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rmv-my.sharepoint.com/personal/christian_medina_umv_gov_co/Documents/2024/Febrero 2024/MIPG-Documentación/Revisión documental/GLAB/"/>
    </mc:Choice>
  </mc:AlternateContent>
  <xr:revisionPtr revIDLastSave="2" documentId="13_ncr:1_{2B5E3B0B-A16B-4DA6-9A9B-28B6D2E9C8D7}" xr6:coauthVersionLast="47" xr6:coauthVersionMax="47" xr10:uidLastSave="{980DD10A-62D1-47B3-B042-72E659DC3866}"/>
  <bookViews>
    <workbookView xWindow="30" yWindow="0" windowWidth="20460" windowHeight="10920" firstSheet="1" activeTab="1" xr2:uid="{00000000-000D-0000-FFFF-FFFF00000000}"/>
  </bookViews>
  <sheets>
    <sheet name="1. Encabezado" sheetId="2" state="hidden" r:id="rId1"/>
    <sheet name="GLAB-FM-095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localSheetId="1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localSheetId="0" hidden="1">#REF!</definedName>
    <definedName name="AC" hidden="1">#REF!</definedName>
    <definedName name="aprobo" localSheetId="0">INDEX([5]firmas!$C$33:$C$35,MATCH('[5]INV 222-13 '!$AA$45:$AJ$45,[5]firmas!$A$33:$A$35,0))</definedName>
    <definedName name="aprobo">INDEX(#REF!,MATCH(#REF!,#REF!,0))</definedName>
    <definedName name="APROBO_A">INDEX([6]firmas!$C$33:$C$35,MATCH([6]ANGULARIDAD!$AK$29,[6]firmas!$A$33:$A$35,0))</definedName>
    <definedName name="Aprobo_firmas">INDEX([7]firmas!$C$39:$C$41,MATCH('[7]Formato '!#REF!,[7]firmas!$A$39:$A$41,0))</definedName>
    <definedName name="Aprobo_Gra_1">INDEX([8]firmas!$C$39:$C$41,MATCH('[8]4. CLASIFICACION M1'!$J$48:$P$48,[8]firmas!$A$39:$A$41,0))</definedName>
    <definedName name="Aprobo_Gra_2">INDEX([8]firmas!$C$39:$C$41,MATCH('[8]8. CLASIFICACION M2'!$J$48:$P$48,[8]firmas!$A$39:$A$41,0))</definedName>
    <definedName name="Aprobo_Gra_3">INDEX([8]firmas!$C$39:$C$41,MATCH('[8]12. CLASIFICACION M3'!$J$48:$P$48,[8]firmas!$A$39:$A$41,0))</definedName>
    <definedName name="aprobofirmas" localSheetId="0">INDEX([9]firmas!$C$33:$C$35,MATCH('[9]LIMITES M3'!$C$52:$E$52,[9]firmas!$A$33:$A$35,0))</definedName>
    <definedName name="aprobofirmas">INDEX([10]firmas!$C$34:$C$36,MATCH(+'[10]2. Resistencia cilindros'!$O$31:$P$31,[10]firmas!$A$34:$A$36,0))</definedName>
    <definedName name="aprobofirmas1" localSheetId="0">INDEX([11]firmas!$C$33:$C$35,MATCH('[11]REG FOTOGRAFICO'!$N$55:$Q$55,[11]firmas!$A$33:$A$35,0))</definedName>
    <definedName name="aprobofirmas1">INDEX([12]firmas!$C$33:$C$35,MATCH('[12]RESUMEN '!$V$45:$X$45,[12]firmas!$A$33:$A$35,0))</definedName>
    <definedName name="aprobofirmas10" localSheetId="0">INDEX([13]firmas!$C$33:$C$35,MATCH('[13]CF - IF '!$Y$43,[13]firmas!$A$33:$A$35,0))</definedName>
    <definedName name="aprobofirmas10">INDEX(#REF!,MATCH(#REF!,#REF!,0))</definedName>
    <definedName name="aprobofirmas11" localSheetId="0">INDEX([13]firmas!$C$33:$C$35,MATCH([13]ANGULARIDAD!$AK$29,[13]firmas!$A$33:$A$35,0))</definedName>
    <definedName name="aprobofirmas11">INDEX(#REF!,MATCH(#REF!,#REF!,0))</definedName>
    <definedName name="aprobofirmas12" localSheetId="0">INDEX([13]firmas!$C$33:$C$35,MATCH([13]PROCTOR!$I$42,[13]firmas!$A$33:$A$35,0))</definedName>
    <definedName name="aprobofirmas12">INDEX(#REF!,MATCH(#REF!,#REF!,0))</definedName>
    <definedName name="aprobofirmas13" localSheetId="0">INDEX([13]firmas!$C$33:$C$35,MATCH('[13] CBR 1'!$AP$55:$AQ$55,[13]firmas!$A$33:$A$35,0))</definedName>
    <definedName name="aprobofirmas13">INDEX(#REF!,MATCH(#REF!,#REF!,0))</definedName>
    <definedName name="aprobofirmas14" localSheetId="0">INDEX([13]firmas!$C$33:$C$35,MATCH('[13] CBR (2)'!$G$55:$H$55,[13]firmas!$A$33:$A$35,0))</definedName>
    <definedName name="aprobofirmas14">INDEX(#REF!,MATCH(#REF!,#REF!,0))</definedName>
    <definedName name="aprobofirmas2" localSheetId="0">INDEX([11]firmas!$C$33:$C$35,MATCH('[11]CONO DINAMICO'!$L$57:$O$57,[11]firmas!$A$33:$A$35,0))</definedName>
    <definedName name="aprobofirmas2">INDEX(#REF!,MATCH('GLAB-FM-095'!#REF!,#REF!,0))</definedName>
    <definedName name="aprobofirmas3" localSheetId="0">INDEX([11]firmas!$C$33:$C$35,MATCH('[14]CLASIFICACION M1'!$N$61:$P$61,[11]firmas!$A$33:$A$35,0))</definedName>
    <definedName name="aprobofirmas3">INDEX(#REF!,MATCH(#REF!,#REF!,0))</definedName>
    <definedName name="aprobofirmas3M1">INDEX([15]firmas!$C$33:$C$35,MATCH('[15]CLASIFICACION M1'!$J$48,[15]firmas!$A$33:$A$35,0))</definedName>
    <definedName name="Aprobofirmas4" localSheetId="0">INDEX([11]firmas!$C$33:$C$35,MATCH(#REF!,[11]firmas!$A$33:$A$35,0))</definedName>
    <definedName name="aprobofirmas4">INDEX(#REF!,MATCH(#REF!,#REF!,0))</definedName>
    <definedName name="Aprobofirmas5" localSheetId="0">INDEX('1. Encabezado'!$AF$23:$AF$31,MATCH('1. Encabezado'!$N$43,'1. Encabezado'!$AD$23:$AD$31,0))</definedName>
    <definedName name="aprobofirmas5">INDEX(#REF!,MATCH(#REF!,#REF!,0))</definedName>
    <definedName name="Aprobofirmas6" localSheetId="0">INDEX([11]firmas!$C$33:$C$35,MATCH('[11]CLASIFICACION M2'!$N$61:$P$61,[11]firmas!$A$33:$A$35,0))</definedName>
    <definedName name="aprobofirmas6">INDEX(#REF!,MATCH(#REF!,#REF!,0))</definedName>
    <definedName name="Aprobofirmas7" localSheetId="0">INDEX([11]firmas!$C$33:$C$35,MATCH('[11]M.O.  M2'!$I$27:$O$27,[11]firmas!$A$33:$A$35,0))</definedName>
    <definedName name="aprobofirmas7">INDEX(#REF!,MATCH(#REF!,#REF!,0))</definedName>
    <definedName name="Aprobofirmas8" localSheetId="0">INDEX([11]firmas!$C$33:$C$35,MATCH('[11]CLASIFICACION M3'!$N$61:$P$61,[11]firmas!$A$33:$A$35,0))</definedName>
    <definedName name="aprobofirmas8">INDEX([12]firmas!$C$33:$C$35,MATCH([12]EQUIVALENTE!$J$29,[12]firmas!$A$33:$A$35,0))</definedName>
    <definedName name="Aprobofirmas9" localSheetId="0">INDEX([11]firmas!$C$33:$C$35,MATCH('[11]M.O.  M3'!$I$27:$O$27,[11]firmas!$A$33:$A$35,0))</definedName>
    <definedName name="aprobofirmas9">INDEX(#REF!,MATCH(#REF!,#REF!,0))</definedName>
    <definedName name="aprobofirmasD" localSheetId="0">INDEX([16]firmas!$C$33:$C$35,MATCH('[16]Desgaste '!$T$36:$Z$36,[16]firmas!$A$33:$A$35,0))</definedName>
    <definedName name="aprobofirmasD">INDEX([17]firmas!$C$33:$C$35,MATCH('[17]Desgaste '!$T$36:$Z$36,[17]firmas!$A$33:$A$35,0))</definedName>
    <definedName name="aprobofirmasMO" localSheetId="0">INDEX([18]firmas!$C$33:$C$35,MATCH([18]COLORIMETRIA!$J$31,[18]firmas!$A$33:$A$35,0))</definedName>
    <definedName name="aprobofirmasMO">INDEX(#REF!,MATCH(#REF!,#REF!,0))</definedName>
    <definedName name="AproboMO_M2" localSheetId="0">INDEX([9]firmas!$C$31:$C$33,MATCH('[9]M.O.  M2'!$I$29:$O$29,[9]firmas!$A$31:$A$33,0))</definedName>
    <definedName name="AproboMO_M2">INDEX([19]firmas!$C$31:$C$33,MATCH('[19]M.O.  M2'!$I$29:$O$29,[19]firmas!$A$31:$A$33,0))</definedName>
    <definedName name="AproboMO_M3" localSheetId="0">INDEX([9]firmas!$C$31:$C$33,MATCH('[9]M.O.  M3'!$I$29:$O$29,[9]firmas!$A$31:$A$33,0))</definedName>
    <definedName name="AproboMO_M3">INDEX([19]firmas!$C$31:$C$33,MATCH('[19]M.O.  M3'!$I$29:$O$29,[19]firmas!$A$31:$A$33,0))</definedName>
    <definedName name="aprobonombres" localSheetId="0">[11]firmas!$A$33:$A$35</definedName>
    <definedName name="aprobonombres">#REF!</definedName>
    <definedName name="_xlnm.Print_Area" localSheetId="0">'1. Encabezado'!$A$1:$Z$48</definedName>
    <definedName name="_xlnm.Print_Area" localSheetId="1">'GLAB-FM-095'!$A$1:$AD$42</definedName>
    <definedName name="ELABORA_A">INDEX([6]firmas!$C$2:$C$26,MATCH([6]ANGULARIDAD!$L$29,[6]firmas!$A$2:$A$26,0))</definedName>
    <definedName name="Elaboro_firmas">INDEX([7]firmas!$C$2:$C$32,MATCH('[7]Formato '!#REF!,[7]firmas!$A$2:$A$32,0))</definedName>
    <definedName name="elaborocargo" localSheetId="0">[11]firmas!$B$11:$B$13</definedName>
    <definedName name="elaborocargo">[20]firmas!$B$11:$B$13</definedName>
    <definedName name="elaborofirmas1" localSheetId="0">INDEX([11]firmas!$C$2:$C$26,MATCH('[11]REG FOTOGRAFICO'!$F$55:$I$55,[11]firmas!$A$2:$A$26,0))</definedName>
    <definedName name="elaborofirmas1">INDEX(#REF!,MATCH(#REF!,#REF!,0))</definedName>
    <definedName name="elaborofirmas10" localSheetId="0">INDEX([13]firmas!$C$2:$C$26,MATCH('[13]CF - IF '!$G$43,[13]firmas!$A$2:$A$26,0))</definedName>
    <definedName name="elaborofirmas10">INDEX(#REF!,MATCH(#REF!,#REF!,0))</definedName>
    <definedName name="elaborofirmas11" localSheetId="0">INDEX([13]firmas!$C$2:$C$26,MATCH([13]ANGULARIDAD!$L$29,[13]firmas!$A$2:$A$26,0))</definedName>
    <definedName name="elaborofirmas11">INDEX(#REF!,MATCH(#REF!,#REF!,0))</definedName>
    <definedName name="elaborofirmas12" localSheetId="0">INDEX([13]firmas!$C$2:$C$26,MATCH([13]PROCTOR!$C$42,[13]firmas!$A$2:$A$26,0))</definedName>
    <definedName name="elaborofirmas12">INDEX(#REF!,MATCH(#REF!,#REF!,0))</definedName>
    <definedName name="elaborofirmas13" localSheetId="0">INDEX([13]firmas!$C$2:$C$26,MATCH('[13] CBR 1'!$AL$55:$AM$55,[13]firmas!$A$2:$A$26,0))</definedName>
    <definedName name="elaborofirmas13">INDEX(#REF!,MATCH(#REF!,#REF!,0))</definedName>
    <definedName name="elaborofirmas14" localSheetId="0">INDEX([13]firmas!$C$2:$C$26,MATCH('[13] CBR (2)'!$C$55,[13]firmas!$A$2:$A$26,0))</definedName>
    <definedName name="elaborofirmas14">INDEX(#REF!,MATCH(#REF!,#REF!,0))</definedName>
    <definedName name="elaborofirmas2" localSheetId="0">INDEX([11]firmas!$C$2:$C$26,MATCH('[11]CONO DINAMICO'!$C$57:$F$57,[11]firmas!$A$2:$A$26,0))</definedName>
    <definedName name="elaborofirmas2">INDEX(#REF!,MATCH('GLAB-FM-095'!#REF!,#REF!,0))</definedName>
    <definedName name="elaborofirmas3" localSheetId="0">INDEX([11]firmas!$C$2:$C$26,MATCH('[14]CLASIFICACION M1'!$E$61:$I$61,[11]firmas!$A$2:$A$26,0))</definedName>
    <definedName name="elaborofirmas3">INDEX(#REF!,MATCH(#REF!,#REF!,0))</definedName>
    <definedName name="elaborofirmas4" localSheetId="0">INDEX([11]firmas!$C$2:$C$26,MATCH(#REF!,[11]firmas!$A$2:$A$26,0))</definedName>
    <definedName name="elaborofirmas4">INDEX(#REF!,MATCH(#REF!,#REF!,0))</definedName>
    <definedName name="elaborofirmas5" localSheetId="0">INDEX([11]firmas!$C$2:$C$26,MATCH('1. Encabezado'!#REF!,[11]firmas!$A$2:$A$26,0))</definedName>
    <definedName name="elaborofirmas5">INDEX(#REF!,MATCH(#REF!,#REF!,0))</definedName>
    <definedName name="elaborofirmas6" localSheetId="0">INDEX([11]firmas!$C$2:$C$26,MATCH('[11]CLASIFICACION M2'!$E$61:$I$61,[11]firmas!$A$2:$A$26,0))</definedName>
    <definedName name="elaborofirmas6">INDEX(#REF!,MATCH(#REF!,#REF!,0))</definedName>
    <definedName name="elaborofirmas7" localSheetId="0">INDEX([11]firmas!$C$2:$C$26,MATCH('[11]M.O.  M2'!$C$27:$E$27,[11]firmas!$A$2:$A$26,0))</definedName>
    <definedName name="elaborofirmas7">INDEX(#REF!,MATCH(#REF!,#REF!,0))</definedName>
    <definedName name="elaborofirmas8" localSheetId="0">INDEX([11]firmas!$C$2:$C$26,MATCH('[11]CLASIFICACION M3'!$E$61:$I$61,[11]firmas!$A$2:$A$26,0))</definedName>
    <definedName name="elaborofirmas8">INDEX([12]firmas!$C$2:$C$26,MATCH([12]EQUIVALENTE!$D$29,[12]firmas!$A$2:$A$26,0))</definedName>
    <definedName name="elaborofirmas9" localSheetId="0">INDEX([11]firmas!$C$2:$C$26,MATCH('[11]M.O.  M3'!$C$27:$E$27,[11]firmas!$A$2:$A$26,0))</definedName>
    <definedName name="elaborofirmas9">INDEX(#REF!,MATCH(#REF!,#REF!,0))</definedName>
    <definedName name="elaborofirmasD" localSheetId="0">INDEX([16]firmas!$C$2:$C$26,MATCH('[16]Desgaste '!$F$36:$L$36,[16]firmas!$A$2:$A$26,0))</definedName>
    <definedName name="elaborofirmasD">INDEX([17]firmas!$C$2:$C$26,MATCH('[17]Desgaste '!$F$36:$L$36,[17]firmas!$A$2:$A$26,0))</definedName>
    <definedName name="elaborofirmasMO" localSheetId="0">INDEX([18]firmas!$C$2:$C$26,MATCH([18]COLORIMETRIA!$D$31,[18]firmas!$A$2:$A$26,0))</definedName>
    <definedName name="elaborofirmasMO">INDEX(#REF!,MATCH(#REF!,#REF!,0))</definedName>
    <definedName name="ElaboroMO_M2" localSheetId="0">INDEX([9]firmas!$C$2:$C$24,MATCH('[9]M.O.  M2'!$C$29:$E$29,[9]firmas!$A$2:$A$24,0))</definedName>
    <definedName name="ElaboroMO_M2">INDEX([19]firmas!$C$2:$C$24,MATCH('[19]M.O.  M2'!$C$29:$E$29,[19]firmas!$A$2:$A$24,0))</definedName>
    <definedName name="ElaboroMO_M3" localSheetId="0">INDEX([9]firmas!$C$2:$C$24,MATCH('[9]M.O.  M3'!$C$29:$E$29,[9]firmas!$A$2:$A$24,0))</definedName>
    <definedName name="ElaboroMO_M3">INDEX([19]firmas!$C$2:$C$24,MATCH('[19]M.O.  M3'!$C$29:$E$29,[19]firmas!$A$2:$A$24,0))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[3]OCTUBRE!#REF!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 localSheetId="0">[11]firmas!$B$28:$B$30</definedName>
    <definedName name="realizocargo">[19]firmas!$B$26:$B$28</definedName>
    <definedName name="REVISO_A">INDEX([6]firmas!$C$28:$C$31,MATCH([6]ANGULARIDAD!$W$29:$X$43,[6]firmas!$A$28:$A$31,0))</definedName>
    <definedName name="Reviso_firmas">INDEX([7]firmas!$C$34:$C$37,MATCH('[7]Formato '!#REF!,[7]firmas!$A$34:$A$37,0))</definedName>
    <definedName name="revisocargo">[20]firmas!$B$28:$B$30</definedName>
    <definedName name="revisoea" localSheetId="0">INDEX([11]firmas!$C$28:$C$31,MATCH([11]EQUIVALENTE!$G$29,[11]firmas!$A$28:$A$31,0))</definedName>
    <definedName name="revisoea">INDEX(#REF!,MATCH(#REF!,#REF!,0))</definedName>
    <definedName name="revisofirmas1" localSheetId="0">INDEX([11]firmas!$C$28:$C$31,MATCH('[11]REG FOTOGRAFICO'!$J$55:$M$55,[11]firmas!$A$28:$A$31,0))</definedName>
    <definedName name="revisofirmas1">INDEX(#REF!,MATCH(#REF!,#REF!,0))</definedName>
    <definedName name="revisofirmas10" localSheetId="0">INDEX([13]firmas!$C$28:$C$31,MATCH('[13]CF - IF '!$M$43:$X$43,[13]firmas!$A$28:$A$31,0))</definedName>
    <definedName name="revisofirmas10">INDEX(#REF!,MATCH(#REF!,#REF!,0))</definedName>
    <definedName name="revisofirmas11" localSheetId="0">INDEX([13]firmas!$C$28:$C$31,MATCH([13]ANGULARIDAD!$W$29:$X$43,[13]firmas!$A$28:$A$31,0))</definedName>
    <definedName name="revisofirmas11">INDEX(#REF!,MATCH(#REF!,#REF!,0))</definedName>
    <definedName name="revisofirmas12" localSheetId="0">INDEX([13]firmas!$C$28:$C$31,MATCH([13]PROCTOR!$F$42,[13]firmas!$A$28:$A$31,0))</definedName>
    <definedName name="revisofirmas12">INDEX(#REF!,MATCH(#REF!,#REF!,0))</definedName>
    <definedName name="revisofirmas13" localSheetId="0">INDEX([13]firmas!$C$28:$C$31,MATCH('[13] CBR 1'!$AN$55:$AO$55,[13]firmas!$A$28:$A$31,0))</definedName>
    <definedName name="revisofirmas13">INDEX(#REF!,MATCH(#REF!,#REF!,0))</definedName>
    <definedName name="revisofirmas14" localSheetId="0">INDEX([13]firmas!$C$28:$C$31,MATCH('[13] CBR (2)'!$E$55:$F$55,[13]firmas!$A$28:$A$31,0))</definedName>
    <definedName name="revisofirmas14">INDEX(#REF!,MATCH(#REF!,#REF!,0))</definedName>
    <definedName name="revisofirmas2" localSheetId="0">INDEX([11]firmas!$C$28:$C$31,MATCH('[11]CONO DINAMICO'!$G$57:$K$57,[11]firmas!$A$28:$A$31,0))</definedName>
    <definedName name="revisofirmas2">INDEX(#REF!,MATCH('GLAB-FM-095'!#REF!,#REF!,0))</definedName>
    <definedName name="revisofirmas3" localSheetId="0">INDEX([11]firmas!$C$28:$C$31,MATCH('[14]CLASIFICACION M1'!$J$61:$M$61,[11]firmas!$A$28:$A$31,0))</definedName>
    <definedName name="revisofirmas3">INDEX(#REF!,MATCH(#REF!,#REF!,0))</definedName>
    <definedName name="revisofirmas4" localSheetId="0">INDEX([11]firmas!$C$28:$C$31,MATCH(#REF!,[11]firmas!$A$28:$A$31,0))</definedName>
    <definedName name="revisofirmas4">INDEX(#REF!,MATCH(#REF!,#REF!,0))</definedName>
    <definedName name="revisofirmas5" localSheetId="0">INDEX('1. Encabezado'!$AF$8:$AF$19,MATCH('1. Encabezado'!$A$43,'1. Encabezado'!$AD$8:$AD$17,0))</definedName>
    <definedName name="revisofirmas5">INDEX(#REF!,MATCH(#REF!,#REF!,0))</definedName>
    <definedName name="revisofirmas6" localSheetId="0">INDEX([11]firmas!$C$28:$C$31,MATCH('[11]CLASIFICACION M2'!$J$61:$M$61,[11]firmas!$A$28:$A$31,0))</definedName>
    <definedName name="revisofirmas6">INDEX(#REF!,MATCH(#REF!,#REF!,0))</definedName>
    <definedName name="revisofirmas7" localSheetId="0">INDEX([11]firmas!$C$28:$C$31,MATCH('[11]M.O.  M2'!$F$27:$H$27,[11]firmas!$A$28:$A$31,0))</definedName>
    <definedName name="revisofirmas7">INDEX(#REF!,MATCH(#REF!,#REF!,0))</definedName>
    <definedName name="revisofirmas8" localSheetId="0">INDEX([11]firmas!$C$28:$C$31,MATCH('[11]CLASIFICACION M3'!$J$61:$M$61,[11]firmas!$A$28:$A$31,0))</definedName>
    <definedName name="revisofirmas8">INDEX([12]firmas!$C$28:$C$31,MATCH([12]EQUIVALENTE!$G$29,[12]firmas!$A$28:$A$31,0))</definedName>
    <definedName name="revisofirmas9" localSheetId="0">INDEX([11]firmas!$C$28:$C$31,MATCH('[11]M.O.  M3'!$F$27:$H$27,[11]firmas!$A$28:$A$31,0))</definedName>
    <definedName name="revisofirmas9">INDEX(#REF!,MATCH(#REF!,#REF!,0))</definedName>
    <definedName name="revisofirmasD" localSheetId="0">INDEX([16]firmas!$C$28:$C$31,MATCH('[16]Desgaste '!$M$36:$S$36,[16]firmas!$A$28:$A$31,0))</definedName>
    <definedName name="revisofirmasD">INDEX([17]firmas!$C$28:$C$31,MATCH('[17]Desgaste '!$M$36:$S$36,[17]firmas!$A$28:$A$31,0))</definedName>
    <definedName name="revisofirmasH" localSheetId="0">INDEX([21]firmas!$C$28:$C$31,MATCH(#REF!,[21]firmas!$A$28:$A$31,0))</definedName>
    <definedName name="revisofirmasH">INDEX([21]firmas!$C$28:$C$31,MATCH(#REF!,[21]firmas!$A$28:$A$31,0))</definedName>
    <definedName name="revisofirmasMO" localSheetId="0">INDEX([18]firmas!$C$28:$C$31,MATCH([18]COLORIMETRIA!$G$31,[18]firmas!$A$28:$A$31,0))</definedName>
    <definedName name="revisofirmasMO">INDEX(#REF!,MATCH(#REF!,#REF!,0))</definedName>
    <definedName name="RevisoMO_M2" localSheetId="0">INDEX([9]firmas!$C$26:$C$29,MATCH('[9]M.O.  M2'!$F$29:$H$29,[9]firmas!$A$26:$A$29,0))</definedName>
    <definedName name="RevisoMO_M2">INDEX([19]firmas!$C$26:$C$29,MATCH('[19]M.O.  M2'!$F$29:$H$29,[19]firmas!$A$26:$A$29,0))</definedName>
    <definedName name="RevisoMO_M3" localSheetId="0">INDEX([9]firmas!$C$26:$C$29,MATCH('[9]M.O.  M3'!$F$29:$H$29,[9]firmas!$A$26:$A$29,0))</definedName>
    <definedName name="RevisoMO_M3">INDEX([19]firmas!$C$26:$C$29,MATCH('[19]M.O.  M3'!$F$29:$H$29,[19]firmas!$A$26:$A$29,0))</definedName>
    <definedName name="revisonombres" localSheetId="0">[11]firmas!$A$28:$A$31</definedName>
    <definedName name="revisonombres">#REF!</definedName>
    <definedName name="VARGAS_PABLO">'[7]Formato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AD35" i="2" l="1"/>
  <c r="AE36" i="2" l="1"/>
  <c r="AD36" i="2"/>
  <c r="I32" i="1" l="1"/>
  <c r="X7" i="1"/>
  <c r="K30" i="1" l="1"/>
  <c r="AS49" i="2" l="1"/>
  <c r="AY49" i="2" s="1"/>
  <c r="AS48" i="2"/>
  <c r="AY48" i="2" s="1"/>
  <c r="AS47" i="2"/>
  <c r="AY47" i="2" s="1"/>
  <c r="AS46" i="2"/>
  <c r="AY46" i="2" s="1"/>
  <c r="AS45" i="2"/>
  <c r="AY45" i="2" s="1"/>
  <c r="AS44" i="2"/>
  <c r="AY44" i="2" s="1"/>
  <c r="A44" i="2"/>
  <c r="AE41" i="2"/>
  <c r="AE40" i="2"/>
  <c r="AD40" i="2"/>
  <c r="N44" i="2" s="1"/>
  <c r="AS34" i="2"/>
  <c r="AY34" i="2" s="1"/>
  <c r="AS33" i="2"/>
  <c r="AY33" i="2" s="1"/>
  <c r="AS32" i="2"/>
  <c r="AY32" i="2" s="1"/>
  <c r="AS31" i="2"/>
  <c r="AY31" i="2" s="1"/>
  <c r="AS30" i="2"/>
  <c r="AY30" i="2" s="1"/>
  <c r="AS29" i="2"/>
  <c r="AY29" i="2" s="1"/>
  <c r="I29" i="2"/>
  <c r="AS28" i="2"/>
  <c r="AY28" i="2" s="1"/>
  <c r="AS27" i="2"/>
  <c r="AY27" i="2" s="1"/>
  <c r="AS26" i="2"/>
  <c r="AY26" i="2" s="1"/>
  <c r="AS25" i="2"/>
  <c r="AY25" i="2" s="1"/>
  <c r="AS24" i="2"/>
  <c r="AY24" i="2" s="1"/>
  <c r="B24" i="2"/>
  <c r="AS23" i="2"/>
  <c r="AY23" i="2" s="1"/>
  <c r="B23" i="2"/>
  <c r="AS22" i="2"/>
  <c r="AY22" i="2" s="1"/>
  <c r="P22" i="2"/>
  <c r="K22" i="2"/>
  <c r="B22" i="2"/>
  <c r="AT21" i="2"/>
  <c r="AS21" i="2"/>
  <c r="AY21" i="2" s="1"/>
  <c r="B21" i="2"/>
  <c r="AT20" i="2"/>
  <c r="AS20" i="2"/>
  <c r="AY20" i="2" s="1"/>
  <c r="B20" i="2"/>
  <c r="AT19" i="2"/>
  <c r="AS19" i="2"/>
  <c r="AY19" i="2" s="1"/>
  <c r="B19" i="2"/>
  <c r="AU18" i="2"/>
  <c r="AT18" i="2"/>
  <c r="AS18" i="2"/>
  <c r="AY18" i="2" s="1"/>
  <c r="AD21" i="2"/>
  <c r="AD39" i="2" s="1"/>
  <c r="B18" i="2"/>
  <c r="AZ17" i="2"/>
  <c r="AU17" i="2"/>
  <c r="AT17" i="2"/>
  <c r="AS17" i="2"/>
  <c r="AY17" i="2" s="1"/>
  <c r="B17" i="2"/>
  <c r="BL16" i="2"/>
  <c r="BK16" i="2"/>
  <c r="BJ16" i="2"/>
  <c r="BI16" i="2"/>
  <c r="BH16" i="2"/>
  <c r="BG16" i="2"/>
  <c r="BE16" i="2"/>
  <c r="BD16" i="2"/>
  <c r="BC16" i="2"/>
  <c r="AZ16" i="2"/>
  <c r="AT16" i="2"/>
  <c r="AS16" i="2"/>
  <c r="AY16" i="2" s="1"/>
  <c r="AL16" i="2"/>
  <c r="AU16" i="2" s="1"/>
  <c r="B16" i="2"/>
  <c r="BJ15" i="2"/>
  <c r="BI15" i="2"/>
  <c r="BH15" i="2"/>
  <c r="BG15" i="2"/>
  <c r="BE15" i="2"/>
  <c r="BD15" i="2"/>
  <c r="BC15" i="2"/>
  <c r="AZ15" i="2"/>
  <c r="AT15" i="2"/>
  <c r="AS15" i="2"/>
  <c r="AY15" i="2" s="1"/>
  <c r="AL15" i="2"/>
  <c r="AS42" i="2" s="1"/>
  <c r="AY42" i="2" s="1"/>
  <c r="BJ14" i="2"/>
  <c r="BI14" i="2"/>
  <c r="BH14" i="2"/>
  <c r="BG14" i="2"/>
  <c r="BE14" i="2"/>
  <c r="BC14" i="2"/>
  <c r="AZ14" i="2"/>
  <c r="AT14" i="2"/>
  <c r="AS14" i="2"/>
  <c r="AY14" i="2" s="1"/>
  <c r="AL14" i="2"/>
  <c r="AS41" i="2" s="1"/>
  <c r="AY41" i="2" s="1"/>
  <c r="BJ13" i="2"/>
  <c r="BI13" i="2"/>
  <c r="BH13" i="2"/>
  <c r="BG13" i="2"/>
  <c r="BD13" i="2"/>
  <c r="BC13" i="2"/>
  <c r="AZ13" i="2"/>
  <c r="AU13" i="2"/>
  <c r="AT13" i="2"/>
  <c r="AS13" i="2"/>
  <c r="AY13" i="2" s="1"/>
  <c r="AL13" i="2"/>
  <c r="AS40" i="2" s="1"/>
  <c r="AY40" i="2" s="1"/>
  <c r="BL12" i="2"/>
  <c r="BK12" i="2"/>
  <c r="BJ12" i="2"/>
  <c r="BI12" i="2"/>
  <c r="BH12" i="2"/>
  <c r="BG12" i="2"/>
  <c r="BE12" i="2"/>
  <c r="AZ12" i="2"/>
  <c r="AY12" i="2"/>
  <c r="AT12" i="2"/>
  <c r="AS12" i="2"/>
  <c r="AL12" i="2"/>
  <c r="AS39" i="2" s="1"/>
  <c r="AY39" i="2" s="1"/>
  <c r="I12" i="2"/>
  <c r="BK11" i="2"/>
  <c r="BE11" i="2"/>
  <c r="BC11" i="2"/>
  <c r="AZ11" i="2"/>
  <c r="AT11" i="2"/>
  <c r="AS11" i="2"/>
  <c r="AY11" i="2" s="1"/>
  <c r="AL11" i="2"/>
  <c r="AS38" i="2" s="1"/>
  <c r="AY38" i="2" s="1"/>
  <c r="BJ10" i="2"/>
  <c r="BI10" i="2"/>
  <c r="AZ10" i="2"/>
  <c r="AX10" i="2"/>
  <c r="AW10" i="2"/>
  <c r="AT10" i="2"/>
  <c r="AS10" i="2"/>
  <c r="AY10" i="2" s="1"/>
  <c r="AL10" i="2"/>
  <c r="AS37" i="2" s="1"/>
  <c r="AY37" i="2" s="1"/>
  <c r="AZ9" i="2"/>
  <c r="AX9" i="2"/>
  <c r="AW9" i="2"/>
  <c r="AT9" i="2"/>
  <c r="AS9" i="2"/>
  <c r="AY9" i="2" s="1"/>
  <c r="AL9" i="2"/>
  <c r="AS36" i="2" s="1"/>
  <c r="AY36" i="2" s="1"/>
  <c r="AZ8" i="2"/>
  <c r="AX8" i="2"/>
  <c r="AW8" i="2"/>
  <c r="AV8" i="2"/>
  <c r="AU8" i="2"/>
  <c r="AT8" i="2"/>
  <c r="AS8" i="2"/>
  <c r="AY8" i="2" s="1"/>
  <c r="AL8" i="2"/>
  <c r="AS35" i="2" s="1"/>
  <c r="AY35" i="2" s="1"/>
  <c r="AB8" i="2"/>
  <c r="V8" i="2"/>
  <c r="BM7" i="2"/>
  <c r="BL7" i="2"/>
  <c r="BK7" i="2"/>
  <c r="BJ7" i="2"/>
  <c r="BI7" i="2"/>
  <c r="BH7" i="2"/>
  <c r="BG7" i="2"/>
  <c r="BF7" i="2"/>
  <c r="BE7" i="2"/>
  <c r="BD7" i="2"/>
  <c r="BC7" i="2"/>
  <c r="AS7" i="2"/>
  <c r="AY3" i="2" s="1"/>
  <c r="AR7" i="2"/>
  <c r="AQ7" i="2"/>
  <c r="AP7" i="2"/>
  <c r="AT3" i="2" s="1"/>
  <c r="AO7" i="2"/>
  <c r="AN7" i="2"/>
  <c r="AM7" i="2"/>
  <c r="AL7" i="2"/>
  <c r="AK7" i="2"/>
  <c r="AJ7" i="2"/>
  <c r="AV3" i="2" s="1"/>
  <c r="AI7" i="2"/>
  <c r="BB6" i="2"/>
  <c r="AI6" i="2"/>
  <c r="AD6" i="2"/>
  <c r="AD33" i="2" s="1"/>
  <c r="AC6" i="2"/>
  <c r="AA6" i="2"/>
  <c r="AZ3" i="2"/>
  <c r="AX3" i="2"/>
  <c r="AW3" i="2"/>
  <c r="AT2" i="2"/>
  <c r="AU10" i="2" l="1"/>
  <c r="AU9" i="2"/>
  <c r="AU12" i="2"/>
  <c r="AU14" i="2"/>
  <c r="AU3" i="2"/>
  <c r="AU15" i="2"/>
  <c r="AU11" i="2"/>
  <c r="AS43" i="2"/>
  <c r="AY43" i="2" s="1"/>
  <c r="N30" i="1"/>
  <c r="AE8" i="1"/>
  <c r="AE10" i="1"/>
  <c r="W30" i="1"/>
  <c r="T30" i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Mercy Alejandra Rivera Fonseca</author>
  </authors>
  <commentList>
    <comment ref="A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<sst xmlns="http://schemas.openxmlformats.org/spreadsheetml/2006/main" count="233" uniqueCount="179">
  <si>
    <t>Observaciones:</t>
  </si>
  <si>
    <t xml:space="preserve">FIN DEL INFORME DE ENSAYO </t>
  </si>
  <si>
    <t>Laboratorio  de suelos,  asfaltos y pavimentos de la UAERMV 
Sede de Producción Parque Minero Industrial El Mochuelo Kilometro 3 vía Pasquilla localidad Ciudad Bolívar, Bogotá D.C. - Colombia
Tel: 3779555 Ext. 1145   E- mail: p.laboratorio@umv.gov.co</t>
  </si>
  <si>
    <t>Quien tomo:</t>
  </si>
  <si>
    <t xml:space="preserve">Asentamiento en planta </t>
  </si>
  <si>
    <t xml:space="preserve">Asentamiento en obra </t>
  </si>
  <si>
    <t>Código</t>
  </si>
  <si>
    <t xml:space="preserve">Fecha </t>
  </si>
  <si>
    <t xml:space="preserve">Inicial </t>
  </si>
  <si>
    <t xml:space="preserve">Final </t>
  </si>
  <si>
    <t>Promedio</t>
  </si>
  <si>
    <t>Placa</t>
  </si>
  <si>
    <t>in</t>
  </si>
  <si>
    <t>CÓDIGO: GLAB-FM-095</t>
  </si>
  <si>
    <t xml:space="preserve">Fecha de ejecución: </t>
  </si>
  <si>
    <t>Paginas</t>
  </si>
  <si>
    <t>Pagina</t>
  </si>
  <si>
    <t>de</t>
  </si>
  <si>
    <t>Pagina xx de xx</t>
  </si>
  <si>
    <t>Código:</t>
  </si>
  <si>
    <t>INFORME DE ENSAYO</t>
  </si>
  <si>
    <t>CÓDIGO: GLAB-FM-176</t>
  </si>
  <si>
    <t>VERSIÓN: 1</t>
  </si>
  <si>
    <t>FECHA DE APLICACIÓN: AGOSTO 2021</t>
  </si>
  <si>
    <r>
      <t>m</t>
    </r>
    <r>
      <rPr>
        <sz val="10"/>
        <color theme="0"/>
        <rFont val="Calibri"/>
        <family val="2"/>
      </rPr>
      <t>³</t>
    </r>
  </si>
  <si>
    <t>Servicios</t>
  </si>
  <si>
    <t>Concreto hidráulico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</si>
  <si>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</si>
  <si>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</si>
  <si>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</si>
  <si>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</si>
  <si>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</si>
  <si>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</si>
  <si>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</si>
  <si>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</si>
  <si>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</si>
  <si>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</si>
  <si>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</si>
  <si>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</si>
  <si>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</si>
  <si>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</si>
  <si>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</si>
  <si>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</si>
  <si>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</si>
  <si>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</si>
  <si>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</si>
  <si>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</si>
  <si>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</si>
  <si>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</si>
  <si>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</si>
  <si>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</si>
  <si>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</si>
  <si>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</si>
  <si>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</si>
  <si>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</si>
  <si>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</si>
  <si>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</si>
  <si>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</si>
  <si>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</si>
  <si>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</si>
  <si>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</si>
  <si>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</si>
  <si>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</si>
  <si>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</si>
  <si>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</si>
  <si>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</si>
  <si>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</si>
  <si>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</si>
  <si>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</si>
  <si>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</si>
  <si>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</si>
  <si>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</si>
  <si>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</si>
  <si>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</si>
  <si>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</si>
  <si>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</si>
  <si>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</si>
  <si>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</si>
  <si>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</si>
  <si>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</si>
  <si>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</si>
  <si>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</si>
  <si>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</si>
  <si>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</si>
  <si>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</si>
  <si>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</si>
  <si>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</si>
  <si>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</si>
  <si>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</si>
  <si>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</si>
  <si>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</si>
  <si>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</si>
  <si>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</si>
  <si>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</si>
  <si>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Complemento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</si>
  <si>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</si>
  <si>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</si>
  <si>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</si>
  <si>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</si>
  <si>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</si>
  <si>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</si>
  <si>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</si>
  <si>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</si>
  <si>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Mezcla de concreto hidráulico</t>
  </si>
  <si>
    <t>--</t>
  </si>
  <si>
    <t>Materiales granulares</t>
  </si>
  <si>
    <t>Remanente</t>
  </si>
  <si>
    <t>Arena de peña</t>
  </si>
  <si>
    <t>Piedra rajón</t>
  </si>
  <si>
    <t>Apique:</t>
  </si>
  <si>
    <t>Volumen del lote:</t>
  </si>
  <si>
    <t>Toma de muestra</t>
  </si>
  <si>
    <t>Mezcla asfaltica</t>
  </si>
  <si>
    <t>Agregados combinados MD-10</t>
  </si>
  <si>
    <t>Recebo común</t>
  </si>
  <si>
    <t>Planta</t>
  </si>
  <si>
    <t>Base estabilizada con emulsión y cemento</t>
  </si>
  <si>
    <t>Agregados combinados MD-12</t>
  </si>
  <si>
    <t>Material filtrante de 3"</t>
  </si>
  <si>
    <t xml:space="preserve">Obra 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</si>
  <si>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</si>
  <si>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</si>
  <si>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</si>
  <si>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</si>
  <si>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</si>
  <si>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</si>
  <si>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</si>
  <si>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</si>
  <si>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Cliente: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</si>
  <si>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</si>
  <si>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</si>
  <si>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</si>
  <si>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</si>
  <si>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</si>
  <si>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Revisó</t>
  </si>
  <si>
    <t>Aprobó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</si>
  <si>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</si>
  <si>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 xml:space="preserve">Personal </t>
  </si>
  <si>
    <t>Carlos Julio Chaparro Amézquita</t>
  </si>
  <si>
    <t>Víctor Eduardo Cristancho Serrano</t>
  </si>
  <si>
    <t>Cesar Iván Diaz Abril</t>
  </si>
  <si>
    <t>David Fernando Galvis Montenegro</t>
  </si>
  <si>
    <t>Leonardo Andrés Achiardi Rodríguez</t>
  </si>
  <si>
    <t>Juan Gabriel Ospina Contreras</t>
  </si>
  <si>
    <t>Cesar Agusto  Prada</t>
  </si>
  <si>
    <t xml:space="preserve">Jessica Tatiana Saenz Bello </t>
  </si>
  <si>
    <t>Victor Javier Cordoba Collazos</t>
  </si>
  <si>
    <t>Luis Eduardo Cano Salazar</t>
  </si>
  <si>
    <t>Luis Carlos Gómez Bocanegra</t>
  </si>
  <si>
    <t>Juan Diego Suarez Fernandez</t>
  </si>
  <si>
    <t>Segundo Blanco Pelayo</t>
  </si>
  <si>
    <t>Edgar  Montenegro  Oliveros</t>
  </si>
  <si>
    <t>Alvaro José Rincón Vargas</t>
  </si>
  <si>
    <t>Planta - Obra</t>
  </si>
  <si>
    <t>N/A</t>
  </si>
  <si>
    <t>Karen Flórez Barón</t>
  </si>
  <si>
    <t>Auxiliar de Acreditación</t>
  </si>
  <si>
    <t>Ramon Mendez</t>
  </si>
  <si>
    <t>Alexander Garzon</t>
  </si>
  <si>
    <t>Juan Camilo Váquiro</t>
  </si>
  <si>
    <t>Sin  aditivos</t>
  </si>
  <si>
    <t xml:space="preserve">Con aditivos </t>
  </si>
  <si>
    <t>INFORME DE ENSAYO
CONSOLIDADO DE ASENTAMIENTO DEL CONCRETO DE CEMENTO HIDRÁULICO (SLUMP) INV E 404-13</t>
  </si>
  <si>
    <t xml:space="preserve">Brayan Fabian Prieto Prieto </t>
  </si>
  <si>
    <t>Pedro Hernandez Sanchez</t>
  </si>
  <si>
    <t xml:space="preserve">Rodolfo Vargas Navarro </t>
  </si>
  <si>
    <t xml:space="preserve">Juan Diego Sastoque </t>
  </si>
  <si>
    <t>Cristian Yecid Diaz</t>
  </si>
  <si>
    <t>Edilberto Romero</t>
  </si>
  <si>
    <t xml:space="preserve">Diego Alejandro JuncoAchiardi </t>
  </si>
  <si>
    <t>Mauricio Rosas</t>
  </si>
  <si>
    <t>Ana Maria Pardo Sanchez</t>
  </si>
  <si>
    <t>Alfredo Hernandez Blandon</t>
  </si>
  <si>
    <t xml:space="preserve">Henry Herrera Otalora </t>
  </si>
  <si>
    <t xml:space="preserve">Maira Juliana Quimbay </t>
  </si>
  <si>
    <t>Descargue</t>
  </si>
  <si>
    <t>Llegada</t>
  </si>
  <si>
    <t>VERSIÓN: 4</t>
  </si>
  <si>
    <t>FECHA DE APLICACIÓN: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</si>
</sst>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yyyy\-mm\-dd;@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7"/>
      <color theme="0" tint="-0.249977111117893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8"/>
      <name val="Helv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8"/>
      <name val="Arial"/>
      <family val="2"/>
    </font>
    <font>
      <sz val="7"/>
      <color theme="1" tint="0.499984740745262"/>
      <name val="Arial"/>
      <family val="2"/>
    </font>
    <font>
      <sz val="7"/>
      <color theme="0" tint="-0.499984740745262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9"/>
      <name val="Arial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/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/>
      <right/>
      <top/>
      <bottom style="double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</borders>
  <cellStyleXfs count="149">
    <xf numFmtId="0" fontId="0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0" borderId="0"/>
    <xf numFmtId="0" fontId="25" fillId="0" borderId="0"/>
  </cellStyleXfs>
  <cellXfs count="317">
    <xf numFmtId="0" fontId="0" fillId="0" borderId="0" xfId="0"/>
    <xf numFmtId="0" fontId="2" fillId="0" borderId="0" xfId="1"/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center" wrapText="1" shrinkToFit="1"/>
    </xf>
    <xf numFmtId="0" fontId="3" fillId="0" borderId="0" xfId="1" applyFont="1" applyAlignment="1">
      <alignment vertical="center" wrapText="1"/>
    </xf>
    <xf numFmtId="0" fontId="2" fillId="0" borderId="0" xfId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center" wrapText="1"/>
    </xf>
    <xf numFmtId="0" fontId="3" fillId="3" borderId="3" xfId="146" applyFont="1" applyFill="1" applyBorder="1" applyAlignment="1" applyProtection="1">
      <alignment vertical="top"/>
      <protection locked="0"/>
    </xf>
    <xf numFmtId="0" fontId="17" fillId="3" borderId="0" xfId="0" applyFont="1" applyFill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14" fillId="3" borderId="0" xfId="1" applyFont="1" applyFill="1" applyAlignment="1">
      <alignment horizontal="right" vertical="center" wrapText="1"/>
    </xf>
    <xf numFmtId="0" fontId="18" fillId="0" borderId="0" xfId="1" applyFont="1" applyAlignment="1" applyProtection="1">
      <alignment horizontal="center" vertical="center" wrapText="1"/>
      <protection locked="0"/>
    </xf>
    <xf numFmtId="166" fontId="20" fillId="0" borderId="0" xfId="1" applyNumberFormat="1" applyFont="1" applyAlignment="1">
      <alignment horizontal="center" vertical="center" wrapText="1"/>
    </xf>
    <xf numFmtId="0" fontId="18" fillId="0" borderId="7" xfId="1" applyFont="1" applyBorder="1" applyAlignment="1" applyProtection="1">
      <alignment horizontal="center" vertical="center" wrapText="1"/>
      <protection locked="0"/>
    </xf>
    <xf numFmtId="0" fontId="3" fillId="3" borderId="1" xfId="146" applyFont="1" applyFill="1" applyBorder="1" applyAlignment="1">
      <alignment vertical="top"/>
    </xf>
    <xf numFmtId="0" fontId="15" fillId="0" borderId="0" xfId="1" applyFont="1" applyAlignment="1" applyProtection="1">
      <alignment vertical="center"/>
      <protection locked="0"/>
    </xf>
    <xf numFmtId="0" fontId="14" fillId="0" borderId="2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5" fillId="0" borderId="8" xfId="1" applyFont="1" applyBorder="1" applyAlignment="1" applyProtection="1">
      <alignment vertical="center"/>
      <protection locked="0"/>
    </xf>
    <xf numFmtId="0" fontId="14" fillId="0" borderId="1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2" xfId="1" applyFont="1" applyBorder="1" applyAlignment="1" applyProtection="1">
      <alignment vertical="center"/>
      <protection locked="0"/>
    </xf>
    <xf numFmtId="0" fontId="3" fillId="3" borderId="0" xfId="2" applyFont="1" applyFill="1" applyAlignment="1">
      <alignment vertical="center" wrapText="1"/>
    </xf>
    <xf numFmtId="0" fontId="23" fillId="0" borderId="9" xfId="124" applyFont="1" applyBorder="1" applyProtection="1">
      <protection locked="0"/>
    </xf>
    <xf numFmtId="0" fontId="3" fillId="3" borderId="2" xfId="146" applyFont="1" applyFill="1" applyBorder="1" applyAlignment="1">
      <alignment vertical="top"/>
    </xf>
    <xf numFmtId="0" fontId="3" fillId="3" borderId="39" xfId="146" applyFont="1" applyFill="1" applyBorder="1" applyAlignment="1">
      <alignment vertical="top"/>
    </xf>
    <xf numFmtId="0" fontId="3" fillId="3" borderId="0" xfId="146" applyFont="1" applyFill="1" applyAlignment="1">
      <alignment vertical="top"/>
    </xf>
    <xf numFmtId="0" fontId="21" fillId="3" borderId="0" xfId="146" applyFont="1" applyFill="1" applyAlignment="1">
      <alignment horizontal="center" vertical="top"/>
    </xf>
    <xf numFmtId="0" fontId="24" fillId="3" borderId="0" xfId="0" applyFont="1" applyFill="1" applyAlignment="1">
      <alignment horizontal="right" vertical="center"/>
    </xf>
    <xf numFmtId="0" fontId="3" fillId="3" borderId="39" xfId="146" applyFont="1" applyFill="1" applyBorder="1" applyAlignment="1">
      <alignment horizontal="left" vertical="top"/>
    </xf>
    <xf numFmtId="0" fontId="14" fillId="0" borderId="3" xfId="124" applyFont="1" applyBorder="1" applyProtection="1">
      <protection locked="0"/>
    </xf>
    <xf numFmtId="0" fontId="15" fillId="0" borderId="7" xfId="124" applyFont="1" applyBorder="1" applyProtection="1">
      <protection locked="0"/>
    </xf>
    <xf numFmtId="0" fontId="2" fillId="3" borderId="7" xfId="124" applyFill="1" applyBorder="1" applyProtection="1">
      <protection locked="0"/>
    </xf>
    <xf numFmtId="0" fontId="2" fillId="0" borderId="7" xfId="124" applyBorder="1" applyProtection="1">
      <protection locked="0"/>
    </xf>
    <xf numFmtId="0" fontId="15" fillId="0" borderId="3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0" fontId="15" fillId="0" borderId="9" xfId="1" applyFont="1" applyBorder="1" applyAlignment="1" applyProtection="1">
      <alignment vertical="center"/>
      <protection locked="0"/>
    </xf>
    <xf numFmtId="0" fontId="3" fillId="3" borderId="7" xfId="146" applyFont="1" applyFill="1" applyBorder="1" applyAlignment="1" applyProtection="1">
      <alignment vertical="top"/>
      <protection locked="0"/>
    </xf>
    <xf numFmtId="0" fontId="3" fillId="3" borderId="51" xfId="146" applyFont="1" applyFill="1" applyBorder="1" applyAlignment="1" applyProtection="1">
      <alignment vertical="top"/>
      <protection locked="0"/>
    </xf>
    <xf numFmtId="0" fontId="14" fillId="3" borderId="10" xfId="1" applyFont="1" applyFill="1" applyBorder="1" applyAlignment="1">
      <alignment horizontal="right" vertical="center" wrapText="1"/>
    </xf>
    <xf numFmtId="0" fontId="3" fillId="3" borderId="10" xfId="146" applyFont="1" applyFill="1" applyBorder="1" applyAlignment="1">
      <alignment vertical="top"/>
    </xf>
    <xf numFmtId="0" fontId="3" fillId="3" borderId="52" xfId="146" applyFont="1" applyFill="1" applyBorder="1" applyAlignment="1">
      <alignment horizontal="left" vertical="top"/>
    </xf>
    <xf numFmtId="0" fontId="24" fillId="0" borderId="0" xfId="2" applyFont="1" applyAlignment="1">
      <alignment horizontal="center" vertical="center"/>
    </xf>
    <xf numFmtId="0" fontId="2" fillId="0" borderId="0" xfId="2"/>
    <xf numFmtId="0" fontId="2" fillId="5" borderId="0" xfId="2" applyFill="1"/>
    <xf numFmtId="0" fontId="27" fillId="0" borderId="0" xfId="2" applyFont="1" applyAlignment="1">
      <alignment horizontal="left"/>
    </xf>
    <xf numFmtId="0" fontId="28" fillId="0" borderId="0" xfId="2" applyFont="1"/>
    <xf numFmtId="0" fontId="15" fillId="0" borderId="1" xfId="124" applyFont="1" applyBorder="1"/>
    <xf numFmtId="0" fontId="15" fillId="0" borderId="2" xfId="124" applyFont="1" applyBorder="1"/>
    <xf numFmtId="0" fontId="15" fillId="0" borderId="3" xfId="124" applyFont="1" applyBorder="1"/>
    <xf numFmtId="0" fontId="14" fillId="0" borderId="54" xfId="124" applyFont="1" applyBorder="1" applyAlignment="1">
      <alignment horizontal="center"/>
    </xf>
    <xf numFmtId="0" fontId="21" fillId="0" borderId="1" xfId="124" applyFont="1" applyBorder="1" applyAlignment="1">
      <alignment horizontal="center"/>
    </xf>
    <xf numFmtId="0" fontId="15" fillId="0" borderId="2" xfId="124" applyFont="1" applyBorder="1" applyAlignment="1">
      <alignment horizontal="right"/>
    </xf>
    <xf numFmtId="0" fontId="14" fillId="0" borderId="2" xfId="124" applyFont="1" applyBorder="1"/>
    <xf numFmtId="0" fontId="14" fillId="0" borderId="0" xfId="124" applyFont="1" applyAlignment="1">
      <alignment horizontal="center"/>
    </xf>
    <xf numFmtId="0" fontId="15" fillId="0" borderId="0" xfId="124" applyFont="1"/>
    <xf numFmtId="0" fontId="15" fillId="0" borderId="10" xfId="124" applyFont="1" applyBorder="1"/>
    <xf numFmtId="0" fontId="15" fillId="3" borderId="0" xfId="124" applyFont="1" applyFill="1"/>
    <xf numFmtId="0" fontId="2" fillId="3" borderId="0" xfId="124" applyFill="1"/>
    <xf numFmtId="0" fontId="30" fillId="3" borderId="0" xfId="124" applyFont="1" applyFill="1"/>
    <xf numFmtId="0" fontId="15" fillId="3" borderId="7" xfId="124" applyFont="1" applyFill="1" applyBorder="1"/>
    <xf numFmtId="0" fontId="15" fillId="6" borderId="55" xfId="124" applyFont="1" applyFill="1" applyBorder="1" applyProtection="1">
      <protection locked="0"/>
    </xf>
    <xf numFmtId="0" fontId="15" fillId="0" borderId="56" xfId="124" applyFont="1" applyBorder="1"/>
    <xf numFmtId="0" fontId="2" fillId="0" borderId="10" xfId="124" applyBorder="1"/>
    <xf numFmtId="0" fontId="21" fillId="2" borderId="10" xfId="124" applyFont="1" applyFill="1" applyBorder="1" applyAlignment="1">
      <alignment horizontal="center"/>
    </xf>
    <xf numFmtId="0" fontId="21" fillId="2" borderId="0" xfId="124" applyFont="1" applyFill="1" applyAlignment="1">
      <alignment horizontal="center"/>
    </xf>
    <xf numFmtId="0" fontId="21" fillId="2" borderId="7" xfId="124" applyFont="1" applyFill="1" applyBorder="1" applyAlignment="1">
      <alignment horizontal="center"/>
    </xf>
    <xf numFmtId="0" fontId="14" fillId="2" borderId="10" xfId="124" applyFont="1" applyFill="1" applyBorder="1"/>
    <xf numFmtId="0" fontId="14" fillId="2" borderId="0" xfId="124" applyFont="1" applyFill="1" applyAlignment="1">
      <alignment horizontal="center"/>
    </xf>
    <xf numFmtId="0" fontId="14" fillId="2" borderId="10" xfId="124" applyFont="1" applyFill="1" applyBorder="1" applyAlignment="1">
      <alignment horizontal="center"/>
    </xf>
    <xf numFmtId="0" fontId="14" fillId="2" borderId="7" xfId="124" applyFont="1" applyFill="1" applyBorder="1" applyAlignment="1">
      <alignment horizontal="center"/>
    </xf>
    <xf numFmtId="0" fontId="2" fillId="2" borderId="10" xfId="124" applyFill="1" applyBorder="1" applyAlignment="1">
      <alignment vertical="center"/>
    </xf>
    <xf numFmtId="0" fontId="21" fillId="2" borderId="0" xfId="124" applyFont="1" applyFill="1" applyAlignment="1">
      <alignment vertical="center"/>
    </xf>
    <xf numFmtId="0" fontId="21" fillId="2" borderId="7" xfId="124" applyFont="1" applyFill="1" applyBorder="1" applyAlignment="1">
      <alignment vertical="center"/>
    </xf>
    <xf numFmtId="0" fontId="2" fillId="3" borderId="56" xfId="124" applyFill="1" applyBorder="1"/>
    <xf numFmtId="0" fontId="31" fillId="3" borderId="1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7" xfId="0" applyFont="1" applyFill="1" applyBorder="1" applyAlignment="1">
      <alignment horizontal="left" vertical="center" wrapText="1"/>
    </xf>
    <xf numFmtId="0" fontId="2" fillId="0" borderId="10" xfId="124" applyBorder="1" applyAlignment="1">
      <alignment vertical="center"/>
    </xf>
    <xf numFmtId="0" fontId="27" fillId="0" borderId="0" xfId="124" applyFont="1"/>
    <xf numFmtId="0" fontId="27" fillId="0" borderId="7" xfId="124" applyFont="1" applyBorder="1"/>
    <xf numFmtId="0" fontId="2" fillId="3" borderId="10" xfId="124" applyFill="1" applyBorder="1"/>
    <xf numFmtId="0" fontId="2" fillId="3" borderId="7" xfId="124" applyFill="1" applyBorder="1"/>
    <xf numFmtId="0" fontId="2" fillId="0" borderId="56" xfId="124" applyBorder="1" applyAlignment="1">
      <alignment horizontal="center"/>
    </xf>
    <xf numFmtId="0" fontId="2" fillId="0" borderId="0" xfId="124"/>
    <xf numFmtId="0" fontId="27" fillId="3" borderId="0" xfId="124" applyFont="1" applyFill="1" applyAlignment="1">
      <alignment vertical="center"/>
    </xf>
    <xf numFmtId="0" fontId="2" fillId="0" borderId="0" xfId="124" applyAlignment="1">
      <alignment horizontal="center"/>
    </xf>
    <xf numFmtId="0" fontId="2" fillId="0" borderId="55" xfId="124" applyBorder="1" applyProtection="1">
      <protection locked="0"/>
    </xf>
    <xf numFmtId="0" fontId="2" fillId="0" borderId="11" xfId="124" applyBorder="1"/>
    <xf numFmtId="0" fontId="23" fillId="0" borderId="0" xfId="124" applyFont="1"/>
    <xf numFmtId="0" fontId="2" fillId="0" borderId="2" xfId="124" applyBorder="1"/>
    <xf numFmtId="0" fontId="31" fillId="3" borderId="0" xfId="0" applyFont="1" applyFill="1" applyAlignment="1" applyProtection="1">
      <alignment horizontal="left" vertical="center" wrapText="1"/>
      <protection locked="0"/>
    </xf>
    <xf numFmtId="0" fontId="27" fillId="0" borderId="0" xfId="124" applyFont="1" applyAlignment="1">
      <alignment vertical="center"/>
    </xf>
    <xf numFmtId="0" fontId="2" fillId="0" borderId="10" xfId="2" applyBorder="1"/>
    <xf numFmtId="0" fontId="2" fillId="3" borderId="0" xfId="2" applyFill="1"/>
    <xf numFmtId="0" fontId="2" fillId="3" borderId="7" xfId="2" applyFill="1" applyBorder="1"/>
    <xf numFmtId="0" fontId="21" fillId="6" borderId="0" xfId="2" applyFont="1" applyFill="1" applyProtection="1">
      <protection locked="0"/>
    </xf>
    <xf numFmtId="0" fontId="15" fillId="0" borderId="0" xfId="2" applyFont="1"/>
    <xf numFmtId="0" fontId="2" fillId="3" borderId="10" xfId="124" applyFill="1" applyBorder="1" applyAlignment="1">
      <alignment vertical="center"/>
    </xf>
    <xf numFmtId="0" fontId="34" fillId="3" borderId="7" xfId="124" applyFont="1" applyFill="1" applyBorder="1" applyAlignment="1">
      <alignment horizontal="justify" vertical="center" wrapText="1"/>
    </xf>
    <xf numFmtId="0" fontId="34" fillId="3" borderId="0" xfId="124" applyFont="1" applyFill="1" applyAlignment="1">
      <alignment horizontal="justify" vertical="center" wrapText="1"/>
    </xf>
    <xf numFmtId="14" fontId="34" fillId="3" borderId="0" xfId="124" applyNumberFormat="1" applyFont="1" applyFill="1" applyAlignment="1" applyProtection="1">
      <alignment horizontal="justify" vertical="center" wrapText="1"/>
      <protection locked="0"/>
    </xf>
    <xf numFmtId="14" fontId="34" fillId="3" borderId="0" xfId="124" applyNumberFormat="1" applyFont="1" applyFill="1" applyAlignment="1">
      <alignment horizontal="justify" vertical="center" wrapText="1"/>
    </xf>
    <xf numFmtId="0" fontId="2" fillId="0" borderId="0" xfId="124" applyAlignment="1">
      <alignment vertical="center"/>
    </xf>
    <xf numFmtId="0" fontId="2" fillId="3" borderId="0" xfId="124" applyFill="1" applyAlignment="1">
      <alignment vertical="center"/>
    </xf>
    <xf numFmtId="0" fontId="21" fillId="3" borderId="0" xfId="124" applyFont="1" applyFill="1" applyAlignment="1">
      <alignment vertical="center"/>
    </xf>
    <xf numFmtId="0" fontId="35" fillId="3" borderId="0" xfId="124" applyFont="1" applyFill="1" applyAlignment="1">
      <alignment horizontal="justify" vertical="center" wrapText="1"/>
    </xf>
    <xf numFmtId="0" fontId="34" fillId="0" borderId="0" xfId="124" applyFont="1" applyAlignment="1">
      <alignment horizontal="justify" vertical="center" wrapText="1"/>
    </xf>
    <xf numFmtId="0" fontId="35" fillId="0" borderId="0" xfId="124" applyFont="1" applyAlignment="1">
      <alignment horizontal="justify" vertical="center" wrapText="1"/>
    </xf>
    <xf numFmtId="0" fontId="2" fillId="0" borderId="7" xfId="124" applyBorder="1" applyAlignment="1">
      <alignment vertical="center"/>
    </xf>
    <xf numFmtId="0" fontId="2" fillId="0" borderId="11" xfId="124" applyBorder="1" applyAlignment="1">
      <alignment vertical="center"/>
    </xf>
    <xf numFmtId="0" fontId="27" fillId="3" borderId="8" xfId="124" applyFont="1" applyFill="1" applyBorder="1" applyAlignment="1">
      <alignment vertical="center"/>
    </xf>
    <xf numFmtId="0" fontId="2" fillId="0" borderId="8" xfId="124" applyBorder="1" applyAlignment="1">
      <alignment vertical="center"/>
    </xf>
    <xf numFmtId="0" fontId="2" fillId="0" borderId="9" xfId="124" applyBorder="1" applyAlignment="1">
      <alignment vertical="center"/>
    </xf>
    <xf numFmtId="0" fontId="34" fillId="0" borderId="0" xfId="124" applyFont="1" applyAlignment="1">
      <alignment vertical="center" wrapText="1"/>
    </xf>
    <xf numFmtId="0" fontId="33" fillId="3" borderId="0" xfId="124" applyFont="1" applyFill="1" applyAlignment="1">
      <alignment horizontal="left" vertical="center"/>
    </xf>
    <xf numFmtId="0" fontId="33" fillId="3" borderId="0" xfId="124" applyFont="1" applyFill="1" applyAlignment="1">
      <alignment vertical="center"/>
    </xf>
    <xf numFmtId="165" fontId="2" fillId="3" borderId="0" xfId="124" applyNumberFormat="1" applyFill="1" applyAlignment="1">
      <alignment vertical="center"/>
    </xf>
    <xf numFmtId="0" fontId="2" fillId="3" borderId="7" xfId="124" applyFill="1" applyBorder="1" applyAlignment="1">
      <alignment vertical="center"/>
    </xf>
    <xf numFmtId="0" fontId="21" fillId="0" borderId="10" xfId="124" applyFont="1" applyBorder="1" applyAlignment="1">
      <alignment vertical="center"/>
    </xf>
    <xf numFmtId="0" fontId="35" fillId="0" borderId="0" xfId="124" applyFont="1" applyAlignment="1">
      <alignment vertical="center"/>
    </xf>
    <xf numFmtId="0" fontId="21" fillId="3" borderId="10" xfId="124" applyFont="1" applyFill="1" applyBorder="1" applyAlignment="1">
      <alignment horizontal="center"/>
    </xf>
    <xf numFmtId="0" fontId="21" fillId="3" borderId="7" xfId="124" applyFont="1" applyFill="1" applyBorder="1" applyAlignment="1">
      <alignment horizontal="center"/>
    </xf>
    <xf numFmtId="0" fontId="23" fillId="0" borderId="10" xfId="124" applyFont="1" applyBorder="1" applyAlignment="1">
      <alignment vertical="center" wrapText="1"/>
    </xf>
    <xf numFmtId="0" fontId="23" fillId="0" borderId="7" xfId="124" applyFont="1" applyBorder="1" applyAlignment="1">
      <alignment vertical="center" wrapText="1"/>
    </xf>
    <xf numFmtId="0" fontId="23" fillId="0" borderId="0" xfId="124" applyFont="1" applyAlignment="1">
      <alignment vertical="center" wrapText="1"/>
    </xf>
    <xf numFmtId="0" fontId="2" fillId="0" borderId="11" xfId="124" quotePrefix="1" applyBorder="1" applyAlignment="1">
      <alignment vertical="center"/>
    </xf>
    <xf numFmtId="0" fontId="2" fillId="0" borderId="9" xfId="124" quotePrefix="1" applyBorder="1" applyAlignment="1">
      <alignment vertical="center"/>
    </xf>
    <xf numFmtId="0" fontId="23" fillId="0" borderId="11" xfId="124" applyFont="1" applyBorder="1" applyAlignment="1">
      <alignment vertical="center" wrapText="1"/>
    </xf>
    <xf numFmtId="0" fontId="23" fillId="0" borderId="8" xfId="124" applyFont="1" applyBorder="1" applyAlignment="1">
      <alignment vertical="center" wrapText="1"/>
    </xf>
    <xf numFmtId="0" fontId="23" fillId="0" borderId="9" xfId="124" applyFont="1" applyBorder="1" applyAlignment="1">
      <alignment vertical="center" wrapText="1"/>
    </xf>
    <xf numFmtId="0" fontId="35" fillId="3" borderId="0" xfId="124" applyFont="1" applyFill="1" applyAlignment="1">
      <alignment horizontal="center" vertical="center"/>
    </xf>
    <xf numFmtId="0" fontId="36" fillId="0" borderId="10" xfId="124" applyFont="1" applyBorder="1" applyAlignment="1">
      <alignment vertical="center"/>
    </xf>
    <xf numFmtId="0" fontId="36" fillId="0" borderId="0" xfId="124" applyFont="1" applyAlignment="1">
      <alignment vertical="center"/>
    </xf>
    <xf numFmtId="0" fontId="2" fillId="0" borderId="0" xfId="124" applyAlignment="1">
      <alignment horizontal="center" vertical="center"/>
    </xf>
    <xf numFmtId="0" fontId="36" fillId="0" borderId="7" xfId="124" applyFont="1" applyBorder="1" applyAlignment="1">
      <alignment vertical="center"/>
    </xf>
    <xf numFmtId="0" fontId="2" fillId="0" borderId="0" xfId="2" applyAlignment="1">
      <alignment horizontal="center"/>
    </xf>
    <xf numFmtId="0" fontId="36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39" xfId="2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10" xfId="2" applyBorder="1" applyAlignment="1">
      <alignment vertical="center"/>
    </xf>
    <xf numFmtId="0" fontId="2" fillId="0" borderId="0" xfId="2" applyAlignment="1">
      <alignment vertical="center"/>
    </xf>
    <xf numFmtId="0" fontId="5" fillId="0" borderId="0" xfId="2" applyFont="1" applyAlignment="1">
      <alignment horizontal="center" wrapText="1"/>
    </xf>
    <xf numFmtId="0" fontId="2" fillId="0" borderId="7" xfId="124" applyBorder="1"/>
    <xf numFmtId="0" fontId="2" fillId="0" borderId="8" xfId="124" applyBorder="1"/>
    <xf numFmtId="0" fontId="2" fillId="0" borderId="9" xfId="124" applyBorder="1"/>
    <xf numFmtId="0" fontId="39" fillId="0" borderId="0" xfId="0" applyFont="1"/>
    <xf numFmtId="0" fontId="2" fillId="0" borderId="0" xfId="1" applyProtection="1">
      <protection locked="0"/>
    </xf>
    <xf numFmtId="0" fontId="19" fillId="0" borderId="57" xfId="2" applyFont="1" applyBorder="1" applyAlignment="1">
      <alignment horizontal="center" wrapText="1"/>
    </xf>
    <xf numFmtId="0" fontId="19" fillId="0" borderId="0" xfId="2" applyFont="1" applyAlignment="1">
      <alignment horizontal="center" wrapText="1"/>
    </xf>
    <xf numFmtId="0" fontId="36" fillId="0" borderId="0" xfId="124" applyFont="1" applyAlignment="1">
      <alignment horizontal="center"/>
    </xf>
    <xf numFmtId="0" fontId="36" fillId="0" borderId="8" xfId="124" applyFont="1" applyBorder="1" applyAlignment="1">
      <alignment horizontal="center"/>
    </xf>
    <xf numFmtId="0" fontId="2" fillId="3" borderId="10" xfId="2" applyFill="1" applyBorder="1" applyAlignment="1" applyProtection="1">
      <alignment horizontal="center"/>
      <protection locked="0"/>
    </xf>
    <xf numFmtId="0" fontId="2" fillId="3" borderId="0" xfId="2" applyFill="1" applyAlignment="1" applyProtection="1">
      <alignment horizontal="center"/>
      <protection locked="0"/>
    </xf>
    <xf numFmtId="0" fontId="2" fillId="3" borderId="7" xfId="2" applyFill="1" applyBorder="1" applyAlignment="1" applyProtection="1">
      <alignment horizontal="center"/>
      <protection locked="0"/>
    </xf>
    <xf numFmtId="0" fontId="2" fillId="0" borderId="10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1" fillId="3" borderId="0" xfId="124" applyFont="1" applyFill="1" applyAlignment="1">
      <alignment horizontal="center"/>
    </xf>
    <xf numFmtId="0" fontId="23" fillId="0" borderId="0" xfId="124" applyFont="1" applyAlignment="1">
      <alignment horizontal="justify" wrapText="1"/>
    </xf>
    <xf numFmtId="0" fontId="21" fillId="3" borderId="1" xfId="124" applyFont="1" applyFill="1" applyBorder="1" applyAlignment="1">
      <alignment horizontal="center"/>
    </xf>
    <xf numFmtId="0" fontId="21" fillId="3" borderId="3" xfId="124" applyFont="1" applyFill="1" applyBorder="1" applyAlignment="1">
      <alignment horizontal="center"/>
    </xf>
    <xf numFmtId="1" fontId="34" fillId="3" borderId="0" xfId="124" applyNumberFormat="1" applyFont="1" applyFill="1" applyAlignment="1">
      <alignment horizontal="left" vertical="center"/>
    </xf>
    <xf numFmtId="0" fontId="2" fillId="0" borderId="10" xfId="124" applyBorder="1" applyAlignment="1">
      <alignment horizontal="center" vertical="center"/>
    </xf>
    <xf numFmtId="0" fontId="2" fillId="0" borderId="0" xfId="124" applyAlignment="1">
      <alignment horizontal="center" vertical="center"/>
    </xf>
    <xf numFmtId="0" fontId="2" fillId="0" borderId="10" xfId="124" quotePrefix="1" applyBorder="1" applyAlignment="1">
      <alignment horizontal="center" vertical="center"/>
    </xf>
    <xf numFmtId="0" fontId="2" fillId="0" borderId="11" xfId="124" applyBorder="1" applyAlignment="1">
      <alignment horizontal="center" vertical="center"/>
    </xf>
    <xf numFmtId="0" fontId="2" fillId="0" borderId="0" xfId="124" quotePrefix="1" applyAlignment="1">
      <alignment horizontal="center" vertical="center"/>
    </xf>
    <xf numFmtId="0" fontId="2" fillId="0" borderId="8" xfId="124" applyBorder="1" applyAlignment="1">
      <alignment horizontal="center" vertical="center"/>
    </xf>
    <xf numFmtId="0" fontId="2" fillId="0" borderId="7" xfId="124" applyBorder="1" applyAlignment="1">
      <alignment horizontal="center"/>
    </xf>
    <xf numFmtId="0" fontId="2" fillId="0" borderId="9" xfId="124" applyBorder="1" applyAlignment="1">
      <alignment horizontal="center"/>
    </xf>
    <xf numFmtId="0" fontId="35" fillId="2" borderId="10" xfId="124" applyFont="1" applyFill="1" applyBorder="1" applyAlignment="1">
      <alignment horizontal="center" vertical="center"/>
    </xf>
    <xf numFmtId="0" fontId="35" fillId="2" borderId="0" xfId="124" applyFont="1" applyFill="1" applyAlignment="1">
      <alignment horizontal="center" vertical="center"/>
    </xf>
    <xf numFmtId="0" fontId="35" fillId="2" borderId="7" xfId="124" applyFont="1" applyFill="1" applyBorder="1" applyAlignment="1">
      <alignment horizontal="center" vertical="center"/>
    </xf>
    <xf numFmtId="0" fontId="27" fillId="3" borderId="0" xfId="124" applyFont="1" applyFill="1"/>
    <xf numFmtId="0" fontId="33" fillId="3" borderId="0" xfId="124" applyFont="1" applyFill="1" applyAlignment="1" applyProtection="1">
      <alignment horizontal="left" vertical="center"/>
      <protection locked="0"/>
    </xf>
    <xf numFmtId="165" fontId="2" fillId="3" borderId="0" xfId="124" applyNumberFormat="1" applyFill="1" applyAlignment="1" applyProtection="1">
      <alignment horizontal="left" vertical="center"/>
      <protection locked="0"/>
    </xf>
    <xf numFmtId="165" fontId="33" fillId="3" borderId="0" xfId="124" applyNumberFormat="1" applyFont="1" applyFill="1" applyAlignment="1" applyProtection="1">
      <alignment horizontal="left" vertical="center"/>
      <protection locked="0"/>
    </xf>
    <xf numFmtId="1" fontId="33" fillId="3" borderId="0" xfId="124" applyNumberFormat="1" applyFont="1" applyFill="1" applyAlignment="1" applyProtection="1">
      <alignment horizontal="right" vertical="center"/>
      <protection locked="0"/>
    </xf>
    <xf numFmtId="2" fontId="33" fillId="3" borderId="0" xfId="124" applyNumberFormat="1" applyFont="1" applyFill="1" applyAlignment="1">
      <alignment horizontal="right" vertical="center"/>
    </xf>
    <xf numFmtId="0" fontId="21" fillId="2" borderId="1" xfId="124" applyFont="1" applyFill="1" applyBorder="1" applyAlignment="1">
      <alignment horizontal="center"/>
    </xf>
    <xf numFmtId="0" fontId="21" fillId="2" borderId="2" xfId="124" applyFont="1" applyFill="1" applyBorder="1" applyAlignment="1">
      <alignment horizontal="center"/>
    </xf>
    <xf numFmtId="0" fontId="21" fillId="2" borderId="3" xfId="124" applyFont="1" applyFill="1" applyBorder="1" applyAlignment="1">
      <alignment horizontal="center"/>
    </xf>
    <xf numFmtId="0" fontId="33" fillId="3" borderId="0" xfId="124" applyFont="1" applyFill="1" applyAlignment="1">
      <alignment horizontal="left" vertical="center"/>
    </xf>
    <xf numFmtId="0" fontId="2" fillId="3" borderId="0" xfId="124" applyFill="1" applyAlignment="1" applyProtection="1">
      <alignment horizontal="left" vertical="center"/>
      <protection locked="0"/>
    </xf>
    <xf numFmtId="49" fontId="33" fillId="3" borderId="0" xfId="124" applyNumberFormat="1" applyFont="1" applyFill="1" applyAlignment="1" applyProtection="1">
      <alignment horizontal="left" vertical="center"/>
      <protection locked="0"/>
    </xf>
    <xf numFmtId="0" fontId="27" fillId="3" borderId="0" xfId="124" applyFont="1" applyFill="1" applyAlignment="1">
      <alignment horizontal="left"/>
    </xf>
    <xf numFmtId="0" fontId="33" fillId="3" borderId="0" xfId="124" applyFont="1" applyFill="1" applyAlignment="1">
      <alignment horizontal="justify" vertical="top" wrapText="1"/>
    </xf>
    <xf numFmtId="0" fontId="21" fillId="3" borderId="0" xfId="124" applyFont="1" applyFill="1" applyAlignment="1">
      <alignment horizontal="left" vertical="center"/>
    </xf>
    <xf numFmtId="0" fontId="21" fillId="2" borderId="1" xfId="124" applyFont="1" applyFill="1" applyBorder="1" applyAlignment="1">
      <alignment horizontal="center" vertical="center"/>
    </xf>
    <xf numFmtId="0" fontId="21" fillId="2" borderId="2" xfId="124" applyFont="1" applyFill="1" applyBorder="1" applyAlignment="1">
      <alignment horizontal="center" vertical="center"/>
    </xf>
    <xf numFmtId="0" fontId="21" fillId="2" borderId="3" xfId="124" applyFont="1" applyFill="1" applyBorder="1" applyAlignment="1">
      <alignment horizontal="center" vertical="center"/>
    </xf>
    <xf numFmtId="0" fontId="24" fillId="3" borderId="0" xfId="124" applyFont="1" applyFill="1" applyAlignment="1" applyProtection="1">
      <alignment horizontal="right"/>
      <protection locked="0"/>
    </xf>
    <xf numFmtId="0" fontId="23" fillId="3" borderId="0" xfId="124" applyFont="1" applyFill="1" applyAlignment="1">
      <alignment horizontal="center"/>
    </xf>
    <xf numFmtId="0" fontId="21" fillId="3" borderId="0" xfId="124" applyFont="1" applyFill="1" applyAlignment="1">
      <alignment horizontal="left"/>
    </xf>
    <xf numFmtId="0" fontId="2" fillId="3" borderId="0" xfId="124" applyFill="1" applyAlignment="1">
      <alignment horizontal="center"/>
    </xf>
    <xf numFmtId="0" fontId="2" fillId="3" borderId="7" xfId="124" applyFill="1" applyBorder="1" applyAlignment="1">
      <alignment horizontal="center"/>
    </xf>
    <xf numFmtId="0" fontId="14" fillId="2" borderId="2" xfId="124" applyFont="1" applyFill="1" applyBorder="1" applyAlignment="1">
      <alignment horizontal="center" vertical="center"/>
    </xf>
    <xf numFmtId="0" fontId="14" fillId="2" borderId="0" xfId="124" applyFont="1" applyFill="1" applyAlignment="1">
      <alignment horizontal="center" vertical="center"/>
    </xf>
    <xf numFmtId="0" fontId="14" fillId="2" borderId="3" xfId="124" applyFont="1" applyFill="1" applyBorder="1" applyAlignment="1">
      <alignment horizontal="center" vertical="center"/>
    </xf>
    <xf numFmtId="0" fontId="14" fillId="2" borderId="7" xfId="124" applyFont="1" applyFill="1" applyBorder="1" applyAlignment="1">
      <alignment horizontal="center" vertical="center"/>
    </xf>
    <xf numFmtId="0" fontId="27" fillId="0" borderId="53" xfId="2" applyFont="1" applyBorder="1" applyAlignment="1">
      <alignment horizontal="left"/>
    </xf>
    <xf numFmtId="0" fontId="14" fillId="2" borderId="1" xfId="124" applyFont="1" applyFill="1" applyBorder="1" applyAlignment="1">
      <alignment horizontal="center"/>
    </xf>
    <xf numFmtId="0" fontId="14" fillId="2" borderId="2" xfId="124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7" xfId="2" applyBorder="1" applyAlignment="1">
      <alignment horizontal="center"/>
    </xf>
    <xf numFmtId="0" fontId="2" fillId="0" borderId="11" xfId="2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9" xfId="2" applyBorder="1" applyAlignment="1">
      <alignment horizontal="center"/>
    </xf>
    <xf numFmtId="0" fontId="24" fillId="0" borderId="1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14" fillId="2" borderId="1" xfId="124" applyFont="1" applyFill="1" applyBorder="1" applyAlignment="1">
      <alignment horizontal="center" vertical="center" wrapText="1"/>
    </xf>
    <xf numFmtId="0" fontId="14" fillId="2" borderId="10" xfId="124" applyFont="1" applyFill="1" applyBorder="1" applyAlignment="1">
      <alignment horizontal="center" vertical="center" wrapText="1"/>
    </xf>
    <xf numFmtId="0" fontId="14" fillId="2" borderId="2" xfId="124" applyFont="1" applyFill="1" applyBorder="1" applyAlignment="1">
      <alignment horizontal="center" vertical="center" wrapText="1"/>
    </xf>
    <xf numFmtId="0" fontId="14" fillId="2" borderId="0" xfId="124" applyFont="1" applyFill="1" applyAlignment="1">
      <alignment horizontal="center" vertical="center" wrapText="1"/>
    </xf>
    <xf numFmtId="165" fontId="18" fillId="0" borderId="13" xfId="1" applyNumberFormat="1" applyFont="1" applyBorder="1" applyAlignment="1" applyProtection="1">
      <alignment horizontal="center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12" fontId="18" fillId="0" borderId="14" xfId="1" applyNumberFormat="1" applyFont="1" applyBorder="1" applyAlignment="1" applyProtection="1">
      <alignment horizontal="center" vertical="center" wrapText="1"/>
      <protection locked="0"/>
    </xf>
    <xf numFmtId="12" fontId="18" fillId="0" borderId="13" xfId="1" applyNumberFormat="1" applyFont="1" applyBorder="1" applyAlignment="1" applyProtection="1">
      <alignment horizontal="center" vertic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0" fontId="18" fillId="0" borderId="19" xfId="1" applyFont="1" applyBorder="1" applyAlignment="1" applyProtection="1">
      <alignment horizontal="center" vertical="center" wrapText="1"/>
      <protection locked="0"/>
    </xf>
    <xf numFmtId="166" fontId="20" fillId="0" borderId="28" xfId="1" applyNumberFormat="1" applyFont="1" applyBorder="1" applyAlignment="1" applyProtection="1">
      <alignment horizontal="center" vertical="center" wrapText="1"/>
      <protection locked="0"/>
    </xf>
    <xf numFmtId="166" fontId="20" fillId="0" borderId="29" xfId="1" applyNumberFormat="1" applyFont="1" applyBorder="1" applyAlignment="1" applyProtection="1">
      <alignment horizontal="center" vertical="center" wrapText="1"/>
      <protection locked="0"/>
    </xf>
    <xf numFmtId="166" fontId="20" fillId="0" borderId="15" xfId="1" applyNumberFormat="1" applyFont="1" applyBorder="1" applyAlignment="1" applyProtection="1">
      <alignment horizontal="center" vertical="center" wrapText="1"/>
      <protection locked="0"/>
    </xf>
    <xf numFmtId="166" fontId="20" fillId="0" borderId="16" xfId="1" applyNumberFormat="1" applyFont="1" applyBorder="1" applyAlignment="1" applyProtection="1">
      <alignment horizontal="center" vertical="center" wrapText="1"/>
      <protection locked="0"/>
    </xf>
    <xf numFmtId="12" fontId="18" fillId="0" borderId="28" xfId="1" applyNumberFormat="1" applyFont="1" applyBorder="1" applyAlignment="1" applyProtection="1">
      <alignment horizontal="center" vertical="center" wrapText="1"/>
      <protection locked="0"/>
    </xf>
    <xf numFmtId="12" fontId="18" fillId="0" borderId="29" xfId="1" applyNumberFormat="1" applyFont="1" applyBorder="1" applyAlignment="1" applyProtection="1">
      <alignment horizontal="center" vertical="center" wrapText="1"/>
      <protection locked="0"/>
    </xf>
    <xf numFmtId="12" fontId="18" fillId="0" borderId="30" xfId="1" applyNumberFormat="1" applyFont="1" applyBorder="1" applyAlignment="1" applyProtection="1">
      <alignment horizontal="center" vertical="center" wrapText="1"/>
      <protection locked="0"/>
    </xf>
    <xf numFmtId="12" fontId="18" fillId="0" borderId="15" xfId="1" applyNumberFormat="1" applyFont="1" applyBorder="1" applyAlignment="1" applyProtection="1">
      <alignment horizontal="center" vertical="center" wrapText="1"/>
      <protection locked="0"/>
    </xf>
    <xf numFmtId="12" fontId="18" fillId="0" borderId="16" xfId="1" applyNumberFormat="1" applyFont="1" applyBorder="1" applyAlignment="1" applyProtection="1">
      <alignment horizontal="center" vertical="center" wrapText="1"/>
      <protection locked="0"/>
    </xf>
    <xf numFmtId="12" fontId="18" fillId="0" borderId="17" xfId="1" applyNumberFormat="1" applyFont="1" applyBorder="1" applyAlignment="1" applyProtection="1">
      <alignment horizontal="center" vertical="center" wrapText="1"/>
      <protection locked="0"/>
    </xf>
    <xf numFmtId="0" fontId="18" fillId="0" borderId="18" xfId="1" applyFont="1" applyBorder="1" applyAlignment="1" applyProtection="1">
      <alignment horizontal="center" vertical="center" wrapText="1"/>
      <protection locked="0"/>
    </xf>
    <xf numFmtId="165" fontId="18" fillId="0" borderId="14" xfId="1" applyNumberFormat="1" applyFont="1" applyBorder="1" applyAlignment="1" applyProtection="1">
      <alignment horizontal="center" vertical="center" wrapText="1"/>
      <protection locked="0"/>
    </xf>
    <xf numFmtId="0" fontId="18" fillId="0" borderId="49" xfId="1" applyFont="1" applyBorder="1" applyAlignment="1" applyProtection="1">
      <alignment horizontal="center" vertical="center" wrapText="1"/>
      <protection locked="0"/>
    </xf>
    <xf numFmtId="0" fontId="18" fillId="0" borderId="50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/>
    </xf>
    <xf numFmtId="166" fontId="20" fillId="0" borderId="46" xfId="1" applyNumberFormat="1" applyFont="1" applyBorder="1" applyAlignment="1" applyProtection="1">
      <alignment horizontal="center" vertical="center" wrapText="1"/>
      <protection locked="0"/>
    </xf>
    <xf numFmtId="166" fontId="20" fillId="0" borderId="47" xfId="1" applyNumberFormat="1" applyFont="1" applyBorder="1" applyAlignment="1" applyProtection="1">
      <alignment horizontal="center" vertical="center" wrapText="1"/>
      <protection locked="0"/>
    </xf>
    <xf numFmtId="166" fontId="18" fillId="0" borderId="46" xfId="1" applyNumberFormat="1" applyFont="1" applyBorder="1" applyAlignment="1" applyProtection="1">
      <alignment horizontal="center" vertical="center" wrapText="1"/>
      <protection locked="0"/>
    </xf>
    <xf numFmtId="166" fontId="18" fillId="0" borderId="47" xfId="1" applyNumberFormat="1" applyFont="1" applyBorder="1" applyAlignment="1" applyProtection="1">
      <alignment horizontal="center" vertical="center" wrapText="1"/>
      <protection locked="0"/>
    </xf>
    <xf numFmtId="166" fontId="18" fillId="0" borderId="48" xfId="1" applyNumberFormat="1" applyFont="1" applyBorder="1" applyAlignment="1" applyProtection="1">
      <alignment horizontal="center" vertical="center" wrapText="1"/>
      <protection locked="0"/>
    </xf>
    <xf numFmtId="0" fontId="19" fillId="0" borderId="0" xfId="147" applyFont="1" applyAlignment="1">
      <alignment horizontal="center" wrapText="1"/>
    </xf>
    <xf numFmtId="0" fontId="21" fillId="3" borderId="2" xfId="146" applyFont="1" applyFill="1" applyBorder="1" applyAlignment="1">
      <alignment horizontal="left" vertical="top"/>
    </xf>
    <xf numFmtId="0" fontId="15" fillId="3" borderId="0" xfId="1" applyFont="1" applyFill="1" applyAlignment="1">
      <alignment horizontal="left" vertical="center" wrapText="1"/>
    </xf>
    <xf numFmtId="165" fontId="2" fillId="3" borderId="0" xfId="1" applyNumberFormat="1" applyFill="1" applyAlignment="1" applyProtection="1">
      <alignment horizontal="left" vertical="center" wrapText="1"/>
      <protection locked="0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7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2" fillId="0" borderId="4" xfId="2" applyFont="1" applyBorder="1" applyAlignment="1">
      <alignment horizontal="left" vertical="center"/>
    </xf>
    <xf numFmtId="0" fontId="22" fillId="0" borderId="5" xfId="2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0" fontId="21" fillId="4" borderId="31" xfId="1" applyFont="1" applyFill="1" applyBorder="1" applyAlignment="1">
      <alignment horizontal="center" vertical="center" wrapText="1"/>
    </xf>
    <xf numFmtId="0" fontId="21" fillId="4" borderId="32" xfId="1" applyFont="1" applyFill="1" applyBorder="1" applyAlignment="1">
      <alignment horizontal="center" vertical="center" wrapText="1"/>
    </xf>
    <xf numFmtId="0" fontId="21" fillId="4" borderId="33" xfId="1" applyFont="1" applyFill="1" applyBorder="1" applyAlignment="1">
      <alignment horizontal="center" vertical="center" wrapText="1"/>
    </xf>
    <xf numFmtId="0" fontId="21" fillId="4" borderId="37" xfId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38" xfId="1" applyFont="1" applyFill="1" applyBorder="1" applyAlignment="1">
      <alignment horizontal="center" vertical="center" wrapText="1"/>
    </xf>
    <xf numFmtId="0" fontId="2" fillId="0" borderId="0" xfId="124" applyAlignment="1" applyProtection="1">
      <alignment horizontal="left" vertical="center"/>
      <protection locked="0"/>
    </xf>
    <xf numFmtId="0" fontId="21" fillId="4" borderId="20" xfId="1" applyFont="1" applyFill="1" applyBorder="1" applyAlignment="1">
      <alignment horizontal="center" vertical="center"/>
    </xf>
    <xf numFmtId="0" fontId="21" fillId="4" borderId="21" xfId="1" applyFont="1" applyFill="1" applyBorder="1" applyAlignment="1">
      <alignment horizontal="center" vertical="center"/>
    </xf>
    <xf numFmtId="0" fontId="21" fillId="4" borderId="35" xfId="1" applyFont="1" applyFill="1" applyBorder="1" applyAlignment="1">
      <alignment horizontal="center" vertical="center"/>
    </xf>
    <xf numFmtId="0" fontId="21" fillId="4" borderId="36" xfId="1" applyFont="1" applyFill="1" applyBorder="1" applyAlignment="1">
      <alignment horizontal="center" vertical="center"/>
    </xf>
    <xf numFmtId="0" fontId="21" fillId="4" borderId="22" xfId="1" applyFont="1" applyFill="1" applyBorder="1" applyAlignment="1">
      <alignment horizontal="center" vertical="center"/>
    </xf>
    <xf numFmtId="0" fontId="21" fillId="4" borderId="23" xfId="1" applyFont="1" applyFill="1" applyBorder="1" applyAlignment="1">
      <alignment horizontal="center" vertical="center"/>
    </xf>
    <xf numFmtId="0" fontId="21" fillId="4" borderId="24" xfId="1" applyFont="1" applyFill="1" applyBorder="1" applyAlignment="1">
      <alignment horizontal="center" vertical="center"/>
    </xf>
    <xf numFmtId="0" fontId="21" fillId="4" borderId="25" xfId="1" applyFont="1" applyFill="1" applyBorder="1" applyAlignment="1">
      <alignment horizontal="center" vertical="center"/>
    </xf>
    <xf numFmtId="0" fontId="21" fillId="4" borderId="21" xfId="1" applyFont="1" applyFill="1" applyBorder="1" applyAlignment="1">
      <alignment horizontal="center" vertical="center" wrapText="1"/>
    </xf>
    <xf numFmtId="0" fontId="21" fillId="4" borderId="36" xfId="1" applyFont="1" applyFill="1" applyBorder="1" applyAlignment="1">
      <alignment horizontal="center" vertical="center" wrapText="1"/>
    </xf>
    <xf numFmtId="0" fontId="21" fillId="4" borderId="23" xfId="1" applyFont="1" applyFill="1" applyBorder="1" applyAlignment="1">
      <alignment horizontal="center" vertical="center" wrapText="1"/>
    </xf>
    <xf numFmtId="0" fontId="21" fillId="4" borderId="25" xfId="1" applyFont="1" applyFill="1" applyBorder="1" applyAlignment="1">
      <alignment horizontal="center" vertical="center" wrapText="1"/>
    </xf>
    <xf numFmtId="0" fontId="24" fillId="3" borderId="0" xfId="2" applyFont="1" applyFill="1" applyAlignment="1">
      <alignment horizontal="center" vertical="center"/>
    </xf>
    <xf numFmtId="0" fontId="5" fillId="3" borderId="0" xfId="148" applyFont="1" applyFill="1" applyAlignment="1">
      <alignment horizontal="right" vertical="center"/>
    </xf>
    <xf numFmtId="0" fontId="21" fillId="4" borderId="40" xfId="1" applyFont="1" applyFill="1" applyBorder="1" applyAlignment="1">
      <alignment horizontal="center" vertical="center" wrapText="1"/>
    </xf>
    <xf numFmtId="0" fontId="21" fillId="4" borderId="41" xfId="1" applyFont="1" applyFill="1" applyBorder="1" applyAlignment="1">
      <alignment horizontal="center" vertical="center" wrapText="1"/>
    </xf>
    <xf numFmtId="0" fontId="21" fillId="4" borderId="42" xfId="1" applyFont="1" applyFill="1" applyBorder="1" applyAlignment="1">
      <alignment horizontal="center" vertical="center" wrapText="1"/>
    </xf>
    <xf numFmtId="0" fontId="21" fillId="4" borderId="26" xfId="1" applyFont="1" applyFill="1" applyBorder="1" applyAlignment="1">
      <alignment horizontal="center" vertical="center" wrapText="1"/>
    </xf>
    <xf numFmtId="0" fontId="21" fillId="4" borderId="27" xfId="1" applyFont="1" applyFill="1" applyBorder="1" applyAlignment="1">
      <alignment horizontal="center" vertical="center" wrapText="1"/>
    </xf>
    <xf numFmtId="0" fontId="21" fillId="4" borderId="58" xfId="1" applyFont="1" applyFill="1" applyBorder="1" applyAlignment="1">
      <alignment horizontal="center" vertical="center" wrapText="1"/>
    </xf>
    <xf numFmtId="0" fontId="21" fillId="4" borderId="59" xfId="1" applyFont="1" applyFill="1" applyBorder="1" applyAlignment="1">
      <alignment horizontal="center" vertical="center" wrapText="1"/>
    </xf>
    <xf numFmtId="0" fontId="21" fillId="4" borderId="60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wrapText="1"/>
    </xf>
    <xf numFmtId="0" fontId="21" fillId="0" borderId="2" xfId="1" applyFont="1" applyBorder="1" applyAlignment="1">
      <alignment horizontal="center" wrapText="1"/>
    </xf>
    <xf numFmtId="0" fontId="21" fillId="0" borderId="3" xfId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1" fillId="0" borderId="0" xfId="1" applyFont="1" applyAlignment="1">
      <alignment horizontal="center" wrapText="1"/>
    </xf>
    <xf numFmtId="0" fontId="21" fillId="0" borderId="7" xfId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1" fillId="0" borderId="8" xfId="1" applyFont="1" applyBorder="1" applyAlignment="1">
      <alignment horizontal="center" wrapText="1"/>
    </xf>
    <xf numFmtId="0" fontId="21" fillId="0" borderId="9" xfId="1" applyFont="1" applyBorder="1" applyAlignment="1">
      <alignment horizontal="center" wrapText="1"/>
    </xf>
    <xf numFmtId="0" fontId="14" fillId="3" borderId="43" xfId="1" applyFont="1" applyFill="1" applyBorder="1" applyAlignment="1">
      <alignment horizontal="center" vertical="center" wrapText="1"/>
    </xf>
    <xf numFmtId="0" fontId="14" fillId="3" borderId="44" xfId="1" applyFont="1" applyFill="1" applyBorder="1" applyAlignment="1">
      <alignment horizontal="center" vertical="center" wrapText="1"/>
    </xf>
    <xf numFmtId="0" fontId="14" fillId="3" borderId="45" xfId="1" applyFont="1" applyFill="1" applyBorder="1" applyAlignment="1">
      <alignment horizontal="center" vertical="center" wrapText="1"/>
    </xf>
  </cellXfs>
  <cellStyles count="149">
    <cellStyle name="Euro" xfId="3" xr:uid="{00000000-0005-0000-0000-000000000000}"/>
    <cellStyle name="Hipervínculo 2" xfId="4" xr:uid="{00000000-0005-0000-0000-000001000000}"/>
    <cellStyle name="Hipervínculo 2 2" xfId="5" xr:uid="{00000000-0005-0000-0000-000002000000}"/>
    <cellStyle name="Hipervínculo 2 3" xfId="6" xr:uid="{00000000-0005-0000-0000-000003000000}"/>
    <cellStyle name="Hipervínculo 2 4" xfId="7" xr:uid="{00000000-0005-0000-0000-000004000000}"/>
    <cellStyle name="Hipervínculo 3" xfId="8" xr:uid="{00000000-0005-0000-0000-000005000000}"/>
    <cellStyle name="Hipervínculo 3 2" xfId="9" xr:uid="{00000000-0005-0000-0000-000006000000}"/>
    <cellStyle name="Hipervínculo 4" xfId="10" xr:uid="{00000000-0005-0000-0000-000007000000}"/>
    <cellStyle name="Hipervínculo 4 2" xfId="11" xr:uid="{00000000-0005-0000-0000-000008000000}"/>
    <cellStyle name="Hipervínculo 4 3" xfId="12" xr:uid="{00000000-0005-0000-0000-000009000000}"/>
    <cellStyle name="Hipervínculo 5" xfId="13" xr:uid="{00000000-0005-0000-0000-00000A000000}"/>
    <cellStyle name="Hipervínculo 5 2" xfId="14" xr:uid="{00000000-0005-0000-0000-00000B000000}"/>
    <cellStyle name="Hipervínculo 6" xfId="15" xr:uid="{00000000-0005-0000-0000-00000C000000}"/>
    <cellStyle name="Hipervínculo 6 2" xfId="16" xr:uid="{00000000-0005-0000-0000-00000D000000}"/>
    <cellStyle name="Hipervínculo 7" xfId="17" xr:uid="{00000000-0005-0000-0000-00000E000000}"/>
    <cellStyle name="Normal" xfId="0" builtinId="0"/>
    <cellStyle name="Normal 10" xfId="18" xr:uid="{00000000-0005-0000-0000-000010000000}"/>
    <cellStyle name="Normal 10 2" xfId="19" xr:uid="{00000000-0005-0000-0000-000011000000}"/>
    <cellStyle name="Normal 11" xfId="20" xr:uid="{00000000-0005-0000-0000-000012000000}"/>
    <cellStyle name="Normal 2" xfId="21" xr:uid="{00000000-0005-0000-0000-000013000000}"/>
    <cellStyle name="Normal 2 10" xfId="22" xr:uid="{00000000-0005-0000-0000-000014000000}"/>
    <cellStyle name="Normal 2 10 2" xfId="148" xr:uid="{00000000-0005-0000-0000-000015000000}"/>
    <cellStyle name="Normal 2 2" xfId="23" xr:uid="{00000000-0005-0000-0000-000016000000}"/>
    <cellStyle name="Normal 2 2 2" xfId="24" xr:uid="{00000000-0005-0000-0000-000017000000}"/>
    <cellStyle name="Normal 2 2 2 2" xfId="25" xr:uid="{00000000-0005-0000-0000-000018000000}"/>
    <cellStyle name="Normal 2 2 2 3" xfId="26" xr:uid="{00000000-0005-0000-0000-000019000000}"/>
    <cellStyle name="Normal 2 2 2 4" xfId="27" xr:uid="{00000000-0005-0000-0000-00001A000000}"/>
    <cellStyle name="Normal 2 2 2 4 2" xfId="28" xr:uid="{00000000-0005-0000-0000-00001B000000}"/>
    <cellStyle name="Normal 2 2 2 5" xfId="29" xr:uid="{00000000-0005-0000-0000-00001C000000}"/>
    <cellStyle name="Normal 2 2 2 5 2" xfId="30" xr:uid="{00000000-0005-0000-0000-00001D000000}"/>
    <cellStyle name="Normal 2 2 2 6" xfId="31" xr:uid="{00000000-0005-0000-0000-00001E000000}"/>
    <cellStyle name="Normal 2 2 3" xfId="32" xr:uid="{00000000-0005-0000-0000-00001F000000}"/>
    <cellStyle name="Normal 2 2 3 2" xfId="33" xr:uid="{00000000-0005-0000-0000-000020000000}"/>
    <cellStyle name="Normal 2 2 4" xfId="34" xr:uid="{00000000-0005-0000-0000-000021000000}"/>
    <cellStyle name="Normal 2 2 4 2" xfId="35" xr:uid="{00000000-0005-0000-0000-000022000000}"/>
    <cellStyle name="Normal 2 2 4 2 2" xfId="36" xr:uid="{00000000-0005-0000-0000-000023000000}"/>
    <cellStyle name="Normal 2 2 5" xfId="37" xr:uid="{00000000-0005-0000-0000-000024000000}"/>
    <cellStyle name="Normal 2 3" xfId="38" xr:uid="{00000000-0005-0000-0000-000025000000}"/>
    <cellStyle name="Normal 2 3 10" xfId="39" xr:uid="{00000000-0005-0000-0000-000026000000}"/>
    <cellStyle name="Normal 2 3 10 2" xfId="40" xr:uid="{00000000-0005-0000-0000-000027000000}"/>
    <cellStyle name="Normal 2 3 10 2 2" xfId="41" xr:uid="{00000000-0005-0000-0000-000028000000}"/>
    <cellStyle name="Normal 2 3 11" xfId="42" xr:uid="{00000000-0005-0000-0000-000029000000}"/>
    <cellStyle name="Normal 2 3 12" xfId="43" xr:uid="{00000000-0005-0000-0000-00002A000000}"/>
    <cellStyle name="Normal 2 3 13" xfId="44" xr:uid="{00000000-0005-0000-0000-00002B000000}"/>
    <cellStyle name="Normal 2 3 14" xfId="45" xr:uid="{00000000-0005-0000-0000-00002C000000}"/>
    <cellStyle name="Normal 2 3 15" xfId="46" xr:uid="{00000000-0005-0000-0000-00002D000000}"/>
    <cellStyle name="Normal 2 3 16" xfId="47" xr:uid="{00000000-0005-0000-0000-00002E000000}"/>
    <cellStyle name="Normal 2 3 17" xfId="48" xr:uid="{00000000-0005-0000-0000-00002F000000}"/>
    <cellStyle name="Normal 2 3 17 2" xfId="49" xr:uid="{00000000-0005-0000-0000-000030000000}"/>
    <cellStyle name="Normal 2 3 17 3" xfId="50" xr:uid="{00000000-0005-0000-0000-000031000000}"/>
    <cellStyle name="Normal 2 3 18" xfId="51" xr:uid="{00000000-0005-0000-0000-000032000000}"/>
    <cellStyle name="Normal 2 3 2" xfId="52" xr:uid="{00000000-0005-0000-0000-000033000000}"/>
    <cellStyle name="Normal 2 3 3" xfId="1" xr:uid="{00000000-0005-0000-0000-000034000000}"/>
    <cellStyle name="Normal 2 3 3 2" xfId="53" xr:uid="{00000000-0005-0000-0000-000035000000}"/>
    <cellStyle name="Normal 2 3 4" xfId="54" xr:uid="{00000000-0005-0000-0000-000036000000}"/>
    <cellStyle name="Normal 2 3 5" xfId="55" xr:uid="{00000000-0005-0000-0000-000037000000}"/>
    <cellStyle name="Normal 2 3 5 2" xfId="56" xr:uid="{00000000-0005-0000-0000-000038000000}"/>
    <cellStyle name="Normal 2 3 5 2 2" xfId="57" xr:uid="{00000000-0005-0000-0000-000039000000}"/>
    <cellStyle name="Normal 2 3 5 2 2 2" xfId="58" xr:uid="{00000000-0005-0000-0000-00003A000000}"/>
    <cellStyle name="Normal 2 3 5 3" xfId="59" xr:uid="{00000000-0005-0000-0000-00003B000000}"/>
    <cellStyle name="Normal 2 3 5 4" xfId="60" xr:uid="{00000000-0005-0000-0000-00003C000000}"/>
    <cellStyle name="Normal 2 3 5 5" xfId="61" xr:uid="{00000000-0005-0000-0000-00003D000000}"/>
    <cellStyle name="Normal 2 3 5 6" xfId="62" xr:uid="{00000000-0005-0000-0000-00003E000000}"/>
    <cellStyle name="Normal 2 3 5 7" xfId="63" xr:uid="{00000000-0005-0000-0000-00003F000000}"/>
    <cellStyle name="Normal 2 3 5 7 2" xfId="64" xr:uid="{00000000-0005-0000-0000-000040000000}"/>
    <cellStyle name="Normal 2 3 5 7 2 2" xfId="65" xr:uid="{00000000-0005-0000-0000-000041000000}"/>
    <cellStyle name="Normal 2 3 5 7 2 2 2" xfId="66" xr:uid="{00000000-0005-0000-0000-000042000000}"/>
    <cellStyle name="Normal 2 3 5 7 2 2 3" xfId="67" xr:uid="{00000000-0005-0000-0000-000043000000}"/>
    <cellStyle name="Normal 2 3 5 7 3" xfId="68" xr:uid="{00000000-0005-0000-0000-000044000000}"/>
    <cellStyle name="Normal 2 3 5 7 4" xfId="69" xr:uid="{00000000-0005-0000-0000-000045000000}"/>
    <cellStyle name="Normal 2 3 5 7 5" xfId="70" xr:uid="{00000000-0005-0000-0000-000046000000}"/>
    <cellStyle name="Normal 2 3 5 7 6" xfId="71" xr:uid="{00000000-0005-0000-0000-000047000000}"/>
    <cellStyle name="Normal 2 3 5 7 7" xfId="72" xr:uid="{00000000-0005-0000-0000-000048000000}"/>
    <cellStyle name="Normal 2 3 5 7 8" xfId="73" xr:uid="{00000000-0005-0000-0000-000049000000}"/>
    <cellStyle name="Normal 2 3 5 7 8 2" xfId="74" xr:uid="{00000000-0005-0000-0000-00004A000000}"/>
    <cellStyle name="Normal 2 3 5 7 8 3" xfId="75" xr:uid="{00000000-0005-0000-0000-00004B000000}"/>
    <cellStyle name="Normal 2 3 5 7 8 4" xfId="76" xr:uid="{00000000-0005-0000-0000-00004C000000}"/>
    <cellStyle name="Normal 2 3 5 7 8 4 2" xfId="77" xr:uid="{00000000-0005-0000-0000-00004D000000}"/>
    <cellStyle name="Normal 2 3 5 7 8 4 3" xfId="78" xr:uid="{00000000-0005-0000-0000-00004E000000}"/>
    <cellStyle name="Normal 2 3 5 7 8 4 3 2" xfId="79" xr:uid="{00000000-0005-0000-0000-00004F000000}"/>
    <cellStyle name="Normal 2 3 5 7 8 4 3 3" xfId="80" xr:uid="{00000000-0005-0000-0000-000050000000}"/>
    <cellStyle name="Normal 2 3 5 7 8 4 3 3 2" xfId="81" xr:uid="{00000000-0005-0000-0000-000051000000}"/>
    <cellStyle name="Normal 2 3 5 7 8 4 4" xfId="82" xr:uid="{00000000-0005-0000-0000-000052000000}"/>
    <cellStyle name="Normal 2 3 6" xfId="83" xr:uid="{00000000-0005-0000-0000-000053000000}"/>
    <cellStyle name="Normal 2 3 7" xfId="84" xr:uid="{00000000-0005-0000-0000-000054000000}"/>
    <cellStyle name="Normal 2 3 8" xfId="85" xr:uid="{00000000-0005-0000-0000-000055000000}"/>
    <cellStyle name="Normal 2 3 9" xfId="86" xr:uid="{00000000-0005-0000-0000-000056000000}"/>
    <cellStyle name="Normal 2 4" xfId="2" xr:uid="{00000000-0005-0000-0000-000057000000}"/>
    <cellStyle name="Normal 2 4 2" xfId="87" xr:uid="{00000000-0005-0000-0000-000058000000}"/>
    <cellStyle name="Normal 2 4 3" xfId="88" xr:uid="{00000000-0005-0000-0000-000059000000}"/>
    <cellStyle name="Normal 2 4 4" xfId="89" xr:uid="{00000000-0005-0000-0000-00005A000000}"/>
    <cellStyle name="Normal 2 5" xfId="90" xr:uid="{00000000-0005-0000-0000-00005B000000}"/>
    <cellStyle name="Normal 2 5 2" xfId="91" xr:uid="{00000000-0005-0000-0000-00005C000000}"/>
    <cellStyle name="Normal 2 5 2 2" xfId="92" xr:uid="{00000000-0005-0000-0000-00005D000000}"/>
    <cellStyle name="Normal 2 6" xfId="93" xr:uid="{00000000-0005-0000-0000-00005E000000}"/>
    <cellStyle name="Normal 2 6 2" xfId="94" xr:uid="{00000000-0005-0000-0000-00005F000000}"/>
    <cellStyle name="Normal 2 6 2 2" xfId="95" xr:uid="{00000000-0005-0000-0000-000060000000}"/>
    <cellStyle name="Normal 2 6 3" xfId="96" xr:uid="{00000000-0005-0000-0000-000061000000}"/>
    <cellStyle name="Normal 2 6 3 2" xfId="97" xr:uid="{00000000-0005-0000-0000-000062000000}"/>
    <cellStyle name="Normal 2 6 3 2 2" xfId="98" xr:uid="{00000000-0005-0000-0000-000063000000}"/>
    <cellStyle name="Normal 2 6 3 2 3" xfId="99" xr:uid="{00000000-0005-0000-0000-000064000000}"/>
    <cellStyle name="Normal 2 6 3 2 3 2" xfId="100" xr:uid="{00000000-0005-0000-0000-000065000000}"/>
    <cellStyle name="Normal 2 6 3 2 3 2 2" xfId="101" xr:uid="{00000000-0005-0000-0000-000066000000}"/>
    <cellStyle name="Normal 2 6 3 2 4" xfId="102" xr:uid="{00000000-0005-0000-0000-000067000000}"/>
    <cellStyle name="Normal 2 6 3 2 4 2" xfId="103" xr:uid="{00000000-0005-0000-0000-000068000000}"/>
    <cellStyle name="Normal 2 6 4" xfId="104" xr:uid="{00000000-0005-0000-0000-000069000000}"/>
    <cellStyle name="Normal 2 6 5" xfId="105" xr:uid="{00000000-0005-0000-0000-00006A000000}"/>
    <cellStyle name="Normal 2 6 5 2" xfId="106" xr:uid="{00000000-0005-0000-0000-00006B000000}"/>
    <cellStyle name="Normal 2 6 6" xfId="107" xr:uid="{00000000-0005-0000-0000-00006C000000}"/>
    <cellStyle name="Normal 2 6 7" xfId="108" xr:uid="{00000000-0005-0000-0000-00006D000000}"/>
    <cellStyle name="Normal 2 6 7 2" xfId="109" xr:uid="{00000000-0005-0000-0000-00006E000000}"/>
    <cellStyle name="Normal 2 6 7 3" xfId="110" xr:uid="{00000000-0005-0000-0000-00006F000000}"/>
    <cellStyle name="Normal 2 6 8" xfId="111" xr:uid="{00000000-0005-0000-0000-000070000000}"/>
    <cellStyle name="Normal 2 6 8 2" xfId="112" xr:uid="{00000000-0005-0000-0000-000071000000}"/>
    <cellStyle name="Normal 2 6 8 2 2" xfId="113" xr:uid="{00000000-0005-0000-0000-000072000000}"/>
    <cellStyle name="Normal 2 6 8 2 3" xfId="114" xr:uid="{00000000-0005-0000-0000-000073000000}"/>
    <cellStyle name="Normal 2 6 8 2 4" xfId="115" xr:uid="{00000000-0005-0000-0000-000074000000}"/>
    <cellStyle name="Normal 2 6 8 3" xfId="116" xr:uid="{00000000-0005-0000-0000-000075000000}"/>
    <cellStyle name="Normal 2 7" xfId="117" xr:uid="{00000000-0005-0000-0000-000076000000}"/>
    <cellStyle name="Normal 2 7 2" xfId="118" xr:uid="{00000000-0005-0000-0000-000077000000}"/>
    <cellStyle name="Normal 2 7 3" xfId="119" xr:uid="{00000000-0005-0000-0000-000078000000}"/>
    <cellStyle name="Normal 2 7 4" xfId="120" xr:uid="{00000000-0005-0000-0000-000079000000}"/>
    <cellStyle name="Normal 2 8" xfId="121" xr:uid="{00000000-0005-0000-0000-00007A000000}"/>
    <cellStyle name="Normal 2 9" xfId="122" xr:uid="{00000000-0005-0000-0000-00007B000000}"/>
    <cellStyle name="Normal 3" xfId="123" xr:uid="{00000000-0005-0000-0000-00007C000000}"/>
    <cellStyle name="Normal 3 2" xfId="124" xr:uid="{00000000-0005-0000-0000-00007D000000}"/>
    <cellStyle name="Normal 3 3" xfId="125" xr:uid="{00000000-0005-0000-0000-00007E000000}"/>
    <cellStyle name="Normal 4" xfId="126" xr:uid="{00000000-0005-0000-0000-00007F000000}"/>
    <cellStyle name="Normal 4 2" xfId="127" xr:uid="{00000000-0005-0000-0000-000080000000}"/>
    <cellStyle name="Normal 5" xfId="128" xr:uid="{00000000-0005-0000-0000-000081000000}"/>
    <cellStyle name="Normal 6" xfId="129" xr:uid="{00000000-0005-0000-0000-000082000000}"/>
    <cellStyle name="Normal 6 2" xfId="130" xr:uid="{00000000-0005-0000-0000-000083000000}"/>
    <cellStyle name="Normal 6 2 2" xfId="131" xr:uid="{00000000-0005-0000-0000-000084000000}"/>
    <cellStyle name="Normal 6 3" xfId="132" xr:uid="{00000000-0005-0000-0000-000085000000}"/>
    <cellStyle name="Normal 7" xfId="133" xr:uid="{00000000-0005-0000-0000-000086000000}"/>
    <cellStyle name="Normal 8" xfId="134" xr:uid="{00000000-0005-0000-0000-000087000000}"/>
    <cellStyle name="Normal 8 2" xfId="135" xr:uid="{00000000-0005-0000-0000-000088000000}"/>
    <cellStyle name="Normal 8 3" xfId="136" xr:uid="{00000000-0005-0000-0000-000089000000}"/>
    <cellStyle name="Normal 8 4" xfId="137" xr:uid="{00000000-0005-0000-0000-00008A000000}"/>
    <cellStyle name="Normal 8 4 2" xfId="138" xr:uid="{00000000-0005-0000-0000-00008B000000}"/>
    <cellStyle name="Normal 8 5" xfId="139" xr:uid="{00000000-0005-0000-0000-00008C000000}"/>
    <cellStyle name="Normal 8 6" xfId="140" xr:uid="{00000000-0005-0000-0000-00008D000000}"/>
    <cellStyle name="Normal 9" xfId="141" xr:uid="{00000000-0005-0000-0000-00008E000000}"/>
    <cellStyle name="Normal_EXTRACCION" xfId="146" xr:uid="{00000000-0005-0000-0000-00008F000000}"/>
    <cellStyle name="Normal_Grad. Lim. Auto 1-4" xfId="147" xr:uid="{00000000-0005-0000-0000-000090000000}"/>
    <cellStyle name="Porcentual 2" xfId="142" xr:uid="{00000000-0005-0000-0000-000091000000}"/>
    <cellStyle name="Porcentual 3" xfId="143" xr:uid="{00000000-0005-0000-0000-000092000000}"/>
    <cellStyle name="Porcentual 3 2" xfId="144" xr:uid="{00000000-0005-0000-0000-000093000000}"/>
    <cellStyle name="Porcentual 4" xfId="145" xr:uid="{00000000-0005-0000-0000-000094000000}"/>
  </cellStyles>
  <dxfs count="2">
    <dxf>
      <font>
        <color rgb="FF9C0006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39</xdr:row>
          <xdr:rowOff>38099</xdr:rowOff>
        </xdr:from>
        <xdr:to>
          <xdr:col>9</xdr:col>
          <xdr:colOff>28575</xdr:colOff>
          <xdr:row>41</xdr:row>
          <xdr:rowOff>161924</xdr:rowOff>
        </xdr:to>
        <xdr:pic>
          <xdr:nvPicPr>
            <xdr:cNvPr id="3" name="Pictur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evisofirmas5" spid="_x0000_s2093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4916" b="11321"/>
            <a:stretch>
              <a:fillRect/>
            </a:stretch>
          </xdr:blipFill>
          <xdr:spPr bwMode="auto">
            <a:xfrm>
              <a:off x="857250" y="7467599"/>
              <a:ext cx="1314450" cy="504825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100679</xdr:colOff>
          <xdr:row>39</xdr:row>
          <xdr:rowOff>104772</xdr:rowOff>
        </xdr:from>
        <xdr:to>
          <xdr:col>21</xdr:col>
          <xdr:colOff>224504</xdr:colOff>
          <xdr:row>41</xdr:row>
          <xdr:rowOff>171449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2094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524" r="2796" b="24377"/>
            <a:stretch>
              <a:fillRect/>
            </a:stretch>
          </xdr:blipFill>
          <xdr:spPr bwMode="auto">
            <a:xfrm>
              <a:off x="3910679" y="7534272"/>
              <a:ext cx="1314450" cy="447677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314325</xdr:colOff>
      <xdr:row>7</xdr:row>
      <xdr:rowOff>85724</xdr:rowOff>
    </xdr:from>
    <xdr:to>
      <xdr:col>31</xdr:col>
      <xdr:colOff>1062958</xdr:colOff>
      <xdr:row>9</xdr:row>
      <xdr:rowOff>152399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68275" y="1419224"/>
          <a:ext cx="748633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49572</xdr:colOff>
      <xdr:row>0</xdr:row>
      <xdr:rowOff>101485</xdr:rowOff>
    </xdr:from>
    <xdr:to>
      <xdr:col>3</xdr:col>
      <xdr:colOff>213824</xdr:colOff>
      <xdr:row>4</xdr:row>
      <xdr:rowOff>43934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" y="101485"/>
          <a:ext cx="718257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GLAB\1.%20Formatos\1.%20Formatos%20de%20informe\10.%20Concreto%20Hidraulico\FM-025%20V5%20Inf.%20Resistencia%20compresion%20de%20cilindros%20sept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GLAB\1.%20Formatos\1.%20Formatos%20de%20informe\7.%20Petreos\GLAB-FM-164%20v2%20Inf.%20Granulometria%20diaria%20sep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Formatos\1.%20Formatos%20de%20informe\2.%20Apiques\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625 KG) VIGAS CEM TEQUENDA"/>
      <sheetName val="1. Encabezado"/>
      <sheetName val="2. Resistencia cilindros"/>
      <sheetName val="firmas"/>
    </sheetNames>
    <sheetDataSet>
      <sheetData sheetId="0" refreshError="1"/>
      <sheetData sheetId="1" refreshError="1"/>
      <sheetData sheetId="2"/>
      <sheetData sheetId="3">
        <row r="34">
          <cell r="A34" t="str">
            <v>VARGAS PABLO</v>
          </cell>
        </row>
        <row r="35">
          <cell r="A35" t="str">
            <v xml:space="preserve">CONTRERAS WILINTONG </v>
          </cell>
        </row>
        <row r="36">
          <cell r="A36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RESUMEN BG"/>
      <sheetName val="Formato 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  <cell r="C12">
            <v>0</v>
          </cell>
        </row>
        <row r="13">
          <cell r="A13" t="str">
            <v>SAENZ JESSICA</v>
          </cell>
          <cell r="C13">
            <v>0</v>
          </cell>
        </row>
        <row r="14">
          <cell r="A14" t="str">
            <v>PRADA CESAR</v>
          </cell>
          <cell r="C14">
            <v>0</v>
          </cell>
        </row>
        <row r="15">
          <cell r="A15" t="str">
            <v xml:space="preserve">VARGAS JUAN 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 xml:space="preserve">RIAÑO JOSE </v>
          </cell>
          <cell r="C17">
            <v>0</v>
          </cell>
        </row>
        <row r="18">
          <cell r="A18" t="str">
            <v>GALVIS DANIEL</v>
          </cell>
        </row>
        <row r="19">
          <cell r="A19" t="str">
            <v>GOMEZ LUIS CARLOS</v>
          </cell>
          <cell r="C19">
            <v>0</v>
          </cell>
        </row>
        <row r="20">
          <cell r="A20" t="str">
            <v xml:space="preserve">VELASQUEZ JUAN CAMILO </v>
          </cell>
          <cell r="C20">
            <v>0</v>
          </cell>
        </row>
        <row r="21">
          <cell r="A21" t="str">
            <v xml:space="preserve">QUIÑONES ETIEL </v>
          </cell>
          <cell r="C21">
            <v>0</v>
          </cell>
        </row>
        <row r="22">
          <cell r="A22" t="str">
            <v>VANEGAS BRAYAN</v>
          </cell>
          <cell r="C22">
            <v>0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  <cell r="C26">
            <v>0</v>
          </cell>
        </row>
        <row r="27">
          <cell r="A27" t="str">
            <v>JUNCO DIEGO</v>
          </cell>
          <cell r="C27">
            <v>0</v>
          </cell>
        </row>
        <row r="28">
          <cell r="A28" t="str">
            <v>GONZALEZ CAMILO</v>
          </cell>
          <cell r="C28">
            <v>0</v>
          </cell>
        </row>
        <row r="29">
          <cell r="A29" t="str">
            <v>MONTENEGRO EDGAR</v>
          </cell>
          <cell r="C29">
            <v>0</v>
          </cell>
        </row>
        <row r="30">
          <cell r="A30" t="str">
            <v>PRADA PEDRO</v>
          </cell>
          <cell r="C30">
            <v>0</v>
          </cell>
        </row>
        <row r="31">
          <cell r="A31" t="str">
            <v>SUAREZ DIEGO</v>
          </cell>
          <cell r="C31">
            <v>0</v>
          </cell>
        </row>
        <row r="32">
          <cell r="A32" t="str">
            <v>--</v>
          </cell>
          <cell r="C32">
            <v>0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  <cell r="C35">
            <v>0</v>
          </cell>
        </row>
        <row r="36">
          <cell r="A36">
            <v>0</v>
          </cell>
          <cell r="C36">
            <v>1</v>
          </cell>
        </row>
        <row r="37">
          <cell r="A37" t="str">
            <v>--</v>
          </cell>
          <cell r="C37">
            <v>0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  <cell r="C41">
            <v>0</v>
          </cell>
        </row>
      </sheetData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9"/>
  <sheetViews>
    <sheetView showGridLines="0" view="pageBreakPreview" topLeftCell="H17" zoomScaleSheetLayoutView="100" workbookViewId="0">
      <selection activeCell="AD36" sqref="AD36"/>
    </sheetView>
  </sheetViews>
  <sheetFormatPr baseColWidth="10" defaultColWidth="9.140625" defaultRowHeight="12.75" x14ac:dyDescent="0.2"/>
  <cols>
    <col min="1" max="26" width="3.5703125" style="88" customWidth="1"/>
    <col min="27" max="27" width="13.28515625" style="88" customWidth="1"/>
    <col min="28" max="29" width="19.7109375" style="88" customWidth="1"/>
    <col min="30" max="30" width="23" style="88" customWidth="1"/>
    <col min="31" max="32" width="19.7109375" style="88" customWidth="1"/>
    <col min="33" max="33" width="3.5703125" style="88" customWidth="1"/>
    <col min="34" max="34" width="19.140625" style="88" customWidth="1"/>
    <col min="35" max="52" width="25.5703125" style="88" customWidth="1"/>
    <col min="53" max="53" width="7.28515625" style="88" customWidth="1"/>
    <col min="54" max="54" width="4.42578125" style="88" customWidth="1"/>
    <col min="55" max="55" width="25" style="88" customWidth="1"/>
    <col min="56" max="62" width="23.28515625" style="88" customWidth="1"/>
    <col min="63" max="63" width="15.85546875" style="88" customWidth="1"/>
    <col min="64" max="64" width="19.42578125" style="88" customWidth="1"/>
    <col min="65" max="277" width="9.140625" style="88"/>
    <col min="278" max="278" width="17.140625" style="88" customWidth="1"/>
    <col min="279" max="284" width="8.7109375" style="88" customWidth="1"/>
    <col min="285" max="285" width="6.7109375" style="88" customWidth="1"/>
    <col min="286" max="286" width="3.7109375" style="88" customWidth="1"/>
    <col min="287" max="287" width="15.7109375" style="88" customWidth="1"/>
    <col min="288" max="533" width="9.140625" style="88"/>
    <col min="534" max="534" width="17.140625" style="88" customWidth="1"/>
    <col min="535" max="540" width="8.7109375" style="88" customWidth="1"/>
    <col min="541" max="541" width="6.7109375" style="88" customWidth="1"/>
    <col min="542" max="542" width="3.7109375" style="88" customWidth="1"/>
    <col min="543" max="543" width="15.7109375" style="88" customWidth="1"/>
    <col min="544" max="789" width="9.140625" style="88"/>
    <col min="790" max="790" width="17.140625" style="88" customWidth="1"/>
    <col min="791" max="796" width="8.7109375" style="88" customWidth="1"/>
    <col min="797" max="797" width="6.7109375" style="88" customWidth="1"/>
    <col min="798" max="798" width="3.7109375" style="88" customWidth="1"/>
    <col min="799" max="799" width="15.7109375" style="88" customWidth="1"/>
    <col min="800" max="1045" width="9.140625" style="88"/>
    <col min="1046" max="1046" width="17.140625" style="88" customWidth="1"/>
    <col min="1047" max="1052" width="8.7109375" style="88" customWidth="1"/>
    <col min="1053" max="1053" width="6.7109375" style="88" customWidth="1"/>
    <col min="1054" max="1054" width="3.7109375" style="88" customWidth="1"/>
    <col min="1055" max="1055" width="15.7109375" style="88" customWidth="1"/>
    <col min="1056" max="1301" width="9.140625" style="88"/>
    <col min="1302" max="1302" width="17.140625" style="88" customWidth="1"/>
    <col min="1303" max="1308" width="8.7109375" style="88" customWidth="1"/>
    <col min="1309" max="1309" width="6.7109375" style="88" customWidth="1"/>
    <col min="1310" max="1310" width="3.7109375" style="88" customWidth="1"/>
    <col min="1311" max="1311" width="15.7109375" style="88" customWidth="1"/>
    <col min="1312" max="1557" width="9.140625" style="88"/>
    <col min="1558" max="1558" width="17.140625" style="88" customWidth="1"/>
    <col min="1559" max="1564" width="8.7109375" style="88" customWidth="1"/>
    <col min="1565" max="1565" width="6.7109375" style="88" customWidth="1"/>
    <col min="1566" max="1566" width="3.7109375" style="88" customWidth="1"/>
    <col min="1567" max="1567" width="15.7109375" style="88" customWidth="1"/>
    <col min="1568" max="1813" width="9.140625" style="88"/>
    <col min="1814" max="1814" width="17.140625" style="88" customWidth="1"/>
    <col min="1815" max="1820" width="8.7109375" style="88" customWidth="1"/>
    <col min="1821" max="1821" width="6.7109375" style="88" customWidth="1"/>
    <col min="1822" max="1822" width="3.7109375" style="88" customWidth="1"/>
    <col min="1823" max="1823" width="15.7109375" style="88" customWidth="1"/>
    <col min="1824" max="2069" width="9.140625" style="88"/>
    <col min="2070" max="2070" width="17.140625" style="88" customWidth="1"/>
    <col min="2071" max="2076" width="8.7109375" style="88" customWidth="1"/>
    <col min="2077" max="2077" width="6.7109375" style="88" customWidth="1"/>
    <col min="2078" max="2078" width="3.7109375" style="88" customWidth="1"/>
    <col min="2079" max="2079" width="15.7109375" style="88" customWidth="1"/>
    <col min="2080" max="2325" width="9.140625" style="88"/>
    <col min="2326" max="2326" width="17.140625" style="88" customWidth="1"/>
    <col min="2327" max="2332" width="8.7109375" style="88" customWidth="1"/>
    <col min="2333" max="2333" width="6.7109375" style="88" customWidth="1"/>
    <col min="2334" max="2334" width="3.7109375" style="88" customWidth="1"/>
    <col min="2335" max="2335" width="15.7109375" style="88" customWidth="1"/>
    <col min="2336" max="2581" width="9.140625" style="88"/>
    <col min="2582" max="2582" width="17.140625" style="88" customWidth="1"/>
    <col min="2583" max="2588" width="8.7109375" style="88" customWidth="1"/>
    <col min="2589" max="2589" width="6.7109375" style="88" customWidth="1"/>
    <col min="2590" max="2590" width="3.7109375" style="88" customWidth="1"/>
    <col min="2591" max="2591" width="15.7109375" style="88" customWidth="1"/>
    <col min="2592" max="2837" width="9.140625" style="88"/>
    <col min="2838" max="2838" width="17.140625" style="88" customWidth="1"/>
    <col min="2839" max="2844" width="8.7109375" style="88" customWidth="1"/>
    <col min="2845" max="2845" width="6.7109375" style="88" customWidth="1"/>
    <col min="2846" max="2846" width="3.7109375" style="88" customWidth="1"/>
    <col min="2847" max="2847" width="15.7109375" style="88" customWidth="1"/>
    <col min="2848" max="3093" width="9.140625" style="88"/>
    <col min="3094" max="3094" width="17.140625" style="88" customWidth="1"/>
    <col min="3095" max="3100" width="8.7109375" style="88" customWidth="1"/>
    <col min="3101" max="3101" width="6.7109375" style="88" customWidth="1"/>
    <col min="3102" max="3102" width="3.7109375" style="88" customWidth="1"/>
    <col min="3103" max="3103" width="15.7109375" style="88" customWidth="1"/>
    <col min="3104" max="3349" width="9.140625" style="88"/>
    <col min="3350" max="3350" width="17.140625" style="88" customWidth="1"/>
    <col min="3351" max="3356" width="8.7109375" style="88" customWidth="1"/>
    <col min="3357" max="3357" width="6.7109375" style="88" customWidth="1"/>
    <col min="3358" max="3358" width="3.7109375" style="88" customWidth="1"/>
    <col min="3359" max="3359" width="15.7109375" style="88" customWidth="1"/>
    <col min="3360" max="3605" width="9.140625" style="88"/>
    <col min="3606" max="3606" width="17.140625" style="88" customWidth="1"/>
    <col min="3607" max="3612" width="8.7109375" style="88" customWidth="1"/>
    <col min="3613" max="3613" width="6.7109375" style="88" customWidth="1"/>
    <col min="3614" max="3614" width="3.7109375" style="88" customWidth="1"/>
    <col min="3615" max="3615" width="15.7109375" style="88" customWidth="1"/>
    <col min="3616" max="3861" width="9.140625" style="88"/>
    <col min="3862" max="3862" width="17.140625" style="88" customWidth="1"/>
    <col min="3863" max="3868" width="8.7109375" style="88" customWidth="1"/>
    <col min="3869" max="3869" width="6.7109375" style="88" customWidth="1"/>
    <col min="3870" max="3870" width="3.7109375" style="88" customWidth="1"/>
    <col min="3871" max="3871" width="15.7109375" style="88" customWidth="1"/>
    <col min="3872" max="4117" width="9.140625" style="88"/>
    <col min="4118" max="4118" width="17.140625" style="88" customWidth="1"/>
    <col min="4119" max="4124" width="8.7109375" style="88" customWidth="1"/>
    <col min="4125" max="4125" width="6.7109375" style="88" customWidth="1"/>
    <col min="4126" max="4126" width="3.7109375" style="88" customWidth="1"/>
    <col min="4127" max="4127" width="15.7109375" style="88" customWidth="1"/>
    <col min="4128" max="4373" width="9.140625" style="88"/>
    <col min="4374" max="4374" width="17.140625" style="88" customWidth="1"/>
    <col min="4375" max="4380" width="8.7109375" style="88" customWidth="1"/>
    <col min="4381" max="4381" width="6.7109375" style="88" customWidth="1"/>
    <col min="4382" max="4382" width="3.7109375" style="88" customWidth="1"/>
    <col min="4383" max="4383" width="15.7109375" style="88" customWidth="1"/>
    <col min="4384" max="4629" width="9.140625" style="88"/>
    <col min="4630" max="4630" width="17.140625" style="88" customWidth="1"/>
    <col min="4631" max="4636" width="8.7109375" style="88" customWidth="1"/>
    <col min="4637" max="4637" width="6.7109375" style="88" customWidth="1"/>
    <col min="4638" max="4638" width="3.7109375" style="88" customWidth="1"/>
    <col min="4639" max="4639" width="15.7109375" style="88" customWidth="1"/>
    <col min="4640" max="4885" width="9.140625" style="88"/>
    <col min="4886" max="4886" width="17.140625" style="88" customWidth="1"/>
    <col min="4887" max="4892" width="8.7109375" style="88" customWidth="1"/>
    <col min="4893" max="4893" width="6.7109375" style="88" customWidth="1"/>
    <col min="4894" max="4894" width="3.7109375" style="88" customWidth="1"/>
    <col min="4895" max="4895" width="15.7109375" style="88" customWidth="1"/>
    <col min="4896" max="5141" width="9.140625" style="88"/>
    <col min="5142" max="5142" width="17.140625" style="88" customWidth="1"/>
    <col min="5143" max="5148" width="8.7109375" style="88" customWidth="1"/>
    <col min="5149" max="5149" width="6.7109375" style="88" customWidth="1"/>
    <col min="5150" max="5150" width="3.7109375" style="88" customWidth="1"/>
    <col min="5151" max="5151" width="15.7109375" style="88" customWidth="1"/>
    <col min="5152" max="5397" width="9.140625" style="88"/>
    <col min="5398" max="5398" width="17.140625" style="88" customWidth="1"/>
    <col min="5399" max="5404" width="8.7109375" style="88" customWidth="1"/>
    <col min="5405" max="5405" width="6.7109375" style="88" customWidth="1"/>
    <col min="5406" max="5406" width="3.7109375" style="88" customWidth="1"/>
    <col min="5407" max="5407" width="15.7109375" style="88" customWidth="1"/>
    <col min="5408" max="5653" width="9.140625" style="88"/>
    <col min="5654" max="5654" width="17.140625" style="88" customWidth="1"/>
    <col min="5655" max="5660" width="8.7109375" style="88" customWidth="1"/>
    <col min="5661" max="5661" width="6.7109375" style="88" customWidth="1"/>
    <col min="5662" max="5662" width="3.7109375" style="88" customWidth="1"/>
    <col min="5663" max="5663" width="15.7109375" style="88" customWidth="1"/>
    <col min="5664" max="5909" width="9.140625" style="88"/>
    <col min="5910" max="5910" width="17.140625" style="88" customWidth="1"/>
    <col min="5911" max="5916" width="8.7109375" style="88" customWidth="1"/>
    <col min="5917" max="5917" width="6.7109375" style="88" customWidth="1"/>
    <col min="5918" max="5918" width="3.7109375" style="88" customWidth="1"/>
    <col min="5919" max="5919" width="15.7109375" style="88" customWidth="1"/>
    <col min="5920" max="6165" width="9.140625" style="88"/>
    <col min="6166" max="6166" width="17.140625" style="88" customWidth="1"/>
    <col min="6167" max="6172" width="8.7109375" style="88" customWidth="1"/>
    <col min="6173" max="6173" width="6.7109375" style="88" customWidth="1"/>
    <col min="6174" max="6174" width="3.7109375" style="88" customWidth="1"/>
    <col min="6175" max="6175" width="15.7109375" style="88" customWidth="1"/>
    <col min="6176" max="6421" width="9.140625" style="88"/>
    <col min="6422" max="6422" width="17.140625" style="88" customWidth="1"/>
    <col min="6423" max="6428" width="8.7109375" style="88" customWidth="1"/>
    <col min="6429" max="6429" width="6.7109375" style="88" customWidth="1"/>
    <col min="6430" max="6430" width="3.7109375" style="88" customWidth="1"/>
    <col min="6431" max="6431" width="15.7109375" style="88" customWidth="1"/>
    <col min="6432" max="6677" width="9.140625" style="88"/>
    <col min="6678" max="6678" width="17.140625" style="88" customWidth="1"/>
    <col min="6679" max="6684" width="8.7109375" style="88" customWidth="1"/>
    <col min="6685" max="6685" width="6.7109375" style="88" customWidth="1"/>
    <col min="6686" max="6686" width="3.7109375" style="88" customWidth="1"/>
    <col min="6687" max="6687" width="15.7109375" style="88" customWidth="1"/>
    <col min="6688" max="6933" width="9.140625" style="88"/>
    <col min="6934" max="6934" width="17.140625" style="88" customWidth="1"/>
    <col min="6935" max="6940" width="8.7109375" style="88" customWidth="1"/>
    <col min="6941" max="6941" width="6.7109375" style="88" customWidth="1"/>
    <col min="6942" max="6942" width="3.7109375" style="88" customWidth="1"/>
    <col min="6943" max="6943" width="15.7109375" style="88" customWidth="1"/>
    <col min="6944" max="7189" width="9.140625" style="88"/>
    <col min="7190" max="7190" width="17.140625" style="88" customWidth="1"/>
    <col min="7191" max="7196" width="8.7109375" style="88" customWidth="1"/>
    <col min="7197" max="7197" width="6.7109375" style="88" customWidth="1"/>
    <col min="7198" max="7198" width="3.7109375" style="88" customWidth="1"/>
    <col min="7199" max="7199" width="15.7109375" style="88" customWidth="1"/>
    <col min="7200" max="7445" width="9.140625" style="88"/>
    <col min="7446" max="7446" width="17.140625" style="88" customWidth="1"/>
    <col min="7447" max="7452" width="8.7109375" style="88" customWidth="1"/>
    <col min="7453" max="7453" width="6.7109375" style="88" customWidth="1"/>
    <col min="7454" max="7454" width="3.7109375" style="88" customWidth="1"/>
    <col min="7455" max="7455" width="15.7109375" style="88" customWidth="1"/>
    <col min="7456" max="7701" width="9.140625" style="88"/>
    <col min="7702" max="7702" width="17.140625" style="88" customWidth="1"/>
    <col min="7703" max="7708" width="8.7109375" style="88" customWidth="1"/>
    <col min="7709" max="7709" width="6.7109375" style="88" customWidth="1"/>
    <col min="7710" max="7710" width="3.7109375" style="88" customWidth="1"/>
    <col min="7711" max="7711" width="15.7109375" style="88" customWidth="1"/>
    <col min="7712" max="7957" width="9.140625" style="88"/>
    <col min="7958" max="7958" width="17.140625" style="88" customWidth="1"/>
    <col min="7959" max="7964" width="8.7109375" style="88" customWidth="1"/>
    <col min="7965" max="7965" width="6.7109375" style="88" customWidth="1"/>
    <col min="7966" max="7966" width="3.7109375" style="88" customWidth="1"/>
    <col min="7967" max="7967" width="15.7109375" style="88" customWidth="1"/>
    <col min="7968" max="8213" width="9.140625" style="88"/>
    <col min="8214" max="8214" width="17.140625" style="88" customWidth="1"/>
    <col min="8215" max="8220" width="8.7109375" style="88" customWidth="1"/>
    <col min="8221" max="8221" width="6.7109375" style="88" customWidth="1"/>
    <col min="8222" max="8222" width="3.7109375" style="88" customWidth="1"/>
    <col min="8223" max="8223" width="15.7109375" style="88" customWidth="1"/>
    <col min="8224" max="8469" width="9.140625" style="88"/>
    <col min="8470" max="8470" width="17.140625" style="88" customWidth="1"/>
    <col min="8471" max="8476" width="8.7109375" style="88" customWidth="1"/>
    <col min="8477" max="8477" width="6.7109375" style="88" customWidth="1"/>
    <col min="8478" max="8478" width="3.7109375" style="88" customWidth="1"/>
    <col min="8479" max="8479" width="15.7109375" style="88" customWidth="1"/>
    <col min="8480" max="8725" width="9.140625" style="88"/>
    <col min="8726" max="8726" width="17.140625" style="88" customWidth="1"/>
    <col min="8727" max="8732" width="8.7109375" style="88" customWidth="1"/>
    <col min="8733" max="8733" width="6.7109375" style="88" customWidth="1"/>
    <col min="8734" max="8734" width="3.7109375" style="88" customWidth="1"/>
    <col min="8735" max="8735" width="15.7109375" style="88" customWidth="1"/>
    <col min="8736" max="8981" width="9.140625" style="88"/>
    <col min="8982" max="8982" width="17.140625" style="88" customWidth="1"/>
    <col min="8983" max="8988" width="8.7109375" style="88" customWidth="1"/>
    <col min="8989" max="8989" width="6.7109375" style="88" customWidth="1"/>
    <col min="8990" max="8990" width="3.7109375" style="88" customWidth="1"/>
    <col min="8991" max="8991" width="15.7109375" style="88" customWidth="1"/>
    <col min="8992" max="9237" width="9.140625" style="88"/>
    <col min="9238" max="9238" width="17.140625" style="88" customWidth="1"/>
    <col min="9239" max="9244" width="8.7109375" style="88" customWidth="1"/>
    <col min="9245" max="9245" width="6.7109375" style="88" customWidth="1"/>
    <col min="9246" max="9246" width="3.7109375" style="88" customWidth="1"/>
    <col min="9247" max="9247" width="15.7109375" style="88" customWidth="1"/>
    <col min="9248" max="9493" width="9.140625" style="88"/>
    <col min="9494" max="9494" width="17.140625" style="88" customWidth="1"/>
    <col min="9495" max="9500" width="8.7109375" style="88" customWidth="1"/>
    <col min="9501" max="9501" width="6.7109375" style="88" customWidth="1"/>
    <col min="9502" max="9502" width="3.7109375" style="88" customWidth="1"/>
    <col min="9503" max="9503" width="15.7109375" style="88" customWidth="1"/>
    <col min="9504" max="9749" width="9.140625" style="88"/>
    <col min="9750" max="9750" width="17.140625" style="88" customWidth="1"/>
    <col min="9751" max="9756" width="8.7109375" style="88" customWidth="1"/>
    <col min="9757" max="9757" width="6.7109375" style="88" customWidth="1"/>
    <col min="9758" max="9758" width="3.7109375" style="88" customWidth="1"/>
    <col min="9759" max="9759" width="15.7109375" style="88" customWidth="1"/>
    <col min="9760" max="10005" width="9.140625" style="88"/>
    <col min="10006" max="10006" width="17.140625" style="88" customWidth="1"/>
    <col min="10007" max="10012" width="8.7109375" style="88" customWidth="1"/>
    <col min="10013" max="10013" width="6.7109375" style="88" customWidth="1"/>
    <col min="10014" max="10014" width="3.7109375" style="88" customWidth="1"/>
    <col min="10015" max="10015" width="15.7109375" style="88" customWidth="1"/>
    <col min="10016" max="10261" width="9.140625" style="88"/>
    <col min="10262" max="10262" width="17.140625" style="88" customWidth="1"/>
    <col min="10263" max="10268" width="8.7109375" style="88" customWidth="1"/>
    <col min="10269" max="10269" width="6.7109375" style="88" customWidth="1"/>
    <col min="10270" max="10270" width="3.7109375" style="88" customWidth="1"/>
    <col min="10271" max="10271" width="15.7109375" style="88" customWidth="1"/>
    <col min="10272" max="10517" width="9.140625" style="88"/>
    <col min="10518" max="10518" width="17.140625" style="88" customWidth="1"/>
    <col min="10519" max="10524" width="8.7109375" style="88" customWidth="1"/>
    <col min="10525" max="10525" width="6.7109375" style="88" customWidth="1"/>
    <col min="10526" max="10526" width="3.7109375" style="88" customWidth="1"/>
    <col min="10527" max="10527" width="15.7109375" style="88" customWidth="1"/>
    <col min="10528" max="10773" width="9.140625" style="88"/>
    <col min="10774" max="10774" width="17.140625" style="88" customWidth="1"/>
    <col min="10775" max="10780" width="8.7109375" style="88" customWidth="1"/>
    <col min="10781" max="10781" width="6.7109375" style="88" customWidth="1"/>
    <col min="10782" max="10782" width="3.7109375" style="88" customWidth="1"/>
    <col min="10783" max="10783" width="15.7109375" style="88" customWidth="1"/>
    <col min="10784" max="11029" width="9.140625" style="88"/>
    <col min="11030" max="11030" width="17.140625" style="88" customWidth="1"/>
    <col min="11031" max="11036" width="8.7109375" style="88" customWidth="1"/>
    <col min="11037" max="11037" width="6.7109375" style="88" customWidth="1"/>
    <col min="11038" max="11038" width="3.7109375" style="88" customWidth="1"/>
    <col min="11039" max="11039" width="15.7109375" style="88" customWidth="1"/>
    <col min="11040" max="11285" width="9.140625" style="88"/>
    <col min="11286" max="11286" width="17.140625" style="88" customWidth="1"/>
    <col min="11287" max="11292" width="8.7109375" style="88" customWidth="1"/>
    <col min="11293" max="11293" width="6.7109375" style="88" customWidth="1"/>
    <col min="11294" max="11294" width="3.7109375" style="88" customWidth="1"/>
    <col min="11295" max="11295" width="15.7109375" style="88" customWidth="1"/>
    <col min="11296" max="11541" width="9.140625" style="88"/>
    <col min="11542" max="11542" width="17.140625" style="88" customWidth="1"/>
    <col min="11543" max="11548" width="8.7109375" style="88" customWidth="1"/>
    <col min="11549" max="11549" width="6.7109375" style="88" customWidth="1"/>
    <col min="11550" max="11550" width="3.7109375" style="88" customWidth="1"/>
    <col min="11551" max="11551" width="15.7109375" style="88" customWidth="1"/>
    <col min="11552" max="11797" width="9.140625" style="88"/>
    <col min="11798" max="11798" width="17.140625" style="88" customWidth="1"/>
    <col min="11799" max="11804" width="8.7109375" style="88" customWidth="1"/>
    <col min="11805" max="11805" width="6.7109375" style="88" customWidth="1"/>
    <col min="11806" max="11806" width="3.7109375" style="88" customWidth="1"/>
    <col min="11807" max="11807" width="15.7109375" style="88" customWidth="1"/>
    <col min="11808" max="12053" width="9.140625" style="88"/>
    <col min="12054" max="12054" width="17.140625" style="88" customWidth="1"/>
    <col min="12055" max="12060" width="8.7109375" style="88" customWidth="1"/>
    <col min="12061" max="12061" width="6.7109375" style="88" customWidth="1"/>
    <col min="12062" max="12062" width="3.7109375" style="88" customWidth="1"/>
    <col min="12063" max="12063" width="15.7109375" style="88" customWidth="1"/>
    <col min="12064" max="12309" width="9.140625" style="88"/>
    <col min="12310" max="12310" width="17.140625" style="88" customWidth="1"/>
    <col min="12311" max="12316" width="8.7109375" style="88" customWidth="1"/>
    <col min="12317" max="12317" width="6.7109375" style="88" customWidth="1"/>
    <col min="12318" max="12318" width="3.7109375" style="88" customWidth="1"/>
    <col min="12319" max="12319" width="15.7109375" style="88" customWidth="1"/>
    <col min="12320" max="12565" width="9.140625" style="88"/>
    <col min="12566" max="12566" width="17.140625" style="88" customWidth="1"/>
    <col min="12567" max="12572" width="8.7109375" style="88" customWidth="1"/>
    <col min="12573" max="12573" width="6.7109375" style="88" customWidth="1"/>
    <col min="12574" max="12574" width="3.7109375" style="88" customWidth="1"/>
    <col min="12575" max="12575" width="15.7109375" style="88" customWidth="1"/>
    <col min="12576" max="12821" width="9.140625" style="88"/>
    <col min="12822" max="12822" width="17.140625" style="88" customWidth="1"/>
    <col min="12823" max="12828" width="8.7109375" style="88" customWidth="1"/>
    <col min="12829" max="12829" width="6.7109375" style="88" customWidth="1"/>
    <col min="12830" max="12830" width="3.7109375" style="88" customWidth="1"/>
    <col min="12831" max="12831" width="15.7109375" style="88" customWidth="1"/>
    <col min="12832" max="13077" width="9.140625" style="88"/>
    <col min="13078" max="13078" width="17.140625" style="88" customWidth="1"/>
    <col min="13079" max="13084" width="8.7109375" style="88" customWidth="1"/>
    <col min="13085" max="13085" width="6.7109375" style="88" customWidth="1"/>
    <col min="13086" max="13086" width="3.7109375" style="88" customWidth="1"/>
    <col min="13087" max="13087" width="15.7109375" style="88" customWidth="1"/>
    <col min="13088" max="13333" width="9.140625" style="88"/>
    <col min="13334" max="13334" width="17.140625" style="88" customWidth="1"/>
    <col min="13335" max="13340" width="8.7109375" style="88" customWidth="1"/>
    <col min="13341" max="13341" width="6.7109375" style="88" customWidth="1"/>
    <col min="13342" max="13342" width="3.7109375" style="88" customWidth="1"/>
    <col min="13343" max="13343" width="15.7109375" style="88" customWidth="1"/>
    <col min="13344" max="13589" width="9.140625" style="88"/>
    <col min="13590" max="13590" width="17.140625" style="88" customWidth="1"/>
    <col min="13591" max="13596" width="8.7109375" style="88" customWidth="1"/>
    <col min="13597" max="13597" width="6.7109375" style="88" customWidth="1"/>
    <col min="13598" max="13598" width="3.7109375" style="88" customWidth="1"/>
    <col min="13599" max="13599" width="15.7109375" style="88" customWidth="1"/>
    <col min="13600" max="13845" width="9.140625" style="88"/>
    <col min="13846" max="13846" width="17.140625" style="88" customWidth="1"/>
    <col min="13847" max="13852" width="8.7109375" style="88" customWidth="1"/>
    <col min="13853" max="13853" width="6.7109375" style="88" customWidth="1"/>
    <col min="13854" max="13854" width="3.7109375" style="88" customWidth="1"/>
    <col min="13855" max="13855" width="15.7109375" style="88" customWidth="1"/>
    <col min="13856" max="14101" width="9.140625" style="88"/>
    <col min="14102" max="14102" width="17.140625" style="88" customWidth="1"/>
    <col min="14103" max="14108" width="8.7109375" style="88" customWidth="1"/>
    <col min="14109" max="14109" width="6.7109375" style="88" customWidth="1"/>
    <col min="14110" max="14110" width="3.7109375" style="88" customWidth="1"/>
    <col min="14111" max="14111" width="15.7109375" style="88" customWidth="1"/>
    <col min="14112" max="14357" width="9.140625" style="88"/>
    <col min="14358" max="14358" width="17.140625" style="88" customWidth="1"/>
    <col min="14359" max="14364" width="8.7109375" style="88" customWidth="1"/>
    <col min="14365" max="14365" width="6.7109375" style="88" customWidth="1"/>
    <col min="14366" max="14366" width="3.7109375" style="88" customWidth="1"/>
    <col min="14367" max="14367" width="15.7109375" style="88" customWidth="1"/>
    <col min="14368" max="14613" width="9.140625" style="88"/>
    <col min="14614" max="14614" width="17.140625" style="88" customWidth="1"/>
    <col min="14615" max="14620" width="8.7109375" style="88" customWidth="1"/>
    <col min="14621" max="14621" width="6.7109375" style="88" customWidth="1"/>
    <col min="14622" max="14622" width="3.7109375" style="88" customWidth="1"/>
    <col min="14623" max="14623" width="15.7109375" style="88" customWidth="1"/>
    <col min="14624" max="14869" width="9.140625" style="88"/>
    <col min="14870" max="14870" width="17.140625" style="88" customWidth="1"/>
    <col min="14871" max="14876" width="8.7109375" style="88" customWidth="1"/>
    <col min="14877" max="14877" width="6.7109375" style="88" customWidth="1"/>
    <col min="14878" max="14878" width="3.7109375" style="88" customWidth="1"/>
    <col min="14879" max="14879" width="15.7109375" style="88" customWidth="1"/>
    <col min="14880" max="15125" width="9.140625" style="88"/>
    <col min="15126" max="15126" width="17.140625" style="88" customWidth="1"/>
    <col min="15127" max="15132" width="8.7109375" style="88" customWidth="1"/>
    <col min="15133" max="15133" width="6.7109375" style="88" customWidth="1"/>
    <col min="15134" max="15134" width="3.7109375" style="88" customWidth="1"/>
    <col min="15135" max="15135" width="15.7109375" style="88" customWidth="1"/>
    <col min="15136" max="15381" width="9.140625" style="88"/>
    <col min="15382" max="15382" width="17.140625" style="88" customWidth="1"/>
    <col min="15383" max="15388" width="8.7109375" style="88" customWidth="1"/>
    <col min="15389" max="15389" width="6.7109375" style="88" customWidth="1"/>
    <col min="15390" max="15390" width="3.7109375" style="88" customWidth="1"/>
    <col min="15391" max="15391" width="15.7109375" style="88" customWidth="1"/>
    <col min="15392" max="15637" width="9.140625" style="88"/>
    <col min="15638" max="15638" width="17.140625" style="88" customWidth="1"/>
    <col min="15639" max="15644" width="8.7109375" style="88" customWidth="1"/>
    <col min="15645" max="15645" width="6.7109375" style="88" customWidth="1"/>
    <col min="15646" max="15646" width="3.7109375" style="88" customWidth="1"/>
    <col min="15647" max="15647" width="15.7109375" style="88" customWidth="1"/>
    <col min="15648" max="15893" width="9.140625" style="88"/>
    <col min="15894" max="15894" width="17.140625" style="88" customWidth="1"/>
    <col min="15895" max="15900" width="8.7109375" style="88" customWidth="1"/>
    <col min="15901" max="15901" width="6.7109375" style="88" customWidth="1"/>
    <col min="15902" max="15902" width="3.7109375" style="88" customWidth="1"/>
    <col min="15903" max="15903" width="15.7109375" style="88" customWidth="1"/>
    <col min="15904" max="16149" width="9.140625" style="88"/>
    <col min="16150" max="16150" width="17.140625" style="88" customWidth="1"/>
    <col min="16151" max="16156" width="8.7109375" style="88" customWidth="1"/>
    <col min="16157" max="16157" width="6.7109375" style="88" customWidth="1"/>
    <col min="16158" max="16158" width="3.7109375" style="88" customWidth="1"/>
    <col min="16159" max="16159" width="15.7109375" style="88" customWidth="1"/>
    <col min="16160" max="16384" width="9.140625" style="88"/>
  </cols>
  <sheetData>
    <row r="1" spans="1:65" s="47" customFormat="1" ht="15" customHeight="1" x14ac:dyDescent="0.2">
      <c r="A1" s="211"/>
      <c r="B1" s="212"/>
      <c r="C1" s="212"/>
      <c r="D1" s="213"/>
      <c r="E1" s="220" t="s">
        <v>20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2"/>
      <c r="AA1" s="46"/>
      <c r="AB1" s="46"/>
      <c r="AC1" s="46"/>
      <c r="AD1" s="46"/>
      <c r="AE1" s="46"/>
      <c r="AF1" s="46"/>
      <c r="AG1" s="46"/>
      <c r="AH1" s="46"/>
    </row>
    <row r="2" spans="1:65" s="47" customFormat="1" ht="15" customHeight="1" x14ac:dyDescent="0.2">
      <c r="A2" s="214"/>
      <c r="B2" s="215"/>
      <c r="C2" s="215"/>
      <c r="D2" s="216"/>
      <c r="E2" s="223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5"/>
      <c r="AA2" s="46"/>
      <c r="AB2" s="46"/>
      <c r="AC2" s="46"/>
      <c r="AD2" s="46"/>
      <c r="AE2" s="46"/>
      <c r="AF2" s="46"/>
      <c r="AG2" s="46"/>
      <c r="AH2" s="46"/>
      <c r="AT2" s="48">
        <f>+IF(AA7="","",IF(OR(AA7=AH7,AH14),AT7,IF(OR(AA7=AH15,AA7=AH16,AA7=AH9,AA7=AH10),AU7,IF(AA7=AH8,AV7,IF(AA7=AH11,AW7,IF(AA7=AH12,AX7,IF(AA7=AH17,AY7,"")))))))</f>
        <v>2</v>
      </c>
    </row>
    <row r="3" spans="1:65" s="47" customFormat="1" ht="15" customHeight="1" x14ac:dyDescent="0.2">
      <c r="A3" s="214"/>
      <c r="B3" s="215"/>
      <c r="C3" s="215"/>
      <c r="D3" s="216"/>
      <c r="E3" s="223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46"/>
      <c r="AB3" s="46"/>
      <c r="AC3" s="46"/>
      <c r="AD3" s="46"/>
      <c r="AE3" s="46"/>
      <c r="AF3" s="46"/>
      <c r="AG3" s="46"/>
      <c r="AH3" s="46"/>
      <c r="AT3" s="226" t="str">
        <f>CONCATENATE(AI7, " y ",AP7)</f>
        <v>Densidades y Materiales granulares</v>
      </c>
      <c r="AU3" s="228" t="str">
        <f>CONCATENATE(AQ7," , ",AL7, " , ",AR7," y ",AK7)</f>
        <v>Mezcla asfaltica , Diseños , Concreto hidráulico y Núcleos</v>
      </c>
      <c r="AV3" s="204" t="str">
        <f>+AJ7</f>
        <v>Apiques</v>
      </c>
      <c r="AW3" s="204" t="str">
        <f>+AM7</f>
        <v>Cemento asfaltico</v>
      </c>
      <c r="AX3" s="204" t="str">
        <f>+AN7</f>
        <v>Emulsión asfaltica</v>
      </c>
      <c r="AY3" s="204" t="str">
        <f>+AS7</f>
        <v>Otros</v>
      </c>
      <c r="AZ3" s="206" t="str">
        <f>+AH13</f>
        <v>Materiales pétreos</v>
      </c>
    </row>
    <row r="4" spans="1:65" s="47" customFormat="1" ht="15" customHeight="1" x14ac:dyDescent="0.2">
      <c r="A4" s="214"/>
      <c r="B4" s="215"/>
      <c r="C4" s="215"/>
      <c r="D4" s="216"/>
      <c r="E4" s="208" t="s">
        <v>21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 t="s">
        <v>22</v>
      </c>
      <c r="V4" s="208"/>
      <c r="W4" s="208"/>
      <c r="X4" s="208"/>
      <c r="Y4" s="208"/>
      <c r="Z4" s="208"/>
      <c r="AA4" s="49"/>
      <c r="AB4" s="49"/>
      <c r="AC4" s="49"/>
      <c r="AD4" s="49"/>
      <c r="AE4" s="49"/>
      <c r="AF4" s="49"/>
      <c r="AG4" s="49"/>
      <c r="AH4" s="49"/>
      <c r="AT4" s="227"/>
      <c r="AU4" s="229"/>
      <c r="AV4" s="205"/>
      <c r="AW4" s="205"/>
      <c r="AX4" s="205"/>
      <c r="AY4" s="205"/>
      <c r="AZ4" s="207"/>
    </row>
    <row r="5" spans="1:65" s="47" customFormat="1" ht="15" customHeight="1" x14ac:dyDescent="0.2">
      <c r="A5" s="217"/>
      <c r="B5" s="218"/>
      <c r="C5" s="218"/>
      <c r="D5" s="219"/>
      <c r="E5" s="208" t="s">
        <v>23</v>
      </c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50" t="s">
        <v>24</v>
      </c>
      <c r="AB5" s="49"/>
      <c r="AC5" s="49"/>
      <c r="AD5" s="49"/>
      <c r="AE5" s="49"/>
      <c r="AF5" s="49"/>
      <c r="AG5" s="49"/>
      <c r="AH5" s="49"/>
      <c r="AT5" s="227"/>
      <c r="AU5" s="229"/>
      <c r="AV5" s="205"/>
      <c r="AW5" s="205"/>
      <c r="AX5" s="205"/>
      <c r="AY5" s="205"/>
      <c r="AZ5" s="207"/>
    </row>
    <row r="6" spans="1:65" s="59" customFormat="1" ht="15" customHeight="1" x14ac:dyDescent="0.2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3"/>
      <c r="AA6" s="54" t="str">
        <f>+AH6</f>
        <v>Servicios</v>
      </c>
      <c r="AB6" s="54" t="s">
        <v>15</v>
      </c>
      <c r="AC6" s="55" t="str">
        <f>+B25</f>
        <v>Cliente:</v>
      </c>
      <c r="AD6" s="187" t="str">
        <f>+A39</f>
        <v>Revisó</v>
      </c>
      <c r="AE6" s="188"/>
      <c r="AF6" s="189"/>
      <c r="AG6" s="56"/>
      <c r="AH6" s="57" t="s">
        <v>25</v>
      </c>
      <c r="AI6" s="209" t="str">
        <f>+B11</f>
        <v>Material ensayado:</v>
      </c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27"/>
      <c r="AU6" s="229"/>
      <c r="AV6" s="205"/>
      <c r="AW6" s="205"/>
      <c r="AX6" s="205"/>
      <c r="AY6" s="205"/>
      <c r="AZ6" s="207"/>
      <c r="BA6" s="58"/>
      <c r="BB6" s="196" t="str">
        <f>+B14</f>
        <v>Fuente:</v>
      </c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8"/>
    </row>
    <row r="7" spans="1:65" s="59" customFormat="1" ht="15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 t="s">
        <v>19</v>
      </c>
      <c r="R7" s="61"/>
      <c r="S7" s="63"/>
      <c r="T7" s="199"/>
      <c r="U7" s="199"/>
      <c r="V7" s="199"/>
      <c r="W7" s="199"/>
      <c r="X7" s="199"/>
      <c r="Y7" s="199"/>
      <c r="Z7" s="64"/>
      <c r="AA7" s="65" t="s">
        <v>26</v>
      </c>
      <c r="AB7" s="66" t="s">
        <v>16</v>
      </c>
      <c r="AC7" s="67" t="s">
        <v>27</v>
      </c>
      <c r="AD7" s="68" t="s">
        <v>28</v>
      </c>
      <c r="AE7" s="69" t="s">
        <v>29</v>
      </c>
      <c r="AF7" s="70" t="s">
        <v>30</v>
      </c>
      <c r="AG7" s="59">
        <v>1</v>
      </c>
      <c r="AH7" s="59" t="s">
        <v>31</v>
      </c>
      <c r="AI7" s="71" t="str">
        <f>+AH7</f>
        <v>Densidades</v>
      </c>
      <c r="AJ7" s="72" t="str">
        <f>+AH8</f>
        <v>Apiques</v>
      </c>
      <c r="AK7" s="72" t="str">
        <f>+AH9</f>
        <v>Núcleos</v>
      </c>
      <c r="AL7" s="72" t="str">
        <f>+AH10</f>
        <v>Diseños</v>
      </c>
      <c r="AM7" s="72" t="str">
        <f>+AH11</f>
        <v>Cemento asfaltico</v>
      </c>
      <c r="AN7" s="72" t="str">
        <f>+AH12</f>
        <v>Emulsión asfaltica</v>
      </c>
      <c r="AO7" s="72" t="str">
        <f>+AH13</f>
        <v>Materiales pétreos</v>
      </c>
      <c r="AP7" s="72" t="str">
        <f>+AH14</f>
        <v>Materiales granulares</v>
      </c>
      <c r="AQ7" s="72" t="str">
        <f>+AH15</f>
        <v>Mezcla asfaltica</v>
      </c>
      <c r="AR7" s="72" t="str">
        <f>+AH16</f>
        <v>Concreto hidráulico</v>
      </c>
      <c r="AS7" s="72" t="str">
        <f>+AH17</f>
        <v>Otros</v>
      </c>
      <c r="AT7" s="73">
        <v>1</v>
      </c>
      <c r="AU7" s="72">
        <v>2</v>
      </c>
      <c r="AV7" s="72">
        <v>3</v>
      </c>
      <c r="AW7" s="72">
        <v>4</v>
      </c>
      <c r="AX7" s="72">
        <v>5</v>
      </c>
      <c r="AY7" s="72">
        <v>6</v>
      </c>
      <c r="AZ7" s="74">
        <v>7</v>
      </c>
      <c r="BB7" s="75"/>
      <c r="BC7" s="76" t="str">
        <f>+AH7</f>
        <v>Densidades</v>
      </c>
      <c r="BD7" s="76" t="str">
        <f>+AH8</f>
        <v>Apiques</v>
      </c>
      <c r="BE7" s="76" t="str">
        <f>+AH9</f>
        <v>Núcleos</v>
      </c>
      <c r="BF7" s="76" t="str">
        <f>+AH10</f>
        <v>Diseños</v>
      </c>
      <c r="BG7" s="76" t="str">
        <f>+AH11</f>
        <v>Cemento asfaltico</v>
      </c>
      <c r="BH7" s="76" t="str">
        <f>+AH12</f>
        <v>Emulsión asfaltica</v>
      </c>
      <c r="BI7" s="76" t="str">
        <f>+AH13</f>
        <v>Materiales pétreos</v>
      </c>
      <c r="BJ7" s="76" t="str">
        <f>+AH14</f>
        <v>Materiales granulares</v>
      </c>
      <c r="BK7" s="76" t="str">
        <f>+AH15</f>
        <v>Mezcla asfaltica</v>
      </c>
      <c r="BL7" s="76" t="str">
        <f>+AH16</f>
        <v>Concreto hidráulico</v>
      </c>
      <c r="BM7" s="77" t="str">
        <f>+AH17</f>
        <v>Otros</v>
      </c>
    </row>
    <row r="8" spans="1:65" s="59" customFormat="1" ht="15" customHeight="1" x14ac:dyDescent="0.2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200" t="str">
        <f>IF(T7="",AB11,CONCATENATE(AB7," ",AB8," ",AB9," ", AB10))</f>
        <v>Pagina xx de xx</v>
      </c>
      <c r="W8" s="200"/>
      <c r="X8" s="200"/>
      <c r="Y8" s="200"/>
      <c r="Z8" s="64"/>
      <c r="AB8" s="78" t="str">
        <f>IF(T7="","",1)</f>
        <v/>
      </c>
      <c r="AC8" s="67" t="s">
        <v>32</v>
      </c>
      <c r="AD8" s="170" t="s">
        <v>159</v>
      </c>
      <c r="AE8" s="171" t="s">
        <v>33</v>
      </c>
      <c r="AF8" s="176"/>
      <c r="AG8" s="62">
        <v>2</v>
      </c>
      <c r="AH8" s="62" t="s">
        <v>34</v>
      </c>
      <c r="AI8" s="79" t="s">
        <v>35</v>
      </c>
      <c r="AJ8" s="80" t="s">
        <v>36</v>
      </c>
      <c r="AK8" s="80" t="s">
        <v>37</v>
      </c>
      <c r="AL8" s="80" t="str">
        <f t="shared" ref="AL8:AL13" si="0">+AQ8</f>
        <v>MD-10</v>
      </c>
      <c r="AM8" s="80" t="s">
        <v>38</v>
      </c>
      <c r="AN8" s="80" t="s">
        <v>39</v>
      </c>
      <c r="AO8" s="80" t="s">
        <v>40</v>
      </c>
      <c r="AP8" s="80" t="s">
        <v>41</v>
      </c>
      <c r="AQ8" s="80" t="s">
        <v>37</v>
      </c>
      <c r="AR8" s="80" t="s">
        <v>42</v>
      </c>
      <c r="AS8" s="80" t="str">
        <f>+AI8:AI17</f>
        <v>Base granular tipo A</v>
      </c>
      <c r="AT8" s="79" t="str">
        <f>+AP8</f>
        <v>Base granular Tipo A</v>
      </c>
      <c r="AU8" s="80" t="str">
        <f>+AL8</f>
        <v>MD-10</v>
      </c>
      <c r="AV8" s="80" t="str">
        <f>+AJ8</f>
        <v>Ver perfil estratigráfico del suelo INV E-101 y 102-13</v>
      </c>
      <c r="AW8" s="80" t="str">
        <f t="shared" ref="AW8:AX10" si="1">+AM8</f>
        <v>Cemento asfaltico CA-14</v>
      </c>
      <c r="AX8" s="80" t="str">
        <f t="shared" si="1"/>
        <v>Emulsión asfaltica CRL-1 (60-100)</v>
      </c>
      <c r="AY8" s="80" t="str">
        <f>+AS8</f>
        <v>Base granular tipo A</v>
      </c>
      <c r="AZ8" s="81" t="str">
        <f>+AO8</f>
        <v>Grava 1"</v>
      </c>
      <c r="BB8" s="82">
        <v>1</v>
      </c>
      <c r="BC8" s="83" t="s">
        <v>43</v>
      </c>
      <c r="BD8" s="83" t="s">
        <v>44</v>
      </c>
      <c r="BE8" s="83" t="s">
        <v>43</v>
      </c>
      <c r="BF8" s="83"/>
      <c r="BG8" s="83" t="s">
        <v>45</v>
      </c>
      <c r="BH8" s="83" t="s">
        <v>45</v>
      </c>
      <c r="BI8" s="83" t="s">
        <v>45</v>
      </c>
      <c r="BJ8" s="83" t="s">
        <v>45</v>
      </c>
      <c r="BK8" s="83" t="s">
        <v>45</v>
      </c>
      <c r="BL8" s="83" t="s">
        <v>45</v>
      </c>
      <c r="BM8" s="84"/>
    </row>
    <row r="9" spans="1:65" s="59" customFormat="1" ht="15" customHeight="1" x14ac:dyDescent="0.2">
      <c r="A9" s="85"/>
      <c r="B9" s="201" t="s">
        <v>46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86"/>
      <c r="AA9" s="62"/>
      <c r="AB9" s="87" t="s">
        <v>17</v>
      </c>
      <c r="AC9" s="67" t="s">
        <v>47</v>
      </c>
      <c r="AD9" s="170"/>
      <c r="AE9" s="171"/>
      <c r="AF9" s="176"/>
      <c r="AG9" s="88">
        <v>3</v>
      </c>
      <c r="AH9" s="62" t="s">
        <v>48</v>
      </c>
      <c r="AI9" s="79" t="s">
        <v>49</v>
      </c>
      <c r="AJ9" s="80"/>
      <c r="AK9" s="80" t="s">
        <v>50</v>
      </c>
      <c r="AL9" s="80" t="str">
        <f t="shared" si="0"/>
        <v>MD-12</v>
      </c>
      <c r="AM9" s="80" t="s">
        <v>51</v>
      </c>
      <c r="AN9" s="80" t="s">
        <v>52</v>
      </c>
      <c r="AO9" s="80" t="s">
        <v>53</v>
      </c>
      <c r="AP9" s="80" t="s">
        <v>54</v>
      </c>
      <c r="AQ9" s="80" t="s">
        <v>50</v>
      </c>
      <c r="AR9" s="80" t="s">
        <v>55</v>
      </c>
      <c r="AS9" s="80" t="str">
        <f t="shared" ref="AS9:AS17" si="2">+AI9:AI18</f>
        <v>Base granular tipo B</v>
      </c>
      <c r="AT9" s="79" t="str">
        <f t="shared" ref="AT9:AT17" si="3">+AP9</f>
        <v>Base granular Tipo B</v>
      </c>
      <c r="AU9" s="80" t="str">
        <f t="shared" ref="AU9:AU16" si="4">+AL9</f>
        <v>MD-12</v>
      </c>
      <c r="AV9" s="80"/>
      <c r="AW9" s="80" t="str">
        <f t="shared" si="1"/>
        <v>Cemento asfaltico modificado con GCR</v>
      </c>
      <c r="AX9" s="80" t="str">
        <f t="shared" si="1"/>
        <v>Emulsión asfaltica CRL-1 (100-250)</v>
      </c>
      <c r="AY9" s="80" t="str">
        <f t="shared" ref="AY9:AY49" si="5">+AS9</f>
        <v>Base granular tipo B</v>
      </c>
      <c r="AZ9" s="81" t="str">
        <f t="shared" ref="AZ9:AZ17" si="6">+AO9</f>
        <v>Grava ¾"</v>
      </c>
      <c r="BB9" s="82">
        <v>2</v>
      </c>
      <c r="BC9" s="83" t="s">
        <v>44</v>
      </c>
      <c r="BD9" s="83" t="s">
        <v>56</v>
      </c>
      <c r="BE9" s="83" t="s">
        <v>56</v>
      </c>
      <c r="BF9" s="83"/>
      <c r="BG9" s="83" t="s">
        <v>57</v>
      </c>
      <c r="BH9" s="83" t="s">
        <v>57</v>
      </c>
      <c r="BI9" s="83" t="s">
        <v>58</v>
      </c>
      <c r="BJ9" s="89" t="s">
        <v>59</v>
      </c>
      <c r="BK9" s="83" t="s">
        <v>60</v>
      </c>
      <c r="BL9" s="83" t="s">
        <v>43</v>
      </c>
      <c r="BM9" s="84"/>
    </row>
    <row r="10" spans="1:65" s="59" customFormat="1" ht="15" customHeight="1" x14ac:dyDescent="0.2">
      <c r="A10" s="67"/>
      <c r="B10" s="62"/>
      <c r="C10" s="62"/>
      <c r="D10" s="62"/>
      <c r="E10" s="62"/>
      <c r="F10" s="6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3"/>
      <c r="AA10" s="90"/>
      <c r="AB10" s="91">
        <v>2</v>
      </c>
      <c r="AC10" s="92" t="s">
        <v>61</v>
      </c>
      <c r="AD10" s="170"/>
      <c r="AE10" s="171"/>
      <c r="AF10" s="176"/>
      <c r="AG10" s="59">
        <v>4</v>
      </c>
      <c r="AH10" s="88" t="s">
        <v>62</v>
      </c>
      <c r="AI10" s="79" t="s">
        <v>63</v>
      </c>
      <c r="AJ10" s="80"/>
      <c r="AK10" s="80" t="s">
        <v>64</v>
      </c>
      <c r="AL10" s="80" t="str">
        <f t="shared" si="0"/>
        <v>MGCR Tipo 1</v>
      </c>
      <c r="AM10" s="80" t="s">
        <v>65</v>
      </c>
      <c r="AN10" s="80" t="s">
        <v>66</v>
      </c>
      <c r="AO10" s="80" t="s">
        <v>67</v>
      </c>
      <c r="AP10" s="80" t="s">
        <v>68</v>
      </c>
      <c r="AQ10" s="80" t="s">
        <v>69</v>
      </c>
      <c r="AR10" s="80" t="s">
        <v>70</v>
      </c>
      <c r="AS10" s="80" t="str">
        <f t="shared" si="2"/>
        <v>Base granular tipo C</v>
      </c>
      <c r="AT10" s="79" t="str">
        <f t="shared" si="3"/>
        <v>Base granular Tipo C</v>
      </c>
      <c r="AU10" s="80" t="str">
        <f t="shared" si="4"/>
        <v>MGCR Tipo 1</v>
      </c>
      <c r="AV10" s="80"/>
      <c r="AW10" s="80" t="str">
        <f t="shared" si="1"/>
        <v>Asfalto modificado para sello de fisuras</v>
      </c>
      <c r="AX10" s="80" t="str">
        <f t="shared" si="1"/>
        <v>Emulsión asfaltica CRR-1</v>
      </c>
      <c r="AY10" s="80" t="str">
        <f t="shared" si="5"/>
        <v>Base granular tipo C</v>
      </c>
      <c r="AZ10" s="81" t="str">
        <f t="shared" si="6"/>
        <v>Grava ½"</v>
      </c>
      <c r="BB10" s="82">
        <v>3</v>
      </c>
      <c r="BC10" s="83" t="s">
        <v>56</v>
      </c>
      <c r="BD10" s="89" t="s">
        <v>71</v>
      </c>
      <c r="BE10" s="89" t="s">
        <v>59</v>
      </c>
      <c r="BF10" s="89"/>
      <c r="BG10" s="83" t="s">
        <v>72</v>
      </c>
      <c r="BH10" s="83" t="s">
        <v>72</v>
      </c>
      <c r="BI10" s="89" t="str">
        <f>""</f>
        <v/>
      </c>
      <c r="BJ10" s="89" t="str">
        <f>""</f>
        <v/>
      </c>
      <c r="BK10" s="83" t="s">
        <v>73</v>
      </c>
      <c r="BL10" s="83" t="s">
        <v>56</v>
      </c>
      <c r="BM10" s="84"/>
    </row>
    <row r="11" spans="1:65" s="59" customFormat="1" ht="15" customHeight="1" x14ac:dyDescent="0.2">
      <c r="A11" s="67"/>
      <c r="B11" s="193" t="s">
        <v>74</v>
      </c>
      <c r="C11" s="193"/>
      <c r="D11" s="193"/>
      <c r="E11" s="193"/>
      <c r="F11" s="193"/>
      <c r="G11" s="193"/>
      <c r="H11" s="193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86"/>
      <c r="AA11" s="88"/>
      <c r="AB11" s="93" t="s">
        <v>18</v>
      </c>
      <c r="AC11" s="94"/>
      <c r="AD11" s="170" t="s">
        <v>155</v>
      </c>
      <c r="AE11" s="171" t="s">
        <v>156</v>
      </c>
      <c r="AF11" s="176"/>
      <c r="AG11" s="62">
        <v>5</v>
      </c>
      <c r="AH11" s="88" t="s">
        <v>77</v>
      </c>
      <c r="AI11" s="79" t="s">
        <v>78</v>
      </c>
      <c r="AJ11" s="80"/>
      <c r="AK11" s="80" t="s">
        <v>79</v>
      </c>
      <c r="AL11" s="80" t="str">
        <f t="shared" si="0"/>
        <v>Pavimento asfaltico reciclado MBR</v>
      </c>
      <c r="AM11" s="80"/>
      <c r="AN11" s="80"/>
      <c r="AO11" s="80" t="s">
        <v>80</v>
      </c>
      <c r="AP11" s="80" t="s">
        <v>81</v>
      </c>
      <c r="AQ11" s="80" t="s">
        <v>82</v>
      </c>
      <c r="AR11" s="95"/>
      <c r="AS11" s="80" t="str">
        <f t="shared" si="2"/>
        <v>Sub-base granular  tipo A</v>
      </c>
      <c r="AT11" s="79" t="str">
        <f t="shared" si="3"/>
        <v xml:space="preserve">Sub-base granular Tipo A </v>
      </c>
      <c r="AU11" s="80" t="str">
        <f t="shared" si="4"/>
        <v>Pavimento asfaltico reciclado MBR</v>
      </c>
      <c r="AV11" s="80"/>
      <c r="AW11" s="80"/>
      <c r="AX11" s="80"/>
      <c r="AY11" s="80" t="str">
        <f t="shared" si="5"/>
        <v>Sub-base granular  tipo A</v>
      </c>
      <c r="AZ11" s="81" t="str">
        <f t="shared" si="6"/>
        <v>Arena triturada de rio</v>
      </c>
      <c r="BB11" s="82">
        <v>4</v>
      </c>
      <c r="BC11" s="89" t="str">
        <f>""</f>
        <v/>
      </c>
      <c r="BD11" s="89" t="s">
        <v>59</v>
      </c>
      <c r="BE11" s="89" t="str">
        <f>""</f>
        <v/>
      </c>
      <c r="BF11" s="89"/>
      <c r="BG11" s="89" t="s">
        <v>58</v>
      </c>
      <c r="BH11" s="89" t="s">
        <v>58</v>
      </c>
      <c r="BI11" s="89" t="s">
        <v>83</v>
      </c>
      <c r="BJ11" s="89" t="s">
        <v>83</v>
      </c>
      <c r="BK11" s="89" t="str">
        <f>""</f>
        <v/>
      </c>
      <c r="BL11" s="83" t="s">
        <v>84</v>
      </c>
      <c r="BM11" s="84"/>
    </row>
    <row r="12" spans="1:65" s="59" customFormat="1" ht="15" customHeight="1" x14ac:dyDescent="0.2">
      <c r="A12" s="67"/>
      <c r="B12" s="181" t="s">
        <v>85</v>
      </c>
      <c r="C12" s="181"/>
      <c r="D12" s="181"/>
      <c r="E12" s="181"/>
      <c r="F12" s="181"/>
      <c r="G12" s="181"/>
      <c r="H12" s="181"/>
      <c r="I12" s="194" t="str">
        <f>+IF(I11="","",CONCATENATE(AB14," ",I11))</f>
        <v/>
      </c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86"/>
      <c r="AB12" s="88"/>
      <c r="AD12" s="170"/>
      <c r="AE12" s="171"/>
      <c r="AF12" s="176"/>
      <c r="AG12" s="88">
        <v>6</v>
      </c>
      <c r="AH12" s="47" t="s">
        <v>86</v>
      </c>
      <c r="AI12" s="79" t="s">
        <v>87</v>
      </c>
      <c r="AJ12" s="80"/>
      <c r="AK12" s="80" t="s">
        <v>88</v>
      </c>
      <c r="AL12" s="80" t="str">
        <f t="shared" si="0"/>
        <v>Fresado</v>
      </c>
      <c r="AM12" s="80"/>
      <c r="AN12" s="80"/>
      <c r="AO12" s="80" t="s">
        <v>89</v>
      </c>
      <c r="AP12" s="80" t="s">
        <v>90</v>
      </c>
      <c r="AQ12" s="80" t="s">
        <v>91</v>
      </c>
      <c r="AR12" s="80"/>
      <c r="AS12" s="80" t="str">
        <f t="shared" si="2"/>
        <v>Sub-base granular  tipo B</v>
      </c>
      <c r="AT12" s="79" t="str">
        <f t="shared" si="3"/>
        <v>Sub-base granular Tipo B</v>
      </c>
      <c r="AU12" s="80" t="str">
        <f t="shared" si="4"/>
        <v>Fresado</v>
      </c>
      <c r="AV12" s="80"/>
      <c r="AW12" s="80"/>
      <c r="AX12" s="80"/>
      <c r="AY12" s="80" t="str">
        <f t="shared" si="5"/>
        <v>Sub-base granular  tipo B</v>
      </c>
      <c r="AZ12" s="81" t="str">
        <f t="shared" si="6"/>
        <v>Arena triturada de cantera</v>
      </c>
      <c r="BB12" s="82">
        <v>5</v>
      </c>
      <c r="BC12" s="89" t="s">
        <v>92</v>
      </c>
      <c r="BD12" s="96" t="s">
        <v>93</v>
      </c>
      <c r="BE12" s="89" t="str">
        <f>""</f>
        <v/>
      </c>
      <c r="BF12" s="89"/>
      <c r="BG12" s="89" t="str">
        <f>""</f>
        <v/>
      </c>
      <c r="BH12" s="89" t="str">
        <f>""</f>
        <v/>
      </c>
      <c r="BI12" s="89" t="str">
        <f>""</f>
        <v/>
      </c>
      <c r="BJ12" s="89" t="str">
        <f>""</f>
        <v/>
      </c>
      <c r="BK12" s="89" t="str">
        <f>""</f>
        <v/>
      </c>
      <c r="BL12" s="89" t="str">
        <f>""</f>
        <v/>
      </c>
      <c r="BM12" s="84"/>
    </row>
    <row r="13" spans="1:65" s="101" customFormat="1" ht="15" customHeight="1" x14ac:dyDescent="0.2">
      <c r="A13" s="97"/>
      <c r="B13" s="98"/>
      <c r="C13" s="98"/>
      <c r="D13" s="98"/>
      <c r="E13" s="98"/>
      <c r="F13" s="98"/>
      <c r="G13" s="98"/>
      <c r="H13" s="98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99"/>
      <c r="AA13" s="47"/>
      <c r="AB13" s="100" t="s">
        <v>94</v>
      </c>
      <c r="AC13" s="47"/>
      <c r="AD13" s="170"/>
      <c r="AE13" s="171"/>
      <c r="AF13" s="176"/>
      <c r="AG13" s="59">
        <v>7</v>
      </c>
      <c r="AH13" s="47" t="s">
        <v>95</v>
      </c>
      <c r="AI13" s="79" t="s">
        <v>96</v>
      </c>
      <c r="AJ13" s="80"/>
      <c r="AK13" s="80"/>
      <c r="AL13" s="80" t="str">
        <f t="shared" si="0"/>
        <v>Fresado estabilizado con emulsión y cemento</v>
      </c>
      <c r="AM13" s="80"/>
      <c r="AN13" s="80"/>
      <c r="AO13" s="80" t="s">
        <v>97</v>
      </c>
      <c r="AP13" s="80" t="s">
        <v>98</v>
      </c>
      <c r="AQ13" s="80" t="s">
        <v>99</v>
      </c>
      <c r="AR13" s="80"/>
      <c r="AS13" s="80" t="str">
        <f t="shared" si="2"/>
        <v>Sub-base granular  tipo C</v>
      </c>
      <c r="AT13" s="79" t="str">
        <f t="shared" si="3"/>
        <v>Sub-base granular Tipo C</v>
      </c>
      <c r="AU13" s="80" t="str">
        <f t="shared" si="4"/>
        <v>Fresado estabilizado con emulsión y cemento</v>
      </c>
      <c r="AV13" s="80"/>
      <c r="AW13" s="80"/>
      <c r="AX13" s="80"/>
      <c r="AY13" s="80" t="str">
        <f t="shared" si="5"/>
        <v>Sub-base granular  tipo C</v>
      </c>
      <c r="AZ13" s="81" t="str">
        <f t="shared" si="6"/>
        <v>Arena natural</v>
      </c>
      <c r="BB13" s="82">
        <v>6</v>
      </c>
      <c r="BC13" s="89" t="str">
        <f>""</f>
        <v/>
      </c>
      <c r="BD13" s="89" t="str">
        <f>""</f>
        <v/>
      </c>
      <c r="BE13" s="89" t="s">
        <v>100</v>
      </c>
      <c r="BF13" s="96"/>
      <c r="BG13" s="89" t="str">
        <f>""</f>
        <v/>
      </c>
      <c r="BH13" s="89" t="str">
        <f>""</f>
        <v/>
      </c>
      <c r="BI13" s="89" t="str">
        <f>""</f>
        <v/>
      </c>
      <c r="BJ13" s="89" t="str">
        <f>""</f>
        <v/>
      </c>
      <c r="BK13" s="83" t="s">
        <v>101</v>
      </c>
      <c r="BL13" s="83" t="s">
        <v>101</v>
      </c>
      <c r="BM13" s="84"/>
    </row>
    <row r="14" spans="1:65" s="107" customFormat="1" ht="15" customHeight="1" x14ac:dyDescent="0.2">
      <c r="A14" s="102"/>
      <c r="B14" s="195" t="s">
        <v>102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03"/>
      <c r="AA14" s="104"/>
      <c r="AB14" s="105" t="s">
        <v>103</v>
      </c>
      <c r="AC14" s="106"/>
      <c r="AD14" s="170" t="s">
        <v>75</v>
      </c>
      <c r="AE14" s="171" t="s">
        <v>76</v>
      </c>
      <c r="AF14" s="176"/>
      <c r="AG14" s="62">
        <v>8</v>
      </c>
      <c r="AH14" s="47" t="s">
        <v>105</v>
      </c>
      <c r="AI14" s="79" t="s">
        <v>106</v>
      </c>
      <c r="AJ14" s="80"/>
      <c r="AK14" s="80"/>
      <c r="AL14" s="80" t="str">
        <f>+AR8</f>
        <v>MR-43</v>
      </c>
      <c r="AM14" s="80"/>
      <c r="AN14" s="80"/>
      <c r="AO14" s="107" t="s">
        <v>107</v>
      </c>
      <c r="AP14" s="80" t="s">
        <v>108</v>
      </c>
      <c r="AQ14" s="80"/>
      <c r="AR14" s="80"/>
      <c r="AS14" s="80" t="str">
        <f t="shared" si="2"/>
        <v>Remanente</v>
      </c>
      <c r="AT14" s="79" t="str">
        <f t="shared" si="3"/>
        <v>Piedra rajón</v>
      </c>
      <c r="AU14" s="80" t="str">
        <f t="shared" si="4"/>
        <v>MR-43</v>
      </c>
      <c r="AV14" s="80"/>
      <c r="AW14" s="80"/>
      <c r="AX14" s="80"/>
      <c r="AY14" s="80" t="str">
        <f t="shared" si="5"/>
        <v>Remanente</v>
      </c>
      <c r="AZ14" s="81" t="str">
        <f t="shared" si="6"/>
        <v>Arena de peña</v>
      </c>
      <c r="BB14" s="82">
        <v>7</v>
      </c>
      <c r="BC14" s="89" t="str">
        <f>""</f>
        <v/>
      </c>
      <c r="BD14" s="96" t="s">
        <v>109</v>
      </c>
      <c r="BE14" s="89" t="str">
        <f>""</f>
        <v/>
      </c>
      <c r="BF14" s="96"/>
      <c r="BG14" s="89" t="str">
        <f>""</f>
        <v/>
      </c>
      <c r="BH14" s="89" t="str">
        <f>""</f>
        <v/>
      </c>
      <c r="BI14" s="89" t="str">
        <f>""</f>
        <v/>
      </c>
      <c r="BJ14" s="89" t="str">
        <f>""</f>
        <v/>
      </c>
      <c r="BK14" s="83" t="s">
        <v>110</v>
      </c>
      <c r="BL14" s="83" t="s">
        <v>110</v>
      </c>
      <c r="BM14" s="84"/>
    </row>
    <row r="15" spans="1:65" s="107" customFormat="1" ht="15" customHeight="1" x14ac:dyDescent="0.2">
      <c r="A15" s="82"/>
      <c r="B15" s="108"/>
      <c r="C15" s="108"/>
      <c r="D15" s="108"/>
      <c r="E15" s="108"/>
      <c r="F15" s="108"/>
      <c r="G15" s="108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10"/>
      <c r="W15" s="110"/>
      <c r="X15" s="110"/>
      <c r="Y15" s="110"/>
      <c r="Z15" s="103"/>
      <c r="AA15" s="111"/>
      <c r="AB15" s="112" t="s">
        <v>111</v>
      </c>
      <c r="AC15" s="111"/>
      <c r="AD15" s="170"/>
      <c r="AE15" s="171"/>
      <c r="AF15" s="176"/>
      <c r="AG15" s="88">
        <v>9</v>
      </c>
      <c r="AH15" s="47" t="s">
        <v>112</v>
      </c>
      <c r="AI15" s="79" t="s">
        <v>91</v>
      </c>
      <c r="AJ15" s="80"/>
      <c r="AK15" s="80"/>
      <c r="AL15" s="80" t="str">
        <f>+AR9</f>
        <v>3000 psi</v>
      </c>
      <c r="AM15" s="80"/>
      <c r="AN15" s="80"/>
      <c r="AO15" s="80" t="s">
        <v>113</v>
      </c>
      <c r="AP15" s="80" t="s">
        <v>114</v>
      </c>
      <c r="AQ15" s="80"/>
      <c r="AR15" s="80"/>
      <c r="AS15" s="80" t="str">
        <f t="shared" si="2"/>
        <v>Fresado</v>
      </c>
      <c r="AT15" s="79" t="str">
        <f t="shared" si="3"/>
        <v>Recebo común</v>
      </c>
      <c r="AU15" s="80" t="str">
        <f t="shared" si="4"/>
        <v>3000 psi</v>
      </c>
      <c r="AV15" s="80"/>
      <c r="AW15" s="80"/>
      <c r="AX15" s="80"/>
      <c r="AY15" s="80" t="str">
        <f t="shared" si="5"/>
        <v>Fresado</v>
      </c>
      <c r="AZ15" s="81" t="str">
        <f t="shared" si="6"/>
        <v>Agregados combinados MD-10</v>
      </c>
      <c r="BB15" s="82">
        <v>8</v>
      </c>
      <c r="BC15" s="89" t="str">
        <f>""</f>
        <v/>
      </c>
      <c r="BD15" s="89" t="str">
        <f>""</f>
        <v/>
      </c>
      <c r="BE15" s="89" t="str">
        <f>""</f>
        <v/>
      </c>
      <c r="BG15" s="89" t="str">
        <f>""</f>
        <v/>
      </c>
      <c r="BH15" s="89" t="str">
        <f>""</f>
        <v/>
      </c>
      <c r="BI15" s="89" t="str">
        <f>""</f>
        <v/>
      </c>
      <c r="BJ15" s="89" t="str">
        <f>""</f>
        <v/>
      </c>
      <c r="BK15" s="83" t="s">
        <v>92</v>
      </c>
      <c r="BL15" s="83" t="s">
        <v>92</v>
      </c>
      <c r="BM15" s="113"/>
    </row>
    <row r="16" spans="1:65" s="107" customFormat="1" ht="15" customHeight="1" x14ac:dyDescent="0.2">
      <c r="A16" s="82"/>
      <c r="B16" s="181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181"/>
      <c r="D16" s="181"/>
      <c r="E16" s="181"/>
      <c r="F16" s="181"/>
      <c r="G16" s="181"/>
      <c r="H16" s="181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03"/>
      <c r="AA16" s="111"/>
      <c r="AB16" s="111" t="s">
        <v>115</v>
      </c>
      <c r="AC16" s="111"/>
      <c r="AD16" s="170"/>
      <c r="AE16" s="171"/>
      <c r="AF16" s="176"/>
      <c r="AG16" s="59">
        <v>10</v>
      </c>
      <c r="AH16" s="47" t="s">
        <v>26</v>
      </c>
      <c r="AI16" s="79" t="s">
        <v>116</v>
      </c>
      <c r="AJ16" s="80"/>
      <c r="AK16" s="80"/>
      <c r="AL16" s="80" t="str">
        <f>+AR10</f>
        <v>2500 psi</v>
      </c>
      <c r="AM16" s="80"/>
      <c r="AN16" s="80"/>
      <c r="AO16" s="80" t="s">
        <v>117</v>
      </c>
      <c r="AP16" s="80" t="s">
        <v>118</v>
      </c>
      <c r="AQ16" s="80"/>
      <c r="AR16" s="80"/>
      <c r="AS16" s="80" t="str">
        <f t="shared" si="2"/>
        <v>Base estabilizada con emulsión y cemento</v>
      </c>
      <c r="AT16" s="79" t="str">
        <f t="shared" si="3"/>
        <v>Material filtrante de 3"</v>
      </c>
      <c r="AU16" s="80" t="str">
        <f t="shared" si="4"/>
        <v>2500 psi</v>
      </c>
      <c r="AV16" s="80"/>
      <c r="AW16" s="80"/>
      <c r="AX16" s="80"/>
      <c r="AY16" s="80" t="str">
        <f t="shared" si="5"/>
        <v>Base estabilizada con emulsión y cemento</v>
      </c>
      <c r="AZ16" s="81" t="str">
        <f t="shared" si="6"/>
        <v>Agregados combinados MD-12</v>
      </c>
      <c r="BB16" s="114">
        <v>9</v>
      </c>
      <c r="BC16" s="115" t="str">
        <f>""</f>
        <v/>
      </c>
      <c r="BD16" s="115" t="str">
        <f>""</f>
        <v/>
      </c>
      <c r="BE16" s="115" t="str">
        <f>""</f>
        <v/>
      </c>
      <c r="BF16" s="115"/>
      <c r="BG16" s="115" t="str">
        <f>""</f>
        <v/>
      </c>
      <c r="BH16" s="115" t="str">
        <f>""</f>
        <v/>
      </c>
      <c r="BI16" s="115" t="str">
        <f>""</f>
        <v/>
      </c>
      <c r="BJ16" s="115" t="str">
        <f>""</f>
        <v/>
      </c>
      <c r="BK16" s="115" t="str">
        <f>""</f>
        <v/>
      </c>
      <c r="BL16" s="116" t="str">
        <f>""</f>
        <v/>
      </c>
      <c r="BM16" s="117"/>
    </row>
    <row r="17" spans="1:52" s="107" customFormat="1" ht="15" customHeight="1" x14ac:dyDescent="0.2">
      <c r="A17" s="82"/>
      <c r="B17" s="181" t="str">
        <f t="shared" si="7"/>
        <v/>
      </c>
      <c r="C17" s="181"/>
      <c r="D17" s="181"/>
      <c r="E17" s="181"/>
      <c r="F17" s="181"/>
      <c r="G17" s="181"/>
      <c r="H17" s="181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03"/>
      <c r="AA17" s="111"/>
      <c r="AB17" s="111" t="s">
        <v>119</v>
      </c>
      <c r="AC17" s="111"/>
      <c r="AD17" s="172" t="s">
        <v>104</v>
      </c>
      <c r="AE17" s="174" t="s">
        <v>104</v>
      </c>
      <c r="AF17" s="176"/>
      <c r="AG17" s="116">
        <v>11</v>
      </c>
      <c r="AH17" s="116" t="s">
        <v>120</v>
      </c>
      <c r="AI17" s="79" t="s">
        <v>121</v>
      </c>
      <c r="AJ17" s="80"/>
      <c r="AK17" s="80"/>
      <c r="AL17" s="80"/>
      <c r="AM17" s="80"/>
      <c r="AN17" s="80"/>
      <c r="AO17" s="80" t="s">
        <v>122</v>
      </c>
      <c r="AP17" s="80" t="s">
        <v>123</v>
      </c>
      <c r="AQ17" s="80"/>
      <c r="AR17" s="80"/>
      <c r="AS17" s="80" t="str">
        <f t="shared" si="2"/>
        <v xml:space="preserve">70%SBG-A + 30% Fresado </v>
      </c>
      <c r="AT17" s="79" t="str">
        <f t="shared" si="3"/>
        <v>Material filtrante de 1"</v>
      </c>
      <c r="AU17" s="80" t="str">
        <f>+AK11</f>
        <v>Capa 1 MD-12 y Capa 2 MGCR-Tipo 1</v>
      </c>
      <c r="AV17" s="80"/>
      <c r="AW17" s="80"/>
      <c r="AX17" s="80"/>
      <c r="AY17" s="80" t="str">
        <f t="shared" si="5"/>
        <v xml:space="preserve">70%SBG-A + 30% Fresado </v>
      </c>
      <c r="AZ17" s="81" t="str">
        <f t="shared" si="6"/>
        <v>Agregados combinados MGCR Tipo 1</v>
      </c>
    </row>
    <row r="18" spans="1:52" s="107" customFormat="1" ht="15" customHeight="1" x14ac:dyDescent="0.2">
      <c r="A18" s="82"/>
      <c r="B18" s="181" t="str">
        <f t="shared" si="7"/>
        <v/>
      </c>
      <c r="C18" s="181"/>
      <c r="D18" s="181"/>
      <c r="E18" s="181"/>
      <c r="F18" s="181"/>
      <c r="G18" s="181"/>
      <c r="H18" s="181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03"/>
      <c r="AA18" s="111"/>
      <c r="AB18" s="111" t="s">
        <v>153</v>
      </c>
      <c r="AC18" s="111"/>
      <c r="AD18" s="170"/>
      <c r="AE18" s="171"/>
      <c r="AF18" s="176"/>
      <c r="AG18" s="118">
        <v>12</v>
      </c>
      <c r="AH18" s="111"/>
      <c r="AI18" s="82"/>
      <c r="AS18" s="80" t="str">
        <f>+AP14</f>
        <v>Piedra rajón</v>
      </c>
      <c r="AT18" s="79" t="str">
        <f>+AI14</f>
        <v>Remanente</v>
      </c>
      <c r="AU18" s="80" t="str">
        <f>+AK12</f>
        <v>Capa 1 MGCR Tipo 1 y capa 2 MD-12</v>
      </c>
      <c r="AV18" s="80"/>
      <c r="AW18" s="80"/>
      <c r="AX18" s="80"/>
      <c r="AY18" s="80" t="str">
        <f t="shared" si="5"/>
        <v>Piedra rajón</v>
      </c>
      <c r="AZ18" s="81"/>
    </row>
    <row r="19" spans="1:52" s="107" customFormat="1" ht="15" customHeight="1" x14ac:dyDescent="0.2">
      <c r="A19" s="82"/>
      <c r="B19" s="181" t="str">
        <f t="shared" si="7"/>
        <v/>
      </c>
      <c r="C19" s="181"/>
      <c r="D19" s="181"/>
      <c r="E19" s="181"/>
      <c r="F19" s="181"/>
      <c r="G19" s="181"/>
      <c r="H19" s="181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03"/>
      <c r="AA19" s="111"/>
      <c r="AB19" s="111" t="s">
        <v>154</v>
      </c>
      <c r="AC19" s="111"/>
      <c r="AD19" s="173"/>
      <c r="AE19" s="175"/>
      <c r="AF19" s="177"/>
      <c r="AG19" s="118">
        <v>13</v>
      </c>
      <c r="AH19" s="111"/>
      <c r="AI19" s="82"/>
      <c r="AS19" s="80" t="str">
        <f>+AP15</f>
        <v>Recebo común</v>
      </c>
      <c r="AT19" s="79" t="str">
        <f>+AI15</f>
        <v>Fresado</v>
      </c>
      <c r="AU19" s="80"/>
      <c r="AV19" s="80"/>
      <c r="AW19" s="80"/>
      <c r="AX19" s="80"/>
      <c r="AY19" s="80" t="str">
        <f t="shared" si="5"/>
        <v>Recebo común</v>
      </c>
      <c r="AZ19" s="81"/>
    </row>
    <row r="20" spans="1:52" s="107" customFormat="1" ht="15" customHeight="1" x14ac:dyDescent="0.2">
      <c r="A20" s="82"/>
      <c r="B20" s="181" t="str">
        <f t="shared" si="7"/>
        <v/>
      </c>
      <c r="C20" s="181"/>
      <c r="D20" s="181"/>
      <c r="E20" s="181"/>
      <c r="F20" s="181"/>
      <c r="G20" s="181"/>
      <c r="H20" s="181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03"/>
      <c r="AA20" s="111"/>
      <c r="AB20" s="111"/>
      <c r="AC20" s="111"/>
      <c r="AD20" s="106"/>
      <c r="AE20" s="106"/>
      <c r="AF20" s="106"/>
      <c r="AG20" s="118">
        <v>14</v>
      </c>
      <c r="AH20" s="111"/>
      <c r="AI20" s="82"/>
      <c r="AS20" s="80" t="str">
        <f>+AP16</f>
        <v>Material filtrante de 3"</v>
      </c>
      <c r="AT20" s="79" t="str">
        <f>+AI16</f>
        <v>Base estabilizada con emulsión y cemento</v>
      </c>
      <c r="AU20" s="80"/>
      <c r="AV20" s="80"/>
      <c r="AW20" s="80"/>
      <c r="AX20" s="80"/>
      <c r="AY20" s="80" t="str">
        <f t="shared" si="5"/>
        <v>Material filtrante de 3"</v>
      </c>
      <c r="AZ20" s="81"/>
    </row>
    <row r="21" spans="1:52" s="107" customFormat="1" ht="15" customHeight="1" x14ac:dyDescent="0.2">
      <c r="A21" s="82"/>
      <c r="B21" s="181" t="str">
        <f t="shared" si="7"/>
        <v/>
      </c>
      <c r="C21" s="181"/>
      <c r="D21" s="181"/>
      <c r="E21" s="181"/>
      <c r="F21" s="181"/>
      <c r="G21" s="181"/>
      <c r="H21" s="181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03"/>
      <c r="AA21" s="111"/>
      <c r="AB21" s="111"/>
      <c r="AC21" s="111"/>
      <c r="AD21" s="187" t="str">
        <f>+N39</f>
        <v>Aprobó</v>
      </c>
      <c r="AE21" s="188"/>
      <c r="AF21" s="189"/>
      <c r="AG21" s="118">
        <v>15</v>
      </c>
      <c r="AH21" s="111"/>
      <c r="AI21" s="82"/>
      <c r="AS21" s="80" t="str">
        <f>+AP17</f>
        <v>Material filtrante de 1"</v>
      </c>
      <c r="AT21" s="79" t="str">
        <f>+AI17</f>
        <v xml:space="preserve">70%SBG-A + 30% Fresado </v>
      </c>
      <c r="AU21" s="80"/>
      <c r="AV21" s="80"/>
      <c r="AW21" s="80"/>
      <c r="AX21" s="80"/>
      <c r="AY21" s="80" t="str">
        <f t="shared" si="5"/>
        <v>Material filtrante de 1"</v>
      </c>
      <c r="AZ21" s="81"/>
    </row>
    <row r="22" spans="1:52" s="107" customFormat="1" ht="15" customHeight="1" x14ac:dyDescent="0.2">
      <c r="A22" s="82"/>
      <c r="B22" s="181" t="str">
        <f t="shared" si="7"/>
        <v/>
      </c>
      <c r="C22" s="181"/>
      <c r="D22" s="181"/>
      <c r="E22" s="181"/>
      <c r="F22" s="181"/>
      <c r="G22" s="181"/>
      <c r="H22" s="181"/>
      <c r="I22" s="185"/>
      <c r="J22" s="185"/>
      <c r="K22" s="119" t="str">
        <f>IF(I22="","",IF(AA7="Apiques","",$AA$5))</f>
        <v/>
      </c>
      <c r="L22" s="120"/>
      <c r="M22" s="120"/>
      <c r="N22" s="186"/>
      <c r="O22" s="186"/>
      <c r="P22" s="119" t="str">
        <f>IF(N22="","",$AA$5)</f>
        <v/>
      </c>
      <c r="Q22" s="120"/>
      <c r="R22" s="120"/>
      <c r="S22" s="120"/>
      <c r="T22" s="120"/>
      <c r="U22" s="120"/>
      <c r="V22" s="120"/>
      <c r="W22" s="120"/>
      <c r="X22" s="120"/>
      <c r="Y22" s="120"/>
      <c r="Z22" s="103"/>
      <c r="AA22" s="111"/>
      <c r="AB22" s="111"/>
      <c r="AC22" s="111"/>
      <c r="AD22" s="68" t="s">
        <v>28</v>
      </c>
      <c r="AE22" s="69" t="s">
        <v>29</v>
      </c>
      <c r="AF22" s="70" t="s">
        <v>30</v>
      </c>
      <c r="AG22" s="118">
        <v>16</v>
      </c>
      <c r="AH22" s="111"/>
      <c r="AI22" s="82"/>
      <c r="AS22" s="107" t="str">
        <f>+AO8</f>
        <v>Grava 1"</v>
      </c>
      <c r="AT22" s="82"/>
      <c r="AY22" s="80" t="str">
        <f t="shared" si="5"/>
        <v>Grava 1"</v>
      </c>
      <c r="AZ22" s="81"/>
    </row>
    <row r="23" spans="1:52" s="107" customFormat="1" ht="15" customHeight="1" x14ac:dyDescent="0.2">
      <c r="A23" s="82"/>
      <c r="B23" s="181" t="str">
        <f t="shared" si="7"/>
        <v/>
      </c>
      <c r="C23" s="181"/>
      <c r="D23" s="181"/>
      <c r="E23" s="181"/>
      <c r="F23" s="181"/>
      <c r="G23" s="181"/>
      <c r="H23" s="181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03"/>
      <c r="AA23" s="111"/>
      <c r="AB23" s="111"/>
      <c r="AC23" s="111"/>
      <c r="AD23" s="170" t="s">
        <v>124</v>
      </c>
      <c r="AE23" s="171" t="s">
        <v>125</v>
      </c>
      <c r="AF23" s="176"/>
      <c r="AG23" s="111"/>
      <c r="AH23" s="111"/>
      <c r="AI23" s="82"/>
      <c r="AS23" s="107" t="str">
        <f t="shared" ref="AS23:AS31" si="8">+AO9</f>
        <v>Grava ¾"</v>
      </c>
      <c r="AT23" s="82"/>
      <c r="AY23" s="80" t="str">
        <f t="shared" si="5"/>
        <v>Grava ¾"</v>
      </c>
      <c r="AZ23" s="81"/>
    </row>
    <row r="24" spans="1:52" s="107" customFormat="1" ht="15" customHeight="1" x14ac:dyDescent="0.2">
      <c r="A24" s="82"/>
      <c r="B24" s="181" t="str">
        <f t="shared" si="7"/>
        <v/>
      </c>
      <c r="C24" s="181"/>
      <c r="D24" s="181"/>
      <c r="E24" s="181"/>
      <c r="F24" s="181"/>
      <c r="G24" s="181"/>
      <c r="H24" s="181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03"/>
      <c r="AA24" s="111"/>
      <c r="AB24" s="111"/>
      <c r="AC24" s="111"/>
      <c r="AD24" s="170"/>
      <c r="AE24" s="171"/>
      <c r="AF24" s="176"/>
      <c r="AG24" s="111"/>
      <c r="AH24" s="111"/>
      <c r="AI24" s="82"/>
      <c r="AS24" s="107" t="str">
        <f t="shared" si="8"/>
        <v>Grava ½"</v>
      </c>
      <c r="AT24" s="82"/>
      <c r="AY24" s="80" t="str">
        <f t="shared" si="5"/>
        <v>Grava ½"</v>
      </c>
      <c r="AZ24" s="81"/>
    </row>
    <row r="25" spans="1:52" s="107" customFormat="1" ht="15" customHeight="1" x14ac:dyDescent="0.2">
      <c r="A25" s="82"/>
      <c r="B25" s="108" t="s">
        <v>128</v>
      </c>
      <c r="C25" s="108"/>
      <c r="D25" s="108"/>
      <c r="E25" s="108"/>
      <c r="F25" s="108"/>
      <c r="G25" s="108"/>
      <c r="H25" s="108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86"/>
      <c r="AA25" s="88"/>
      <c r="AB25" s="88"/>
      <c r="AC25" s="88"/>
      <c r="AD25" s="170"/>
      <c r="AE25" s="171"/>
      <c r="AF25" s="176"/>
      <c r="AG25" s="88"/>
      <c r="AI25" s="82"/>
      <c r="AS25" s="107" t="str">
        <f t="shared" si="8"/>
        <v>Arena triturada de rio</v>
      </c>
      <c r="AT25" s="82"/>
      <c r="AY25" s="80" t="str">
        <f t="shared" si="5"/>
        <v>Arena triturada de rio</v>
      </c>
      <c r="AZ25" s="81"/>
    </row>
    <row r="26" spans="1:52" s="107" customFormat="1" ht="15" customHeight="1" x14ac:dyDescent="0.2">
      <c r="A26" s="8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62"/>
      <c r="U26" s="62"/>
      <c r="V26" s="62"/>
      <c r="W26" s="62"/>
      <c r="X26" s="62"/>
      <c r="Y26" s="62"/>
      <c r="Z26" s="86"/>
      <c r="AA26" s="88"/>
      <c r="AB26" s="88"/>
      <c r="AC26" s="88"/>
      <c r="AD26" s="170" t="s">
        <v>126</v>
      </c>
      <c r="AE26" s="171" t="s">
        <v>127</v>
      </c>
      <c r="AF26" s="176"/>
      <c r="AG26" s="88"/>
      <c r="AI26" s="82"/>
      <c r="AS26" s="107" t="str">
        <f t="shared" si="8"/>
        <v>Arena triturada de cantera</v>
      </c>
      <c r="AT26" s="82"/>
      <c r="AY26" s="80" t="str">
        <f t="shared" si="5"/>
        <v>Arena triturada de cantera</v>
      </c>
      <c r="AZ26" s="81"/>
    </row>
    <row r="27" spans="1:52" s="107" customFormat="1" ht="15" customHeight="1" x14ac:dyDescent="0.2">
      <c r="A27" s="82"/>
      <c r="B27" s="108" t="s">
        <v>129</v>
      </c>
      <c r="C27" s="108"/>
      <c r="D27" s="108"/>
      <c r="E27" s="108"/>
      <c r="F27" s="108"/>
      <c r="G27" s="108"/>
      <c r="H27" s="108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86"/>
      <c r="AA27" s="88"/>
      <c r="AB27" s="88"/>
      <c r="AC27" s="88"/>
      <c r="AD27" s="170"/>
      <c r="AE27" s="171"/>
      <c r="AF27" s="176"/>
      <c r="AG27" s="88"/>
      <c r="AI27" s="82"/>
      <c r="AS27" s="107" t="str">
        <f t="shared" si="8"/>
        <v>Arena natural</v>
      </c>
      <c r="AT27" s="82"/>
      <c r="AY27" s="80" t="str">
        <f t="shared" si="5"/>
        <v>Arena natural</v>
      </c>
      <c r="AZ27" s="81"/>
    </row>
    <row r="28" spans="1:52" s="107" customFormat="1" ht="15" customHeight="1" x14ac:dyDescent="0.2">
      <c r="A28" s="82"/>
      <c r="B28" s="108" t="s">
        <v>130</v>
      </c>
      <c r="C28" s="108"/>
      <c r="D28" s="108"/>
      <c r="E28" s="108"/>
      <c r="F28" s="108"/>
      <c r="G28" s="108"/>
      <c r="H28" s="108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86"/>
      <c r="AA28" s="88"/>
      <c r="AB28" s="88"/>
      <c r="AC28" s="88"/>
      <c r="AD28" s="170"/>
      <c r="AE28" s="171"/>
      <c r="AF28" s="176"/>
      <c r="AG28" s="88"/>
      <c r="AI28" s="82"/>
      <c r="AS28" s="107" t="str">
        <f t="shared" si="8"/>
        <v>Arena de peña</v>
      </c>
      <c r="AT28" s="82"/>
      <c r="AY28" s="80" t="str">
        <f t="shared" si="5"/>
        <v>Arena de peña</v>
      </c>
      <c r="AZ28" s="81"/>
    </row>
    <row r="29" spans="1:52" s="107" customFormat="1" ht="15" customHeight="1" x14ac:dyDescent="0.2">
      <c r="A29" s="82"/>
      <c r="B29" s="108" t="s">
        <v>131</v>
      </c>
      <c r="C29" s="108"/>
      <c r="D29" s="108"/>
      <c r="E29" s="108"/>
      <c r="F29" s="108"/>
      <c r="G29" s="108"/>
      <c r="H29" s="108"/>
      <c r="I29" s="169">
        <f>+IF(AB10="","",AB10)</f>
        <v>2</v>
      </c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86"/>
      <c r="AA29" s="88"/>
      <c r="AB29" s="88"/>
      <c r="AC29" s="88"/>
      <c r="AD29" s="172" t="s">
        <v>104</v>
      </c>
      <c r="AE29" s="174" t="s">
        <v>104</v>
      </c>
      <c r="AF29" s="176"/>
      <c r="AG29" s="88"/>
      <c r="AI29" s="82"/>
      <c r="AS29" s="107" t="str">
        <f t="shared" si="8"/>
        <v>Agregados combinados MD-10</v>
      </c>
      <c r="AT29" s="82"/>
      <c r="AY29" s="80" t="str">
        <f t="shared" si="5"/>
        <v>Agregados combinados MD-10</v>
      </c>
      <c r="AZ29" s="81"/>
    </row>
    <row r="30" spans="1:52" s="107" customFormat="1" ht="15" customHeight="1" x14ac:dyDescent="0.2">
      <c r="A30" s="82"/>
      <c r="B30" s="108"/>
      <c r="C30" s="108"/>
      <c r="D30" s="108"/>
      <c r="E30" s="108"/>
      <c r="F30" s="108"/>
      <c r="G30" s="108"/>
      <c r="H30" s="108"/>
      <c r="I30" s="121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22"/>
      <c r="AA30" s="88"/>
      <c r="AB30" s="88"/>
      <c r="AC30" s="88"/>
      <c r="AD30" s="170"/>
      <c r="AE30" s="171"/>
      <c r="AF30" s="176"/>
      <c r="AG30" s="88"/>
      <c r="AH30" s="88"/>
      <c r="AI30" s="82"/>
      <c r="AS30" s="107" t="str">
        <f t="shared" si="8"/>
        <v>Agregados combinados MD-12</v>
      </c>
      <c r="AT30" s="82"/>
      <c r="AY30" s="80" t="str">
        <f t="shared" si="5"/>
        <v>Agregados combinados MD-12</v>
      </c>
      <c r="AZ30" s="81"/>
    </row>
    <row r="31" spans="1:52" s="107" customFormat="1" ht="15" customHeight="1" x14ac:dyDescent="0.25">
      <c r="A31" s="123"/>
      <c r="B31" s="124" t="s">
        <v>132</v>
      </c>
      <c r="Z31" s="113"/>
      <c r="AD31" s="173"/>
      <c r="AE31" s="175"/>
      <c r="AF31" s="177"/>
      <c r="AI31" s="82"/>
      <c r="AS31" s="107" t="str">
        <f t="shared" si="8"/>
        <v>Agregados combinados MGCR Tipo 1</v>
      </c>
      <c r="AT31" s="82"/>
      <c r="AY31" s="80" t="str">
        <f t="shared" si="5"/>
        <v>Agregados combinados MGCR Tipo 1</v>
      </c>
      <c r="AZ31" s="81"/>
    </row>
    <row r="32" spans="1:52" s="107" customFormat="1" ht="15" customHeight="1" x14ac:dyDescent="0.25">
      <c r="A32" s="127"/>
      <c r="B32" s="166" t="s">
        <v>133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28"/>
      <c r="AD32" s="111"/>
      <c r="AE32" s="111"/>
      <c r="AF32" s="111"/>
      <c r="AI32" s="82"/>
      <c r="AS32" s="107" t="str">
        <f>+AJ8</f>
        <v>Ver perfil estratigráfico del suelo INV E-101 y 102-13</v>
      </c>
      <c r="AT32" s="82"/>
      <c r="AY32" s="80" t="str">
        <f t="shared" si="5"/>
        <v>Ver perfil estratigráfico del suelo INV E-101 y 102-13</v>
      </c>
      <c r="AZ32" s="81"/>
    </row>
    <row r="33" spans="1:52" s="107" customFormat="1" ht="15" customHeight="1" x14ac:dyDescent="0.2">
      <c r="A33" s="127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28"/>
      <c r="AA33" s="129"/>
      <c r="AB33" s="129"/>
      <c r="AC33" s="129"/>
      <c r="AD33" s="167" t="str">
        <f>+AD6</f>
        <v>Revisó</v>
      </c>
      <c r="AE33" s="168"/>
      <c r="AF33" s="165"/>
      <c r="AG33" s="129"/>
      <c r="AH33" s="129"/>
      <c r="AI33" s="82"/>
      <c r="AS33" s="107" t="str">
        <f>+AK11</f>
        <v>Capa 1 MD-12 y Capa 2 MGCR-Tipo 1</v>
      </c>
      <c r="AT33" s="82"/>
      <c r="AY33" s="80" t="str">
        <f t="shared" si="5"/>
        <v>Capa 1 MD-12 y Capa 2 MGCR-Tipo 1</v>
      </c>
      <c r="AZ33" s="81"/>
    </row>
    <row r="34" spans="1:52" s="107" customFormat="1" ht="15" customHeight="1" x14ac:dyDescent="0.2">
      <c r="A34" s="127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28"/>
      <c r="AA34" s="129"/>
      <c r="AB34" s="129"/>
      <c r="AC34" s="129"/>
      <c r="AD34" s="125" t="s">
        <v>28</v>
      </c>
      <c r="AE34" s="126" t="s">
        <v>29</v>
      </c>
      <c r="AF34" s="165"/>
      <c r="AG34" s="129"/>
      <c r="AH34" s="129"/>
      <c r="AI34" s="82"/>
      <c r="AS34" s="107" t="str">
        <f>+AK12</f>
        <v>Capa 1 MGCR Tipo 1 y capa 2 MD-12</v>
      </c>
      <c r="AT34" s="82"/>
      <c r="AY34" s="80" t="str">
        <f t="shared" si="5"/>
        <v>Capa 1 MGCR Tipo 1 y capa 2 MD-12</v>
      </c>
      <c r="AZ34" s="81"/>
    </row>
    <row r="35" spans="1:52" s="107" customFormat="1" ht="15" customHeight="1" x14ac:dyDescent="0.25">
      <c r="A35" s="127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28"/>
      <c r="AA35" s="129"/>
      <c r="AB35" s="129"/>
      <c r="AC35" s="129"/>
      <c r="AD35" s="102" t="str">
        <f>+AD8</f>
        <v>Juan Camilo Váquiro</v>
      </c>
      <c r="AE35" s="122" t="s">
        <v>33</v>
      </c>
      <c r="AF35" s="165"/>
      <c r="AG35" s="129"/>
      <c r="AH35" s="129"/>
      <c r="AI35" s="82"/>
      <c r="AS35" s="107" t="str">
        <f>+AL8</f>
        <v>MD-10</v>
      </c>
      <c r="AT35" s="82"/>
      <c r="AY35" s="80" t="str">
        <f t="shared" si="5"/>
        <v>MD-10</v>
      </c>
      <c r="AZ35" s="81"/>
    </row>
    <row r="36" spans="1:52" s="107" customFormat="1" ht="15" customHeight="1" x14ac:dyDescent="0.25">
      <c r="A36" s="127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28"/>
      <c r="AA36" s="129"/>
      <c r="AB36" s="129"/>
      <c r="AC36" s="129"/>
      <c r="AD36" s="102" t="str">
        <f>+AD11</f>
        <v>Karen Flórez Barón</v>
      </c>
      <c r="AE36" s="122" t="str">
        <f>+AE11</f>
        <v>Auxiliar de Acreditación</v>
      </c>
      <c r="AF36" s="165"/>
      <c r="AG36" s="129"/>
      <c r="AH36" s="129"/>
      <c r="AI36" s="82"/>
      <c r="AS36" s="107" t="str">
        <f t="shared" ref="AS36:AS43" si="9">+AL9</f>
        <v>MD-12</v>
      </c>
      <c r="AT36" s="82"/>
      <c r="AY36" s="80" t="str">
        <f t="shared" si="5"/>
        <v>MD-12</v>
      </c>
      <c r="AZ36" s="81"/>
    </row>
    <row r="37" spans="1:52" s="107" customFormat="1" ht="15" customHeight="1" x14ac:dyDescent="0.25">
      <c r="A37" s="127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28"/>
      <c r="AA37" s="129"/>
      <c r="AB37" s="129"/>
      <c r="AC37" s="129"/>
      <c r="AD37" s="102" t="s">
        <v>75</v>
      </c>
      <c r="AE37" s="122" t="s">
        <v>76</v>
      </c>
      <c r="AF37" s="165"/>
      <c r="AG37" s="129"/>
      <c r="AH37" s="129"/>
      <c r="AI37" s="82"/>
      <c r="AS37" s="107" t="str">
        <f t="shared" si="9"/>
        <v>MGCR Tipo 1</v>
      </c>
      <c r="AT37" s="82"/>
      <c r="AY37" s="80" t="str">
        <f t="shared" si="5"/>
        <v>MGCR Tipo 1</v>
      </c>
      <c r="AZ37" s="81"/>
    </row>
    <row r="38" spans="1:52" s="107" customFormat="1" ht="15" customHeight="1" x14ac:dyDescent="0.2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  <c r="AA38" s="129"/>
      <c r="AB38" s="129"/>
      <c r="AC38" s="129"/>
      <c r="AD38" s="130" t="s">
        <v>104</v>
      </c>
      <c r="AE38" s="131" t="s">
        <v>104</v>
      </c>
      <c r="AF38" s="165"/>
      <c r="AG38" s="129"/>
      <c r="AH38" s="129"/>
      <c r="AI38" s="82"/>
      <c r="AS38" s="107" t="str">
        <f t="shared" si="9"/>
        <v>Pavimento asfaltico reciclado MBR</v>
      </c>
      <c r="AT38" s="82"/>
      <c r="AY38" s="80" t="str">
        <f t="shared" si="5"/>
        <v>Pavimento asfaltico reciclado MBR</v>
      </c>
      <c r="AZ38" s="81"/>
    </row>
    <row r="39" spans="1:52" s="107" customFormat="1" ht="15" customHeight="1" x14ac:dyDescent="0.2">
      <c r="A39" s="178" t="s">
        <v>134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 t="s">
        <v>135</v>
      </c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80"/>
      <c r="AA39" s="135"/>
      <c r="AB39" s="135"/>
      <c r="AC39" s="135"/>
      <c r="AD39" s="167" t="str">
        <f>+AD21</f>
        <v>Aprobó</v>
      </c>
      <c r="AE39" s="168"/>
      <c r="AF39" s="165"/>
      <c r="AG39" s="135"/>
      <c r="AH39" s="135"/>
      <c r="AI39" s="82"/>
      <c r="AS39" s="107" t="str">
        <f t="shared" si="9"/>
        <v>Fresado</v>
      </c>
      <c r="AT39" s="82"/>
      <c r="AY39" s="80" t="str">
        <f t="shared" si="5"/>
        <v>Fresado</v>
      </c>
      <c r="AZ39" s="81"/>
    </row>
    <row r="40" spans="1:52" s="107" customFormat="1" ht="15" customHeight="1" x14ac:dyDescent="0.25">
      <c r="A40" s="136"/>
      <c r="B40" s="137"/>
      <c r="C40" s="157"/>
      <c r="D40" s="157"/>
      <c r="E40" s="157"/>
      <c r="F40" s="157"/>
      <c r="G40" s="157"/>
      <c r="H40" s="157"/>
      <c r="I40" s="157"/>
      <c r="J40" s="157"/>
      <c r="K40" s="157"/>
      <c r="L40" s="137"/>
      <c r="M40" s="137"/>
      <c r="P40" s="157"/>
      <c r="Q40" s="157"/>
      <c r="R40" s="157"/>
      <c r="S40" s="157"/>
      <c r="T40" s="157"/>
      <c r="U40" s="157"/>
      <c r="V40" s="157"/>
      <c r="W40" s="157"/>
      <c r="X40" s="157"/>
      <c r="Z40" s="113"/>
      <c r="AB40" s="138"/>
      <c r="AC40" s="138"/>
      <c r="AD40" s="102" t="str">
        <f>+AD23</f>
        <v>Cindy Nathaly Sastoque G</v>
      </c>
      <c r="AE40" s="122" t="str">
        <f>+AE23</f>
        <v>Coordinador Técnico</v>
      </c>
      <c r="AF40" s="165"/>
      <c r="AG40" s="138"/>
      <c r="AH40" s="138"/>
      <c r="AI40" s="82"/>
      <c r="AS40" s="107" t="str">
        <f t="shared" si="9"/>
        <v>Fresado estabilizado con emulsión y cemento</v>
      </c>
      <c r="AT40" s="82"/>
      <c r="AY40" s="80" t="str">
        <f t="shared" si="5"/>
        <v>Fresado estabilizado con emulsión y cemento</v>
      </c>
      <c r="AZ40" s="81"/>
    </row>
    <row r="41" spans="1:52" s="47" customFormat="1" ht="15" customHeight="1" x14ac:dyDescent="0.2">
      <c r="A41" s="136"/>
      <c r="B41" s="137"/>
      <c r="C41" s="157"/>
      <c r="D41" s="157"/>
      <c r="E41" s="157"/>
      <c r="F41" s="157"/>
      <c r="G41" s="157"/>
      <c r="H41" s="157"/>
      <c r="I41" s="157"/>
      <c r="J41" s="157"/>
      <c r="K41" s="157"/>
      <c r="L41" s="137"/>
      <c r="M41" s="137"/>
      <c r="N41" s="107"/>
      <c r="O41" s="107"/>
      <c r="P41" s="157"/>
      <c r="Q41" s="157"/>
      <c r="R41" s="157"/>
      <c r="S41" s="157"/>
      <c r="T41" s="157"/>
      <c r="U41" s="157"/>
      <c r="V41" s="157"/>
      <c r="W41" s="157"/>
      <c r="X41" s="157"/>
      <c r="Y41" s="107"/>
      <c r="Z41" s="113"/>
      <c r="AA41" s="107"/>
      <c r="AB41" s="138"/>
      <c r="AC41" s="138"/>
      <c r="AD41" s="102" t="s">
        <v>126</v>
      </c>
      <c r="AE41" s="122" t="str">
        <f>+AE26</f>
        <v>Líder Operativo</v>
      </c>
      <c r="AF41" s="107"/>
      <c r="AG41" s="138"/>
      <c r="AH41" s="138"/>
      <c r="AI41" s="97"/>
      <c r="AS41" s="107" t="str">
        <f t="shared" si="9"/>
        <v>MR-43</v>
      </c>
      <c r="AT41" s="82"/>
      <c r="AU41" s="107"/>
      <c r="AV41" s="107"/>
      <c r="AW41" s="107"/>
      <c r="AX41" s="107"/>
      <c r="AY41" s="80" t="str">
        <f t="shared" si="5"/>
        <v>MR-43</v>
      </c>
      <c r="AZ41" s="81"/>
    </row>
    <row r="42" spans="1:52" s="47" customFormat="1" ht="15" customHeight="1" x14ac:dyDescent="0.2">
      <c r="A42" s="136"/>
      <c r="B42" s="137"/>
      <c r="C42" s="158"/>
      <c r="D42" s="158"/>
      <c r="E42" s="158"/>
      <c r="F42" s="158"/>
      <c r="G42" s="158"/>
      <c r="H42" s="158"/>
      <c r="I42" s="158"/>
      <c r="J42" s="158"/>
      <c r="K42" s="158"/>
      <c r="L42" s="137"/>
      <c r="M42" s="137"/>
      <c r="N42" s="137"/>
      <c r="O42" s="137"/>
      <c r="P42" s="158"/>
      <c r="Q42" s="158"/>
      <c r="R42" s="158"/>
      <c r="S42" s="158"/>
      <c r="T42" s="158"/>
      <c r="U42" s="158"/>
      <c r="V42" s="158"/>
      <c r="W42" s="158"/>
      <c r="X42" s="158"/>
      <c r="Y42" s="137"/>
      <c r="Z42" s="139"/>
      <c r="AA42" s="137"/>
      <c r="AB42" s="137"/>
      <c r="AC42" s="137"/>
      <c r="AD42" s="130" t="s">
        <v>104</v>
      </c>
      <c r="AE42" s="131" t="s">
        <v>104</v>
      </c>
      <c r="AF42" s="129"/>
      <c r="AG42" s="137"/>
      <c r="AH42" s="137"/>
      <c r="AI42" s="97"/>
      <c r="AS42" s="107" t="str">
        <f t="shared" si="9"/>
        <v>3000 psi</v>
      </c>
      <c r="AT42" s="82"/>
      <c r="AU42" s="107"/>
      <c r="AV42" s="107"/>
      <c r="AW42" s="107"/>
      <c r="AX42" s="107"/>
      <c r="AY42" s="80" t="str">
        <f t="shared" si="5"/>
        <v>3000 psi</v>
      </c>
      <c r="AZ42" s="81"/>
    </row>
    <row r="43" spans="1:52" s="47" customFormat="1" ht="15" customHeight="1" x14ac:dyDescent="0.2">
      <c r="A43" s="159" t="s">
        <v>104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 t="s">
        <v>104</v>
      </c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1"/>
      <c r="AA43" s="140"/>
      <c r="AB43" s="141"/>
      <c r="AC43" s="141"/>
      <c r="AD43" s="129"/>
      <c r="AE43" s="129"/>
      <c r="AF43" s="129"/>
      <c r="AG43" s="141"/>
      <c r="AH43" s="141"/>
      <c r="AI43" s="97"/>
      <c r="AS43" s="107" t="str">
        <f t="shared" si="9"/>
        <v>2500 psi</v>
      </c>
      <c r="AT43" s="82"/>
      <c r="AU43" s="107"/>
      <c r="AV43" s="107"/>
      <c r="AW43" s="107"/>
      <c r="AX43" s="107"/>
      <c r="AY43" s="80" t="str">
        <f t="shared" si="5"/>
        <v>2500 psi</v>
      </c>
      <c r="AZ43" s="81"/>
    </row>
    <row r="44" spans="1:52" s="47" customFormat="1" ht="15" customHeight="1" x14ac:dyDescent="0.2">
      <c r="A44" s="162" t="str">
        <f>IF(A43="","",VLOOKUP(A43,AD35:AE38,2,0))</f>
        <v>--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 t="str">
        <f>IF(N43="","",VLOOKUP(N43,AD40:AE42,2,0))</f>
        <v>--</v>
      </c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4"/>
      <c r="AA44" s="142"/>
      <c r="AB44" s="143"/>
      <c r="AC44" s="143"/>
      <c r="AD44" s="129"/>
      <c r="AE44" s="129"/>
      <c r="AF44" s="129"/>
      <c r="AG44" s="143"/>
      <c r="AH44" s="143"/>
      <c r="AI44" s="97"/>
      <c r="AS44" s="47" t="str">
        <f>+AM8</f>
        <v>Cemento asfaltico CA-14</v>
      </c>
      <c r="AT44" s="97"/>
      <c r="AY44" s="80" t="str">
        <f t="shared" si="5"/>
        <v>Cemento asfaltico CA-14</v>
      </c>
      <c r="AZ44" s="81"/>
    </row>
    <row r="45" spans="1:52" s="148" customFormat="1" ht="15" customHeight="1" thickBot="1" x14ac:dyDescent="0.25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142"/>
      <c r="AB45" s="142"/>
      <c r="AC45" s="142"/>
      <c r="AD45" s="129"/>
      <c r="AE45" s="129"/>
      <c r="AF45" s="129"/>
      <c r="AG45" s="142"/>
      <c r="AH45" s="142"/>
      <c r="AI45" s="147"/>
      <c r="AS45" s="47" t="str">
        <f>+AM9</f>
        <v>Cemento asfaltico modificado con GCR</v>
      </c>
      <c r="AT45" s="97"/>
      <c r="AU45" s="47"/>
      <c r="AV45" s="47"/>
      <c r="AW45" s="47"/>
      <c r="AX45" s="47"/>
      <c r="AY45" s="80" t="str">
        <f t="shared" si="5"/>
        <v>Cemento asfaltico modificado con GCR</v>
      </c>
      <c r="AZ45" s="81"/>
    </row>
    <row r="46" spans="1:52" s="148" customFormat="1" ht="15" customHeight="1" thickTop="1" x14ac:dyDescent="0.2">
      <c r="A46" s="155" t="s">
        <v>136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49"/>
      <c r="AB46" s="149"/>
      <c r="AC46" s="149"/>
      <c r="AD46" s="129"/>
      <c r="AE46" s="129"/>
      <c r="AF46" s="129"/>
      <c r="AG46" s="149"/>
      <c r="AH46" s="149"/>
      <c r="AI46" s="147"/>
      <c r="AS46" s="47" t="str">
        <f>+AM10</f>
        <v>Asfalto modificado para sello de fisuras</v>
      </c>
      <c r="AT46" s="97"/>
      <c r="AU46" s="47"/>
      <c r="AV46" s="47"/>
      <c r="AW46" s="47"/>
      <c r="AX46" s="47"/>
      <c r="AY46" s="80" t="str">
        <f t="shared" si="5"/>
        <v>Asfalto modificado para sello de fisuras</v>
      </c>
      <c r="AZ46" s="81"/>
    </row>
    <row r="47" spans="1:52" s="47" customFormat="1" ht="15" customHeight="1" x14ac:dyDescent="0.2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49"/>
      <c r="AB47" s="149"/>
      <c r="AC47" s="149"/>
      <c r="AD47" s="129"/>
      <c r="AE47" s="129"/>
      <c r="AF47" s="129"/>
      <c r="AG47" s="149"/>
      <c r="AH47" s="149"/>
      <c r="AI47" s="97"/>
      <c r="AS47" s="47" t="str">
        <f>+AN8</f>
        <v>Emulsión asfaltica CRL-1 (60-100)</v>
      </c>
      <c r="AT47" s="97"/>
      <c r="AY47" s="80" t="str">
        <f t="shared" si="5"/>
        <v>Emulsión asfaltica CRL-1 (60-100)</v>
      </c>
      <c r="AZ47" s="81"/>
    </row>
    <row r="48" spans="1:52" s="47" customFormat="1" ht="15" customHeight="1" x14ac:dyDescent="0.2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49"/>
      <c r="AB48" s="149"/>
      <c r="AC48" s="149"/>
      <c r="AD48" s="129"/>
      <c r="AE48" s="129"/>
      <c r="AF48" s="135"/>
      <c r="AG48" s="149"/>
      <c r="AH48" s="149"/>
      <c r="AI48" s="97"/>
      <c r="AS48" s="47" t="str">
        <f>+AN9</f>
        <v>Emulsión asfaltica CRL-1 (100-250)</v>
      </c>
      <c r="AT48" s="97"/>
      <c r="AY48" s="80" t="str">
        <f t="shared" si="5"/>
        <v>Emulsión asfaltica CRL-1 (100-250)</v>
      </c>
      <c r="AZ48" s="81"/>
    </row>
    <row r="49" spans="30:52" s="47" customFormat="1" ht="27.95" customHeight="1" x14ac:dyDescent="0.2">
      <c r="AD49" s="135"/>
      <c r="AE49" s="135"/>
      <c r="AF49" s="138"/>
      <c r="AI49" s="97"/>
      <c r="AS49" s="47" t="str">
        <f>+AN10</f>
        <v>Emulsión asfaltica CRR-1</v>
      </c>
      <c r="AT49" s="97"/>
      <c r="AY49" s="80" t="str">
        <f t="shared" si="5"/>
        <v>Emulsión asfaltica CRR-1</v>
      </c>
      <c r="AZ49" s="81"/>
    </row>
    <row r="50" spans="30:52" x14ac:dyDescent="0.2">
      <c r="AD50" s="138"/>
      <c r="AE50" s="138"/>
      <c r="AF50" s="138"/>
      <c r="AI50" s="67"/>
      <c r="AT50" s="67"/>
      <c r="AZ50" s="150"/>
    </row>
    <row r="51" spans="30:52" x14ac:dyDescent="0.2">
      <c r="AD51" s="138"/>
      <c r="AE51" s="138"/>
      <c r="AF51" s="137"/>
      <c r="AI51" s="67"/>
      <c r="AT51" s="67"/>
      <c r="AZ51" s="150"/>
    </row>
    <row r="52" spans="30:52" x14ac:dyDescent="0.2">
      <c r="AD52" s="137"/>
      <c r="AE52" s="137"/>
      <c r="AF52" s="141"/>
      <c r="AI52" s="92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92"/>
      <c r="AU52" s="151"/>
      <c r="AV52" s="151"/>
      <c r="AW52" s="151"/>
      <c r="AX52" s="151"/>
      <c r="AY52" s="151"/>
      <c r="AZ52" s="152"/>
    </row>
    <row r="53" spans="30:52" x14ac:dyDescent="0.2">
      <c r="AD53" s="141"/>
      <c r="AE53" s="141"/>
      <c r="AF53" s="143"/>
    </row>
    <row r="54" spans="30:52" x14ac:dyDescent="0.2">
      <c r="AD54" s="143"/>
      <c r="AE54" s="143"/>
      <c r="AF54" s="142"/>
    </row>
    <row r="55" spans="30:52" x14ac:dyDescent="0.2">
      <c r="AD55" s="142"/>
      <c r="AE55" s="142"/>
      <c r="AF55" s="149"/>
    </row>
    <row r="56" spans="30:52" x14ac:dyDescent="0.2">
      <c r="AD56" s="149"/>
      <c r="AE56" s="149"/>
      <c r="AF56" s="149"/>
    </row>
    <row r="57" spans="30:52" x14ac:dyDescent="0.2">
      <c r="AD57" s="149"/>
      <c r="AE57" s="149"/>
      <c r="AF57" s="149"/>
    </row>
    <row r="58" spans="30:52" x14ac:dyDescent="0.2">
      <c r="AD58" s="149"/>
      <c r="AE58" s="149"/>
      <c r="AF58" s="47"/>
    </row>
    <row r="59" spans="30:52" x14ac:dyDescent="0.2">
      <c r="AD59" s="47"/>
      <c r="AE59" s="47"/>
    </row>
  </sheetData>
  <sheetProtection algorithmName="SHA-512" hashValue="R5fuohi4DcRzw236W2pDy1xoez0lshlO1NGYNx07mtCnTpwfTx63dB1G26iGJMogEiEGw8xAZruuIptNiQVSjw==" saltValue="SGLltYWZpIyg8StEE6YoKw==" spinCount="100000" sheet="1" objects="1" scenarios="1" formatCells="0" formatColumns="0" formatRows="0"/>
  <mergeCells count="82">
    <mergeCell ref="AW3:AW6"/>
    <mergeCell ref="A1:D5"/>
    <mergeCell ref="E1:Z3"/>
    <mergeCell ref="AT3:AT6"/>
    <mergeCell ref="AU3:AU6"/>
    <mergeCell ref="AV3:AV6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F17:AF19"/>
    <mergeCell ref="B16:H16"/>
    <mergeCell ref="I16:Y16"/>
    <mergeCell ref="B11:H11"/>
    <mergeCell ref="I11:Y11"/>
    <mergeCell ref="AD14:AD16"/>
    <mergeCell ref="AE14:AE16"/>
    <mergeCell ref="AF14:AF16"/>
    <mergeCell ref="B12:H12"/>
    <mergeCell ref="I12:Y13"/>
    <mergeCell ref="AD11:AD13"/>
    <mergeCell ref="AE11:AE13"/>
    <mergeCell ref="AF11:AF13"/>
    <mergeCell ref="B19:H19"/>
    <mergeCell ref="I19:Y19"/>
    <mergeCell ref="B14:Y14"/>
    <mergeCell ref="AD17:AD19"/>
    <mergeCell ref="AE17:AE19"/>
    <mergeCell ref="B17:H17"/>
    <mergeCell ref="I17:Y17"/>
    <mergeCell ref="B18:H18"/>
    <mergeCell ref="I18:Y18"/>
    <mergeCell ref="AF23:AF25"/>
    <mergeCell ref="B21:H21"/>
    <mergeCell ref="I21:Y21"/>
    <mergeCell ref="B22:H22"/>
    <mergeCell ref="I22:J22"/>
    <mergeCell ref="N22:O22"/>
    <mergeCell ref="B23:H23"/>
    <mergeCell ref="I23:Y23"/>
    <mergeCell ref="AD21:AF21"/>
    <mergeCell ref="B24:H24"/>
    <mergeCell ref="I24:Y24"/>
    <mergeCell ref="I25:Y25"/>
    <mergeCell ref="B20:H20"/>
    <mergeCell ref="I20:Y20"/>
    <mergeCell ref="I27:Y27"/>
    <mergeCell ref="I28:Y28"/>
    <mergeCell ref="AD33:AE33"/>
    <mergeCell ref="AD23:AD25"/>
    <mergeCell ref="AE23:AE25"/>
    <mergeCell ref="AF33:AF40"/>
    <mergeCell ref="B32:Y37"/>
    <mergeCell ref="AD39:AE39"/>
    <mergeCell ref="I29:Y29"/>
    <mergeCell ref="AD26:AD28"/>
    <mergeCell ref="AE26:AE28"/>
    <mergeCell ref="AD29:AD31"/>
    <mergeCell ref="AE29:AE31"/>
    <mergeCell ref="AF29:AF31"/>
    <mergeCell ref="AF26:AF28"/>
    <mergeCell ref="A39:M39"/>
    <mergeCell ref="N39:Z39"/>
    <mergeCell ref="A46:Z48"/>
    <mergeCell ref="C40:K42"/>
    <mergeCell ref="P40:X42"/>
    <mergeCell ref="A43:M43"/>
    <mergeCell ref="N43:Z43"/>
    <mergeCell ref="A44:M44"/>
    <mergeCell ref="N44:Z44"/>
  </mergeCells>
  <conditionalFormatting sqref="I28">
    <cfRule type="cellIs" dxfId="1" priority="2" operator="lessThan">
      <formula>$I$27</formula>
    </cfRule>
  </conditionalFormatting>
  <conditionalFormatting sqref="AB8">
    <cfRule type="cellIs" dxfId="0" priority="1" operator="greaterThan">
      <formula>$AB$10</formula>
    </cfRule>
  </conditionalFormatting>
  <dataValidations count="7">
    <dataValidation type="list" allowBlank="1" showInputMessage="1" showErrorMessage="1" sqref="AA7" xr:uid="{00000000-0002-0000-0000-000000000000}">
      <formula1>$AH$7:$AH$16</formula1>
    </dataValidation>
    <dataValidation type="list" allowBlank="1" showInputMessage="1" showErrorMessage="1" sqref="I25:Y25" xr:uid="{00000000-0002-0000-0000-000001000000}">
      <formula1>$AC$7:$AC$10</formula1>
    </dataValidation>
    <dataValidation type="list" allowBlank="1" showInputMessage="1" showErrorMessage="1" sqref="N43:Z43" xr:uid="{00000000-0002-0000-0000-000002000000}">
      <formula1>$AD$40:$AD$42</formula1>
    </dataValidation>
    <dataValidation type="list" allowBlank="1" showInputMessage="1" showErrorMessage="1" sqref="AA43" xr:uid="{00000000-0002-0000-0000-000003000000}">
      <formula1>$AD$23:$AD$29</formula1>
    </dataValidation>
    <dataValidation type="list" allowBlank="1" showInputMessage="1" showErrorMessage="1" sqref="I11:Y11" xr:uid="{00000000-0002-0000-0000-000004000000}">
      <formula1>$AR$8:$AR$11</formula1>
    </dataValidation>
    <dataValidation type="list" allowBlank="1" showInputMessage="1" showErrorMessage="1" sqref="I19:Y19" xr:uid="{00000000-0002-0000-0000-000005000000}">
      <formula1>$AB$16:$AB$19</formula1>
    </dataValidation>
    <dataValidation type="list" allowBlank="1" showInputMessage="1" showErrorMessage="1" sqref="A43:M43" xr:uid="{00000000-0002-0000-0000-000006000000}">
      <formula1>$AD$35:$AD$38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 57-41 Torre 8 Piso 8 CEMSA - CP: 1113111            
Pbx: 3779555  - Información: Línea 195     
www.umv.gov.co111311&amp;C&amp;"Arial,Normal"&amp;6Página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J53"/>
  <sheetViews>
    <sheetView showGridLines="0" tabSelected="1" view="pageLayout" zoomScaleNormal="75" zoomScaleSheetLayoutView="98" workbookViewId="0">
      <selection activeCell="AL13" sqref="AL13"/>
    </sheetView>
  </sheetViews>
  <sheetFormatPr baseColWidth="10" defaultColWidth="7.28515625" defaultRowHeight="24.95" customHeight="1" x14ac:dyDescent="0.2"/>
  <cols>
    <col min="1" max="3" width="2.7109375" style="1" customWidth="1"/>
    <col min="4" max="4" width="3.28515625" style="1" customWidth="1"/>
    <col min="5" max="29" width="2.7109375" style="1" customWidth="1"/>
    <col min="30" max="30" width="15" style="1" customWidth="1"/>
    <col min="31" max="31" width="11.7109375" style="1" hidden="1" customWidth="1"/>
    <col min="32" max="36" width="7.28515625" style="1" hidden="1" customWidth="1"/>
    <col min="37" max="39" width="7.28515625" style="1" customWidth="1"/>
    <col min="40" max="16384" width="7.28515625" style="1"/>
  </cols>
  <sheetData>
    <row r="1" spans="1:32" ht="15" customHeight="1" x14ac:dyDescent="0.2">
      <c r="A1" s="264"/>
      <c r="B1" s="265"/>
      <c r="C1" s="265"/>
      <c r="D1" s="266"/>
      <c r="E1" s="305" t="s">
        <v>162</v>
      </c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7"/>
    </row>
    <row r="2" spans="1:32" ht="15" customHeight="1" x14ac:dyDescent="0.2">
      <c r="A2" s="267"/>
      <c r="B2" s="268"/>
      <c r="C2" s="268"/>
      <c r="D2" s="269"/>
      <c r="E2" s="308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10"/>
    </row>
    <row r="3" spans="1:32" ht="15" customHeight="1" x14ac:dyDescent="0.2">
      <c r="A3" s="267"/>
      <c r="B3" s="268"/>
      <c r="C3" s="268"/>
      <c r="D3" s="269"/>
      <c r="E3" s="311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3"/>
    </row>
    <row r="4" spans="1:32" ht="15" customHeight="1" x14ac:dyDescent="0.2">
      <c r="A4" s="267"/>
      <c r="B4" s="268"/>
      <c r="C4" s="268"/>
      <c r="D4" s="269"/>
      <c r="E4" s="273" t="s">
        <v>13</v>
      </c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5"/>
      <c r="Y4" s="273" t="s">
        <v>177</v>
      </c>
      <c r="Z4" s="274"/>
      <c r="AA4" s="274"/>
      <c r="AB4" s="274"/>
      <c r="AC4" s="274"/>
      <c r="AD4" s="275"/>
      <c r="AE4" s="11"/>
    </row>
    <row r="5" spans="1:32" ht="15" customHeight="1" x14ac:dyDescent="0.2">
      <c r="A5" s="270"/>
      <c r="B5" s="271"/>
      <c r="C5" s="271"/>
      <c r="D5" s="272"/>
      <c r="E5" s="273" t="s">
        <v>178</v>
      </c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5"/>
      <c r="AE5" s="11"/>
    </row>
    <row r="6" spans="1:32" ht="15" customHeight="1" x14ac:dyDescent="0.2">
      <c r="A6" s="24"/>
      <c r="B6" s="18"/>
      <c r="C6" s="18"/>
      <c r="D6" s="18"/>
      <c r="E6" s="18"/>
      <c r="F6" s="18"/>
      <c r="G6" s="18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18"/>
      <c r="AA6" s="18"/>
      <c r="AB6" s="25"/>
      <c r="AC6" s="25"/>
      <c r="AD6" s="38"/>
      <c r="AE6" s="34" t="s">
        <v>15</v>
      </c>
    </row>
    <row r="7" spans="1:32" ht="15" customHeight="1" x14ac:dyDescent="0.2">
      <c r="A7" s="22"/>
      <c r="B7" s="23"/>
      <c r="C7" s="23"/>
      <c r="D7" s="23"/>
      <c r="E7" s="23"/>
      <c r="F7" s="23"/>
      <c r="G7" s="23"/>
      <c r="I7" s="17"/>
      <c r="J7" s="17"/>
      <c r="K7" s="17"/>
      <c r="L7" s="17"/>
      <c r="M7" s="17"/>
      <c r="N7" s="17"/>
      <c r="O7" s="17"/>
      <c r="P7" s="17"/>
      <c r="Q7" s="17"/>
      <c r="R7" s="282" t="s">
        <v>19</v>
      </c>
      <c r="S7" s="282"/>
      <c r="T7" s="17"/>
      <c r="U7" s="282" t="s">
        <v>19</v>
      </c>
      <c r="V7" s="282"/>
      <c r="W7" s="32"/>
      <c r="X7" s="295" t="str">
        <f>IF('1. Encabezado'!T7="","",'1. Encabezado'!T7)</f>
        <v/>
      </c>
      <c r="Y7" s="295"/>
      <c r="Z7" s="295"/>
      <c r="AA7" s="295"/>
      <c r="AB7" s="295"/>
      <c r="AC7" s="295"/>
      <c r="AD7" s="39"/>
      <c r="AE7" s="35" t="s">
        <v>16</v>
      </c>
    </row>
    <row r="8" spans="1:32" ht="15" customHeight="1" x14ac:dyDescent="0.2">
      <c r="A8" s="22"/>
      <c r="B8" s="23"/>
      <c r="C8" s="23"/>
      <c r="D8" s="23"/>
      <c r="E8" s="23"/>
      <c r="F8" s="23"/>
      <c r="G8" s="23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26"/>
      <c r="X8" s="296" t="str">
        <f>IF(X7="",AE11,CONCATENATE(AE7," ",AE8," ",AE9," ", AE10))</f>
        <v>Pagina xx de xx</v>
      </c>
      <c r="Y8" s="296"/>
      <c r="Z8" s="296"/>
      <c r="AA8" s="296"/>
      <c r="AB8" s="296"/>
      <c r="AC8" s="296"/>
      <c r="AD8" s="39"/>
      <c r="AE8" s="36" t="str">
        <f>IF(X7="","",2)</f>
        <v/>
      </c>
    </row>
    <row r="9" spans="1:32" ht="15" customHeight="1" x14ac:dyDescent="0.2">
      <c r="A9" s="19"/>
      <c r="B9" s="20"/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40"/>
      <c r="AE9" s="37" t="s">
        <v>17</v>
      </c>
    </row>
    <row r="10" spans="1:32" ht="25.5" customHeight="1" x14ac:dyDescent="0.2">
      <c r="A10" s="283" t="s">
        <v>6</v>
      </c>
      <c r="B10" s="284"/>
      <c r="C10" s="284"/>
      <c r="D10" s="284"/>
      <c r="E10" s="284"/>
      <c r="F10" s="284"/>
      <c r="G10" s="291" t="s">
        <v>7</v>
      </c>
      <c r="H10" s="291"/>
      <c r="I10" s="291"/>
      <c r="J10" s="291"/>
      <c r="K10" s="291" t="s">
        <v>4</v>
      </c>
      <c r="L10" s="291"/>
      <c r="M10" s="291"/>
      <c r="N10" s="291"/>
      <c r="O10" s="291"/>
      <c r="P10" s="291"/>
      <c r="Q10" s="302" t="s">
        <v>5</v>
      </c>
      <c r="R10" s="303"/>
      <c r="S10" s="303"/>
      <c r="T10" s="303"/>
      <c r="U10" s="303"/>
      <c r="V10" s="303"/>
      <c r="W10" s="303"/>
      <c r="X10" s="303"/>
      <c r="Y10" s="304"/>
      <c r="Z10" s="284" t="s">
        <v>11</v>
      </c>
      <c r="AA10" s="284"/>
      <c r="AB10" s="284"/>
      <c r="AC10" s="291" t="s">
        <v>3</v>
      </c>
      <c r="AD10" s="297"/>
      <c r="AE10" s="37" t="str">
        <f>IF(X7="","",'1. Encabezado'!AB10)</f>
        <v/>
      </c>
    </row>
    <row r="11" spans="1:32" ht="15" customHeight="1" x14ac:dyDescent="0.2">
      <c r="A11" s="285"/>
      <c r="B11" s="286"/>
      <c r="C11" s="286"/>
      <c r="D11" s="286"/>
      <c r="E11" s="286"/>
      <c r="F11" s="286"/>
      <c r="G11" s="292"/>
      <c r="H11" s="292"/>
      <c r="I11" s="292"/>
      <c r="J11" s="292"/>
      <c r="K11" s="276" t="s">
        <v>8</v>
      </c>
      <c r="L11" s="277"/>
      <c r="M11" s="278"/>
      <c r="N11" s="276" t="s">
        <v>9</v>
      </c>
      <c r="O11" s="277"/>
      <c r="P11" s="278"/>
      <c r="Q11" s="276" t="s">
        <v>176</v>
      </c>
      <c r="R11" s="277"/>
      <c r="S11" s="278"/>
      <c r="T11" s="276" t="s">
        <v>175</v>
      </c>
      <c r="U11" s="277"/>
      <c r="V11" s="277"/>
      <c r="W11" s="277"/>
      <c r="X11" s="277"/>
      <c r="Y11" s="278"/>
      <c r="Z11" s="286"/>
      <c r="AA11" s="286"/>
      <c r="AB11" s="286"/>
      <c r="AC11" s="292"/>
      <c r="AD11" s="298"/>
      <c r="AE11" s="27" t="s">
        <v>18</v>
      </c>
    </row>
    <row r="12" spans="1:32" ht="28.5" customHeight="1" x14ac:dyDescent="0.2">
      <c r="A12" s="287"/>
      <c r="B12" s="288"/>
      <c r="C12" s="288"/>
      <c r="D12" s="288"/>
      <c r="E12" s="288"/>
      <c r="F12" s="288"/>
      <c r="G12" s="293"/>
      <c r="H12" s="293"/>
      <c r="I12" s="293"/>
      <c r="J12" s="293"/>
      <c r="K12" s="279"/>
      <c r="L12" s="280"/>
      <c r="M12" s="281"/>
      <c r="N12" s="279"/>
      <c r="O12" s="280"/>
      <c r="P12" s="281"/>
      <c r="Q12" s="279"/>
      <c r="R12" s="280"/>
      <c r="S12" s="281"/>
      <c r="T12" s="279" t="s">
        <v>160</v>
      </c>
      <c r="U12" s="280"/>
      <c r="V12" s="281"/>
      <c r="W12" s="279" t="s">
        <v>161</v>
      </c>
      <c r="X12" s="280"/>
      <c r="Y12" s="281"/>
      <c r="Z12" s="288"/>
      <c r="AA12" s="288"/>
      <c r="AB12" s="288"/>
      <c r="AC12" s="293"/>
      <c r="AD12" s="299"/>
    </row>
    <row r="13" spans="1:32" ht="15" customHeight="1" x14ac:dyDescent="0.2">
      <c r="A13" s="289"/>
      <c r="B13" s="290"/>
      <c r="C13" s="290"/>
      <c r="D13" s="290"/>
      <c r="E13" s="290"/>
      <c r="F13" s="290"/>
      <c r="G13" s="294"/>
      <c r="H13" s="294"/>
      <c r="I13" s="294"/>
      <c r="J13" s="294"/>
      <c r="K13" s="301" t="s">
        <v>12</v>
      </c>
      <c r="L13" s="301"/>
      <c r="M13" s="301"/>
      <c r="N13" s="301" t="s">
        <v>12</v>
      </c>
      <c r="O13" s="301"/>
      <c r="P13" s="301"/>
      <c r="Q13" s="301" t="s">
        <v>12</v>
      </c>
      <c r="R13" s="301"/>
      <c r="S13" s="301"/>
      <c r="T13" s="301" t="s">
        <v>12</v>
      </c>
      <c r="U13" s="301"/>
      <c r="V13" s="301"/>
      <c r="W13" s="301" t="s">
        <v>12</v>
      </c>
      <c r="X13" s="301"/>
      <c r="Y13" s="301"/>
      <c r="Z13" s="290"/>
      <c r="AA13" s="290"/>
      <c r="AB13" s="290"/>
      <c r="AC13" s="294"/>
      <c r="AD13" s="300"/>
    </row>
    <row r="14" spans="1:32" ht="20.100000000000001" customHeight="1" x14ac:dyDescent="0.2">
      <c r="A14" s="247"/>
      <c r="B14" s="235"/>
      <c r="C14" s="235"/>
      <c r="D14" s="235"/>
      <c r="E14" s="235"/>
      <c r="F14" s="235"/>
      <c r="G14" s="248"/>
      <c r="H14" s="248"/>
      <c r="I14" s="248"/>
      <c r="J14" s="248"/>
      <c r="K14" s="241"/>
      <c r="L14" s="242"/>
      <c r="M14" s="243"/>
      <c r="N14" s="241"/>
      <c r="O14" s="242"/>
      <c r="P14" s="242"/>
      <c r="Q14" s="241"/>
      <c r="R14" s="242"/>
      <c r="S14" s="243"/>
      <c r="T14" s="241"/>
      <c r="U14" s="242"/>
      <c r="V14" s="243"/>
      <c r="W14" s="233"/>
      <c r="X14" s="233"/>
      <c r="Y14" s="233"/>
      <c r="Z14" s="237"/>
      <c r="AA14" s="238"/>
      <c r="AB14" s="238"/>
      <c r="AC14" s="235"/>
      <c r="AD14" s="236"/>
      <c r="AF14" s="1" t="s">
        <v>137</v>
      </c>
    </row>
    <row r="15" spans="1:32" ht="20.100000000000001" customHeight="1" x14ac:dyDescent="0.25">
      <c r="A15" s="231"/>
      <c r="B15" s="232"/>
      <c r="C15" s="232"/>
      <c r="D15" s="232"/>
      <c r="E15" s="232"/>
      <c r="F15" s="232"/>
      <c r="G15" s="230"/>
      <c r="H15" s="230"/>
      <c r="I15" s="230"/>
      <c r="J15" s="230"/>
      <c r="K15" s="244"/>
      <c r="L15" s="245"/>
      <c r="M15" s="246"/>
      <c r="N15" s="244"/>
      <c r="O15" s="245"/>
      <c r="P15" s="245"/>
      <c r="Q15" s="244"/>
      <c r="R15" s="245"/>
      <c r="S15" s="246"/>
      <c r="T15" s="244"/>
      <c r="U15" s="245"/>
      <c r="V15" s="246"/>
      <c r="W15" s="234"/>
      <c r="X15" s="234"/>
      <c r="Y15" s="234"/>
      <c r="Z15" s="239"/>
      <c r="AA15" s="240"/>
      <c r="AB15" s="240"/>
      <c r="AC15" s="235"/>
      <c r="AD15" s="236"/>
      <c r="AF15" s="153" t="s">
        <v>138</v>
      </c>
    </row>
    <row r="16" spans="1:32" ht="20.100000000000001" customHeight="1" x14ac:dyDescent="0.25">
      <c r="A16" s="231"/>
      <c r="B16" s="232"/>
      <c r="C16" s="232"/>
      <c r="D16" s="232"/>
      <c r="E16" s="232"/>
      <c r="F16" s="232"/>
      <c r="G16" s="230"/>
      <c r="H16" s="230"/>
      <c r="I16" s="230"/>
      <c r="J16" s="230"/>
      <c r="K16" s="244"/>
      <c r="L16" s="245"/>
      <c r="M16" s="246"/>
      <c r="N16" s="244"/>
      <c r="O16" s="245"/>
      <c r="P16" s="245"/>
      <c r="Q16" s="244"/>
      <c r="R16" s="245"/>
      <c r="S16" s="246"/>
      <c r="T16" s="244"/>
      <c r="U16" s="245"/>
      <c r="V16" s="246"/>
      <c r="W16" s="234"/>
      <c r="X16" s="234"/>
      <c r="Y16" s="234"/>
      <c r="Z16" s="239"/>
      <c r="AA16" s="240"/>
      <c r="AB16" s="240"/>
      <c r="AC16" s="235"/>
      <c r="AD16" s="236"/>
      <c r="AF16" s="153" t="s">
        <v>139</v>
      </c>
    </row>
    <row r="17" spans="1:32" ht="20.100000000000001" customHeight="1" x14ac:dyDescent="0.25">
      <c r="A17" s="231"/>
      <c r="B17" s="232"/>
      <c r="C17" s="232"/>
      <c r="D17" s="232"/>
      <c r="E17" s="232"/>
      <c r="F17" s="232"/>
      <c r="G17" s="230"/>
      <c r="H17" s="230"/>
      <c r="I17" s="230"/>
      <c r="J17" s="230"/>
      <c r="K17" s="244"/>
      <c r="L17" s="245"/>
      <c r="M17" s="246"/>
      <c r="N17" s="244"/>
      <c r="O17" s="245"/>
      <c r="P17" s="245"/>
      <c r="Q17" s="244"/>
      <c r="R17" s="245"/>
      <c r="S17" s="246"/>
      <c r="T17" s="244"/>
      <c r="U17" s="245"/>
      <c r="V17" s="246"/>
      <c r="W17" s="234"/>
      <c r="X17" s="234"/>
      <c r="Y17" s="234"/>
      <c r="Z17" s="239"/>
      <c r="AA17" s="240"/>
      <c r="AB17" s="240"/>
      <c r="AC17" s="235"/>
      <c r="AD17" s="236"/>
      <c r="AF17" s="153" t="s">
        <v>140</v>
      </c>
    </row>
    <row r="18" spans="1:32" ht="20.100000000000001" customHeight="1" x14ac:dyDescent="0.25">
      <c r="A18" s="231"/>
      <c r="B18" s="232"/>
      <c r="C18" s="232"/>
      <c r="D18" s="232"/>
      <c r="E18" s="232"/>
      <c r="F18" s="232"/>
      <c r="G18" s="230"/>
      <c r="H18" s="230"/>
      <c r="I18" s="230"/>
      <c r="J18" s="230"/>
      <c r="K18" s="244"/>
      <c r="L18" s="245"/>
      <c r="M18" s="246"/>
      <c r="N18" s="244"/>
      <c r="O18" s="245"/>
      <c r="P18" s="245"/>
      <c r="Q18" s="244"/>
      <c r="R18" s="245"/>
      <c r="S18" s="246"/>
      <c r="T18" s="244"/>
      <c r="U18" s="245"/>
      <c r="V18" s="246"/>
      <c r="W18" s="234"/>
      <c r="X18" s="234"/>
      <c r="Y18" s="234"/>
      <c r="Z18" s="239"/>
      <c r="AA18" s="240"/>
      <c r="AB18" s="240"/>
      <c r="AC18" s="235"/>
      <c r="AD18" s="236"/>
      <c r="AF18" s="153" t="s">
        <v>141</v>
      </c>
    </row>
    <row r="19" spans="1:32" ht="20.100000000000001" customHeight="1" x14ac:dyDescent="0.25">
      <c r="A19" s="231"/>
      <c r="B19" s="232"/>
      <c r="C19" s="232"/>
      <c r="D19" s="232"/>
      <c r="E19" s="232"/>
      <c r="F19" s="232"/>
      <c r="G19" s="230"/>
      <c r="H19" s="230"/>
      <c r="I19" s="230"/>
      <c r="J19" s="230"/>
      <c r="K19" s="244"/>
      <c r="L19" s="245"/>
      <c r="M19" s="246"/>
      <c r="N19" s="244"/>
      <c r="O19" s="245"/>
      <c r="P19" s="245"/>
      <c r="Q19" s="244"/>
      <c r="R19" s="245"/>
      <c r="S19" s="246"/>
      <c r="T19" s="244"/>
      <c r="U19" s="245"/>
      <c r="V19" s="246"/>
      <c r="W19" s="234"/>
      <c r="X19" s="234"/>
      <c r="Y19" s="234"/>
      <c r="Z19" s="239"/>
      <c r="AA19" s="240"/>
      <c r="AB19" s="240"/>
      <c r="AC19" s="235"/>
      <c r="AD19" s="236"/>
      <c r="AF19" s="153" t="s">
        <v>142</v>
      </c>
    </row>
    <row r="20" spans="1:32" ht="20.100000000000001" customHeight="1" x14ac:dyDescent="0.25">
      <c r="A20" s="231"/>
      <c r="B20" s="232"/>
      <c r="C20" s="232"/>
      <c r="D20" s="232"/>
      <c r="E20" s="232"/>
      <c r="F20" s="232"/>
      <c r="G20" s="230"/>
      <c r="H20" s="230"/>
      <c r="I20" s="230"/>
      <c r="J20" s="230"/>
      <c r="K20" s="244"/>
      <c r="L20" s="245"/>
      <c r="M20" s="246"/>
      <c r="N20" s="244"/>
      <c r="O20" s="245"/>
      <c r="P20" s="245"/>
      <c r="Q20" s="244"/>
      <c r="R20" s="245"/>
      <c r="S20" s="246"/>
      <c r="T20" s="244"/>
      <c r="U20" s="245"/>
      <c r="V20" s="246"/>
      <c r="W20" s="234"/>
      <c r="X20" s="234"/>
      <c r="Y20" s="234"/>
      <c r="Z20" s="239"/>
      <c r="AA20" s="240"/>
      <c r="AB20" s="240"/>
      <c r="AC20" s="235"/>
      <c r="AD20" s="236"/>
      <c r="AF20" s="153" t="s">
        <v>143</v>
      </c>
    </row>
    <row r="21" spans="1:32" ht="20.100000000000001" customHeight="1" x14ac:dyDescent="0.25">
      <c r="A21" s="231"/>
      <c r="B21" s="232"/>
      <c r="C21" s="232"/>
      <c r="D21" s="232"/>
      <c r="E21" s="232"/>
      <c r="F21" s="232"/>
      <c r="G21" s="230"/>
      <c r="H21" s="230"/>
      <c r="I21" s="230"/>
      <c r="J21" s="230"/>
      <c r="K21" s="244"/>
      <c r="L21" s="245"/>
      <c r="M21" s="246"/>
      <c r="N21" s="244"/>
      <c r="O21" s="245"/>
      <c r="P21" s="245"/>
      <c r="Q21" s="244"/>
      <c r="R21" s="245"/>
      <c r="S21" s="246"/>
      <c r="T21" s="244"/>
      <c r="U21" s="245"/>
      <c r="V21" s="246"/>
      <c r="W21" s="234"/>
      <c r="X21" s="234"/>
      <c r="Y21" s="234"/>
      <c r="Z21" s="239"/>
      <c r="AA21" s="240"/>
      <c r="AB21" s="240"/>
      <c r="AC21" s="235"/>
      <c r="AD21" s="236"/>
      <c r="AF21" s="153" t="s">
        <v>148</v>
      </c>
    </row>
    <row r="22" spans="1:32" ht="20.100000000000001" customHeight="1" x14ac:dyDescent="0.25">
      <c r="A22" s="231"/>
      <c r="B22" s="232"/>
      <c r="C22" s="232"/>
      <c r="D22" s="232"/>
      <c r="E22" s="232"/>
      <c r="F22" s="232"/>
      <c r="G22" s="230"/>
      <c r="H22" s="230"/>
      <c r="I22" s="230"/>
      <c r="J22" s="230"/>
      <c r="K22" s="244"/>
      <c r="L22" s="245"/>
      <c r="M22" s="246"/>
      <c r="N22" s="244"/>
      <c r="O22" s="245"/>
      <c r="P22" s="245"/>
      <c r="Q22" s="244"/>
      <c r="R22" s="245"/>
      <c r="S22" s="246"/>
      <c r="T22" s="244"/>
      <c r="U22" s="245"/>
      <c r="V22" s="246"/>
      <c r="W22" s="234"/>
      <c r="X22" s="234"/>
      <c r="Y22" s="234"/>
      <c r="Z22" s="239"/>
      <c r="AA22" s="240"/>
      <c r="AB22" s="240"/>
      <c r="AC22" s="235"/>
      <c r="AD22" s="236"/>
      <c r="AF22" s="153" t="s">
        <v>144</v>
      </c>
    </row>
    <row r="23" spans="1:32" ht="20.100000000000001" customHeight="1" x14ac:dyDescent="0.25">
      <c r="A23" s="231"/>
      <c r="B23" s="232"/>
      <c r="C23" s="232"/>
      <c r="D23" s="232"/>
      <c r="E23" s="232"/>
      <c r="F23" s="232"/>
      <c r="G23" s="230"/>
      <c r="H23" s="230"/>
      <c r="I23" s="230"/>
      <c r="J23" s="230"/>
      <c r="K23" s="244"/>
      <c r="L23" s="245"/>
      <c r="M23" s="246"/>
      <c r="N23" s="244"/>
      <c r="O23" s="245"/>
      <c r="P23" s="245"/>
      <c r="Q23" s="244"/>
      <c r="R23" s="245"/>
      <c r="S23" s="246"/>
      <c r="T23" s="244"/>
      <c r="U23" s="245"/>
      <c r="V23" s="246"/>
      <c r="W23" s="234"/>
      <c r="X23" s="234"/>
      <c r="Y23" s="234"/>
      <c r="Z23" s="239"/>
      <c r="AA23" s="240"/>
      <c r="AB23" s="240"/>
      <c r="AC23" s="235"/>
      <c r="AD23" s="236"/>
      <c r="AF23" s="153" t="s">
        <v>145</v>
      </c>
    </row>
    <row r="24" spans="1:32" ht="20.100000000000001" customHeight="1" x14ac:dyDescent="0.25">
      <c r="A24" s="231"/>
      <c r="B24" s="232"/>
      <c r="C24" s="232"/>
      <c r="D24" s="232"/>
      <c r="E24" s="232"/>
      <c r="F24" s="232"/>
      <c r="G24" s="230"/>
      <c r="H24" s="230"/>
      <c r="I24" s="230"/>
      <c r="J24" s="230"/>
      <c r="K24" s="244"/>
      <c r="L24" s="245"/>
      <c r="M24" s="246"/>
      <c r="N24" s="244"/>
      <c r="O24" s="245"/>
      <c r="P24" s="245"/>
      <c r="Q24" s="244"/>
      <c r="R24" s="245"/>
      <c r="S24" s="246"/>
      <c r="T24" s="244"/>
      <c r="U24" s="245"/>
      <c r="V24" s="246"/>
      <c r="W24" s="234"/>
      <c r="X24" s="234"/>
      <c r="Y24" s="234"/>
      <c r="Z24" s="239"/>
      <c r="AA24" s="240"/>
      <c r="AB24" s="240"/>
      <c r="AC24" s="235"/>
      <c r="AD24" s="236"/>
      <c r="AF24" s="153" t="s">
        <v>146</v>
      </c>
    </row>
    <row r="25" spans="1:32" ht="20.100000000000001" customHeight="1" x14ac:dyDescent="0.25">
      <c r="A25" s="231"/>
      <c r="B25" s="232"/>
      <c r="C25" s="232"/>
      <c r="D25" s="232"/>
      <c r="E25" s="232"/>
      <c r="F25" s="232"/>
      <c r="G25" s="230"/>
      <c r="H25" s="230"/>
      <c r="I25" s="230"/>
      <c r="J25" s="230"/>
      <c r="K25" s="244"/>
      <c r="L25" s="245"/>
      <c r="M25" s="246"/>
      <c r="N25" s="244"/>
      <c r="O25" s="245"/>
      <c r="P25" s="245"/>
      <c r="Q25" s="244"/>
      <c r="R25" s="245"/>
      <c r="S25" s="246"/>
      <c r="T25" s="244"/>
      <c r="U25" s="245"/>
      <c r="V25" s="246"/>
      <c r="W25" s="234"/>
      <c r="X25" s="234"/>
      <c r="Y25" s="234"/>
      <c r="Z25" s="239"/>
      <c r="AA25" s="240"/>
      <c r="AB25" s="240"/>
      <c r="AC25" s="235"/>
      <c r="AD25" s="236"/>
      <c r="AF25" s="153" t="s">
        <v>152</v>
      </c>
    </row>
    <row r="26" spans="1:32" ht="20.100000000000001" customHeight="1" x14ac:dyDescent="0.2">
      <c r="A26" s="231"/>
      <c r="B26" s="232"/>
      <c r="C26" s="232"/>
      <c r="D26" s="232"/>
      <c r="E26" s="232"/>
      <c r="F26" s="232"/>
      <c r="G26" s="230"/>
      <c r="H26" s="230"/>
      <c r="I26" s="230"/>
      <c r="J26" s="230"/>
      <c r="K26" s="244"/>
      <c r="L26" s="245"/>
      <c r="M26" s="246"/>
      <c r="N26" s="244"/>
      <c r="O26" s="245"/>
      <c r="P26" s="245"/>
      <c r="Q26" s="244"/>
      <c r="R26" s="245"/>
      <c r="S26" s="246"/>
      <c r="T26" s="244"/>
      <c r="U26" s="245"/>
      <c r="V26" s="246"/>
      <c r="W26" s="234"/>
      <c r="X26" s="234"/>
      <c r="Y26" s="234"/>
      <c r="Z26" s="239"/>
      <c r="AA26" s="240"/>
      <c r="AB26" s="240"/>
      <c r="AC26" s="235"/>
      <c r="AD26" s="236"/>
      <c r="AF26" s="1" t="s">
        <v>163</v>
      </c>
    </row>
    <row r="27" spans="1:32" ht="20.100000000000001" customHeight="1" x14ac:dyDescent="0.25">
      <c r="A27" s="231"/>
      <c r="B27" s="232"/>
      <c r="C27" s="232"/>
      <c r="D27" s="232"/>
      <c r="E27" s="232"/>
      <c r="F27" s="232"/>
      <c r="G27" s="230"/>
      <c r="H27" s="230"/>
      <c r="I27" s="230"/>
      <c r="J27" s="230"/>
      <c r="K27" s="244"/>
      <c r="L27" s="245"/>
      <c r="M27" s="246"/>
      <c r="N27" s="244"/>
      <c r="O27" s="245"/>
      <c r="P27" s="245"/>
      <c r="Q27" s="244"/>
      <c r="R27" s="245"/>
      <c r="S27" s="246"/>
      <c r="T27" s="244"/>
      <c r="U27" s="245"/>
      <c r="V27" s="246"/>
      <c r="W27" s="234"/>
      <c r="X27" s="234"/>
      <c r="Y27" s="234"/>
      <c r="Z27" s="239"/>
      <c r="AA27" s="240"/>
      <c r="AB27" s="240"/>
      <c r="AC27" s="235"/>
      <c r="AD27" s="236"/>
      <c r="AF27" s="153" t="s">
        <v>147</v>
      </c>
    </row>
    <row r="28" spans="1:32" ht="20.100000000000001" customHeight="1" x14ac:dyDescent="0.25">
      <c r="A28" s="231"/>
      <c r="B28" s="232"/>
      <c r="C28" s="232"/>
      <c r="D28" s="232"/>
      <c r="E28" s="232"/>
      <c r="F28" s="232"/>
      <c r="G28" s="230"/>
      <c r="H28" s="230"/>
      <c r="I28" s="230"/>
      <c r="J28" s="230"/>
      <c r="K28" s="244"/>
      <c r="L28" s="245"/>
      <c r="M28" s="246"/>
      <c r="N28" s="244"/>
      <c r="O28" s="245"/>
      <c r="P28" s="245"/>
      <c r="Q28" s="244"/>
      <c r="R28" s="245"/>
      <c r="S28" s="246"/>
      <c r="T28" s="244"/>
      <c r="U28" s="245"/>
      <c r="V28" s="246"/>
      <c r="W28" s="234"/>
      <c r="X28" s="234"/>
      <c r="Y28" s="234"/>
      <c r="Z28" s="239"/>
      <c r="AA28" s="240"/>
      <c r="AB28" s="240"/>
      <c r="AC28" s="235"/>
      <c r="AD28" s="236"/>
      <c r="AF28" s="153" t="s">
        <v>164</v>
      </c>
    </row>
    <row r="29" spans="1:32" ht="20.100000000000001" customHeight="1" x14ac:dyDescent="0.25">
      <c r="A29" s="231"/>
      <c r="B29" s="232"/>
      <c r="C29" s="232"/>
      <c r="D29" s="232"/>
      <c r="E29" s="232"/>
      <c r="F29" s="232"/>
      <c r="G29" s="230"/>
      <c r="H29" s="230"/>
      <c r="I29" s="230"/>
      <c r="J29" s="230"/>
      <c r="K29" s="244"/>
      <c r="L29" s="245"/>
      <c r="M29" s="246"/>
      <c r="N29" s="244"/>
      <c r="O29" s="245"/>
      <c r="P29" s="245"/>
      <c r="Q29" s="244"/>
      <c r="R29" s="245"/>
      <c r="S29" s="246"/>
      <c r="T29" s="244"/>
      <c r="U29" s="245"/>
      <c r="V29" s="246"/>
      <c r="W29" s="234"/>
      <c r="X29" s="234"/>
      <c r="Y29" s="234"/>
      <c r="Z29" s="239"/>
      <c r="AA29" s="240"/>
      <c r="AB29" s="240"/>
      <c r="AC29" s="235"/>
      <c r="AD29" s="236"/>
      <c r="AF29" s="153" t="s">
        <v>165</v>
      </c>
    </row>
    <row r="30" spans="1:32" ht="20.100000000000001" customHeight="1" x14ac:dyDescent="0.25">
      <c r="A30" s="314" t="s">
        <v>10</v>
      </c>
      <c r="B30" s="315"/>
      <c r="C30" s="315"/>
      <c r="D30" s="315"/>
      <c r="E30" s="315"/>
      <c r="F30" s="315"/>
      <c r="G30" s="315"/>
      <c r="H30" s="315"/>
      <c r="I30" s="315"/>
      <c r="J30" s="316"/>
      <c r="K30" s="257" t="str">
        <f>+IF(X7="","",AVERAGE(K14:M29))</f>
        <v/>
      </c>
      <c r="L30" s="258"/>
      <c r="M30" s="259"/>
      <c r="N30" s="257" t="str">
        <f>+IF(X7="","",AVERAGE(N14:P29))</f>
        <v/>
      </c>
      <c r="O30" s="258"/>
      <c r="P30" s="258"/>
      <c r="Q30" s="257" t="e">
        <f>+IF(U7="","",AVERAGE(Q14:S29))</f>
        <v>#DIV/0!</v>
      </c>
      <c r="R30" s="258"/>
      <c r="S30" s="259"/>
      <c r="T30" s="257" t="str">
        <f>+IF(X7="","",AVERAGE(T14:V29))</f>
        <v/>
      </c>
      <c r="U30" s="258"/>
      <c r="V30" s="259"/>
      <c r="W30" s="257" t="str">
        <f>+IF(X7="","",AVERAGE(W14:Y29))</f>
        <v/>
      </c>
      <c r="X30" s="258"/>
      <c r="Y30" s="259"/>
      <c r="Z30" s="255"/>
      <c r="AA30" s="256"/>
      <c r="AB30" s="256"/>
      <c r="AC30" s="249"/>
      <c r="AD30" s="250"/>
      <c r="AF30" s="153" t="s">
        <v>157</v>
      </c>
    </row>
    <row r="31" spans="1:32" ht="20.100000000000001" customHeight="1" x14ac:dyDescent="0.25">
      <c r="A31" s="43"/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  <c r="AA31" s="14"/>
      <c r="AB31" s="14"/>
      <c r="AC31" s="13"/>
      <c r="AD31" s="15"/>
      <c r="AF31" s="153" t="s">
        <v>166</v>
      </c>
    </row>
    <row r="32" spans="1:32" ht="17.100000000000001" customHeight="1" x14ac:dyDescent="0.25">
      <c r="A32" s="43"/>
      <c r="B32" s="262" t="s">
        <v>14</v>
      </c>
      <c r="C32" s="262"/>
      <c r="D32" s="262"/>
      <c r="E32" s="262"/>
      <c r="F32" s="262"/>
      <c r="G32" s="262"/>
      <c r="H32" s="262"/>
      <c r="I32" s="263" t="str">
        <f>IF('1. Encabezado'!I27="","",'1. Encabezado'!I27)</f>
        <v/>
      </c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13"/>
      <c r="Z32" s="14"/>
      <c r="AA32" s="14"/>
      <c r="AB32" s="14"/>
      <c r="AC32" s="13"/>
      <c r="AD32" s="15"/>
      <c r="AF32" s="153" t="s">
        <v>167</v>
      </c>
    </row>
    <row r="33" spans="1:32" ht="15" customHeight="1" x14ac:dyDescent="0.25">
      <c r="A33" s="43"/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  <c r="AA33" s="14"/>
      <c r="AB33" s="14"/>
      <c r="AC33" s="13"/>
      <c r="AD33" s="15"/>
      <c r="AF33" s="153" t="s">
        <v>168</v>
      </c>
    </row>
    <row r="34" spans="1:32" ht="15" customHeight="1" x14ac:dyDescent="0.25">
      <c r="A34" s="16"/>
      <c r="B34" s="261" t="s">
        <v>0</v>
      </c>
      <c r="C34" s="261"/>
      <c r="D34" s="261"/>
      <c r="E34" s="261"/>
      <c r="F34" s="261"/>
      <c r="G34" s="26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9"/>
      <c r="AF34" s="153" t="s">
        <v>169</v>
      </c>
    </row>
    <row r="35" spans="1:32" ht="15" customHeight="1" x14ac:dyDescent="0.25">
      <c r="A35" s="44"/>
      <c r="B35" s="31"/>
      <c r="C35" s="31"/>
      <c r="D35" s="31"/>
      <c r="E35" s="31"/>
      <c r="F35" s="31"/>
      <c r="G35" s="3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41"/>
      <c r="AF35" s="153" t="s">
        <v>170</v>
      </c>
    </row>
    <row r="36" spans="1:32" ht="15" customHeight="1" x14ac:dyDescent="0.25">
      <c r="A36" s="44"/>
      <c r="B36" s="31"/>
      <c r="C36" s="31"/>
      <c r="D36" s="31"/>
      <c r="E36" s="31"/>
      <c r="F36" s="31"/>
      <c r="G36" s="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41"/>
      <c r="AF36" s="153" t="s">
        <v>171</v>
      </c>
    </row>
    <row r="37" spans="1:32" ht="15" customHeight="1" x14ac:dyDescent="0.25">
      <c r="A37" s="44"/>
      <c r="B37" s="31"/>
      <c r="C37" s="31"/>
      <c r="D37" s="31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41"/>
      <c r="AF37" s="153" t="s">
        <v>158</v>
      </c>
    </row>
    <row r="38" spans="1:32" ht="15" customHeight="1" thickBot="1" x14ac:dyDescent="0.3">
      <c r="A38" s="45"/>
      <c r="B38" s="33"/>
      <c r="C38" s="33"/>
      <c r="D38" s="33"/>
      <c r="E38" s="3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42"/>
      <c r="AF38" s="153" t="s">
        <v>149</v>
      </c>
    </row>
    <row r="39" spans="1:32" ht="15" customHeight="1" thickTop="1" thickBot="1" x14ac:dyDescent="0.3">
      <c r="A39" s="254" t="s">
        <v>1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F39" s="153" t="s">
        <v>150</v>
      </c>
    </row>
    <row r="40" spans="1:32" ht="6.75" customHeight="1" thickTop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F40" s="153" t="s">
        <v>151</v>
      </c>
    </row>
    <row r="41" spans="1:32" ht="10.5" customHeight="1" x14ac:dyDescent="0.2">
      <c r="A41" s="260" t="s">
        <v>2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F41" s="154" t="s">
        <v>172</v>
      </c>
    </row>
    <row r="42" spans="1:32" ht="15" customHeight="1" x14ac:dyDescent="0.2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F42" s="1" t="s">
        <v>173</v>
      </c>
    </row>
    <row r="43" spans="1:32" ht="15" customHeight="1" x14ac:dyDescent="0.2">
      <c r="Q43" s="7"/>
      <c r="R43" s="7"/>
      <c r="S43" s="7"/>
      <c r="T43" s="7"/>
      <c r="U43" s="7"/>
      <c r="V43" s="7"/>
      <c r="Z43" s="7"/>
      <c r="AB43" s="7"/>
      <c r="AF43" s="1" t="s">
        <v>174</v>
      </c>
    </row>
    <row r="44" spans="1:32" ht="15" customHeight="1" x14ac:dyDescent="0.2">
      <c r="A44" s="7"/>
      <c r="D44" s="7"/>
      <c r="E44" s="7"/>
      <c r="F44" s="7"/>
      <c r="G44" s="7"/>
      <c r="H44" s="7"/>
      <c r="I44" s="7"/>
      <c r="J44" s="7"/>
      <c r="K44" s="7"/>
      <c r="M44" s="7"/>
      <c r="Q44" s="7"/>
      <c r="R44" s="7"/>
      <c r="S44" s="7"/>
      <c r="T44" s="7"/>
      <c r="U44" s="7"/>
      <c r="V44" s="7"/>
      <c r="Z44" s="7"/>
      <c r="AA44" s="7"/>
      <c r="AB44" s="7"/>
      <c r="AD44" s="7"/>
    </row>
    <row r="45" spans="1:32" ht="21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X45" s="2"/>
      <c r="Y45" s="2"/>
      <c r="Z45" s="2"/>
      <c r="AA45" s="2"/>
      <c r="AB45" s="2"/>
      <c r="AC45" s="2"/>
      <c r="AD45" s="2"/>
    </row>
    <row r="46" spans="1:32" ht="21.95" customHeight="1" x14ac:dyDescent="0.2">
      <c r="A46" s="6"/>
      <c r="B46" s="6"/>
      <c r="C46" s="6"/>
      <c r="D46" s="6"/>
      <c r="E46" s="6"/>
      <c r="F46" s="6"/>
      <c r="G46" s="6"/>
      <c r="H46" s="6"/>
      <c r="I46" s="7"/>
      <c r="J46" s="7"/>
      <c r="K46" s="7"/>
      <c r="L46" s="5"/>
      <c r="M46" s="6"/>
      <c r="N46" s="6"/>
      <c r="O46" s="6"/>
      <c r="P46" s="6"/>
      <c r="Q46" s="6"/>
      <c r="R46" s="6"/>
      <c r="S46" s="7"/>
      <c r="T46" s="6"/>
      <c r="U46" s="6"/>
      <c r="V46" s="7"/>
      <c r="X46" s="6"/>
      <c r="Y46" s="6"/>
      <c r="Z46" s="6"/>
      <c r="AA46" s="6"/>
      <c r="AB46" s="7"/>
      <c r="AC46" s="6"/>
      <c r="AD46" s="6"/>
    </row>
    <row r="47" spans="1:32" ht="21.95" customHeight="1" x14ac:dyDescent="0.2">
      <c r="A47" s="6"/>
      <c r="B47" s="6"/>
      <c r="C47" s="6"/>
      <c r="D47" s="6"/>
      <c r="E47" s="6"/>
      <c r="F47" s="6"/>
      <c r="G47" s="6"/>
      <c r="H47" s="6"/>
      <c r="I47" s="7"/>
      <c r="J47" s="7"/>
      <c r="K47" s="7"/>
      <c r="L47" s="5"/>
      <c r="M47" s="6"/>
      <c r="N47" s="6"/>
      <c r="O47" s="6"/>
      <c r="P47" s="6"/>
      <c r="Q47" s="6"/>
      <c r="R47" s="6"/>
      <c r="S47" s="7"/>
      <c r="T47" s="6"/>
      <c r="U47" s="6"/>
      <c r="V47" s="7"/>
      <c r="X47" s="6"/>
      <c r="Y47" s="6"/>
      <c r="Z47" s="6"/>
      <c r="AA47" s="6"/>
      <c r="AB47" s="7"/>
      <c r="AC47" s="6"/>
      <c r="AD47" s="6"/>
    </row>
    <row r="48" spans="1:32" ht="21.95" customHeight="1" x14ac:dyDescent="0.2">
      <c r="A48" s="3"/>
      <c r="B48" s="3"/>
      <c r="C48" s="6"/>
      <c r="D48" s="3"/>
      <c r="E48" s="3"/>
      <c r="F48" s="3"/>
      <c r="G48" s="3"/>
      <c r="H48" s="3"/>
      <c r="I48" s="7"/>
      <c r="J48" s="7"/>
      <c r="K48" s="7"/>
      <c r="L48" s="5"/>
      <c r="M48" s="3"/>
      <c r="N48" s="3"/>
      <c r="O48" s="3"/>
      <c r="P48" s="6"/>
      <c r="Q48" s="3"/>
      <c r="R48" s="3"/>
      <c r="S48" s="7"/>
      <c r="T48" s="3"/>
      <c r="U48" s="3"/>
      <c r="V48" s="7"/>
      <c r="X48" s="3"/>
      <c r="Y48" s="6"/>
      <c r="Z48" s="3"/>
      <c r="AA48" s="3"/>
      <c r="AB48" s="7"/>
      <c r="AC48" s="3"/>
      <c r="AD48" s="3"/>
    </row>
    <row r="49" spans="1:30" ht="21.95" customHeight="1" x14ac:dyDescent="0.2">
      <c r="A49" s="4"/>
      <c r="B49" s="4"/>
      <c r="C49" s="4"/>
      <c r="D49" s="4"/>
      <c r="E49" s="4"/>
      <c r="F49" s="4"/>
      <c r="G49" s="4"/>
      <c r="H49" s="4"/>
      <c r="I49" s="6"/>
      <c r="J49" s="6"/>
      <c r="K49" s="6"/>
      <c r="L49" s="5"/>
      <c r="M49" s="4"/>
      <c r="N49" s="4"/>
      <c r="O49" s="4"/>
      <c r="P49" s="4"/>
      <c r="Q49" s="4"/>
      <c r="R49" s="4"/>
      <c r="S49" s="6"/>
      <c r="T49" s="4"/>
      <c r="U49" s="4"/>
      <c r="V49" s="6"/>
      <c r="X49" s="4"/>
      <c r="Y49" s="4"/>
      <c r="Z49" s="4"/>
      <c r="AA49" s="4"/>
      <c r="AB49" s="6"/>
      <c r="AC49" s="4"/>
      <c r="AD49" s="4"/>
    </row>
    <row r="50" spans="1:30" ht="21.95" customHeight="1" x14ac:dyDescent="0.2">
      <c r="A50" s="252"/>
      <c r="B50" s="252"/>
      <c r="C50" s="6"/>
      <c r="D50" s="6"/>
      <c r="E50" s="6"/>
      <c r="F50" s="6"/>
      <c r="G50" s="6"/>
      <c r="H50" s="6"/>
      <c r="I50" s="253"/>
      <c r="J50" s="253"/>
      <c r="K50" s="8"/>
      <c r="L50" s="5"/>
      <c r="M50" s="252"/>
      <c r="N50" s="252"/>
      <c r="O50" s="252"/>
      <c r="P50" s="6"/>
      <c r="Q50" s="6"/>
      <c r="R50" s="6"/>
      <c r="S50" s="8"/>
      <c r="T50" s="6"/>
      <c r="U50" s="6"/>
      <c r="V50" s="8"/>
      <c r="X50" s="6"/>
      <c r="Y50" s="6"/>
      <c r="Z50" s="6"/>
      <c r="AA50" s="6"/>
      <c r="AB50" s="8"/>
      <c r="AC50" s="6"/>
      <c r="AD50" s="6"/>
    </row>
    <row r="51" spans="1:30" ht="21.95" customHeight="1" x14ac:dyDescent="0.2">
      <c r="A51" s="251"/>
      <c r="B51" s="251"/>
      <c r="C51" s="251"/>
      <c r="D51" s="251"/>
      <c r="E51" s="251"/>
      <c r="F51" s="251"/>
      <c r="G51" s="251"/>
      <c r="H51" s="251"/>
      <c r="I51" s="251"/>
      <c r="J51" s="251"/>
      <c r="K51" s="7"/>
      <c r="L51" s="5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X51" s="251"/>
      <c r="Y51" s="251"/>
      <c r="Z51" s="251"/>
      <c r="AA51" s="251"/>
      <c r="AB51" s="251"/>
      <c r="AC51" s="251"/>
      <c r="AD51" s="251"/>
    </row>
    <row r="52" spans="1:30" ht="21.95" customHeight="1" x14ac:dyDescent="0.2"/>
    <row r="53" spans="1:30" ht="21.95" customHeight="1" x14ac:dyDescent="0.2"/>
  </sheetData>
  <sheetProtection algorithmName="SHA-512" hashValue="ivtmyu2IjIK3X66+zJ3aH6+Z4LNSNCpA8OhPSatybF8ZAdC/eUk8FDZKLyM5o5AASwnCUsATrzcJjID9zJDOLQ==" saltValue="7i1DQ9Q6UIzNJUbSONz3Jw==" spinCount="100000" sheet="1" formatCells="0" formatColumns="0" formatRows="0"/>
  <mergeCells count="190">
    <mergeCell ref="Q11:S12"/>
    <mergeCell ref="Q13:S13"/>
    <mergeCell ref="Q14:S14"/>
    <mergeCell ref="Q15:S15"/>
    <mergeCell ref="Q16:S16"/>
    <mergeCell ref="A29:F29"/>
    <mergeCell ref="G29:J29"/>
    <mergeCell ref="K29:M29"/>
    <mergeCell ref="A30:J30"/>
    <mergeCell ref="N22:P22"/>
    <mergeCell ref="N23:P23"/>
    <mergeCell ref="N24:P24"/>
    <mergeCell ref="A1:D5"/>
    <mergeCell ref="E4:X4"/>
    <mergeCell ref="E5:AD5"/>
    <mergeCell ref="Y4:AD4"/>
    <mergeCell ref="K11:M12"/>
    <mergeCell ref="N11:P12"/>
    <mergeCell ref="U7:V7"/>
    <mergeCell ref="A10:F13"/>
    <mergeCell ref="G10:J13"/>
    <mergeCell ref="K10:P10"/>
    <mergeCell ref="Z10:AB13"/>
    <mergeCell ref="X7:AC7"/>
    <mergeCell ref="X8:AC8"/>
    <mergeCell ref="AC10:AD13"/>
    <mergeCell ref="K13:M13"/>
    <mergeCell ref="N13:P13"/>
    <mergeCell ref="Q10:Y10"/>
    <mergeCell ref="W12:Y12"/>
    <mergeCell ref="T12:V12"/>
    <mergeCell ref="T11:Y11"/>
    <mergeCell ref="T13:V13"/>
    <mergeCell ref="E1:AD3"/>
    <mergeCell ref="W13:Y13"/>
    <mergeCell ref="R7:S7"/>
    <mergeCell ref="T17:V17"/>
    <mergeCell ref="T18:V18"/>
    <mergeCell ref="T19:V19"/>
    <mergeCell ref="N28:P28"/>
    <mergeCell ref="N29:P29"/>
    <mergeCell ref="N27:P27"/>
    <mergeCell ref="T23:V23"/>
    <mergeCell ref="T24:V24"/>
    <mergeCell ref="T25:V25"/>
    <mergeCell ref="T26:V26"/>
    <mergeCell ref="T20:V20"/>
    <mergeCell ref="T21:V21"/>
    <mergeCell ref="T22:V22"/>
    <mergeCell ref="T28:V28"/>
    <mergeCell ref="N25:P25"/>
    <mergeCell ref="N26:P26"/>
    <mergeCell ref="T29:V29"/>
    <mergeCell ref="N17:P17"/>
    <mergeCell ref="N18:P18"/>
    <mergeCell ref="N19:P19"/>
    <mergeCell ref="N20:P20"/>
    <mergeCell ref="N21:P21"/>
    <mergeCell ref="Q28:S28"/>
    <mergeCell ref="Q29:S29"/>
    <mergeCell ref="Q23:S23"/>
    <mergeCell ref="Q24:S24"/>
    <mergeCell ref="Q25:S25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22:M22"/>
    <mergeCell ref="A19:F19"/>
    <mergeCell ref="G19:J19"/>
    <mergeCell ref="A18:F18"/>
    <mergeCell ref="G18:J18"/>
    <mergeCell ref="A17:F17"/>
    <mergeCell ref="G17:J17"/>
    <mergeCell ref="A21:F21"/>
    <mergeCell ref="G21:J21"/>
    <mergeCell ref="T27:V27"/>
    <mergeCell ref="Q26:S26"/>
    <mergeCell ref="Q27:S27"/>
    <mergeCell ref="A23:F23"/>
    <mergeCell ref="G23:J23"/>
    <mergeCell ref="A20:F20"/>
    <mergeCell ref="G20:J20"/>
    <mergeCell ref="A22:F22"/>
    <mergeCell ref="G22:J22"/>
    <mergeCell ref="K27:M27"/>
    <mergeCell ref="Q17:S17"/>
    <mergeCell ref="Q18:S18"/>
    <mergeCell ref="Q19:S19"/>
    <mergeCell ref="Q20:S20"/>
    <mergeCell ref="Q21:S21"/>
    <mergeCell ref="Q22:S22"/>
    <mergeCell ref="W17:Y17"/>
    <mergeCell ref="W18:Y18"/>
    <mergeCell ref="Z17:AB17"/>
    <mergeCell ref="W28:Y28"/>
    <mergeCell ref="W29:Y29"/>
    <mergeCell ref="W25:Y25"/>
    <mergeCell ref="W26:Y26"/>
    <mergeCell ref="W27:Y27"/>
    <mergeCell ref="W24:Y24"/>
    <mergeCell ref="W22:Y22"/>
    <mergeCell ref="W23:Y23"/>
    <mergeCell ref="Z19:AB19"/>
    <mergeCell ref="Z20:AB20"/>
    <mergeCell ref="W19:Y19"/>
    <mergeCell ref="W21:Y21"/>
    <mergeCell ref="W20:Y20"/>
    <mergeCell ref="AC17:AD17"/>
    <mergeCell ref="AC18:AD18"/>
    <mergeCell ref="AC22:AD22"/>
    <mergeCell ref="AC29:AD29"/>
    <mergeCell ref="Z26:AB26"/>
    <mergeCell ref="Z27:AB27"/>
    <mergeCell ref="Z28:AB28"/>
    <mergeCell ref="Z29:AB29"/>
    <mergeCell ref="Z21:AB21"/>
    <mergeCell ref="Z22:AB22"/>
    <mergeCell ref="Z23:AB23"/>
    <mergeCell ref="Z24:AB24"/>
    <mergeCell ref="Z25:AB25"/>
    <mergeCell ref="AC19:AD19"/>
    <mergeCell ref="Z18:AB18"/>
    <mergeCell ref="AC21:AD21"/>
    <mergeCell ref="AC20:AD20"/>
    <mergeCell ref="AC23:AD23"/>
    <mergeCell ref="AC30:AD30"/>
    <mergeCell ref="A51:J51"/>
    <mergeCell ref="M51:V51"/>
    <mergeCell ref="X51:AB51"/>
    <mergeCell ref="AC51:AD51"/>
    <mergeCell ref="A50:B50"/>
    <mergeCell ref="I50:J50"/>
    <mergeCell ref="M50:O50"/>
    <mergeCell ref="A39:AD39"/>
    <mergeCell ref="Z30:AB30"/>
    <mergeCell ref="K30:M30"/>
    <mergeCell ref="A41:AD42"/>
    <mergeCell ref="T30:V30"/>
    <mergeCell ref="B34:G34"/>
    <mergeCell ref="W30:Y30"/>
    <mergeCell ref="B32:H32"/>
    <mergeCell ref="N30:P30"/>
    <mergeCell ref="I32:X32"/>
    <mergeCell ref="Q30:S30"/>
    <mergeCell ref="A28:F28"/>
    <mergeCell ref="G28:J28"/>
    <mergeCell ref="A27:F27"/>
    <mergeCell ref="G27:J27"/>
    <mergeCell ref="AC24:AD24"/>
    <mergeCell ref="A26:F26"/>
    <mergeCell ref="G26:J26"/>
    <mergeCell ref="A25:F25"/>
    <mergeCell ref="G25:J25"/>
    <mergeCell ref="AC25:AD25"/>
    <mergeCell ref="AC26:AD26"/>
    <mergeCell ref="A24:F24"/>
    <mergeCell ref="G24:J24"/>
    <mergeCell ref="AC27:AD27"/>
    <mergeCell ref="AC28:AD28"/>
    <mergeCell ref="K28:M28"/>
    <mergeCell ref="G16:J16"/>
    <mergeCell ref="A15:F15"/>
    <mergeCell ref="G15:J15"/>
    <mergeCell ref="W14:Y14"/>
    <mergeCell ref="W15:Y15"/>
    <mergeCell ref="W16:Y16"/>
    <mergeCell ref="AC14:AD14"/>
    <mergeCell ref="Z14:AB14"/>
    <mergeCell ref="Z15:AB15"/>
    <mergeCell ref="Z16:AB16"/>
    <mergeCell ref="K14:M14"/>
    <mergeCell ref="K15:M15"/>
    <mergeCell ref="K16:M16"/>
    <mergeCell ref="AC15:AD15"/>
    <mergeCell ref="AC16:AD16"/>
    <mergeCell ref="A14:F14"/>
    <mergeCell ref="G14:J14"/>
    <mergeCell ref="A16:F16"/>
    <mergeCell ref="T14:V14"/>
    <mergeCell ref="T15:V15"/>
    <mergeCell ref="N14:P14"/>
    <mergeCell ref="N15:P15"/>
    <mergeCell ref="N16:P16"/>
    <mergeCell ref="T16:V16"/>
  </mergeCells>
  <dataValidations count="2">
    <dataValidation type="list" allowBlank="1" showInputMessage="1" showErrorMessage="1" sqref="AC31:AD33" xr:uid="{00000000-0002-0000-0100-000000000000}">
      <formula1>#REF!</formula1>
    </dataValidation>
    <dataValidation type="list" allowBlank="1" showInputMessage="1" showErrorMessage="1" sqref="AC14:AD30" xr:uid="{00000000-0002-0000-0100-000001000000}">
      <formula1>$AF$15:$AF$43</formula1>
    </dataValidation>
  </dataValidations>
  <printOptions horizontalCentered="1"/>
  <pageMargins left="0.59055118110236227" right="0.39370078740157483" top="0.59055118110236227" bottom="0.59055118110236227" header="0" footer="0.19685039370078741"/>
  <pageSetup scale="99" orientation="portrait" r:id="rId1"/>
  <headerFooter scaleWithDoc="0">
    <oddFooter xml:space="preserve">&amp;L&amp;"Arial,Normal"&amp;6Calle 26 No.69-76 Edificio Elemento Torre 1, Piso 3 – C.P. 111071
PBX: 3779555 – Información: Línea 195
www.umv.gov.co&amp;C&amp;"Arial,Normal"&amp;6GLAB-FM-095
Página 1 de 1&amp;"-,Normal"&amp;11
</oddFooter>
  </headerFooter>
  <ignoredErrors>
    <ignoredError sqref="T30:Y30 L30:P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Encabezado</vt:lpstr>
      <vt:lpstr>GLAB-FM-095</vt:lpstr>
      <vt:lpstr>'1. Encabezado'!Área_de_impresión</vt:lpstr>
      <vt:lpstr>'GLAB-FM-095'!Área_de_impresión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Christian Medina Fandiño</cp:lastModifiedBy>
  <cp:lastPrinted>2024-02-20T14:18:18Z</cp:lastPrinted>
  <dcterms:created xsi:type="dcterms:W3CDTF">2018-07-30T15:28:49Z</dcterms:created>
  <dcterms:modified xsi:type="dcterms:W3CDTF">2024-02-29T14:57:11Z</dcterms:modified>
</cp:coreProperties>
</file>