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defaultThemeVersion="124226"/>
  <mc:AlternateContent xmlns:mc="http://schemas.openxmlformats.org/markup-compatibility/2006">
    <mc:Choice Requires="x15">
      <x15ac:absPath xmlns:x15ac="http://schemas.microsoft.com/office/spreadsheetml/2010/11/ac" url="C:\Users\natis\Downloads\"/>
    </mc:Choice>
  </mc:AlternateContent>
  <xr:revisionPtr revIDLastSave="0" documentId="13_ncr:1_{4BF90D7C-6843-48F4-81B3-1AD6F936AC92}" xr6:coauthVersionLast="47" xr6:coauthVersionMax="47" xr10:uidLastSave="{00000000-0000-0000-0000-000000000000}"/>
  <bookViews>
    <workbookView xWindow="-120" yWindow="-120" windowWidth="20730" windowHeight="11040" activeTab="1" xr2:uid="{00000000-000D-0000-FFFF-FFFF00000000}"/>
  </bookViews>
  <sheets>
    <sheet name="1 INSTRUCTIVO DES-DE-008" sheetId="38" r:id="rId1"/>
    <sheet name="2 CONTEXTO E IDENTIFICACIÓN" sheetId="30" r:id="rId2"/>
    <sheet name="10 FORMULAS" sheetId="34" state="hidden" r:id="rId3"/>
    <sheet name="3 PROBABIL E IMPACTO INHERENTE" sheetId="15" r:id="rId4"/>
    <sheet name="4 MAPA CALOR INHERENTE" sheetId="31" r:id="rId5"/>
    <sheet name="5 VALORACIÓN CONTROL PROBAB." sheetId="9" r:id="rId6"/>
    <sheet name="5 VALORACIÓN CONTROL IMPACTO" sheetId="39" r:id="rId7"/>
    <sheet name="6 MAPA CALOR RESIDUAL-TRATAMIEN" sheetId="35" r:id="rId8"/>
    <sheet name="7 MAPA CALOR INHEREN Y RESIDUAL" sheetId="37" r:id="rId9"/>
    <sheet name="8 PEFIL RIESGO DEL PROCESO" sheetId="33" r:id="rId10"/>
    <sheet name="10 CONTROL DE CAMBIOS" sheetId="20" r:id="rId11"/>
  </sheets>
  <externalReferences>
    <externalReference r:id="rId12"/>
    <externalReference r:id="rId13"/>
  </externalReferences>
  <definedNames>
    <definedName name="_xlnm._FilterDatabase" localSheetId="1" hidden="1">'2 CONTEXTO E IDENTIFICACIÓN'!$F$7:$J$8</definedName>
    <definedName name="_xlnm._FilterDatabase" localSheetId="3" hidden="1">'3 PROBABIL E IMPACTO INHERENTE'!$A$8:$N$8</definedName>
    <definedName name="_xlnm._FilterDatabase" localSheetId="4" hidden="1">'4 MAPA CALOR INHERENTE'!$A$9:$AJ$9</definedName>
    <definedName name="_xlnm._FilterDatabase" localSheetId="6" hidden="1">'5 VALORACIÓN CONTROL IMPACTO'!$A$7:$W$127</definedName>
    <definedName name="_xlnm._FilterDatabase" localSheetId="5" hidden="1">'5 VALORACIÓN CONTROL PROBAB.'!$A$7:$W$129</definedName>
    <definedName name="_xlnm._FilterDatabase" localSheetId="7" hidden="1">'6 MAPA CALOR RESIDUAL-TRATAMIEN'!$A$8:$AL$8</definedName>
    <definedName name="_xlnm._FilterDatabase" localSheetId="8" hidden="1">'7 MAPA CALOR INHEREN Y RESIDUAL'!$A$9:$AL$9</definedName>
    <definedName name="Afectación_Económica">'3 PROBABIL E IMPACTO INHERENTE'!$X$9:$X$14</definedName>
    <definedName name="_xlnm.Print_Area" localSheetId="10">'10 CONTROL DE CAMBIOS'!$A$1:$D$9</definedName>
    <definedName name="_xlnm.Print_Area" localSheetId="3">'3 PROBABIL E IMPACTO INHERENTE'!$A$1:$Y$28</definedName>
    <definedName name="Definicion_tratamiento" localSheetId="6">'10 FORMULAS'!#REF!</definedName>
    <definedName name="Definicion_tratamiento">'10 FORMULAS'!#REF!</definedName>
    <definedName name="E_Relaciones_Laborales">'10 FORMULAS'!$C$12:$C$17</definedName>
    <definedName name="Ejecución_administración_de_procesos" localSheetId="6">Tabla2[Ejecución_administración_de_procesos]</definedName>
    <definedName name="Ejecución_administración_de_procesos">Tabla2[Ejecución_administración_de_procesos]</definedName>
    <definedName name="Evento_externo">'10 FORMULAS'!$F$39:$F$42</definedName>
    <definedName name="F_Usuarios_Productos_y_Prácticas_Organizacionales">'10 FORMULAS'!$C$18:$C$23</definedName>
    <definedName name="Fiscal">'10 FORMULAS'!$B$32:$B$35</definedName>
    <definedName name="Fiscal_A" localSheetId="6">'10 FORMULAS'!#REF!</definedName>
    <definedName name="Fiscal_A">'10 FORMULAS'!#REF!</definedName>
    <definedName name="Fiscal_B" localSheetId="6">'10 FORMULAS'!#REF!</definedName>
    <definedName name="Fiscal_B">'10 FORMULAS'!#REF!</definedName>
    <definedName name="G_Daños_Activos_Físicos">'10 FORMULAS'!$C$24:$C$26</definedName>
    <definedName name="Gestión">'10 FORMULAS'!$A$32:$A$34</definedName>
    <definedName name="Gestiòn" localSheetId="6">'10 FORMULAS'!#REF!</definedName>
    <definedName name="Gestiòn">'10 FORMULAS'!#REF!</definedName>
    <definedName name="Gestión_A" localSheetId="6">'10 FORMULAS'!#REF!</definedName>
    <definedName name="Gestión_A">'10 FORMULAS'!#REF!</definedName>
    <definedName name="Gestión_B" localSheetId="6">'10 FORMULAS'!#REF!</definedName>
    <definedName name="Gestión_B">'10 FORMULAS'!#REF!</definedName>
    <definedName name="IMPACTO_PROCESOS" localSheetId="1">'[1]LISTAS FORMULAS'!$C$3:$C$7</definedName>
    <definedName name="IMPACTO_PROCESOS" localSheetId="4">'[1]LISTAS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'10 FORMULAS'!$E$39:$E$42</definedName>
    <definedName name="Integridad_Pública_Corrupción">'10 FORMULAS'!$D$32:$D$34</definedName>
    <definedName name="Integridad_Pública_LA_FT_FP">'10 FORMULAS'!$E$32:$E$34</definedName>
    <definedName name="IntegridadPública_Corrupción" localSheetId="6">'10 FORMULAS'!#REF!</definedName>
    <definedName name="IntegridadPública_Corrupción">'10 FORMULAS'!#REF!</definedName>
    <definedName name="IntegridadPública_LA_FT_FP" localSheetId="6">'10 FORMULAS'!#REF!</definedName>
    <definedName name="IntegridadPública_LA_FT_FP">'10 FORMULAS'!#REF!</definedName>
    <definedName name="opciones" localSheetId="1">'[1]LISTAS FORMULAS'!$F$3:$F$4</definedName>
    <definedName name="opciones" localSheetId="4">'[1]LISTAS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4">'[1]LISTAS FORMULAS'!$G$3:$G$5</definedName>
    <definedName name="opciones2" localSheetId="7">'[1]LISTAS FORMULAS'!$G$3:$G$5</definedName>
    <definedName name="opciones2" localSheetId="8">'[1]LISTAS FORMULAS'!$G$3:$G$5</definedName>
    <definedName name="opciones2" localSheetId="9">'[1]LISTAS FORMULAS'!$G$3:$G$5</definedName>
    <definedName name="Plan_accion" localSheetId="6">'10 FORMULAS'!#REF!</definedName>
    <definedName name="Plan_accion">'10 FORMULAS'!#REF!</definedName>
    <definedName name="Plan_acción" localSheetId="6">'10 FORMULAS'!#REF!</definedName>
    <definedName name="Plan_acción">'10 FORMULAS'!#REF!</definedName>
    <definedName name="Plan_de_acción" localSheetId="6">'10 FORMULAS'!#REF!</definedName>
    <definedName name="Plan_de_acción">'10 FORMULAS'!#REF!</definedName>
    <definedName name="Posibilidad__de_efecto_dañoso_sobre_el_interes_patrimonial" localSheetId="6">'10 FORMULAS'!#REF!</definedName>
    <definedName name="Posibilidad__de_efecto_dañoso_sobre_el_interes_patrimonial">'10 FORMULAS'!#REF!</definedName>
    <definedName name="Posibilidad_de_pérdida_Económica" localSheetId="6">'10 FORMULAS'!#REF!</definedName>
    <definedName name="Posibilidad_de_pérdida_Económica">'10 FORMULAS'!#REF!</definedName>
    <definedName name="Quince_Cero" localSheetId="1">'[1]LISTAS FORMULAS'!$F$14:$F$15</definedName>
    <definedName name="Quince_Cero" localSheetId="4">'[1]LISTAS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4">'[1]LISTAS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 localSheetId="6">#REF!</definedName>
    <definedName name="Reducir_mitigar_Transferir_Evitar">#REF!</definedName>
    <definedName name="Reputacional">'3 PROBABIL E IMPACTO INHERENTE'!$Y$9:$Y$14</definedName>
    <definedName name="Requiere_Plan_de_Acción" localSheetId="6">#REF!</definedName>
    <definedName name="Requiere_Plan_de_Acción">#REF!</definedName>
    <definedName name="Seg.Información" localSheetId="6">'10 FORMULAS'!#REF!</definedName>
    <definedName name="Seg.Información">'10 FORMULAS'!#REF!</definedName>
    <definedName name="Seguridad_Información">'10 FORMULAS'!$C$32:$C$34</definedName>
    <definedName name="Talento_Humano">'10 FORMULAS'!$C$39:$C$42</definedName>
    <definedName name="Tecnología">'10 FORMULAS'!$D$39:$D$43</definedName>
    <definedName name="Tipo" localSheetId="10">'[2]CONTEXTO E IDENTIFICACIÓN'!$C$21:$C$24</definedName>
    <definedName name="TIPO" localSheetId="4">'[1]CONTEXTO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'10 FORMULAS'!$A$4:$A$11</definedName>
    <definedName name="_xlnm.Print_Titles" localSheetId="1">'2 CONTEXTO E IDENTIFICACIÓN'!$7:$8</definedName>
    <definedName name="_xlnm.Print_Titles" localSheetId="3">'3 PROBABIL E IMPACTO INHERENTE'!$5:$8</definedName>
    <definedName name="_xlnm.Print_Titles" localSheetId="6">'5 VALORACIÓN CONTROL IMPACTO'!$3:$7</definedName>
    <definedName name="_xlnm.Print_Titles" localSheetId="5">'5 VALORACIÓN CONTROL PROBAB.'!$3:$7</definedName>
    <definedName name="Transacción_u_Operación_aplica_para_LA_FT_FP">'10 FORMULAS'!$B$39:$B$42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30" l="1"/>
  <c r="C12" i="15"/>
  <c r="C11" i="15"/>
  <c r="N14" i="9"/>
  <c r="N13" i="9"/>
  <c r="L14" i="9"/>
  <c r="L13" i="9"/>
  <c r="K13" i="9"/>
  <c r="S13" i="9" s="1"/>
  <c r="K14" i="9"/>
  <c r="S14" i="9" s="1"/>
  <c r="I14" i="9"/>
  <c r="I13" i="9"/>
  <c r="I11" i="9"/>
  <c r="I12" i="9"/>
  <c r="H10" i="15"/>
  <c r="C10" i="15"/>
  <c r="C9" i="15"/>
  <c r="C28" i="35"/>
  <c r="C27" i="35"/>
  <c r="C26" i="35"/>
  <c r="C25" i="35"/>
  <c r="C24" i="35"/>
  <c r="C23" i="35"/>
  <c r="C22" i="35"/>
  <c r="C21" i="35"/>
  <c r="C20" i="35"/>
  <c r="C19" i="35"/>
  <c r="C18" i="35"/>
  <c r="C17" i="35"/>
  <c r="C16" i="35"/>
  <c r="C14" i="35"/>
  <c r="C13" i="35"/>
  <c r="L9" i="39" l="1"/>
  <c r="L10" i="39"/>
  <c r="L11" i="39"/>
  <c r="L12" i="39"/>
  <c r="L13" i="39"/>
  <c r="L14" i="39"/>
  <c r="L15" i="39"/>
  <c r="L16" i="39"/>
  <c r="L17" i="39"/>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44" i="39"/>
  <c r="L45" i="39"/>
  <c r="L46" i="39"/>
  <c r="L47" i="39"/>
  <c r="L48" i="39"/>
  <c r="L49" i="39"/>
  <c r="L50" i="39"/>
  <c r="L51" i="39"/>
  <c r="L52" i="39"/>
  <c r="L53" i="39"/>
  <c r="L54" i="39"/>
  <c r="L55" i="39"/>
  <c r="L56" i="39"/>
  <c r="L57" i="39"/>
  <c r="L58" i="39"/>
  <c r="L59" i="39"/>
  <c r="L60" i="39"/>
  <c r="L61" i="39"/>
  <c r="L62" i="39"/>
  <c r="L63" i="39"/>
  <c r="L64" i="39"/>
  <c r="L65" i="39"/>
  <c r="L66" i="39"/>
  <c r="L67" i="39"/>
  <c r="L68" i="39"/>
  <c r="L69" i="39"/>
  <c r="L70" i="39"/>
  <c r="L71" i="39"/>
  <c r="L72" i="39"/>
  <c r="L73" i="39"/>
  <c r="L74" i="39"/>
  <c r="L75" i="39"/>
  <c r="L76" i="39"/>
  <c r="L77" i="39"/>
  <c r="L78" i="39"/>
  <c r="L79" i="39"/>
  <c r="L80" i="39"/>
  <c r="L81" i="39"/>
  <c r="L82" i="39"/>
  <c r="L83" i="39"/>
  <c r="L84" i="39"/>
  <c r="L85" i="39"/>
  <c r="L86" i="39"/>
  <c r="L87" i="39"/>
  <c r="L88" i="39"/>
  <c r="L89" i="39"/>
  <c r="L90" i="39"/>
  <c r="L91" i="39"/>
  <c r="L92" i="39"/>
  <c r="L93" i="39"/>
  <c r="L94" i="39"/>
  <c r="L95" i="39"/>
  <c r="L96" i="39"/>
  <c r="L97" i="39"/>
  <c r="L98" i="39"/>
  <c r="L99" i="39"/>
  <c r="L100" i="39"/>
  <c r="L101" i="39"/>
  <c r="L102" i="39"/>
  <c r="L103" i="39"/>
  <c r="L104" i="39"/>
  <c r="L105" i="39"/>
  <c r="L106" i="39"/>
  <c r="L107" i="39"/>
  <c r="L108" i="39"/>
  <c r="L109" i="39"/>
  <c r="L110" i="39"/>
  <c r="L111" i="39"/>
  <c r="L112" i="39"/>
  <c r="L113" i="39"/>
  <c r="L114" i="39"/>
  <c r="L115" i="39"/>
  <c r="L116" i="39"/>
  <c r="L117" i="39"/>
  <c r="L118" i="39"/>
  <c r="L119" i="39"/>
  <c r="L120" i="39"/>
  <c r="L121" i="39"/>
  <c r="L122" i="39"/>
  <c r="L123" i="39"/>
  <c r="L124" i="39"/>
  <c r="L125" i="39"/>
  <c r="L126" i="39"/>
  <c r="L127" i="39"/>
  <c r="L8" i="39"/>
  <c r="I8" i="39"/>
  <c r="I9" i="39"/>
  <c r="I10" i="39"/>
  <c r="N127" i="39"/>
  <c r="K127" i="39"/>
  <c r="I127" i="39"/>
  <c r="N126" i="39"/>
  <c r="K126" i="39"/>
  <c r="I126" i="39"/>
  <c r="N125" i="39"/>
  <c r="K125" i="39"/>
  <c r="I125" i="39"/>
  <c r="N124" i="39"/>
  <c r="K124" i="39"/>
  <c r="I124" i="39"/>
  <c r="N123" i="39"/>
  <c r="K123" i="39"/>
  <c r="I123" i="39"/>
  <c r="N122" i="39"/>
  <c r="K122" i="39"/>
  <c r="S122" i="39" s="1"/>
  <c r="I122" i="39"/>
  <c r="A122" i="39"/>
  <c r="N121" i="39"/>
  <c r="K121" i="39"/>
  <c r="I121" i="39"/>
  <c r="N120" i="39"/>
  <c r="K120" i="39"/>
  <c r="I120" i="39"/>
  <c r="N119" i="39"/>
  <c r="K119" i="39"/>
  <c r="I119" i="39"/>
  <c r="N118" i="39"/>
  <c r="K118" i="39"/>
  <c r="I118" i="39"/>
  <c r="N117" i="39"/>
  <c r="K117" i="39"/>
  <c r="I117" i="39"/>
  <c r="N116" i="39"/>
  <c r="K116" i="39"/>
  <c r="I116" i="39"/>
  <c r="A116" i="39"/>
  <c r="N115" i="39"/>
  <c r="K115" i="39"/>
  <c r="I115" i="39"/>
  <c r="N114" i="39"/>
  <c r="K114" i="39"/>
  <c r="I114" i="39"/>
  <c r="N113" i="39"/>
  <c r="K113" i="39"/>
  <c r="I113" i="39"/>
  <c r="N112" i="39"/>
  <c r="K112" i="39"/>
  <c r="I112" i="39"/>
  <c r="N111" i="39"/>
  <c r="K111" i="39"/>
  <c r="I111" i="39"/>
  <c r="N110" i="39"/>
  <c r="K110" i="39"/>
  <c r="I110" i="39"/>
  <c r="A110" i="39"/>
  <c r="N109" i="39"/>
  <c r="K109" i="39"/>
  <c r="I109" i="39"/>
  <c r="N108" i="39"/>
  <c r="K108" i="39"/>
  <c r="I108" i="39"/>
  <c r="N107" i="39"/>
  <c r="K107" i="39"/>
  <c r="I107" i="39"/>
  <c r="N106" i="39"/>
  <c r="K106" i="39"/>
  <c r="I106" i="39"/>
  <c r="N105" i="39"/>
  <c r="K105" i="39"/>
  <c r="I105" i="39"/>
  <c r="N104" i="39"/>
  <c r="K104" i="39"/>
  <c r="I104" i="39"/>
  <c r="A104" i="39"/>
  <c r="N103" i="39"/>
  <c r="K103" i="39"/>
  <c r="I103" i="39"/>
  <c r="N102" i="39"/>
  <c r="K102" i="39"/>
  <c r="I102" i="39"/>
  <c r="N101" i="39"/>
  <c r="K101" i="39"/>
  <c r="I101" i="39"/>
  <c r="N100" i="39"/>
  <c r="K100" i="39"/>
  <c r="I100" i="39"/>
  <c r="N99" i="39"/>
  <c r="K99" i="39"/>
  <c r="I99" i="39"/>
  <c r="N98" i="39"/>
  <c r="K98" i="39"/>
  <c r="I98" i="39"/>
  <c r="A98" i="39"/>
  <c r="N97" i="39"/>
  <c r="K97" i="39"/>
  <c r="S97" i="39" s="1"/>
  <c r="I97" i="39"/>
  <c r="N96" i="39"/>
  <c r="K96" i="39"/>
  <c r="I96" i="39"/>
  <c r="N95" i="39"/>
  <c r="K95" i="39"/>
  <c r="I95" i="39"/>
  <c r="N94" i="39"/>
  <c r="K94" i="39"/>
  <c r="I94" i="39"/>
  <c r="N93" i="39"/>
  <c r="K93" i="39"/>
  <c r="S93" i="39" s="1"/>
  <c r="I93" i="39"/>
  <c r="N92" i="39"/>
  <c r="K92" i="39"/>
  <c r="S92" i="39" s="1"/>
  <c r="I92" i="39"/>
  <c r="A92" i="39"/>
  <c r="N91" i="39"/>
  <c r="K91" i="39"/>
  <c r="I91" i="39"/>
  <c r="N90" i="39"/>
  <c r="K90" i="39"/>
  <c r="I90" i="39"/>
  <c r="N89" i="39"/>
  <c r="K89" i="39"/>
  <c r="I89" i="39"/>
  <c r="N88" i="39"/>
  <c r="K88" i="39"/>
  <c r="I88" i="39"/>
  <c r="N87" i="39"/>
  <c r="K87" i="39"/>
  <c r="I87" i="39"/>
  <c r="N86" i="39"/>
  <c r="K86" i="39"/>
  <c r="I86" i="39"/>
  <c r="A86" i="39"/>
  <c r="N85" i="39"/>
  <c r="K85" i="39"/>
  <c r="I85" i="39"/>
  <c r="N84" i="39"/>
  <c r="K84" i="39"/>
  <c r="I84" i="39"/>
  <c r="N83" i="39"/>
  <c r="K83" i="39"/>
  <c r="I83" i="39"/>
  <c r="N82" i="39"/>
  <c r="K82" i="39"/>
  <c r="I82" i="39"/>
  <c r="N81" i="39"/>
  <c r="K81" i="39"/>
  <c r="I81" i="39"/>
  <c r="N80" i="39"/>
  <c r="K80" i="39"/>
  <c r="I80" i="39"/>
  <c r="A80" i="39"/>
  <c r="N79" i="39"/>
  <c r="K79" i="39"/>
  <c r="I79" i="39"/>
  <c r="N78" i="39"/>
  <c r="K78" i="39"/>
  <c r="I78" i="39"/>
  <c r="N77" i="39"/>
  <c r="K77" i="39"/>
  <c r="S77" i="39" s="1"/>
  <c r="I77" i="39"/>
  <c r="N76" i="39"/>
  <c r="K76" i="39"/>
  <c r="I76" i="39"/>
  <c r="N75" i="39"/>
  <c r="K75" i="39"/>
  <c r="I75" i="39"/>
  <c r="N74" i="39"/>
  <c r="K74" i="39"/>
  <c r="I74" i="39"/>
  <c r="A74" i="39"/>
  <c r="N73" i="39"/>
  <c r="K73" i="39"/>
  <c r="I73" i="39"/>
  <c r="N72" i="39"/>
  <c r="K72" i="39"/>
  <c r="I72" i="39"/>
  <c r="N71" i="39"/>
  <c r="K71" i="39"/>
  <c r="I71" i="39"/>
  <c r="N70" i="39"/>
  <c r="K70" i="39"/>
  <c r="I70" i="39"/>
  <c r="N69" i="39"/>
  <c r="K69" i="39"/>
  <c r="I69" i="39"/>
  <c r="N68" i="39"/>
  <c r="K68" i="39"/>
  <c r="I68" i="39"/>
  <c r="A68" i="39"/>
  <c r="N67" i="39"/>
  <c r="K67" i="39"/>
  <c r="I67" i="39"/>
  <c r="N66" i="39"/>
  <c r="K66" i="39"/>
  <c r="I66" i="39"/>
  <c r="N65" i="39"/>
  <c r="K65" i="39"/>
  <c r="I65" i="39"/>
  <c r="N64" i="39"/>
  <c r="K64" i="39"/>
  <c r="I64" i="39"/>
  <c r="N63" i="39"/>
  <c r="K63" i="39"/>
  <c r="I63" i="39"/>
  <c r="N62" i="39"/>
  <c r="K62" i="39"/>
  <c r="I62" i="39"/>
  <c r="A62" i="39"/>
  <c r="N61" i="39"/>
  <c r="K61" i="39"/>
  <c r="I61" i="39"/>
  <c r="N60" i="39"/>
  <c r="K60" i="39"/>
  <c r="I60" i="39"/>
  <c r="N59" i="39"/>
  <c r="K59" i="39"/>
  <c r="I59" i="39"/>
  <c r="N58" i="39"/>
  <c r="K58" i="39"/>
  <c r="I58" i="39"/>
  <c r="N57" i="39"/>
  <c r="K57" i="39"/>
  <c r="I57" i="39"/>
  <c r="N56" i="39"/>
  <c r="K56" i="39"/>
  <c r="I56" i="39"/>
  <c r="A56" i="39"/>
  <c r="N55" i="39"/>
  <c r="K55" i="39"/>
  <c r="I55" i="39"/>
  <c r="N54" i="39"/>
  <c r="K54" i="39"/>
  <c r="I54" i="39"/>
  <c r="N53" i="39"/>
  <c r="K53" i="39"/>
  <c r="I53" i="39"/>
  <c r="N52" i="39"/>
  <c r="K52" i="39"/>
  <c r="I52" i="39"/>
  <c r="N51" i="39"/>
  <c r="K51" i="39"/>
  <c r="I51" i="39"/>
  <c r="N50" i="39"/>
  <c r="K50" i="39"/>
  <c r="I50" i="39"/>
  <c r="A50" i="39"/>
  <c r="N49" i="39"/>
  <c r="K49" i="39"/>
  <c r="I49" i="39"/>
  <c r="N48" i="39"/>
  <c r="K48" i="39"/>
  <c r="I48" i="39"/>
  <c r="N47" i="39"/>
  <c r="K47" i="39"/>
  <c r="I47" i="39"/>
  <c r="N46" i="39"/>
  <c r="K46" i="39"/>
  <c r="I46" i="39"/>
  <c r="N45" i="39"/>
  <c r="K45" i="39"/>
  <c r="I45" i="39"/>
  <c r="N44" i="39"/>
  <c r="K44" i="39"/>
  <c r="I44" i="39"/>
  <c r="A44" i="39"/>
  <c r="N43" i="39"/>
  <c r="K43" i="39"/>
  <c r="I43" i="39"/>
  <c r="N42" i="39"/>
  <c r="K42" i="39"/>
  <c r="I42" i="39"/>
  <c r="N41" i="39"/>
  <c r="K41" i="39"/>
  <c r="I41" i="39"/>
  <c r="N40" i="39"/>
  <c r="K40" i="39"/>
  <c r="S40" i="39" s="1"/>
  <c r="I40" i="39"/>
  <c r="N39" i="39"/>
  <c r="K39" i="39"/>
  <c r="I39" i="39"/>
  <c r="N38" i="39"/>
  <c r="K38" i="39"/>
  <c r="I38" i="39"/>
  <c r="A38" i="39"/>
  <c r="N37" i="39"/>
  <c r="K37" i="39"/>
  <c r="I37" i="39"/>
  <c r="N36" i="39"/>
  <c r="K36" i="39"/>
  <c r="I36" i="39"/>
  <c r="N35" i="39"/>
  <c r="K35" i="39"/>
  <c r="I35" i="39"/>
  <c r="N34" i="39"/>
  <c r="K34" i="39"/>
  <c r="I34" i="39"/>
  <c r="N33" i="39"/>
  <c r="K33" i="39"/>
  <c r="I33" i="39"/>
  <c r="N32" i="39"/>
  <c r="K32" i="39"/>
  <c r="I32" i="39"/>
  <c r="A32" i="39"/>
  <c r="N31" i="39"/>
  <c r="K31" i="39"/>
  <c r="I31" i="39"/>
  <c r="N30" i="39"/>
  <c r="K30" i="39"/>
  <c r="I30" i="39"/>
  <c r="N29" i="39"/>
  <c r="K29" i="39"/>
  <c r="I29" i="39"/>
  <c r="N28" i="39"/>
  <c r="K28" i="39"/>
  <c r="I28" i="39"/>
  <c r="N27" i="39"/>
  <c r="K27" i="39"/>
  <c r="I27" i="39"/>
  <c r="N26" i="39"/>
  <c r="K26" i="39"/>
  <c r="I26" i="39"/>
  <c r="A26" i="39"/>
  <c r="N25" i="39"/>
  <c r="K25" i="39"/>
  <c r="S25" i="39" s="1"/>
  <c r="I25" i="39"/>
  <c r="N24" i="39"/>
  <c r="K24" i="39"/>
  <c r="I24" i="39"/>
  <c r="N23" i="39"/>
  <c r="K23" i="39"/>
  <c r="I23" i="39"/>
  <c r="N22" i="39"/>
  <c r="K22" i="39"/>
  <c r="I22" i="39"/>
  <c r="N21" i="39"/>
  <c r="K21" i="39"/>
  <c r="S21" i="39" s="1"/>
  <c r="I21" i="39"/>
  <c r="N20" i="39"/>
  <c r="K20" i="39"/>
  <c r="I20" i="39"/>
  <c r="A20" i="39"/>
  <c r="N19" i="39"/>
  <c r="K19" i="39"/>
  <c r="I19" i="39"/>
  <c r="N18" i="39"/>
  <c r="K18" i="39"/>
  <c r="I18" i="39"/>
  <c r="N17" i="39"/>
  <c r="K17" i="39"/>
  <c r="I17" i="39"/>
  <c r="N16" i="39"/>
  <c r="K16" i="39"/>
  <c r="I16" i="39"/>
  <c r="N15" i="39"/>
  <c r="K15" i="39"/>
  <c r="I15" i="39"/>
  <c r="N14" i="39"/>
  <c r="K14" i="39"/>
  <c r="I14" i="39"/>
  <c r="A14" i="39"/>
  <c r="N13" i="39"/>
  <c r="K13" i="39"/>
  <c r="I13" i="39"/>
  <c r="N12" i="39"/>
  <c r="K12" i="39"/>
  <c r="I12" i="39"/>
  <c r="N11" i="39"/>
  <c r="K11" i="39"/>
  <c r="I11" i="39"/>
  <c r="N10" i="39"/>
  <c r="K10" i="39"/>
  <c r="N9" i="39"/>
  <c r="K9" i="39"/>
  <c r="N8" i="39"/>
  <c r="K8" i="39"/>
  <c r="A8" i="39"/>
  <c r="B4" i="39"/>
  <c r="B3" i="39"/>
  <c r="H2" i="39"/>
  <c r="G2" i="39"/>
  <c r="D2" i="39"/>
  <c r="C2" i="39"/>
  <c r="H1" i="39"/>
  <c r="G1" i="39"/>
  <c r="B1" i="39"/>
  <c r="S20" i="39" l="1"/>
  <c r="S61" i="39"/>
  <c r="S57" i="39"/>
  <c r="S60" i="39"/>
  <c r="T60" i="39" s="1"/>
  <c r="U60" i="39" s="1"/>
  <c r="S113" i="39"/>
  <c r="S24" i="39"/>
  <c r="S56" i="39"/>
  <c r="S76" i="39"/>
  <c r="S96" i="39"/>
  <c r="S8" i="39"/>
  <c r="S26" i="39"/>
  <c r="S50" i="39"/>
  <c r="S70" i="39"/>
  <c r="S90" i="39"/>
  <c r="S98" i="39"/>
  <c r="S14" i="39"/>
  <c r="S34" i="39"/>
  <c r="T34" i="39" s="1"/>
  <c r="U34" i="39" s="1"/>
  <c r="S38" i="39"/>
  <c r="S54" i="39"/>
  <c r="S62" i="39"/>
  <c r="S86" i="39"/>
  <c r="S106" i="39"/>
  <c r="S126" i="39"/>
  <c r="T126" i="39" s="1"/>
  <c r="U126" i="39" s="1"/>
  <c r="S10" i="39"/>
  <c r="S121" i="39"/>
  <c r="T121" i="39" s="1"/>
  <c r="U121" i="39" s="1"/>
  <c r="S15" i="39"/>
  <c r="S19" i="39"/>
  <c r="S35" i="39"/>
  <c r="T35" i="39" s="1"/>
  <c r="U35" i="39" s="1"/>
  <c r="S51" i="39"/>
  <c r="S55" i="39"/>
  <c r="T55" i="39" s="1"/>
  <c r="U55" i="39" s="1"/>
  <c r="S71" i="39"/>
  <c r="T71" i="39" s="1"/>
  <c r="U71" i="39" s="1"/>
  <c r="S87" i="39"/>
  <c r="T87" i="39" s="1"/>
  <c r="U87" i="39" s="1"/>
  <c r="S91" i="39"/>
  <c r="T91" i="39" s="1"/>
  <c r="U91" i="39" s="1"/>
  <c r="S107" i="39"/>
  <c r="T107" i="39" s="1"/>
  <c r="U107" i="39" s="1"/>
  <c r="S123" i="39"/>
  <c r="T123" i="39" s="1"/>
  <c r="U123" i="39" s="1"/>
  <c r="S127" i="39"/>
  <c r="T127" i="39" s="1"/>
  <c r="U127" i="39" s="1"/>
  <c r="S74" i="39"/>
  <c r="S94" i="39"/>
  <c r="S110" i="39"/>
  <c r="S114" i="39"/>
  <c r="T114" i="39" s="1"/>
  <c r="U114" i="39" s="1"/>
  <c r="S108" i="39"/>
  <c r="S23" i="39"/>
  <c r="T23" i="39" s="1"/>
  <c r="U23" i="39" s="1"/>
  <c r="S39" i="39"/>
  <c r="S43" i="39"/>
  <c r="T43" i="39" s="1"/>
  <c r="U43" i="39" s="1"/>
  <c r="S59" i="39"/>
  <c r="T59" i="39" s="1"/>
  <c r="U59" i="39" s="1"/>
  <c r="S75" i="39"/>
  <c r="T75" i="39" s="1"/>
  <c r="U75" i="39" s="1"/>
  <c r="S79" i="39"/>
  <c r="T79" i="39" s="1"/>
  <c r="U79" i="39" s="1"/>
  <c r="S95" i="39"/>
  <c r="T95" i="39" s="1"/>
  <c r="U95" i="39" s="1"/>
  <c r="S111" i="39"/>
  <c r="T111" i="39" s="1"/>
  <c r="U111" i="39" s="1"/>
  <c r="S115" i="39"/>
  <c r="T115" i="39" s="1"/>
  <c r="U115" i="39" s="1"/>
  <c r="S18" i="39"/>
  <c r="S27" i="39"/>
  <c r="T27" i="39" s="1"/>
  <c r="U27" i="39" s="1"/>
  <c r="S31" i="39"/>
  <c r="T31" i="39" s="1"/>
  <c r="U31" i="39" s="1"/>
  <c r="S47" i="39"/>
  <c r="T47" i="39" s="1"/>
  <c r="U47" i="39" s="1"/>
  <c r="S63" i="39"/>
  <c r="T63" i="39" s="1"/>
  <c r="U63" i="39" s="1"/>
  <c r="S67" i="39"/>
  <c r="T67" i="39" s="1"/>
  <c r="U67" i="39" s="1"/>
  <c r="S99" i="39"/>
  <c r="T99" i="39" s="1"/>
  <c r="U99" i="39" s="1"/>
  <c r="S103" i="39"/>
  <c r="T103" i="39" s="1"/>
  <c r="U103" i="39" s="1"/>
  <c r="S119" i="39"/>
  <c r="T119" i="39" s="1"/>
  <c r="U119" i="39" s="1"/>
  <c r="S11" i="39"/>
  <c r="S13" i="39"/>
  <c r="S29" i="39"/>
  <c r="T29" i="39" s="1"/>
  <c r="U29" i="39" s="1"/>
  <c r="S45" i="39"/>
  <c r="T45" i="39" s="1"/>
  <c r="U45" i="39" s="1"/>
  <c r="S49" i="39"/>
  <c r="T49" i="39" s="1"/>
  <c r="U49" i="39" s="1"/>
  <c r="S65" i="39"/>
  <c r="T65" i="39" s="1"/>
  <c r="U65" i="39" s="1"/>
  <c r="S81" i="39"/>
  <c r="T81" i="39" s="1"/>
  <c r="U81" i="39" s="1"/>
  <c r="S85" i="39"/>
  <c r="T85" i="39" s="1"/>
  <c r="U85" i="39" s="1"/>
  <c r="S101" i="39"/>
  <c r="T101" i="39" s="1"/>
  <c r="U101" i="39" s="1"/>
  <c r="S117" i="39"/>
  <c r="T117" i="39" s="1"/>
  <c r="U117" i="39" s="1"/>
  <c r="S52" i="39"/>
  <c r="T52" i="39" s="1"/>
  <c r="U52" i="39" s="1"/>
  <c r="S88" i="39"/>
  <c r="T88" i="39" s="1"/>
  <c r="U88" i="39" s="1"/>
  <c r="S124" i="39"/>
  <c r="T124" i="39" s="1"/>
  <c r="U124" i="39" s="1"/>
  <c r="S16" i="39"/>
  <c r="S17" i="39"/>
  <c r="S33" i="39"/>
  <c r="S37" i="39"/>
  <c r="T37" i="39" s="1"/>
  <c r="U37" i="39" s="1"/>
  <c r="S53" i="39"/>
  <c r="T53" i="39" s="1"/>
  <c r="U53" i="39" s="1"/>
  <c r="S69" i="39"/>
  <c r="T69" i="39" s="1"/>
  <c r="U69" i="39" s="1"/>
  <c r="S73" i="39"/>
  <c r="T73" i="39" s="1"/>
  <c r="U73" i="39" s="1"/>
  <c r="S105" i="39"/>
  <c r="T105" i="39" s="1"/>
  <c r="U105" i="39" s="1"/>
  <c r="S109" i="39"/>
  <c r="T109" i="39" s="1"/>
  <c r="U109" i="39" s="1"/>
  <c r="S125" i="39"/>
  <c r="T125" i="39" s="1"/>
  <c r="U125" i="39" s="1"/>
  <c r="S46" i="39"/>
  <c r="T46" i="39" s="1"/>
  <c r="U46" i="39" s="1"/>
  <c r="S118" i="39"/>
  <c r="T118" i="39" s="1"/>
  <c r="U118" i="39" s="1"/>
  <c r="S72" i="39"/>
  <c r="T72" i="39" s="1"/>
  <c r="U72" i="39" s="1"/>
  <c r="S36" i="39"/>
  <c r="T36" i="39" s="1"/>
  <c r="U36" i="39" s="1"/>
  <c r="S12" i="39"/>
  <c r="S28" i="39"/>
  <c r="T28" i="39" s="1"/>
  <c r="U28" i="39" s="1"/>
  <c r="S44" i="39"/>
  <c r="S48" i="39"/>
  <c r="T48" i="39" s="1"/>
  <c r="U48" i="39" s="1"/>
  <c r="S80" i="39"/>
  <c r="S84" i="39"/>
  <c r="T84" i="39" s="1"/>
  <c r="U84" i="39" s="1"/>
  <c r="S100" i="39"/>
  <c r="T100" i="39" s="1"/>
  <c r="U100" i="39" s="1"/>
  <c r="S116" i="39"/>
  <c r="S120" i="39"/>
  <c r="T120" i="39" s="1"/>
  <c r="U120" i="39" s="1"/>
  <c r="S82" i="39"/>
  <c r="T82" i="39" s="1"/>
  <c r="U82" i="39" s="1"/>
  <c r="S58" i="39"/>
  <c r="T58" i="39" s="1"/>
  <c r="U58" i="39" s="1"/>
  <c r="S22" i="39"/>
  <c r="T22" i="39" s="1"/>
  <c r="U22" i="39" s="1"/>
  <c r="S32" i="39"/>
  <c r="S68" i="39"/>
  <c r="S104" i="39"/>
  <c r="S30" i="39"/>
  <c r="T30" i="39" s="1"/>
  <c r="U30" i="39" s="1"/>
  <c r="S112" i="39"/>
  <c r="T112" i="39" s="1"/>
  <c r="U112" i="39" s="1"/>
  <c r="S41" i="39"/>
  <c r="T41" i="39" s="1"/>
  <c r="U41" i="39" s="1"/>
  <c r="S64" i="39"/>
  <c r="T64" i="39" s="1"/>
  <c r="U64" i="39" s="1"/>
  <c r="S66" i="39"/>
  <c r="T66" i="39" s="1"/>
  <c r="U66" i="39" s="1"/>
  <c r="S89" i="39"/>
  <c r="T89" i="39" s="1"/>
  <c r="U89" i="39" s="1"/>
  <c r="S102" i="39"/>
  <c r="T102" i="39" s="1"/>
  <c r="U102" i="39" s="1"/>
  <c r="S78" i="39"/>
  <c r="T78" i="39" s="1"/>
  <c r="U78" i="39" s="1"/>
  <c r="S42" i="39"/>
  <c r="T42" i="39" s="1"/>
  <c r="U42" i="39" s="1"/>
  <c r="S9" i="39"/>
  <c r="S83" i="39"/>
  <c r="T83" i="39" s="1"/>
  <c r="U83" i="39" s="1"/>
  <c r="T108" i="39"/>
  <c r="U108" i="39" s="1"/>
  <c r="T113" i="39"/>
  <c r="U113" i="39" s="1"/>
  <c r="T77" i="39"/>
  <c r="U77" i="39" s="1"/>
  <c r="T61" i="39"/>
  <c r="U61" i="39" s="1"/>
  <c r="T93" i="39"/>
  <c r="U93" i="39" s="1"/>
  <c r="T96" i="39"/>
  <c r="U96" i="39" s="1"/>
  <c r="T33" i="39"/>
  <c r="U33" i="39" s="1"/>
  <c r="T54" i="39"/>
  <c r="U54" i="39" s="1"/>
  <c r="T24" i="39"/>
  <c r="U24" i="39" s="1"/>
  <c r="T97" i="39"/>
  <c r="U97" i="39" s="1"/>
  <c r="T25" i="39"/>
  <c r="U25" i="39" s="1"/>
  <c r="T39" i="39"/>
  <c r="U39" i="39" s="1"/>
  <c r="T76" i="39"/>
  <c r="U76" i="39" s="1"/>
  <c r="T40" i="39"/>
  <c r="U40" i="39" s="1"/>
  <c r="T51" i="39"/>
  <c r="U51" i="39" s="1"/>
  <c r="T106" i="39"/>
  <c r="U106" i="39" s="1"/>
  <c r="T57" i="39"/>
  <c r="U57" i="39" s="1"/>
  <c r="T94" i="39"/>
  <c r="U94" i="39" s="1"/>
  <c r="T70" i="39"/>
  <c r="U70" i="39" s="1"/>
  <c r="T90" i="39"/>
  <c r="U90" i="39" s="1"/>
  <c r="T21" i="39"/>
  <c r="U21" i="39" s="1"/>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9" i="9"/>
  <c r="L10" i="9"/>
  <c r="L11" i="9"/>
  <c r="L12" i="9"/>
  <c r="L15" i="9"/>
  <c r="L8" i="9"/>
  <c r="D28" i="35"/>
  <c r="D27" i="35"/>
  <c r="D26" i="35"/>
  <c r="D25" i="35"/>
  <c r="D24" i="35"/>
  <c r="D23" i="35"/>
  <c r="D22" i="35"/>
  <c r="D21" i="35"/>
  <c r="D20" i="35"/>
  <c r="D19" i="35"/>
  <c r="D18" i="35"/>
  <c r="D17" i="35"/>
  <c r="D16" i="35"/>
  <c r="D15" i="35"/>
  <c r="D14" i="35"/>
  <c r="D13" i="35"/>
  <c r="T130" i="9"/>
  <c r="F13" i="35" l="1"/>
  <c r="F14" i="35"/>
  <c r="F24" i="35"/>
  <c r="F25" i="35"/>
  <c r="F15" i="35"/>
  <c r="F16" i="35"/>
  <c r="F17" i="35"/>
  <c r="F18" i="35"/>
  <c r="F19" i="35"/>
  <c r="F20" i="35"/>
  <c r="F21" i="35"/>
  <c r="F22" i="35"/>
  <c r="F23" i="35"/>
  <c r="F26" i="35"/>
  <c r="F27" i="35"/>
  <c r="F28" i="35"/>
  <c r="E10" i="30" l="1"/>
  <c r="E11" i="30"/>
  <c r="E12" i="30"/>
  <c r="E13" i="30"/>
  <c r="E14" i="30"/>
  <c r="E15" i="30"/>
  <c r="E16" i="30"/>
  <c r="E17" i="30"/>
  <c r="E18" i="30"/>
  <c r="E19" i="30"/>
  <c r="E20" i="30"/>
  <c r="E21" i="30"/>
  <c r="E22" i="30"/>
  <c r="E23" i="30"/>
  <c r="E24" i="30"/>
  <c r="E25" i="30"/>
  <c r="E26" i="30"/>
  <c r="E27" i="30"/>
  <c r="E28" i="30"/>
  <c r="E9" i="30"/>
  <c r="D2" i="20"/>
  <c r="I2" i="33"/>
  <c r="G2" i="33"/>
  <c r="B5" i="33"/>
  <c r="B4" i="33"/>
  <c r="G1" i="33"/>
  <c r="D2" i="33"/>
  <c r="M2" i="37"/>
  <c r="K2" i="37"/>
  <c r="B5" i="37"/>
  <c r="B4" i="37"/>
  <c r="K1" i="37"/>
  <c r="F2" i="37"/>
  <c r="J2" i="35"/>
  <c r="H2" i="35"/>
  <c r="H1" i="35"/>
  <c r="B5" i="35"/>
  <c r="B4" i="35"/>
  <c r="D2" i="35"/>
  <c r="J2" i="9"/>
  <c r="H2" i="9"/>
  <c r="H1" i="9"/>
  <c r="B4" i="9"/>
  <c r="B3" i="9"/>
  <c r="D2" i="9"/>
  <c r="L3" i="31"/>
  <c r="J3" i="31"/>
  <c r="J2" i="31"/>
  <c r="B6" i="31"/>
  <c r="B5" i="31"/>
  <c r="D2" i="31"/>
  <c r="B4" i="15"/>
  <c r="D2" i="15"/>
  <c r="H2" i="15"/>
  <c r="J4" i="15"/>
  <c r="H4" i="15"/>
  <c r="B5" i="15"/>
  <c r="J9" i="30"/>
  <c r="B8" i="39" s="1"/>
  <c r="J10" i="30"/>
  <c r="B14" i="39" s="1"/>
  <c r="B20" i="39"/>
  <c r="J12" i="30"/>
  <c r="B26" i="39" s="1"/>
  <c r="J13" i="30"/>
  <c r="B32" i="39" s="1"/>
  <c r="J14" i="30"/>
  <c r="B38" i="39" s="1"/>
  <c r="J15" i="30"/>
  <c r="B44" i="39" s="1"/>
  <c r="J16" i="30"/>
  <c r="B50" i="39" s="1"/>
  <c r="J17" i="30"/>
  <c r="B56" i="39" s="1"/>
  <c r="J18" i="30"/>
  <c r="B62" i="39" s="1"/>
  <c r="J19" i="30"/>
  <c r="B68" i="39" s="1"/>
  <c r="J20" i="30"/>
  <c r="B74" i="39" s="1"/>
  <c r="J21" i="30"/>
  <c r="B80" i="39" s="1"/>
  <c r="J22" i="30"/>
  <c r="B86" i="39" s="1"/>
  <c r="J23" i="30"/>
  <c r="B92" i="39" s="1"/>
  <c r="J24" i="30"/>
  <c r="B98" i="39" s="1"/>
  <c r="J25" i="30"/>
  <c r="B104" i="39" s="1"/>
  <c r="J26" i="30"/>
  <c r="B110" i="39" s="1"/>
  <c r="J27" i="30"/>
  <c r="B116" i="39" s="1"/>
  <c r="J28" i="30"/>
  <c r="B122" i="39" s="1"/>
  <c r="N9" i="9"/>
  <c r="N10" i="9"/>
  <c r="N11" i="9"/>
  <c r="N12"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8" i="9"/>
  <c r="K9" i="9"/>
  <c r="K10" i="9"/>
  <c r="K11" i="9"/>
  <c r="K12" i="9"/>
  <c r="S12" i="9" s="1"/>
  <c r="K15" i="9"/>
  <c r="S15" i="9" s="1"/>
  <c r="K16" i="9"/>
  <c r="K17" i="9"/>
  <c r="K18" i="9"/>
  <c r="K19" i="9"/>
  <c r="K20" i="9"/>
  <c r="S20" i="9" s="1"/>
  <c r="K21" i="9"/>
  <c r="K22" i="9"/>
  <c r="K23" i="9"/>
  <c r="K24" i="9"/>
  <c r="K25" i="9"/>
  <c r="S25" i="9" s="1"/>
  <c r="K26" i="9"/>
  <c r="S26" i="9" s="1"/>
  <c r="K27" i="9"/>
  <c r="S27" i="9" s="1"/>
  <c r="K28" i="9"/>
  <c r="K29" i="9"/>
  <c r="K30" i="9"/>
  <c r="K31" i="9"/>
  <c r="K32" i="9"/>
  <c r="S32" i="9" s="1"/>
  <c r="T32" i="9" s="1"/>
  <c r="U32" i="9" s="1"/>
  <c r="K33" i="9"/>
  <c r="S33" i="9" s="1"/>
  <c r="K34" i="9"/>
  <c r="S34" i="9" s="1"/>
  <c r="K35" i="9"/>
  <c r="S35" i="9" s="1"/>
  <c r="T35" i="9" s="1"/>
  <c r="U35" i="9" s="1"/>
  <c r="K36" i="9"/>
  <c r="S36" i="9" s="1"/>
  <c r="K37" i="9"/>
  <c r="S37" i="9" s="1"/>
  <c r="K38" i="9"/>
  <c r="S38" i="9" s="1"/>
  <c r="T38" i="9" s="1"/>
  <c r="U38" i="9" s="1"/>
  <c r="K39" i="9"/>
  <c r="S39" i="9" s="1"/>
  <c r="K40" i="9"/>
  <c r="S40" i="9" s="1"/>
  <c r="K41" i="9"/>
  <c r="S41" i="9" s="1"/>
  <c r="T41" i="9" s="1"/>
  <c r="U41" i="9" s="1"/>
  <c r="K42" i="9"/>
  <c r="S42" i="9" s="1"/>
  <c r="K43" i="9"/>
  <c r="S43" i="9" s="1"/>
  <c r="K44" i="9"/>
  <c r="S44" i="9" s="1"/>
  <c r="T44" i="9" s="1"/>
  <c r="U44" i="9" s="1"/>
  <c r="K45" i="9"/>
  <c r="S45" i="9" s="1"/>
  <c r="K46" i="9"/>
  <c r="S46" i="9" s="1"/>
  <c r="K47" i="9"/>
  <c r="S47" i="9" s="1"/>
  <c r="T47" i="9" s="1"/>
  <c r="U47" i="9" s="1"/>
  <c r="K48" i="9"/>
  <c r="S48" i="9" s="1"/>
  <c r="K49" i="9"/>
  <c r="S49" i="9" s="1"/>
  <c r="K50" i="9"/>
  <c r="K51" i="9"/>
  <c r="S51" i="9" s="1"/>
  <c r="K52" i="9"/>
  <c r="S52" i="9" s="1"/>
  <c r="K53" i="9"/>
  <c r="S53" i="9" s="1"/>
  <c r="T53" i="9" s="1"/>
  <c r="U53" i="9" s="1"/>
  <c r="K54" i="9"/>
  <c r="S54" i="9" s="1"/>
  <c r="K55" i="9"/>
  <c r="S55" i="9" s="1"/>
  <c r="K56" i="9"/>
  <c r="S56" i="9" s="1"/>
  <c r="T56" i="9" s="1"/>
  <c r="U56" i="9" s="1"/>
  <c r="K57" i="9"/>
  <c r="S57" i="9" s="1"/>
  <c r="K58" i="9"/>
  <c r="S58" i="9" s="1"/>
  <c r="K59" i="9"/>
  <c r="S59" i="9" s="1"/>
  <c r="K60" i="9"/>
  <c r="S60" i="9" s="1"/>
  <c r="K61" i="9"/>
  <c r="S61" i="9" s="1"/>
  <c r="K62" i="9"/>
  <c r="S62" i="9" s="1"/>
  <c r="K63" i="9"/>
  <c r="S63" i="9" s="1"/>
  <c r="K64" i="9"/>
  <c r="S64" i="9" s="1"/>
  <c r="K65" i="9"/>
  <c r="S65" i="9" s="1"/>
  <c r="K66" i="9"/>
  <c r="S66" i="9" s="1"/>
  <c r="K67" i="9"/>
  <c r="S67" i="9" s="1"/>
  <c r="K68" i="9"/>
  <c r="K69" i="9"/>
  <c r="S69" i="9" s="1"/>
  <c r="K70" i="9"/>
  <c r="S70" i="9" s="1"/>
  <c r="K71" i="9"/>
  <c r="S71" i="9" s="1"/>
  <c r="T71" i="9" s="1"/>
  <c r="U71" i="9" s="1"/>
  <c r="K72" i="9"/>
  <c r="S72" i="9" s="1"/>
  <c r="K73" i="9"/>
  <c r="S73" i="9" s="1"/>
  <c r="K74" i="9"/>
  <c r="S74" i="9" s="1"/>
  <c r="T74" i="9" s="1"/>
  <c r="U74" i="9" s="1"/>
  <c r="K75" i="9"/>
  <c r="S75" i="9" s="1"/>
  <c r="K76" i="9"/>
  <c r="S76" i="9" s="1"/>
  <c r="K77" i="9"/>
  <c r="S77" i="9" s="1"/>
  <c r="K78" i="9"/>
  <c r="S78" i="9" s="1"/>
  <c r="K79" i="9"/>
  <c r="S79" i="9" s="1"/>
  <c r="K80" i="9"/>
  <c r="S80" i="9" s="1"/>
  <c r="K81" i="9"/>
  <c r="S81" i="9" s="1"/>
  <c r="K82" i="9"/>
  <c r="K83" i="9"/>
  <c r="S83" i="9" s="1"/>
  <c r="K84" i="9"/>
  <c r="K85" i="9"/>
  <c r="S85" i="9" s="1"/>
  <c r="K86" i="9"/>
  <c r="S86" i="9" s="1"/>
  <c r="K87" i="9"/>
  <c r="S87" i="9" s="1"/>
  <c r="K88" i="9"/>
  <c r="K89" i="9"/>
  <c r="S89" i="9" s="1"/>
  <c r="T89" i="9" s="1"/>
  <c r="U89" i="9" s="1"/>
  <c r="K90" i="9"/>
  <c r="S90" i="9" s="1"/>
  <c r="K91" i="9"/>
  <c r="S91" i="9" s="1"/>
  <c r="K92" i="9"/>
  <c r="S92" i="9" s="1"/>
  <c r="T92" i="9" s="1"/>
  <c r="U92" i="9" s="1"/>
  <c r="K93" i="9"/>
  <c r="S93" i="9" s="1"/>
  <c r="K94" i="9"/>
  <c r="S94" i="9" s="1"/>
  <c r="K95" i="9"/>
  <c r="S95" i="9" s="1"/>
  <c r="K96" i="9"/>
  <c r="S96" i="9" s="1"/>
  <c r="T96" i="9" s="1"/>
  <c r="U96" i="9" s="1"/>
  <c r="K97" i="9"/>
  <c r="K98" i="9"/>
  <c r="S98" i="9" s="1"/>
  <c r="K99" i="9"/>
  <c r="S99" i="9" s="1"/>
  <c r="T99" i="9" s="1"/>
  <c r="U99" i="9" s="1"/>
  <c r="K100" i="9"/>
  <c r="S100" i="9" s="1"/>
  <c r="K101" i="9"/>
  <c r="S101" i="9" s="1"/>
  <c r="T101" i="9" s="1"/>
  <c r="U101" i="9" s="1"/>
  <c r="K102" i="9"/>
  <c r="S102" i="9" s="1"/>
  <c r="K103" i="9"/>
  <c r="S103" i="9" s="1"/>
  <c r="K104" i="9"/>
  <c r="S104" i="9" s="1"/>
  <c r="T104" i="9" s="1"/>
  <c r="U104" i="9" s="1"/>
  <c r="K105" i="9"/>
  <c r="S105" i="9" s="1"/>
  <c r="K106" i="9"/>
  <c r="S106" i="9" s="1"/>
  <c r="K107" i="9"/>
  <c r="S107" i="9" s="1"/>
  <c r="T107" i="9" s="1"/>
  <c r="U107" i="9" s="1"/>
  <c r="K108" i="9"/>
  <c r="S108" i="9" s="1"/>
  <c r="K109" i="9"/>
  <c r="S109" i="9" s="1"/>
  <c r="K110" i="9"/>
  <c r="S110" i="9" s="1"/>
  <c r="T110" i="9" s="1"/>
  <c r="U110" i="9" s="1"/>
  <c r="K111" i="9"/>
  <c r="S111" i="9" s="1"/>
  <c r="K112" i="9"/>
  <c r="S112" i="9" s="1"/>
  <c r="K113" i="9"/>
  <c r="S113" i="9" s="1"/>
  <c r="K114" i="9"/>
  <c r="S114" i="9" s="1"/>
  <c r="K115" i="9"/>
  <c r="S115" i="9" s="1"/>
  <c r="K116" i="9"/>
  <c r="S116" i="9" s="1"/>
  <c r="K117" i="9"/>
  <c r="S117" i="9" s="1"/>
  <c r="K118" i="9"/>
  <c r="S118" i="9" s="1"/>
  <c r="K119" i="9"/>
  <c r="S119" i="9" s="1"/>
  <c r="T119" i="9" s="1"/>
  <c r="U119" i="9" s="1"/>
  <c r="K120" i="9"/>
  <c r="S120" i="9" s="1"/>
  <c r="K121" i="9"/>
  <c r="S121" i="9" s="1"/>
  <c r="K122" i="9"/>
  <c r="S122" i="9" s="1"/>
  <c r="T122" i="9" s="1"/>
  <c r="U122" i="9" s="1"/>
  <c r="K123" i="9"/>
  <c r="S123" i="9" s="1"/>
  <c r="K124" i="9"/>
  <c r="S124" i="9" s="1"/>
  <c r="K125" i="9"/>
  <c r="S125" i="9" s="1"/>
  <c r="T125" i="9" s="1"/>
  <c r="U125" i="9" s="1"/>
  <c r="K126" i="9"/>
  <c r="S126" i="9" s="1"/>
  <c r="K127" i="9"/>
  <c r="S127" i="9" s="1"/>
  <c r="K128" i="9"/>
  <c r="K129" i="9"/>
  <c r="S129" i="9" s="1"/>
  <c r="I9" i="9"/>
  <c r="I10"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K8" i="9"/>
  <c r="S31" i="9" l="1"/>
  <c r="S30" i="9"/>
  <c r="S29" i="9"/>
  <c r="S24" i="9"/>
  <c r="S19" i="9"/>
  <c r="S18" i="9"/>
  <c r="S50" i="9"/>
  <c r="T50" i="9" s="1"/>
  <c r="U50" i="9" s="1"/>
  <c r="S22" i="9"/>
  <c r="S28" i="9"/>
  <c r="S23" i="9"/>
  <c r="S84" i="9"/>
  <c r="T84" i="9" s="1"/>
  <c r="U84" i="9" s="1"/>
  <c r="S68" i="9"/>
  <c r="T68" i="9" s="1"/>
  <c r="U68" i="9" s="1"/>
  <c r="S82" i="9"/>
  <c r="S128" i="9"/>
  <c r="T128" i="9" s="1"/>
  <c r="U128" i="9" s="1"/>
  <c r="S10" i="9"/>
  <c r="S9" i="9"/>
  <c r="S97" i="9"/>
  <c r="T97" i="9" s="1"/>
  <c r="T62" i="9"/>
  <c r="U62" i="9" s="1"/>
  <c r="T109" i="9"/>
  <c r="U109" i="9" s="1"/>
  <c r="T61" i="9"/>
  <c r="U61" i="9" s="1"/>
  <c r="T108" i="9"/>
  <c r="U108" i="9" s="1"/>
  <c r="T60" i="9"/>
  <c r="U60" i="9" s="1"/>
  <c r="T48" i="9"/>
  <c r="U48" i="9" s="1"/>
  <c r="T36" i="9"/>
  <c r="U36" i="9" s="1"/>
  <c r="T86" i="9"/>
  <c r="U86" i="9" s="1"/>
  <c r="T26" i="9"/>
  <c r="U26" i="9" s="1"/>
  <c r="T85" i="9"/>
  <c r="U85" i="9" s="1"/>
  <c r="T73" i="9"/>
  <c r="U73" i="9" s="1"/>
  <c r="T49" i="9"/>
  <c r="U49" i="9" s="1"/>
  <c r="T25" i="9"/>
  <c r="U25" i="9" s="1"/>
  <c r="T95" i="9"/>
  <c r="U95" i="9" s="1"/>
  <c r="T83" i="9"/>
  <c r="U83" i="9" s="1"/>
  <c r="T59" i="9"/>
  <c r="U59" i="9"/>
  <c r="T80" i="9"/>
  <c r="U80" i="9" s="1"/>
  <c r="T98" i="9"/>
  <c r="U98" i="9" s="1"/>
  <c r="T121" i="9"/>
  <c r="U121" i="9" s="1"/>
  <c r="T37" i="9"/>
  <c r="U37" i="9" s="1"/>
  <c r="T120" i="9"/>
  <c r="U120" i="9" s="1"/>
  <c r="T72" i="9"/>
  <c r="U72" i="9" s="1"/>
  <c r="T116" i="9"/>
  <c r="U116" i="9" s="1"/>
  <c r="T129" i="9"/>
  <c r="U129" i="9" s="1"/>
  <c r="T117" i="9"/>
  <c r="U117" i="9" s="1"/>
  <c r="T105" i="9"/>
  <c r="U105" i="9" s="1"/>
  <c r="T93" i="9"/>
  <c r="U93" i="9" s="1"/>
  <c r="T81" i="9"/>
  <c r="U81" i="9" s="1"/>
  <c r="T69" i="9"/>
  <c r="U69" i="9" s="1"/>
  <c r="T57" i="9"/>
  <c r="U57" i="9" s="1"/>
  <c r="T45" i="9"/>
  <c r="U45" i="9" s="1"/>
  <c r="T33" i="9"/>
  <c r="U33" i="9" s="1"/>
  <c r="T127" i="9"/>
  <c r="U127" i="9" s="1"/>
  <c r="T115" i="9"/>
  <c r="U115" i="9" s="1"/>
  <c r="T103" i="9"/>
  <c r="U103" i="9" s="1"/>
  <c r="T91" i="9"/>
  <c r="U91" i="9" s="1"/>
  <c r="T79" i="9"/>
  <c r="U79" i="9" s="1"/>
  <c r="T67" i="9"/>
  <c r="U67" i="9" s="1"/>
  <c r="T55" i="9"/>
  <c r="U55" i="9" s="1"/>
  <c r="T43" i="9"/>
  <c r="U43" i="9" s="1"/>
  <c r="T126" i="9"/>
  <c r="U126" i="9" s="1"/>
  <c r="T114" i="9"/>
  <c r="U114" i="9" s="1"/>
  <c r="T102" i="9"/>
  <c r="U102" i="9" s="1"/>
  <c r="T90" i="9"/>
  <c r="U90" i="9" s="1"/>
  <c r="T78" i="9"/>
  <c r="U78" i="9" s="1"/>
  <c r="T66" i="9"/>
  <c r="U66" i="9" s="1"/>
  <c r="T54" i="9"/>
  <c r="U54" i="9" s="1"/>
  <c r="T42" i="9"/>
  <c r="U42" i="9" s="1"/>
  <c r="T113" i="9"/>
  <c r="U113" i="9" s="1"/>
  <c r="T65" i="9"/>
  <c r="U65" i="9" s="1"/>
  <c r="T77" i="9"/>
  <c r="U77" i="9" s="1"/>
  <c r="T123" i="9"/>
  <c r="U123" i="9" s="1"/>
  <c r="T111" i="9"/>
  <c r="U111" i="9" s="1"/>
  <c r="T87" i="9"/>
  <c r="U87" i="9" s="1"/>
  <c r="T75" i="9"/>
  <c r="U75" i="9" s="1"/>
  <c r="T63" i="9"/>
  <c r="U63" i="9" s="1"/>
  <c r="T51" i="9"/>
  <c r="U51" i="9" s="1"/>
  <c r="T39" i="9"/>
  <c r="U39" i="9" s="1"/>
  <c r="T27" i="9"/>
  <c r="U27" i="9" s="1"/>
  <c r="S8" i="9"/>
  <c r="S21" i="9"/>
  <c r="S17" i="9"/>
  <c r="S16" i="9"/>
  <c r="S88" i="9"/>
  <c r="S11" i="9"/>
  <c r="D9" i="15"/>
  <c r="F9" i="15" s="1"/>
  <c r="C10" i="31" s="1"/>
  <c r="E2" i="37"/>
  <c r="C2" i="20"/>
  <c r="C2" i="33"/>
  <c r="C2" i="35"/>
  <c r="C2" i="9"/>
  <c r="C2" i="31"/>
  <c r="C2" i="15"/>
  <c r="B1" i="20"/>
  <c r="B1" i="33"/>
  <c r="B1" i="37"/>
  <c r="B1" i="35"/>
  <c r="B1" i="9"/>
  <c r="B1" i="31"/>
  <c r="B1" i="15"/>
  <c r="D9" i="30"/>
  <c r="F2" i="33"/>
  <c r="F1" i="33"/>
  <c r="J2" i="37"/>
  <c r="J1" i="37"/>
  <c r="G2" i="35"/>
  <c r="G1" i="35"/>
  <c r="G2" i="9"/>
  <c r="G1" i="9"/>
  <c r="A124" i="9"/>
  <c r="A118" i="9"/>
  <c r="A112" i="9"/>
  <c r="A106" i="9"/>
  <c r="A100" i="9"/>
  <c r="A94" i="9"/>
  <c r="A88" i="9"/>
  <c r="A82" i="9"/>
  <c r="A76" i="9"/>
  <c r="A70" i="9"/>
  <c r="A64" i="9"/>
  <c r="A58" i="9"/>
  <c r="A52" i="9"/>
  <c r="A46" i="9"/>
  <c r="A40" i="9"/>
  <c r="A34" i="9"/>
  <c r="A28" i="9"/>
  <c r="A22" i="9"/>
  <c r="A16" i="9"/>
  <c r="I8" i="9"/>
  <c r="I3" i="31"/>
  <c r="I2" i="31"/>
  <c r="G4" i="15"/>
  <c r="G2" i="15"/>
  <c r="D10" i="30"/>
  <c r="D11" i="30"/>
  <c r="D12" i="30"/>
  <c r="D13" i="30"/>
  <c r="D14" i="30"/>
  <c r="D15" i="30"/>
  <c r="D16" i="30"/>
  <c r="D17" i="30"/>
  <c r="D18" i="30"/>
  <c r="D19" i="30"/>
  <c r="D20" i="30"/>
  <c r="D21" i="30"/>
  <c r="D22" i="30"/>
  <c r="D23" i="30"/>
  <c r="D24" i="30"/>
  <c r="D25" i="30"/>
  <c r="D26" i="30"/>
  <c r="D27" i="30"/>
  <c r="D28" i="30"/>
  <c r="H9" i="15"/>
  <c r="H11" i="15"/>
  <c r="H12" i="15"/>
  <c r="H13" i="15"/>
  <c r="H14" i="15"/>
  <c r="H15" i="15"/>
  <c r="H16" i="15"/>
  <c r="H17" i="15"/>
  <c r="H18" i="15"/>
  <c r="H19" i="15"/>
  <c r="H20" i="15"/>
  <c r="H21" i="15"/>
  <c r="H22" i="15"/>
  <c r="H23" i="15"/>
  <c r="H24" i="15"/>
  <c r="H25" i="15"/>
  <c r="H26" i="15"/>
  <c r="H27" i="15"/>
  <c r="H28" i="15"/>
  <c r="L9" i="15"/>
  <c r="K10"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10" i="15"/>
  <c r="E10" i="15" s="1"/>
  <c r="D11" i="15"/>
  <c r="E11" i="15" s="1"/>
  <c r="C20" i="39" s="1"/>
  <c r="D12" i="15"/>
  <c r="E12" i="15" s="1"/>
  <c r="C26" i="39" s="1"/>
  <c r="D13" i="15"/>
  <c r="F13" i="15" s="1"/>
  <c r="C14" i="31" s="1"/>
  <c r="D14" i="15"/>
  <c r="F14" i="15" s="1"/>
  <c r="C15" i="31" s="1"/>
  <c r="E15" i="31" s="1"/>
  <c r="D15" i="15"/>
  <c r="F15" i="15" s="1"/>
  <c r="C16" i="31" s="1"/>
  <c r="D16" i="15"/>
  <c r="E16" i="15" s="1"/>
  <c r="C50" i="39" s="1"/>
  <c r="D17" i="15"/>
  <c r="F17" i="15" s="1"/>
  <c r="C18" i="31" s="1"/>
  <c r="E18" i="31" s="1"/>
  <c r="D18" i="15"/>
  <c r="F18" i="15" s="1"/>
  <c r="C19" i="31" s="1"/>
  <c r="D19" i="15"/>
  <c r="E19" i="15" s="1"/>
  <c r="D20" i="15"/>
  <c r="E20" i="15" s="1"/>
  <c r="C74" i="39" s="1"/>
  <c r="D21" i="15"/>
  <c r="E21" i="15" s="1"/>
  <c r="D22" i="15"/>
  <c r="F22" i="15" s="1"/>
  <c r="C23" i="31" s="1"/>
  <c r="D23" i="15"/>
  <c r="E23" i="15" s="1"/>
  <c r="C92" i="39" s="1"/>
  <c r="D24" i="15"/>
  <c r="E24" i="15" s="1"/>
  <c r="C98" i="39" s="1"/>
  <c r="D25" i="15"/>
  <c r="F25" i="15" s="1"/>
  <c r="C26" i="31" s="1"/>
  <c r="D26" i="15"/>
  <c r="E26" i="15" s="1"/>
  <c r="D27" i="15"/>
  <c r="F27" i="15" s="1"/>
  <c r="C28" i="31" s="1"/>
  <c r="D28" i="15"/>
  <c r="F28" i="15" s="1"/>
  <c r="C29" i="31" s="1"/>
  <c r="E27" i="15"/>
  <c r="B10" i="15"/>
  <c r="B22" i="9"/>
  <c r="B28" i="9"/>
  <c r="B34" i="9"/>
  <c r="B15" i="31"/>
  <c r="B15" i="35"/>
  <c r="B52" i="9"/>
  <c r="B58" i="9"/>
  <c r="B64" i="9"/>
  <c r="B19" i="35"/>
  <c r="B76" i="9"/>
  <c r="B82" i="9"/>
  <c r="B88" i="9"/>
  <c r="B94" i="9"/>
  <c r="B100" i="9"/>
  <c r="B26" i="31"/>
  <c r="B26" i="35"/>
  <c r="B118" i="9"/>
  <c r="B28" i="15"/>
  <c r="B9" i="15"/>
  <c r="A28" i="35"/>
  <c r="A27" i="35"/>
  <c r="A26" i="35"/>
  <c r="A25" i="35"/>
  <c r="A24" i="35"/>
  <c r="A23" i="35"/>
  <c r="A22" i="35"/>
  <c r="A21" i="35"/>
  <c r="A20" i="35"/>
  <c r="A19" i="35"/>
  <c r="A18" i="35"/>
  <c r="A17" i="35"/>
  <c r="A16" i="35"/>
  <c r="A15" i="35"/>
  <c r="A14" i="35"/>
  <c r="A13" i="35"/>
  <c r="A12" i="35"/>
  <c r="A11" i="35"/>
  <c r="A10" i="35"/>
  <c r="A9" i="35"/>
  <c r="A8" i="9"/>
  <c r="F16" i="15"/>
  <c r="C17" i="31" s="1"/>
  <c r="F19" i="15"/>
  <c r="C20" i="31" s="1"/>
  <c r="E20" i="31" s="1"/>
  <c r="A11" i="31"/>
  <c r="A12" i="31"/>
  <c r="A10" i="31"/>
  <c r="A13" i="31"/>
  <c r="A14" i="31"/>
  <c r="A15" i="31"/>
  <c r="A16" i="31"/>
  <c r="A17" i="31"/>
  <c r="A18" i="31"/>
  <c r="A19" i="31"/>
  <c r="A20" i="31"/>
  <c r="A21" i="31"/>
  <c r="A22" i="31"/>
  <c r="A23" i="31"/>
  <c r="A24" i="31"/>
  <c r="A25" i="31"/>
  <c r="A26" i="31"/>
  <c r="A27" i="31"/>
  <c r="A28" i="31"/>
  <c r="A29" i="31"/>
  <c r="A17" i="15"/>
  <c r="A18" i="15"/>
  <c r="A19" i="15"/>
  <c r="A20" i="15"/>
  <c r="A21" i="15"/>
  <c r="A22" i="15"/>
  <c r="A23" i="15"/>
  <c r="B23" i="15"/>
  <c r="A24" i="15"/>
  <c r="A25" i="15"/>
  <c r="A26" i="15"/>
  <c r="A27" i="15"/>
  <c r="A28" i="15"/>
  <c r="A16" i="15"/>
  <c r="A15" i="15"/>
  <c r="A14" i="15"/>
  <c r="A13" i="15"/>
  <c r="A12" i="15"/>
  <c r="A11" i="15"/>
  <c r="A10" i="15"/>
  <c r="A9" i="15"/>
  <c r="E22" i="15" l="1"/>
  <c r="E28" i="15"/>
  <c r="M28" i="15"/>
  <c r="M20" i="15"/>
  <c r="M19" i="15"/>
  <c r="D68" i="39" s="1"/>
  <c r="T68" i="39" s="1"/>
  <c r="U68" i="39" s="1"/>
  <c r="M15" i="15"/>
  <c r="N15" i="15" s="1"/>
  <c r="D16" i="31" s="1"/>
  <c r="M12" i="15"/>
  <c r="D26" i="39" s="1"/>
  <c r="C70" i="9"/>
  <c r="T70" i="9" s="1"/>
  <c r="U70" i="9" s="1"/>
  <c r="C68" i="39"/>
  <c r="N28" i="15"/>
  <c r="D29" i="31" s="1"/>
  <c r="D122" i="39"/>
  <c r="T122" i="39" s="1"/>
  <c r="U122" i="39" s="1"/>
  <c r="C112" i="9"/>
  <c r="T112" i="9" s="1"/>
  <c r="U112" i="9" s="1"/>
  <c r="C110" i="39"/>
  <c r="C16" i="9"/>
  <c r="T16" i="9" s="1"/>
  <c r="U16" i="9" s="1"/>
  <c r="T17" i="9" s="1"/>
  <c r="C14" i="39"/>
  <c r="C118" i="9"/>
  <c r="T118" i="9" s="1"/>
  <c r="U118" i="9" s="1"/>
  <c r="C116" i="39"/>
  <c r="C88" i="9"/>
  <c r="C86" i="39"/>
  <c r="M14" i="15"/>
  <c r="D38" i="39" s="1"/>
  <c r="T38" i="39" s="1"/>
  <c r="U38" i="39" s="1"/>
  <c r="C124" i="9"/>
  <c r="T124" i="9" s="1"/>
  <c r="U124" i="9" s="1"/>
  <c r="C122" i="39"/>
  <c r="E17" i="15"/>
  <c r="C82" i="9"/>
  <c r="T82" i="9" s="1"/>
  <c r="U82" i="9" s="1"/>
  <c r="C80" i="39"/>
  <c r="M17" i="15"/>
  <c r="D56" i="39" s="1"/>
  <c r="T56" i="39" s="1"/>
  <c r="U56" i="39" s="1"/>
  <c r="D76" i="9"/>
  <c r="D74" i="39"/>
  <c r="T74" i="39" s="1"/>
  <c r="U74" i="39" s="1"/>
  <c r="U97" i="9"/>
  <c r="E21" i="35"/>
  <c r="G21" i="35" s="1"/>
  <c r="E19" i="35"/>
  <c r="G19" i="35" s="1"/>
  <c r="E27" i="35"/>
  <c r="G27" i="35" s="1"/>
  <c r="E28" i="35"/>
  <c r="G28" i="35" s="1"/>
  <c r="M22" i="15"/>
  <c r="F11" i="15"/>
  <c r="C12" i="31" s="1"/>
  <c r="F21" i="15"/>
  <c r="C22" i="31" s="1"/>
  <c r="E22" i="31" s="1"/>
  <c r="E25" i="15"/>
  <c r="F20" i="15"/>
  <c r="C21" i="31" s="1"/>
  <c r="E21" i="31" s="1"/>
  <c r="N20" i="15"/>
  <c r="D21" i="31" s="1"/>
  <c r="E13" i="15"/>
  <c r="C32" i="39" s="1"/>
  <c r="M26" i="15"/>
  <c r="D110" i="39" s="1"/>
  <c r="T110" i="39" s="1"/>
  <c r="U110" i="39" s="1"/>
  <c r="E14" i="15"/>
  <c r="E22" i="35"/>
  <c r="G22" i="35" s="1"/>
  <c r="T88" i="9"/>
  <c r="U88" i="9" s="1"/>
  <c r="M23" i="15"/>
  <c r="F24" i="15"/>
  <c r="C25" i="31" s="1"/>
  <c r="E25" i="31" s="1"/>
  <c r="F26" i="15"/>
  <c r="C27" i="31" s="1"/>
  <c r="E27" i="31" s="1"/>
  <c r="F12" i="15"/>
  <c r="C13" i="31" s="1"/>
  <c r="M18" i="15"/>
  <c r="M10" i="15"/>
  <c r="F10" i="15"/>
  <c r="C11" i="31" s="1"/>
  <c r="M27" i="15"/>
  <c r="M25" i="15"/>
  <c r="D104" i="39" s="1"/>
  <c r="T104" i="39" s="1"/>
  <c r="U104" i="39" s="1"/>
  <c r="M24" i="15"/>
  <c r="D98" i="39" s="1"/>
  <c r="T98" i="39" s="1"/>
  <c r="U98" i="39" s="1"/>
  <c r="M21" i="15"/>
  <c r="D80" i="39" s="1"/>
  <c r="T80" i="39" s="1"/>
  <c r="U80" i="39" s="1"/>
  <c r="M16" i="15"/>
  <c r="D50" i="39" s="1"/>
  <c r="T50" i="39" s="1"/>
  <c r="U50" i="39" s="1"/>
  <c r="M13" i="15"/>
  <c r="D32" i="39" s="1"/>
  <c r="T32" i="39" s="1"/>
  <c r="U32" i="39" s="1"/>
  <c r="M11" i="15"/>
  <c r="D20" i="39" s="1"/>
  <c r="B112" i="9"/>
  <c r="B13" i="15"/>
  <c r="B13" i="35"/>
  <c r="B13" i="31"/>
  <c r="B26" i="15"/>
  <c r="B12" i="15"/>
  <c r="B17" i="31"/>
  <c r="B18" i="15"/>
  <c r="B17" i="35"/>
  <c r="B25" i="35"/>
  <c r="B106" i="9"/>
  <c r="B20" i="31"/>
  <c r="B14" i="31"/>
  <c r="B25" i="15"/>
  <c r="B19" i="15"/>
  <c r="B40" i="9"/>
  <c r="B21" i="15"/>
  <c r="B14" i="15"/>
  <c r="B21" i="31"/>
  <c r="B14" i="35"/>
  <c r="B16" i="9"/>
  <c r="B70" i="9"/>
  <c r="B16" i="31"/>
  <c r="B12" i="31"/>
  <c r="B27" i="15"/>
  <c r="B23" i="35"/>
  <c r="B24" i="31"/>
  <c r="B20" i="35"/>
  <c r="B20" i="15"/>
  <c r="B19" i="31"/>
  <c r="B11" i="35"/>
  <c r="B28" i="31"/>
  <c r="B16" i="35"/>
  <c r="B21" i="35"/>
  <c r="B17" i="15"/>
  <c r="B11" i="15"/>
  <c r="B16" i="15"/>
  <c r="B22" i="31"/>
  <c r="B18" i="31"/>
  <c r="B12" i="35"/>
  <c r="B27" i="35"/>
  <c r="B46" i="9"/>
  <c r="B22" i="15"/>
  <c r="B27" i="31"/>
  <c r="B23" i="31"/>
  <c r="B10" i="35"/>
  <c r="B18" i="35"/>
  <c r="B22" i="35"/>
  <c r="B11" i="31"/>
  <c r="B15" i="15"/>
  <c r="B24" i="15"/>
  <c r="B29" i="31"/>
  <c r="B25" i="31"/>
  <c r="B24" i="35"/>
  <c r="B28" i="35"/>
  <c r="E19" i="31"/>
  <c r="C94" i="9"/>
  <c r="E17" i="31"/>
  <c r="E23" i="31"/>
  <c r="E16" i="31"/>
  <c r="N26" i="15"/>
  <c r="D27" i="31" s="1"/>
  <c r="E28" i="31"/>
  <c r="E29" i="31"/>
  <c r="C76" i="9"/>
  <c r="C28" i="9"/>
  <c r="T28" i="9" s="1"/>
  <c r="U28" i="9" s="1"/>
  <c r="C100" i="9"/>
  <c r="E14" i="31"/>
  <c r="E26" i="31"/>
  <c r="D124" i="9"/>
  <c r="N19" i="15"/>
  <c r="D20" i="31" s="1"/>
  <c r="C22" i="9"/>
  <c r="C52" i="9"/>
  <c r="C34" i="9"/>
  <c r="B124" i="9"/>
  <c r="E15" i="15"/>
  <c r="C44" i="39" s="1"/>
  <c r="E18" i="15"/>
  <c r="C62" i="39" s="1"/>
  <c r="F23" i="15"/>
  <c r="C24" i="31" s="1"/>
  <c r="D70" i="9"/>
  <c r="E9" i="15"/>
  <c r="M9" i="15"/>
  <c r="B9" i="35"/>
  <c r="B8" i="9"/>
  <c r="B10" i="31"/>
  <c r="T26" i="39" l="1"/>
  <c r="U26" i="39" s="1"/>
  <c r="V26" i="39"/>
  <c r="D12" i="35" s="1"/>
  <c r="F12" i="35" s="1"/>
  <c r="T22" i="9"/>
  <c r="U22" i="9"/>
  <c r="T23" i="9" s="1"/>
  <c r="T29" i="9"/>
  <c r="U29" i="9"/>
  <c r="T20" i="39"/>
  <c r="U20" i="39" s="1"/>
  <c r="V20" i="39"/>
  <c r="D11" i="35" s="1"/>
  <c r="F11" i="35" s="1"/>
  <c r="N21" i="15"/>
  <c r="D22" i="31" s="1"/>
  <c r="D44" i="39"/>
  <c r="T44" i="39" s="1"/>
  <c r="U44" i="39" s="1"/>
  <c r="D46" i="9"/>
  <c r="D100" i="9"/>
  <c r="D112" i="9"/>
  <c r="D106" i="9"/>
  <c r="N13" i="15"/>
  <c r="D14" i="31" s="1"/>
  <c r="N12" i="15"/>
  <c r="D13" i="31" s="1"/>
  <c r="E13" i="31" s="1"/>
  <c r="N14" i="15"/>
  <c r="D15" i="31" s="1"/>
  <c r="D28" i="9"/>
  <c r="D34" i="9"/>
  <c r="D52" i="9"/>
  <c r="D82" i="9"/>
  <c r="N16" i="15"/>
  <c r="D17" i="31" s="1"/>
  <c r="N24" i="15"/>
  <c r="D25" i="31" s="1"/>
  <c r="N25" i="15"/>
  <c r="D26" i="31" s="1"/>
  <c r="D94" i="9"/>
  <c r="D92" i="39"/>
  <c r="T92" i="39" s="1"/>
  <c r="U92" i="39" s="1"/>
  <c r="C106" i="9"/>
  <c r="T106" i="9" s="1"/>
  <c r="U106" i="9" s="1"/>
  <c r="C104" i="39"/>
  <c r="E26" i="35"/>
  <c r="G26" i="35" s="1"/>
  <c r="N10" i="15"/>
  <c r="D11" i="31" s="1"/>
  <c r="E11" i="31" s="1"/>
  <c r="D14" i="39"/>
  <c r="D40" i="9"/>
  <c r="N11" i="15"/>
  <c r="D12" i="31" s="1"/>
  <c r="E12" i="31" s="1"/>
  <c r="C40" i="9"/>
  <c r="T40" i="9" s="1"/>
  <c r="U40" i="9" s="1"/>
  <c r="C38" i="39"/>
  <c r="D64" i="9"/>
  <c r="D62" i="39"/>
  <c r="T62" i="39" s="1"/>
  <c r="U62" i="39" s="1"/>
  <c r="D22" i="9"/>
  <c r="D58" i="9"/>
  <c r="D88" i="9"/>
  <c r="D86" i="39"/>
  <c r="T86" i="39" s="1"/>
  <c r="U86" i="39" s="1"/>
  <c r="N17" i="15"/>
  <c r="D18" i="31" s="1"/>
  <c r="C58" i="9"/>
  <c r="C56" i="39"/>
  <c r="D118" i="9"/>
  <c r="D116" i="39"/>
  <c r="T116" i="39" s="1"/>
  <c r="U116" i="39" s="1"/>
  <c r="D8" i="9"/>
  <c r="D8" i="39"/>
  <c r="V8" i="39" s="1"/>
  <c r="D9" i="35" s="1"/>
  <c r="F9" i="35" s="1"/>
  <c r="C8" i="9"/>
  <c r="C8" i="39"/>
  <c r="T100" i="9"/>
  <c r="U100" i="9" s="1"/>
  <c r="E24" i="35"/>
  <c r="G24" i="35" s="1"/>
  <c r="T34" i="9"/>
  <c r="U34" i="9" s="1"/>
  <c r="E13" i="35"/>
  <c r="G13" i="35" s="1"/>
  <c r="T52" i="9"/>
  <c r="U52" i="9" s="1"/>
  <c r="E16" i="35"/>
  <c r="G16" i="35" s="1"/>
  <c r="N27" i="15"/>
  <c r="D28" i="31" s="1"/>
  <c r="T76" i="9"/>
  <c r="U76" i="9" s="1"/>
  <c r="E20" i="35"/>
  <c r="G20" i="35" s="1"/>
  <c r="E14" i="35"/>
  <c r="G14" i="35" s="1"/>
  <c r="N23" i="15"/>
  <c r="D24" i="31" s="1"/>
  <c r="T94" i="9"/>
  <c r="U94" i="9" s="1"/>
  <c r="E23" i="35"/>
  <c r="G23" i="35" s="1"/>
  <c r="N18" i="15"/>
  <c r="D19" i="31" s="1"/>
  <c r="N22" i="15"/>
  <c r="D23" i="31" s="1"/>
  <c r="E25" i="35"/>
  <c r="G25" i="35" s="1"/>
  <c r="D16" i="9"/>
  <c r="N9" i="15"/>
  <c r="D10" i="31" s="1"/>
  <c r="E10" i="31" s="1"/>
  <c r="E24" i="31"/>
  <c r="C46" i="9"/>
  <c r="C64" i="9"/>
  <c r="T30" i="9" l="1"/>
  <c r="U30" i="9" s="1"/>
  <c r="T8" i="9"/>
  <c r="U8" i="9" s="1"/>
  <c r="U23" i="9"/>
  <c r="T14" i="39"/>
  <c r="U14" i="39" s="1"/>
  <c r="T15" i="39" s="1"/>
  <c r="U15" i="39" s="1"/>
  <c r="T16" i="39" s="1"/>
  <c r="U16" i="39" s="1"/>
  <c r="T17" i="39" s="1"/>
  <c r="U17" i="39" s="1"/>
  <c r="T18" i="39" s="1"/>
  <c r="U18" i="39" s="1"/>
  <c r="T19" i="39" s="1"/>
  <c r="U19" i="39" s="1"/>
  <c r="V14" i="39"/>
  <c r="D10" i="35" s="1"/>
  <c r="F10" i="35" s="1"/>
  <c r="U17" i="9"/>
  <c r="T18" i="9" s="1"/>
  <c r="E17" i="35"/>
  <c r="G17" i="35" s="1"/>
  <c r="T58" i="9"/>
  <c r="U58" i="9" s="1"/>
  <c r="T8" i="39"/>
  <c r="U8" i="39" s="1"/>
  <c r="T9" i="39" s="1"/>
  <c r="U9" i="39" s="1"/>
  <c r="I14" i="31"/>
  <c r="C14" i="37" s="1"/>
  <c r="B15" i="33"/>
  <c r="B16" i="33"/>
  <c r="B17" i="33"/>
  <c r="B14" i="33"/>
  <c r="J14" i="31"/>
  <c r="D14" i="37" s="1"/>
  <c r="E18" i="35"/>
  <c r="G18" i="35" s="1"/>
  <c r="T64" i="9"/>
  <c r="U64" i="9" s="1"/>
  <c r="C15" i="35"/>
  <c r="E15" i="35" s="1"/>
  <c r="G15" i="35" s="1"/>
  <c r="T46" i="9"/>
  <c r="U46" i="9" s="1"/>
  <c r="J12" i="31"/>
  <c r="D12" i="37" s="1"/>
  <c r="I13" i="31"/>
  <c r="C13" i="37" s="1"/>
  <c r="I11" i="31"/>
  <c r="C11" i="37" s="1"/>
  <c r="L13" i="31"/>
  <c r="F13" i="37" s="1"/>
  <c r="L12" i="31"/>
  <c r="F12" i="37" s="1"/>
  <c r="L14" i="31"/>
  <c r="F14" i="37" s="1"/>
  <c r="K11" i="31"/>
  <c r="E11" i="37" s="1"/>
  <c r="L10" i="31"/>
  <c r="F10" i="37" s="1"/>
  <c r="K12" i="31"/>
  <c r="E12" i="37" s="1"/>
  <c r="K10" i="31"/>
  <c r="E10" i="37" s="1"/>
  <c r="M13" i="31"/>
  <c r="G13" i="37" s="1"/>
  <c r="M10" i="31"/>
  <c r="G10" i="37" s="1"/>
  <c r="K13" i="31"/>
  <c r="E13" i="37" s="1"/>
  <c r="I10" i="31"/>
  <c r="C10" i="37" s="1"/>
  <c r="M12" i="31"/>
  <c r="G12" i="37" s="1"/>
  <c r="J13" i="31"/>
  <c r="D13" i="37" s="1"/>
  <c r="M11" i="31"/>
  <c r="G11" i="37" s="1"/>
  <c r="K14" i="31"/>
  <c r="E14" i="37" s="1"/>
  <c r="J10" i="31"/>
  <c r="D10" i="37" s="1"/>
  <c r="I12" i="31"/>
  <c r="C12" i="37" s="1"/>
  <c r="J11" i="31"/>
  <c r="D11" i="37" s="1"/>
  <c r="L11" i="31"/>
  <c r="F11" i="37" s="1"/>
  <c r="M14" i="31"/>
  <c r="G14" i="37" s="1"/>
  <c r="T9" i="9" l="1"/>
  <c r="U9" i="9"/>
  <c r="T10" i="9" s="1"/>
  <c r="T31" i="9"/>
  <c r="U31" i="9"/>
  <c r="V28" i="9" s="1"/>
  <c r="C12" i="35" s="1"/>
  <c r="E12" i="35" s="1"/>
  <c r="G12" i="35" s="1"/>
  <c r="T24" i="9"/>
  <c r="U24" i="9" s="1"/>
  <c r="V22" i="9" s="1"/>
  <c r="C11" i="35" s="1"/>
  <c r="E11" i="35" s="1"/>
  <c r="G11" i="35" s="1"/>
  <c r="T10" i="39"/>
  <c r="U10" i="39" s="1"/>
  <c r="T11" i="39" s="1"/>
  <c r="U11" i="39" s="1"/>
  <c r="T12" i="39" s="1"/>
  <c r="U12" i="39" s="1"/>
  <c r="T13" i="39" s="1"/>
  <c r="U13" i="39" s="1"/>
  <c r="U10" i="9"/>
  <c r="T11" i="9" s="1"/>
  <c r="B18" i="33"/>
  <c r="C17" i="33" s="1"/>
  <c r="U18" i="9" l="1"/>
  <c r="T19" i="9" s="1"/>
  <c r="B21" i="33"/>
  <c r="C15" i="33"/>
  <c r="C16" i="33"/>
  <c r="C14" i="33"/>
  <c r="C18" i="33"/>
  <c r="U19" i="9" l="1"/>
  <c r="V16" i="9"/>
  <c r="C10" i="35" s="1"/>
  <c r="E10" i="35" s="1"/>
  <c r="G10" i="35" s="1"/>
  <c r="U11" i="9"/>
  <c r="T12" i="9" s="1"/>
  <c r="T20" i="9" l="1"/>
  <c r="U20" i="9" s="1"/>
  <c r="T21" i="9" s="1"/>
  <c r="U21" i="9" s="1"/>
  <c r="U12" i="9"/>
  <c r="T13" i="9" s="1"/>
  <c r="U13" i="9" l="1"/>
  <c r="T14" i="9" s="1"/>
  <c r="U14" i="9" l="1"/>
  <c r="T15" i="9" s="1"/>
  <c r="U15" i="9" l="1"/>
  <c r="V8" i="9" l="1"/>
  <c r="C9" i="35" s="1"/>
  <c r="E9" i="35" s="1"/>
  <c r="K13" i="35" l="1"/>
  <c r="K14" i="37" s="1"/>
  <c r="L12" i="35"/>
  <c r="L13" i="37" s="1"/>
  <c r="N13" i="35"/>
  <c r="N14" i="37" s="1"/>
  <c r="O13" i="35"/>
  <c r="O14" i="37" s="1"/>
  <c r="M12" i="35"/>
  <c r="M13" i="37" s="1"/>
  <c r="L9" i="35"/>
  <c r="L10" i="37" s="1"/>
  <c r="N10" i="35"/>
  <c r="N11" i="37" s="1"/>
  <c r="N9" i="35"/>
  <c r="N10" i="37" s="1"/>
  <c r="O12" i="35"/>
  <c r="O13" i="37" s="1"/>
  <c r="O11" i="35"/>
  <c r="O12" i="37" s="1"/>
  <c r="O10" i="35"/>
  <c r="O11" i="37" s="1"/>
  <c r="K9" i="35"/>
  <c r="K10" i="37" s="1"/>
  <c r="L10" i="35"/>
  <c r="L11" i="37" s="1"/>
  <c r="M9" i="35"/>
  <c r="M10" i="37" s="1"/>
  <c r="N11" i="35"/>
  <c r="N12" i="37" s="1"/>
  <c r="K10" i="35"/>
  <c r="K11" i="37" s="1"/>
  <c r="L11" i="35"/>
  <c r="L12" i="37" s="1"/>
  <c r="O9" i="35"/>
  <c r="O10" i="37" s="1"/>
  <c r="M10" i="35"/>
  <c r="M11" i="37" s="1"/>
  <c r="N12" i="35"/>
  <c r="N13" i="37" s="1"/>
  <c r="L13" i="35"/>
  <c r="L14" i="37" s="1"/>
  <c r="M13" i="35"/>
  <c r="M14" i="37" s="1"/>
  <c r="M11" i="35"/>
  <c r="M12" i="37" s="1"/>
  <c r="K11" i="35"/>
  <c r="K12" i="37" s="1"/>
  <c r="K12" i="35"/>
  <c r="K13" i="37" s="1"/>
  <c r="G9" i="35"/>
  <c r="D17" i="33" l="1"/>
  <c r="D15" i="33"/>
  <c r="D14" i="33"/>
  <c r="D16" i="33"/>
  <c r="D18" i="33" l="1"/>
  <c r="E18" i="33" s="1"/>
  <c r="E15" i="33"/>
  <c r="E16" i="33"/>
  <c r="E17" i="33"/>
  <c r="E14" i="33" l="1"/>
  <c r="D2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8" authorId="0" shapeId="0" xr:uid="{00000000-0006-0000-0100-000001000000}">
      <text>
        <r>
          <rPr>
            <b/>
            <sz val="9"/>
            <color indexed="81"/>
            <rFont val="Tahoma"/>
            <family val="2"/>
          </rPr>
          <t>Utilice lista de despliegue</t>
        </r>
        <r>
          <rPr>
            <sz val="9"/>
            <color indexed="81"/>
            <rFont val="Tahoma"/>
            <family val="2"/>
          </rPr>
          <t xml:space="preserve">
</t>
        </r>
      </text>
    </comment>
    <comment ref="C8" authorId="0" shapeId="0" xr:uid="{00000000-0006-0000-0100-000002000000}">
      <text>
        <r>
          <rPr>
            <b/>
            <sz val="9"/>
            <color indexed="81"/>
            <rFont val="Tahoma"/>
            <family val="2"/>
          </rPr>
          <t>Utilice lista de despliegue, depende de haber seleccionado lista en B8</t>
        </r>
        <r>
          <rPr>
            <sz val="9"/>
            <color indexed="81"/>
            <rFont val="Tahoma"/>
            <family val="2"/>
          </rPr>
          <t xml:space="preserve">
</t>
        </r>
      </text>
    </comment>
    <comment ref="E8" authorId="0" shapeId="0" xr:uid="{00000000-0006-0000-0100-000003000000}">
      <text>
        <r>
          <rPr>
            <b/>
            <sz val="9"/>
            <color indexed="81"/>
            <rFont val="Tahoma"/>
            <family val="2"/>
          </rPr>
          <t>Celda parametrizada no modifcar</t>
        </r>
        <r>
          <rPr>
            <sz val="9"/>
            <color indexed="81"/>
            <rFont val="Tahoma"/>
            <family val="2"/>
          </rPr>
          <t xml:space="preserve">
</t>
        </r>
      </text>
    </comment>
    <comment ref="F8" authorId="0" shapeId="0" xr:uid="{00000000-0006-0000-0100-000004000000}">
      <text>
        <r>
          <rPr>
            <b/>
            <sz val="9"/>
            <color indexed="81"/>
            <rFont val="Tahoma"/>
            <family val="2"/>
          </rPr>
          <t>Utilice lista de despliegue</t>
        </r>
      </text>
    </comment>
    <comment ref="G8" authorId="0" shapeId="0" xr:uid="{00000000-0006-0000-0100-000005000000}">
      <text>
        <r>
          <rPr>
            <b/>
            <sz val="9"/>
            <color indexed="81"/>
            <rFont val="Tahoma"/>
            <family val="2"/>
          </rPr>
          <t>Utilice lista de despliegue</t>
        </r>
        <r>
          <rPr>
            <sz val="9"/>
            <color indexed="81"/>
            <rFont val="Tahoma"/>
            <family val="2"/>
          </rPr>
          <t xml:space="preserve">
</t>
        </r>
      </text>
    </comment>
    <comment ref="H8" authorId="0" shapeId="0" xr:uid="{00000000-0006-0000-0100-000006000000}">
      <text>
        <r>
          <rPr>
            <b/>
            <sz val="9"/>
            <color indexed="81"/>
            <rFont val="Tahoma"/>
            <family val="2"/>
          </rPr>
          <t>inicie redacción del riesgo utilizando estructura definida</t>
        </r>
        <r>
          <rPr>
            <sz val="9"/>
            <color indexed="81"/>
            <rFont val="Tahoma"/>
            <family val="2"/>
          </rPr>
          <t xml:space="preserve">
</t>
        </r>
      </text>
    </comment>
    <comment ref="I8" authorId="0" shapeId="0" xr:uid="{00000000-0006-0000-0100-000007000000}">
      <text>
        <r>
          <rPr>
            <b/>
            <sz val="9"/>
            <color indexed="81"/>
            <rFont val="Tahoma"/>
            <family val="2"/>
          </rPr>
          <t>Continue redacción del riesgo, defina causa raíz</t>
        </r>
        <r>
          <rPr>
            <sz val="9"/>
            <color indexed="81"/>
            <rFont val="Tahoma"/>
            <family val="2"/>
          </rPr>
          <t xml:space="preserve">
</t>
        </r>
      </text>
    </comment>
    <comment ref="J8" authorId="0" shapeId="0" xr:uid="{00000000-0006-0000-0100-000008000000}">
      <text>
        <r>
          <rPr>
            <b/>
            <sz val="9"/>
            <color indexed="81"/>
            <rFont val="Tahoma"/>
            <family val="2"/>
          </rPr>
          <t>Esta celda concatena redacción del riesgo, no modificar.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8" authorId="0" shapeId="0" xr:uid="{00000000-0006-0000-0300-000001000000}">
      <text>
        <r>
          <rPr>
            <b/>
            <sz val="9"/>
            <color indexed="81"/>
            <rFont val="Tahoma"/>
            <family val="2"/>
          </rPr>
          <t>Celda parametrizada no modificar</t>
        </r>
        <r>
          <rPr>
            <sz val="9"/>
            <color indexed="81"/>
            <rFont val="Tahoma"/>
            <family val="2"/>
          </rPr>
          <t xml:space="preserve">
</t>
        </r>
      </text>
    </comment>
    <comment ref="C8" authorId="0" shapeId="0" xr:uid="{00000000-0006-0000-0300-000002000000}">
      <text>
        <r>
          <rPr>
            <b/>
            <sz val="9"/>
            <color indexed="81"/>
            <rFont val="Tahoma"/>
            <family val="2"/>
          </rPr>
          <t>Diligencie número de veces.</t>
        </r>
        <r>
          <rPr>
            <sz val="9"/>
            <color indexed="81"/>
            <rFont val="Tahoma"/>
            <family val="2"/>
          </rPr>
          <t xml:space="preserve">
</t>
        </r>
      </text>
    </comment>
    <comment ref="D8" authorId="0" shapeId="0" xr:uid="{00000000-0006-0000-0300-000003000000}">
      <text>
        <r>
          <rPr>
            <b/>
            <sz val="9"/>
            <color indexed="81"/>
            <rFont val="Tahoma"/>
            <family val="2"/>
          </rPr>
          <t>Celda parametrizada no modificar.</t>
        </r>
        <r>
          <rPr>
            <sz val="9"/>
            <color indexed="81"/>
            <rFont val="Tahoma"/>
            <family val="2"/>
          </rPr>
          <t xml:space="preserve">
</t>
        </r>
      </text>
    </comment>
    <comment ref="E8" authorId="0" shapeId="0" xr:uid="{00000000-0006-0000-0300-000004000000}">
      <text>
        <r>
          <rPr>
            <b/>
            <sz val="9"/>
            <color indexed="81"/>
            <rFont val="Tahoma"/>
            <family val="2"/>
          </rPr>
          <t>Celda parametrizada no modificar.</t>
        </r>
        <r>
          <rPr>
            <sz val="9"/>
            <color indexed="81"/>
            <rFont val="Tahoma"/>
            <family val="2"/>
          </rPr>
          <t xml:space="preserve">
</t>
        </r>
      </text>
    </comment>
    <comment ref="F8" authorId="0" shapeId="0" xr:uid="{00000000-0006-0000-0300-000005000000}">
      <text>
        <r>
          <rPr>
            <b/>
            <sz val="9"/>
            <color indexed="81"/>
            <rFont val="Tahoma"/>
            <family val="2"/>
          </rPr>
          <t>Celda parametrizada no modificar.</t>
        </r>
        <r>
          <rPr>
            <sz val="9"/>
            <color indexed="81"/>
            <rFont val="Tahoma"/>
            <family val="2"/>
          </rPr>
          <t xml:space="preserve">
</t>
        </r>
      </text>
    </comment>
    <comment ref="G8" authorId="0" shapeId="0" xr:uid="{00000000-0006-0000-0300-000006000000}">
      <text>
        <r>
          <rPr>
            <b/>
            <sz val="9"/>
            <color indexed="81"/>
            <rFont val="Tahoma"/>
            <family val="2"/>
          </rPr>
          <t>Utilice lista de despliegue</t>
        </r>
        <r>
          <rPr>
            <sz val="9"/>
            <color indexed="81"/>
            <rFont val="Tahoma"/>
            <family val="2"/>
          </rPr>
          <t xml:space="preserve">
</t>
        </r>
      </text>
    </comment>
    <comment ref="H8" authorId="0" shapeId="0" xr:uid="{00000000-0006-0000-0300-000007000000}">
      <text>
        <r>
          <rPr>
            <b/>
            <sz val="9"/>
            <color indexed="81"/>
            <rFont val="Tahoma"/>
            <family val="2"/>
          </rPr>
          <t>Celda parametrizada no modificar.</t>
        </r>
        <r>
          <rPr>
            <sz val="9"/>
            <color indexed="81"/>
            <rFont val="Tahoma"/>
            <family val="2"/>
          </rPr>
          <t xml:space="preserve">
</t>
        </r>
      </text>
    </comment>
    <comment ref="I8" authorId="0" shapeId="0" xr:uid="{00000000-0006-0000-0300-000008000000}">
      <text>
        <r>
          <rPr>
            <b/>
            <sz val="9"/>
            <color indexed="81"/>
            <rFont val="Tahoma"/>
            <family val="2"/>
          </rPr>
          <t>Celda parametrizada no modificar.</t>
        </r>
        <r>
          <rPr>
            <sz val="9"/>
            <color indexed="81"/>
            <rFont val="Tahoma"/>
            <family val="2"/>
          </rPr>
          <t xml:space="preserve">
</t>
        </r>
      </text>
    </comment>
    <comment ref="J8" authorId="0" shapeId="0" xr:uid="{00000000-0006-0000-0300-000009000000}">
      <text>
        <r>
          <rPr>
            <b/>
            <sz val="9"/>
            <color indexed="81"/>
            <rFont val="Tahoma"/>
            <family val="2"/>
          </rPr>
          <t>Utilice lista de despliegue.</t>
        </r>
      </text>
    </comment>
    <comment ref="K8" authorId="0" shapeId="0" xr:uid="{00000000-0006-0000-0300-00000A000000}">
      <text>
        <r>
          <rPr>
            <b/>
            <sz val="9"/>
            <color indexed="81"/>
            <rFont val="Tahoma"/>
            <family val="2"/>
          </rPr>
          <t>Celda parametrizada no modificar.</t>
        </r>
        <r>
          <rPr>
            <sz val="9"/>
            <color indexed="81"/>
            <rFont val="Tahoma"/>
            <family val="2"/>
          </rPr>
          <t xml:space="preserve">
</t>
        </r>
      </text>
    </comment>
    <comment ref="L8" authorId="0" shapeId="0" xr:uid="{00000000-0006-0000-0300-00000B000000}">
      <text>
        <r>
          <rPr>
            <b/>
            <sz val="9"/>
            <color indexed="81"/>
            <rFont val="Tahoma"/>
            <family val="2"/>
          </rPr>
          <t>Celda parametrizada no modificar.</t>
        </r>
        <r>
          <rPr>
            <sz val="9"/>
            <color indexed="81"/>
            <rFont val="Tahoma"/>
            <family val="2"/>
          </rPr>
          <t xml:space="preserve">
</t>
        </r>
      </text>
    </comment>
    <comment ref="M8" authorId="0" shapeId="0" xr:uid="{00000000-0006-0000-0300-00000C000000}">
      <text>
        <r>
          <rPr>
            <b/>
            <sz val="9"/>
            <color indexed="81"/>
            <rFont val="Tahoma"/>
            <family val="2"/>
          </rPr>
          <t>Celda parametrizada no modificar.</t>
        </r>
      </text>
    </comment>
    <comment ref="N8" authorId="0" shapeId="0" xr:uid="{00000000-0006-0000-0300-00000D000000}">
      <text>
        <r>
          <rPr>
            <b/>
            <sz val="9"/>
            <color indexed="81"/>
            <rFont val="Tahoma"/>
            <family val="2"/>
          </rPr>
          <t>Celda parametrizada no modificar.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8" authorId="0" shapeId="0" xr:uid="{00000000-0006-0000-0400-000001000000}">
      <text>
        <r>
          <rPr>
            <b/>
            <sz val="9"/>
            <color indexed="81"/>
            <rFont val="Tahoma"/>
            <family val="2"/>
          </rPr>
          <t>Celdas parametrizadas no modificar.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F7" authorId="0" shapeId="0" xr:uid="{00000000-0006-0000-0500-000001000000}">
      <text>
        <r>
          <rPr>
            <b/>
            <sz val="9"/>
            <color indexed="81"/>
            <rFont val="Tahoma"/>
            <family val="2"/>
          </rPr>
          <t>Inicie redacción del control, de acuerdo con estructura propuesta.</t>
        </r>
        <r>
          <rPr>
            <sz val="9"/>
            <color indexed="81"/>
            <rFont val="Tahoma"/>
            <family val="2"/>
          </rPr>
          <t xml:space="preserve">
</t>
        </r>
      </text>
    </comment>
    <comment ref="G7" authorId="0" shapeId="0" xr:uid="{00000000-0006-0000-0500-000002000000}">
      <text>
        <r>
          <rPr>
            <b/>
            <sz val="9"/>
            <color indexed="81"/>
            <rFont val="Tahoma"/>
            <family val="2"/>
          </rPr>
          <t>continue redacción, verbos aplicables: Verificar,  validar, conciliar,  comparar, revisar, cotejar.</t>
        </r>
        <r>
          <rPr>
            <sz val="9"/>
            <color indexed="81"/>
            <rFont val="Tahoma"/>
            <family val="2"/>
          </rPr>
          <t xml:space="preserve">
</t>
        </r>
      </text>
    </comment>
    <comment ref="H7" authorId="0" shapeId="0" xr:uid="{00000000-0006-0000-0500-000003000000}">
      <text>
        <r>
          <rPr>
            <b/>
            <sz val="9"/>
            <color indexed="81"/>
            <rFont val="Tahoma"/>
            <family val="2"/>
          </rPr>
          <t>Continue redacción aplique atributos de formalización del control.</t>
        </r>
        <r>
          <rPr>
            <sz val="9"/>
            <color indexed="81"/>
            <rFont val="Tahoma"/>
            <family val="2"/>
          </rPr>
          <t xml:space="preserve">
</t>
        </r>
      </text>
    </comment>
    <comment ref="I7" authorId="0" shapeId="0" xr:uid="{00000000-0006-0000-0500-000004000000}">
      <text>
        <r>
          <rPr>
            <b/>
            <sz val="9"/>
            <color indexed="81"/>
            <rFont val="Tahoma"/>
            <family val="2"/>
          </rPr>
          <t>Concatena redacción del control, NO modificar.</t>
        </r>
        <r>
          <rPr>
            <sz val="9"/>
            <color indexed="81"/>
            <rFont val="Tahoma"/>
            <family val="2"/>
          </rPr>
          <t xml:space="preserve">
</t>
        </r>
      </text>
    </comment>
    <comment ref="J7" authorId="0" shapeId="0" xr:uid="{00000000-0006-0000-0500-000005000000}">
      <text>
        <r>
          <rPr>
            <b/>
            <sz val="9"/>
            <color indexed="81"/>
            <rFont val="Tahoma"/>
            <family val="2"/>
          </rPr>
          <t>Utilice lista de despliegue.</t>
        </r>
        <r>
          <rPr>
            <sz val="9"/>
            <color indexed="81"/>
            <rFont val="Tahoma"/>
            <family val="2"/>
          </rPr>
          <t xml:space="preserve">
</t>
        </r>
      </text>
    </comment>
    <comment ref="K7" authorId="0" shapeId="0" xr:uid="{00000000-0006-0000-0500-000006000000}">
      <text>
        <r>
          <rPr>
            <b/>
            <sz val="9"/>
            <color indexed="81"/>
            <rFont val="Tahoma"/>
            <family val="2"/>
          </rPr>
          <t>Celda parametrizada NO modificar.</t>
        </r>
        <r>
          <rPr>
            <sz val="9"/>
            <color indexed="81"/>
            <rFont val="Tahoma"/>
            <family val="2"/>
          </rPr>
          <t xml:space="preserve">
</t>
        </r>
      </text>
    </comment>
    <comment ref="L7" authorId="0" shapeId="0" xr:uid="{00000000-0006-0000-0500-000007000000}">
      <text>
        <r>
          <rPr>
            <b/>
            <sz val="9"/>
            <color indexed="81"/>
            <rFont val="Tahoma"/>
            <family val="2"/>
          </rPr>
          <t>Celda parametrizada NO modificar.</t>
        </r>
        <r>
          <rPr>
            <sz val="9"/>
            <color indexed="81"/>
            <rFont val="Tahoma"/>
            <family val="2"/>
          </rPr>
          <t xml:space="preserve">
</t>
        </r>
      </text>
    </comment>
    <comment ref="M7" authorId="0" shapeId="0" xr:uid="{00000000-0006-0000-0500-000008000000}">
      <text>
        <r>
          <rPr>
            <b/>
            <sz val="9"/>
            <color indexed="81"/>
            <rFont val="Tahoma"/>
            <family val="2"/>
          </rPr>
          <t>Utilice lista de despliegue.</t>
        </r>
        <r>
          <rPr>
            <sz val="9"/>
            <color indexed="81"/>
            <rFont val="Tahoma"/>
            <family val="2"/>
          </rPr>
          <t xml:space="preserve">
</t>
        </r>
      </text>
    </comment>
    <comment ref="N7" authorId="0" shapeId="0" xr:uid="{00000000-0006-0000-0500-000009000000}">
      <text>
        <r>
          <rPr>
            <b/>
            <sz val="9"/>
            <color indexed="81"/>
            <rFont val="Tahoma"/>
            <family val="2"/>
          </rPr>
          <t>Celda parametrizada NO modificar.</t>
        </r>
        <r>
          <rPr>
            <sz val="9"/>
            <color indexed="81"/>
            <rFont val="Tahoma"/>
            <family val="2"/>
          </rPr>
          <t xml:space="preserve">
</t>
        </r>
      </text>
    </comment>
    <comment ref="O7" authorId="0" shapeId="0" xr:uid="{00000000-0006-0000-0500-00000A000000}">
      <text>
        <r>
          <rPr>
            <b/>
            <sz val="9"/>
            <color indexed="81"/>
            <rFont val="Tahoma"/>
            <family val="2"/>
          </rPr>
          <t>Utilice lista de despliegue.</t>
        </r>
        <r>
          <rPr>
            <sz val="9"/>
            <color indexed="81"/>
            <rFont val="Tahoma"/>
            <family val="2"/>
          </rPr>
          <t xml:space="preserve">
</t>
        </r>
      </text>
    </comment>
    <comment ref="P7" authorId="0" shapeId="0" xr:uid="{00000000-0006-0000-0500-00000B000000}">
      <text>
        <r>
          <rPr>
            <b/>
            <sz val="9"/>
            <color indexed="81"/>
            <rFont val="Tahoma"/>
            <family val="2"/>
          </rPr>
          <t>Utilice lista de despliegue.</t>
        </r>
        <r>
          <rPr>
            <sz val="9"/>
            <color indexed="81"/>
            <rFont val="Tahoma"/>
            <family val="2"/>
          </rPr>
          <t xml:space="preserve">
</t>
        </r>
      </text>
    </comment>
    <comment ref="Q7" authorId="0" shapeId="0" xr:uid="{00000000-0006-0000-0500-00000C000000}">
      <text>
        <r>
          <rPr>
            <b/>
            <sz val="9"/>
            <color indexed="81"/>
            <rFont val="Tahoma"/>
            <family val="2"/>
          </rPr>
          <t>Utilice lista de despliegue.</t>
        </r>
        <r>
          <rPr>
            <sz val="9"/>
            <color indexed="81"/>
            <rFont val="Tahoma"/>
            <family val="2"/>
          </rPr>
          <t xml:space="preserve">
</t>
        </r>
      </text>
    </comment>
    <comment ref="R7" authorId="0" shapeId="0" xr:uid="{00000000-0006-0000-0500-00000D000000}">
      <text>
        <r>
          <rPr>
            <b/>
            <sz val="9"/>
            <color indexed="81"/>
            <rFont val="Tahoma"/>
            <family val="2"/>
          </rPr>
          <t>Utilice lista de despliegue.</t>
        </r>
        <r>
          <rPr>
            <sz val="9"/>
            <color indexed="81"/>
            <rFont val="Tahoma"/>
            <family val="2"/>
          </rPr>
          <t xml:space="preserve">
</t>
        </r>
      </text>
    </comment>
    <comment ref="S7" authorId="0" shapeId="0" xr:uid="{00000000-0006-0000-0500-00000E000000}">
      <text>
        <r>
          <rPr>
            <b/>
            <sz val="9"/>
            <color indexed="81"/>
            <rFont val="Tahoma"/>
            <family val="2"/>
          </rPr>
          <t>Celda parametrizada NO modificar.</t>
        </r>
        <r>
          <rPr>
            <sz val="9"/>
            <color indexed="81"/>
            <rFont val="Tahoma"/>
            <family val="2"/>
          </rPr>
          <t xml:space="preserve">
</t>
        </r>
      </text>
    </comment>
    <comment ref="T7" authorId="0" shapeId="0" xr:uid="{00000000-0006-0000-0500-00000F000000}">
      <text>
        <r>
          <rPr>
            <b/>
            <sz val="9"/>
            <color indexed="81"/>
            <rFont val="Tahoma"/>
            <family val="2"/>
          </rPr>
          <t>Celda parametrizada NO modificar.</t>
        </r>
        <r>
          <rPr>
            <sz val="9"/>
            <color indexed="81"/>
            <rFont val="Tahoma"/>
            <family val="2"/>
          </rPr>
          <t xml:space="preserve">
</t>
        </r>
      </text>
    </comment>
    <comment ref="U7" authorId="0" shapeId="0" xr:uid="{00000000-0006-0000-0500-000010000000}">
      <text>
        <r>
          <rPr>
            <b/>
            <sz val="9"/>
            <color indexed="81"/>
            <rFont val="Tahoma"/>
            <family val="2"/>
          </rPr>
          <t>Celda parametrizada NO modificar.</t>
        </r>
        <r>
          <rPr>
            <sz val="9"/>
            <color indexed="81"/>
            <rFont val="Tahoma"/>
            <family val="2"/>
          </rPr>
          <t xml:space="preserve">
</t>
        </r>
      </text>
    </comment>
    <comment ref="V7" authorId="0" shapeId="0" xr:uid="{00000000-0006-0000-0500-000011000000}">
      <text>
        <r>
          <rPr>
            <b/>
            <sz val="9"/>
            <color indexed="81"/>
            <rFont val="Tahoma"/>
            <family val="2"/>
          </rPr>
          <t>Digite valor final una vez se calculen todos los controles establecidos.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6" authorId="0" shapeId="0" xr:uid="{00000000-0006-0000-0600-000001000000}">
      <text>
        <r>
          <rPr>
            <b/>
            <sz val="9"/>
            <color indexed="81"/>
            <rFont val="Tahoma"/>
            <family val="2"/>
          </rPr>
          <t>Celda parametrizada NO modificar.</t>
        </r>
        <r>
          <rPr>
            <sz val="9"/>
            <color indexed="81"/>
            <rFont val="Tahoma"/>
            <family val="2"/>
          </rPr>
          <t xml:space="preserve">
</t>
        </r>
      </text>
    </comment>
    <comment ref="D6" authorId="0" shapeId="0" xr:uid="{00000000-0006-0000-0600-000002000000}">
      <text>
        <r>
          <rPr>
            <b/>
            <sz val="9"/>
            <color indexed="81"/>
            <rFont val="Tahoma"/>
            <family val="2"/>
          </rPr>
          <t>Celda parametrizada NO modificar.</t>
        </r>
      </text>
    </comment>
    <comment ref="F7" authorId="0" shapeId="0" xr:uid="{00000000-0006-0000-0600-000003000000}">
      <text>
        <r>
          <rPr>
            <b/>
            <sz val="9"/>
            <color indexed="81"/>
            <rFont val="Tahoma"/>
            <family val="2"/>
          </rPr>
          <t>Inicie redacción del control, de acuerdo con estructura propuesta</t>
        </r>
      </text>
    </comment>
    <comment ref="G7" authorId="0" shapeId="0" xr:uid="{00000000-0006-0000-0600-000004000000}">
      <text>
        <r>
          <rPr>
            <b/>
            <sz val="9"/>
            <color indexed="81"/>
            <rFont val="Tahoma"/>
            <family val="2"/>
          </rPr>
          <t>continue redacción, verbos aplicables: Verificar,  validar, conciliar,  comparar, revisar, cotejar.</t>
        </r>
        <r>
          <rPr>
            <sz val="9"/>
            <color indexed="81"/>
            <rFont val="Tahoma"/>
            <family val="2"/>
          </rPr>
          <t xml:space="preserve">
</t>
        </r>
      </text>
    </comment>
    <comment ref="H7" authorId="0" shapeId="0" xr:uid="{00000000-0006-0000-0600-000005000000}">
      <text>
        <r>
          <rPr>
            <b/>
            <sz val="9"/>
            <color indexed="81"/>
            <rFont val="Tahoma"/>
            <family val="2"/>
          </rPr>
          <t>Continue redacción, aplique atributos de formalización del control.</t>
        </r>
        <r>
          <rPr>
            <sz val="9"/>
            <color indexed="81"/>
            <rFont val="Tahoma"/>
            <family val="2"/>
          </rPr>
          <t xml:space="preserve">
</t>
        </r>
      </text>
    </comment>
    <comment ref="I7" authorId="0" shapeId="0" xr:uid="{00000000-0006-0000-0600-000006000000}">
      <text>
        <r>
          <rPr>
            <b/>
            <sz val="9"/>
            <color indexed="81"/>
            <rFont val="Tahoma"/>
            <family val="2"/>
          </rPr>
          <t>Celda conctena redacción del control NO modifique.</t>
        </r>
        <r>
          <rPr>
            <sz val="9"/>
            <color indexed="81"/>
            <rFont val="Tahoma"/>
            <family val="2"/>
          </rPr>
          <t xml:space="preserve">
</t>
        </r>
      </text>
    </comment>
    <comment ref="K7" authorId="0" shapeId="0" xr:uid="{00000000-0006-0000-0600-000007000000}">
      <text>
        <r>
          <rPr>
            <b/>
            <sz val="9"/>
            <color indexed="81"/>
            <rFont val="Tahoma"/>
            <family val="2"/>
          </rPr>
          <t>Celda parametrizada NO modificar.</t>
        </r>
        <r>
          <rPr>
            <sz val="9"/>
            <color indexed="81"/>
            <rFont val="Tahoma"/>
            <family val="2"/>
          </rPr>
          <t xml:space="preserve">
</t>
        </r>
      </text>
    </comment>
    <comment ref="L7" authorId="0" shapeId="0" xr:uid="{00000000-0006-0000-0600-000008000000}">
      <text>
        <r>
          <rPr>
            <b/>
            <sz val="9"/>
            <color indexed="81"/>
            <rFont val="Tahoma"/>
            <family val="2"/>
          </rPr>
          <t>Celda parametrizada NO modificar.</t>
        </r>
        <r>
          <rPr>
            <sz val="9"/>
            <color indexed="81"/>
            <rFont val="Tahoma"/>
            <family val="2"/>
          </rPr>
          <t xml:space="preserve">
</t>
        </r>
      </text>
    </comment>
    <comment ref="M7" authorId="0" shapeId="0" xr:uid="{00000000-0006-0000-0600-000009000000}">
      <text>
        <r>
          <rPr>
            <b/>
            <sz val="9"/>
            <color indexed="81"/>
            <rFont val="Tahoma"/>
            <family val="2"/>
          </rPr>
          <t>Utilice lista de despliegue.</t>
        </r>
        <r>
          <rPr>
            <sz val="9"/>
            <color indexed="81"/>
            <rFont val="Tahoma"/>
            <family val="2"/>
          </rPr>
          <t xml:space="preserve">
</t>
        </r>
      </text>
    </comment>
    <comment ref="N7" authorId="0" shapeId="0" xr:uid="{00000000-0006-0000-0600-00000A000000}">
      <text>
        <r>
          <rPr>
            <b/>
            <sz val="9"/>
            <color indexed="81"/>
            <rFont val="Tahoma"/>
            <family val="2"/>
          </rPr>
          <t>Celda parametrizada NO modificar.</t>
        </r>
        <r>
          <rPr>
            <sz val="9"/>
            <color indexed="81"/>
            <rFont val="Tahoma"/>
            <family val="2"/>
          </rPr>
          <t xml:space="preserve">
</t>
        </r>
      </text>
    </comment>
    <comment ref="O7" authorId="0" shapeId="0" xr:uid="{00000000-0006-0000-0600-00000B000000}">
      <text>
        <r>
          <rPr>
            <b/>
            <sz val="9"/>
            <color indexed="81"/>
            <rFont val="Tahoma"/>
            <family val="2"/>
          </rPr>
          <t>Utilice lista de despliegue.</t>
        </r>
      </text>
    </comment>
    <comment ref="P7" authorId="0" shapeId="0" xr:uid="{00000000-0006-0000-0600-00000C000000}">
      <text>
        <r>
          <rPr>
            <b/>
            <sz val="9"/>
            <color indexed="81"/>
            <rFont val="Tahoma"/>
            <family val="2"/>
          </rPr>
          <t>Utilice lista de despliegue.</t>
        </r>
        <r>
          <rPr>
            <sz val="9"/>
            <color indexed="81"/>
            <rFont val="Tahoma"/>
            <family val="2"/>
          </rPr>
          <t xml:space="preserve">
</t>
        </r>
      </text>
    </comment>
    <comment ref="R7" authorId="0" shapeId="0" xr:uid="{00000000-0006-0000-0600-00000D000000}">
      <text>
        <r>
          <rPr>
            <b/>
            <sz val="9"/>
            <color indexed="81"/>
            <rFont val="Tahoma"/>
            <family val="2"/>
          </rPr>
          <t>Utilice lista de despliegue.</t>
        </r>
        <r>
          <rPr>
            <sz val="9"/>
            <color indexed="81"/>
            <rFont val="Tahoma"/>
            <family val="2"/>
          </rPr>
          <t xml:space="preserve">
</t>
        </r>
      </text>
    </comment>
    <comment ref="S7" authorId="0" shapeId="0" xr:uid="{00000000-0006-0000-0600-00000E000000}">
      <text>
        <r>
          <rPr>
            <b/>
            <sz val="9"/>
            <color indexed="81"/>
            <rFont val="Tahoma"/>
            <family val="2"/>
          </rPr>
          <t>Celda parametrizada NO modifcar</t>
        </r>
        <r>
          <rPr>
            <sz val="9"/>
            <color indexed="81"/>
            <rFont val="Tahoma"/>
            <family val="2"/>
          </rPr>
          <t xml:space="preserve">
</t>
        </r>
      </text>
    </comment>
    <comment ref="T7" authorId="0" shapeId="0" xr:uid="{00000000-0006-0000-0600-00000F000000}">
      <text>
        <r>
          <rPr>
            <b/>
            <sz val="9"/>
            <color indexed="81"/>
            <rFont val="Tahoma"/>
            <family val="2"/>
          </rPr>
          <t>Celda parametrizada NO modificar</t>
        </r>
      </text>
    </comment>
    <comment ref="U7" authorId="0" shapeId="0" xr:uid="{00000000-0006-0000-0600-000010000000}">
      <text>
        <r>
          <rPr>
            <b/>
            <sz val="9"/>
            <color indexed="81"/>
            <rFont val="Tahoma"/>
            <family val="2"/>
          </rPr>
          <t>Celda parametrizada NO modificar</t>
        </r>
        <r>
          <rPr>
            <sz val="9"/>
            <color indexed="81"/>
            <rFont val="Tahoma"/>
            <family val="2"/>
          </rPr>
          <t xml:space="preserve">
</t>
        </r>
      </text>
    </comment>
    <comment ref="V7" authorId="0" shapeId="0" xr:uid="{00000000-0006-0000-0600-000011000000}">
      <text>
        <r>
          <rPr>
            <b/>
            <sz val="9"/>
            <color indexed="81"/>
            <rFont val="Tahoma"/>
            <family val="2"/>
          </rPr>
          <t>Digite valor final una vez se calculen todos los controles establecidos para impacto. En caso de no contar con controles para este aspecto, deberá digitar el valor de impacto INHERENTE originalmente calculado.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E7" authorId="0" shapeId="0" xr:uid="{00000000-0006-0000-0700-000001000000}">
      <text>
        <r>
          <rPr>
            <b/>
            <sz val="9"/>
            <color indexed="81"/>
            <rFont val="Tahoma"/>
            <family val="2"/>
          </rPr>
          <t>Celdas parametrizadas NO modificar.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13" authorId="0" shapeId="0" xr:uid="{00000000-0006-0000-0900-000001000000}">
      <text>
        <r>
          <rPr>
            <b/>
            <sz val="9"/>
            <color indexed="81"/>
            <rFont val="Tahoma"/>
            <family val="2"/>
          </rPr>
          <t>Celdas parametrizadas NO modificar.</t>
        </r>
        <r>
          <rPr>
            <sz val="9"/>
            <color indexed="81"/>
            <rFont val="Tahoma"/>
            <family val="2"/>
          </rPr>
          <t xml:space="preserve">
</t>
        </r>
      </text>
    </comment>
    <comment ref="D13" authorId="0" shapeId="0" xr:uid="{00000000-0006-0000-0900-000002000000}">
      <text>
        <r>
          <rPr>
            <b/>
            <sz val="9"/>
            <color indexed="81"/>
            <rFont val="Tahoma"/>
            <family val="2"/>
          </rPr>
          <t>Celdas parametrizadas NO modificar.</t>
        </r>
        <r>
          <rPr>
            <sz val="9"/>
            <color indexed="81"/>
            <rFont val="Tahoma"/>
            <family val="2"/>
          </rPr>
          <t xml:space="preserve">
</t>
        </r>
      </text>
    </comment>
  </commentList>
</comments>
</file>

<file path=xl/sharedStrings.xml><?xml version="1.0" encoding="utf-8"?>
<sst xmlns="http://schemas.openxmlformats.org/spreadsheetml/2006/main" count="985" uniqueCount="465">
  <si>
    <t>Matriz Mapa de Riesgos</t>
  </si>
  <si>
    <t>Orientaciones Generales</t>
  </si>
  <si>
    <t>El formato de fecha es: DD/MM/AAAA</t>
  </si>
  <si>
    <t>El archivo contiene las siguientes hojas:</t>
  </si>
  <si>
    <t>Columna</t>
  </si>
  <si>
    <t>Descripción - Lineamientos para el diligenciamiento</t>
  </si>
  <si>
    <t>Proceso</t>
  </si>
  <si>
    <t>Diligencie el nombre del proceso al cual se le identificarán y valorarán los riesgos.</t>
  </si>
  <si>
    <t>Objetivo del Proceso</t>
  </si>
  <si>
    <t>Diligencie el objetivo del proceso.</t>
  </si>
  <si>
    <t>Elaboración o Actualización:</t>
  </si>
  <si>
    <t>Fecha en la que realiza el diligenciamiento o actualización del mapa de riesgos, formato (DD/MM/AAAA)</t>
  </si>
  <si>
    <t>Vigencia:</t>
  </si>
  <si>
    <t>Vigencia que tiene el mapa de riesgos fecha inicio fecha final, formato (DD/MM/AAAA)</t>
  </si>
  <si>
    <t>No. de Riesgo</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</si>
  <si>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</si>
  <si>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</si>
  <si>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</si>
  <si>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t>¿PORQUÉ?
CAUSA RAÍZ</t>
  </si>
  <si>
    <t>DESCRIPCIÓN DEL RIESGO</t>
  </si>
  <si>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</si>
  <si>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</si>
  <si>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 xml:space="preserve">3 PROBABIL E IMPACTO INHERENTE: </t>
  </si>
  <si>
    <t>No. veces que realiza la actividad al año</t>
  </si>
  <si>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</si>
  <si>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</si>
  <si>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</si>
  <si>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</si>
  <si>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</si>
  <si>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</si>
  <si>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t>Descripción del Control</t>
  </si>
  <si>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</si>
  <si>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</si>
  <si>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</si>
  <si>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</si>
  <si>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</si>
  <si>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</si>
  <si>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</si>
  <si>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</si>
  <si>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Valor Total del Control</t>
  </si>
  <si>
    <t>Se calcula automáticamente:
Peso del Control + Peso de la implementación</t>
  </si>
  <si>
    <t>Probabilidad residual</t>
  </si>
  <si>
    <t>Impacto Residual</t>
  </si>
  <si>
    <t>SEVERIDAD (NIVEL DE RIESGO)</t>
  </si>
  <si>
    <t>Tratamiento</t>
  </si>
  <si>
    <t>Estado</t>
  </si>
  <si>
    <t>ENTIDAD:</t>
  </si>
  <si>
    <t>PROCESO:</t>
  </si>
  <si>
    <t>OBJETIVO DEL PROCESO:</t>
  </si>
  <si>
    <t>Del</t>
  </si>
  <si>
    <t>Al</t>
  </si>
  <si>
    <t>No. de Riesgo
(Mismo consecutivo para toda la entidad)</t>
  </si>
  <si>
    <t>FACTOR DEL RIESGO</t>
  </si>
  <si>
    <t>FACTOR DE RIESGO</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</si>
  <si>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</si>
  <si>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</si>
  <si>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</si>
  <si>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</si>
  <si>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</si>
  <si>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</si>
  <si>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</si>
  <si>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Transacción_u_Operación_aplica_para_LA_FT_FP</t>
  </si>
  <si>
    <t xml:space="preserve">Productos (bienes o servicios) que oferta/requiere </t>
  </si>
  <si>
    <t>Fiscal</t>
  </si>
  <si>
    <t>Posibilidad  de efecto dañoso sobre bienes de uso público</t>
  </si>
  <si>
    <t>R2</t>
  </si>
  <si>
    <t>R3</t>
  </si>
  <si>
    <t>R4</t>
  </si>
  <si>
    <t>R5</t>
  </si>
  <si>
    <t>R6</t>
  </si>
  <si>
    <t>R7</t>
  </si>
  <si>
    <t>R8</t>
  </si>
  <si>
    <t>R9</t>
  </si>
  <si>
    <t>R10</t>
  </si>
  <si>
    <t>R11</t>
  </si>
  <si>
    <t>R12</t>
  </si>
  <si>
    <t>R13</t>
  </si>
  <si>
    <t>R14</t>
  </si>
  <si>
    <t>R15</t>
  </si>
  <si>
    <t>R16</t>
  </si>
  <si>
    <t>R17</t>
  </si>
  <si>
    <t>R18</t>
  </si>
  <si>
    <t>R19</t>
  </si>
  <si>
    <t>R20</t>
  </si>
  <si>
    <t>Esta hoja se utiliza para realizar cálculos en las demás, en ella no se ingresan datos</t>
  </si>
  <si>
    <t>NO REQUIERE CLAVE PARA DESBLOQUEAR LAS HOJAS</t>
  </si>
  <si>
    <t>Eficiencia</t>
  </si>
  <si>
    <t xml:space="preserve">Atributos formalización del control </t>
  </si>
  <si>
    <t>¿QUÉ? IMPACTO</t>
  </si>
  <si>
    <t>TIPO</t>
  </si>
  <si>
    <t>Documentación</t>
  </si>
  <si>
    <t>Frecuencia</t>
  </si>
  <si>
    <t>Evidencia</t>
  </si>
  <si>
    <t>Ejecuión</t>
  </si>
  <si>
    <t>Afecta</t>
  </si>
  <si>
    <t>Reducir</t>
  </si>
  <si>
    <t>Posibilidad de pérdida Económica</t>
  </si>
  <si>
    <t>Sin Iniciar</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</si>
  <si>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</si>
  <si>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</si>
  <si>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</si>
  <si>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</si>
  <si>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</si>
  <si>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</si>
  <si>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</si>
  <si>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</si>
  <si>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</si>
  <si>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</si>
  <si>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</si>
  <si>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</si>
  <si>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</si>
  <si>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</si>
  <si>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</si>
  <si>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</si>
  <si>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</si>
  <si>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</si>
  <si>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</si>
  <si>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</si>
  <si>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</si>
  <si>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</si>
  <si>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</si>
  <si>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</si>
  <si>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</si>
  <si>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</si>
  <si>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</si>
  <si>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Impacto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</si>
  <si>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</si>
  <si>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</si>
  <si>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</si>
  <si>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</si>
  <si>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</si>
  <si>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</si>
  <si>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</si>
  <si>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</si>
  <si>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</si>
  <si>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Gestión</t>
  </si>
  <si>
    <t>Seg. de la Información</t>
  </si>
  <si>
    <t>Infraestructura</t>
  </si>
  <si>
    <t>Integridad Pùblica - Corrupción</t>
  </si>
  <si>
    <t>Integridad Pùblica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</si>
  <si>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</si>
  <si>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</si>
  <si>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</si>
  <si>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</si>
  <si>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</si>
  <si>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</si>
  <si>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afectación reputacional</t>
  </si>
  <si>
    <t>Posibilidad de perdida de confidencialidad</t>
  </si>
  <si>
    <t>Posibilidad de afectación económica y reputacional</t>
  </si>
  <si>
    <t>Posibilidad  de efecto dañoso sobre bienes de uso fiscal</t>
  </si>
  <si>
    <t>Posibilidad de perdida de disponibilidad</t>
  </si>
  <si>
    <t>Posibilidad  de efecto dañoso sobre el interes patrimonial</t>
  </si>
  <si>
    <t>Descripción</t>
  </si>
  <si>
    <t>Ejecución_administración_de_procesos</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</si>
  <si>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</si>
  <si>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</si>
  <si>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</si>
  <si>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</si>
  <si>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</si>
  <si>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</si>
  <si>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</si>
  <si>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</si>
  <si>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</si>
  <si>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</si>
  <si>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</si>
  <si>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</si>
  <si>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</si>
  <si>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</si>
  <si>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</si>
  <si>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</si>
  <si>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</si>
  <si>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</si>
  <si>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</si>
  <si>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</si>
  <si>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</si>
  <si>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</si>
  <si>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</si>
  <si>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</si>
  <si>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</si>
  <si>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</si>
  <si>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</si>
  <si>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</si>
  <si>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</si>
  <si>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</si>
  <si>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</si>
  <si>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</si>
  <si>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</si>
  <si>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</si>
  <si>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</si>
  <si>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</si>
  <si>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</si>
  <si>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</si>
  <si>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</si>
  <si>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</si>
  <si>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</si>
  <si>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</si>
  <si>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</si>
  <si>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</si>
  <si>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</si>
  <si>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</si>
  <si>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</si>
  <si>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</si>
  <si>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</si>
  <si>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Mensual</t>
  </si>
  <si>
    <t>Bimestral</t>
  </si>
  <si>
    <t>Trimestral</t>
  </si>
  <si>
    <t>Semestral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</si>
  <si>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</si>
  <si>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</si>
  <si>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</si>
  <si>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</si>
  <si>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</si>
  <si>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</si>
  <si>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</si>
  <si>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</si>
  <si>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</si>
  <si>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</si>
  <si>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</si>
  <si>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</si>
  <si>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</si>
  <si>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</si>
  <si>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</si>
  <si>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</si>
  <si>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</si>
  <si>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</si>
  <si>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</si>
  <si>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</si>
  <si>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</si>
  <si>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</si>
  <si>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</si>
  <si>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</si>
  <si>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</si>
  <si>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El riesgo afecta la imagen de algún área de la organización.</t>
  </si>
  <si>
    <t>Muy Baja</t>
  </si>
  <si>
    <t>La actividad que conlleva el riesgo se ejecuta como máximos 2 veces por año</t>
  </si>
  <si>
    <t>Leve</t>
  </si>
  <si>
    <t>Baja</t>
  </si>
  <si>
    <t>La actividad que conlleva el riesgo se ejecuta de 3 a 24 veces por año</t>
  </si>
  <si>
    <t>Menor</t>
  </si>
  <si>
    <t>El riesgo afecta la imagen de la entidad internamente, de conocimiento general nivel interno, de junta directiva y accionistas y/o de proveedores.</t>
  </si>
  <si>
    <t>Media</t>
  </si>
  <si>
    <t>La actividad que conlleva el riesgo se ejecuta de 24 a 500 veces por año</t>
  </si>
  <si>
    <t>Moderado</t>
  </si>
  <si>
    <t>El riesgo afecta la imagen de la entidad con algunos usuarios de relevancia frente al logro de los objetivos.</t>
  </si>
  <si>
    <t>Alta</t>
  </si>
  <si>
    <t>La actividad que conlleva el riesgo se ejecuta mínimo 500 veces al año y máximo 5.000 veces por año</t>
  </si>
  <si>
    <t>Mayor</t>
  </si>
  <si>
    <t>El riesgo afecta la imagen de la entidad con efecto publicitario sostenido a nivel de sector administrativo, nivel departamental o municipal.</t>
  </si>
  <si>
    <t>Muy Alta</t>
  </si>
  <si>
    <t>La actividad que conlleva el riesgo se ejecuta más de 5.000 veces por año</t>
  </si>
  <si>
    <t>Catastrófico</t>
  </si>
  <si>
    <t>El riesgo afecta la imagen de la entidad a nivel nacional, con efecto publicitario sostenido a nivel país</t>
  </si>
  <si>
    <t>N/A</t>
  </si>
  <si>
    <t>MAPA DE CALOR RIESGO INHERENTE</t>
  </si>
  <si>
    <t>CALIFICACIÓN RIESGO INHERENTE</t>
  </si>
  <si>
    <t>No. DEL RIESGO</t>
  </si>
  <si>
    <t>RIESGO</t>
  </si>
  <si>
    <t>Alto</t>
  </si>
  <si>
    <t>Extremo</t>
  </si>
  <si>
    <t>Bajo</t>
  </si>
  <si>
    <t>NIVELES DE RIESGO</t>
  </si>
  <si>
    <t xml:space="preserve"> </t>
  </si>
  <si>
    <t>VALORACIÓN DEL CONTROL</t>
  </si>
  <si>
    <t xml:space="preserve">Peso del Control + Peso de la implementación </t>
  </si>
  <si>
    <t>NIVEL</t>
  </si>
  <si>
    <t>Atributos del control</t>
  </si>
  <si>
    <t>% MIN</t>
  </si>
  <si>
    <t>% MAX</t>
  </si>
  <si>
    <t>% Probabilidad Riesgo Inherente</t>
  </si>
  <si>
    <t>% Impacto Riesgo Inherente</t>
  </si>
  <si>
    <t>No. Control</t>
  </si>
  <si>
    <t>Responsable
(Cargo y/o Aplicativo)</t>
  </si>
  <si>
    <t>Acción
(Inicia con un verbo)</t>
  </si>
  <si>
    <t>Complemento (Periodicidad - Observaciones o Desviaciones)</t>
  </si>
  <si>
    <t>Descripción del control</t>
  </si>
  <si>
    <t>Evidencia
(Trazabilidad de la ejecución)</t>
  </si>
  <si>
    <t>Ejecución</t>
  </si>
  <si>
    <t>Probabilidad residual Final</t>
  </si>
  <si>
    <t>Impacto Residual Final</t>
  </si>
  <si>
    <t>MAPA DE CALOR RIESGO RESIDUAL</t>
  </si>
  <si>
    <t>CALIFICACIÓN RIESGO RESIDUAL</t>
  </si>
  <si>
    <t>Probabilidad Residual</t>
  </si>
  <si>
    <t>Severidad 
(Nivel de Riesgo)</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</si>
  <si>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</si>
  <si>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</si>
  <si>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</si>
  <si>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</si>
  <si>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</si>
  <si>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</si>
  <si>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</si>
  <si>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</si>
  <si>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</si>
  <si>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</si>
  <si>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</si>
  <si>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</si>
  <si>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t>Fecha</t>
  </si>
  <si>
    <t>Control de Cambios</t>
  </si>
  <si>
    <t>Cálculo de Probabilidad</t>
  </si>
  <si>
    <t>Probabilidad residual 1</t>
  </si>
  <si>
    <t>Probabilidad residual a partir del segundo control</t>
  </si>
  <si>
    <t>Cálculo de Impacto</t>
  </si>
  <si>
    <t>Impacto residual 1</t>
  </si>
  <si>
    <t>Impacto residual a partir del segundo control</t>
  </si>
  <si>
    <t>Tipo de control para probabilidad</t>
  </si>
  <si>
    <t>Tipo de control para Impacto</t>
  </si>
  <si>
    <t>Valor Total del Control probabilidad</t>
  </si>
  <si>
    <t>Valor Total del control Impacto</t>
  </si>
  <si>
    <t>Siempre que se ejecuta la actividad</t>
  </si>
  <si>
    <t>Combinado (manual y electrónico)</t>
  </si>
  <si>
    <t>Combinación análisis documental y sistemas de información de apoyo</t>
  </si>
  <si>
    <t>Se aplican análisis documentales y registros en sistemas de información de apoyo.</t>
  </si>
  <si>
    <t>De acuerdo al cálculo de controles correctivos digite el valor residual final</t>
  </si>
  <si>
    <t>Atributos Eficiencia</t>
  </si>
  <si>
    <t xml:space="preserve">Atibutos Formalización del control </t>
  </si>
  <si>
    <t xml:space="preserve">Atributos Formalización del control </t>
  </si>
  <si>
    <t>Atributos del Control</t>
  </si>
  <si>
    <t>De acuerdo al cálculo de controles preventivos y detectivos digite el valor residual final en Probabilidad</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</si>
  <si>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</si>
  <si>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1 INSTRUCTIVO:</t>
    </r>
    <r>
      <rPr>
        <sz val="11"/>
        <rFont val="Arial"/>
        <family val="2"/>
      </rPr>
      <t xml:space="preserve"> Identifica el contenido del archivo y su forma de diligenciamiento y funcionalidades.</t>
    </r>
  </si>
  <si>
    <r>
      <t>2 CONTEXTO E IDENTIFICACIÓN:</t>
    </r>
    <r>
      <rPr>
        <sz val="11"/>
        <rFont val="Arial"/>
        <family val="2"/>
      </rPr>
      <t xml:space="preserve"> Se establece el Número, Descripción y Factor del riesgo</t>
    </r>
  </si>
  <si>
    <r>
      <t xml:space="preserve">Circunstancias bajo las cuales se presenta el riesgo, es la situación más evidente frente al riesgo, redacte de la forma más concreta posible.
(Iniciar con la palabra </t>
    </r>
    <r>
      <rPr>
        <b/>
        <sz val="9"/>
        <rFont val="Arial"/>
        <family val="2"/>
      </rPr>
      <t>por</t>
    </r>
    <r>
      <rPr>
        <sz val="9"/>
        <rFont val="Arial"/>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</si>
  <si>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family val="2"/>
      </rPr>
      <t>POSIBILIDAD DE + Impacto para la entidad (Qué) + Causa Inmediata (Cómo) + Causa Raíz (Por qué)</t>
    </r>
    <r>
      <rPr>
        <sz val="9"/>
        <rFont val="Arial"/>
        <family val="2"/>
      </rPr>
      <t xml:space="preserve"> 
(Se genera automáticamente)</t>
    </r>
  </si>
  <si>
    <r>
      <t>4 MAPA CALOR INHERENTE:</t>
    </r>
    <r>
      <rPr>
        <sz val="11"/>
        <rFont val="Arial"/>
        <family val="2"/>
      </rPr>
      <t xml:space="preserve"> Representación gráfica de la ubicación de cada riesgo inherente en el mapa de calor (En esta hoja no se ingresan datos)</t>
    </r>
  </si>
  <si>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family val="2"/>
      </rPr>
      <t>Responsable de ejecutar el control + Acción + Complemento</t>
    </r>
  </si>
  <si>
    <r>
      <t>6 MAPA CALOR RESIDUAL:</t>
    </r>
    <r>
      <rPr>
        <sz val="11"/>
        <rFont val="Arial"/>
        <family val="2"/>
      </rPr>
      <t xml:space="preserve"> Representación gráfica de la ubicación de cada riesgo residual en el mapa de calor (En esta hoja no se ingresan datos)</t>
    </r>
  </si>
  <si>
    <r>
      <t>7 MAPA CALOR INHEREN Y RESIDUAL:</t>
    </r>
    <r>
      <rPr>
        <sz val="11"/>
        <rFont val="Arial"/>
        <family val="2"/>
      </rPr>
      <t xml:space="preserve"> Comparación gráfica de la ubicación de cada riesgo inherente y residual en el mapa de calor (En esta hoja no se ingresan dados)</t>
    </r>
  </si>
  <si>
    <r>
      <t xml:space="preserve">De conformidad con lo establecido en el Decreto 1499 de 2017, mediante el cual se crea un solo Sistema de Gestión y se alinea con el Sistema de Control Interno a través del Modelo Integrado de Planeación y Gestión MIPG, modelo que incorpora la Dimensión 7 que desarrolla el Modelo Estándar de Control Interno MECI, el cual integra el esquema de líneas para una adecuada definición de roles y responsabilidades para la gestión del riesgo y control; y que, con la expedición de la Ley 2195 de 2022 que crea los Programas de Transparencia y Ética Pública PTEP, su Decreto reglamentario 1122 de 2024 que define la metodología para su estructuración, marco en el cual se establece el componente programático relacionado con la gestión del riesgo, se plantea la necesidad de establecer un proceso para la gestión integral del riesgo que permita a la Alta Dirección y los servidores en todos sus niveles identificar y controlar aquellas situaciones que pueden impedir el logro de los objetivos, así como para una adecuada protección de los recursos, con una decidida estrategia de lucha contra la corrupción, se propone el presente formato que desarrolla el esquema metodológico desplegado en la </t>
    </r>
    <r>
      <rPr>
        <b/>
        <sz val="10"/>
        <color theme="9" tint="-0.249977111117893"/>
        <rFont val="Arial"/>
        <family val="2"/>
      </rPr>
      <t>Guía para la Gestión Integral del Riesgo en Entidades Públicas versión 7</t>
    </r>
    <r>
      <rPr>
        <sz val="10"/>
        <rFont val="Arial"/>
        <family val="2"/>
      </rPr>
      <t>. El formato permite desarrollar en cada hoja los pasos definidos a partir de análisis de contexto (interno y/o externo), los factores de riesgo para el proceso analizado, para pasar a la Identificación y descripción del riesgo, análisis de Riesgo Inherente, diseño y análisis de controles, y valoración de riesgo residual.</t>
    </r>
  </si>
  <si>
    <r>
      <t xml:space="preserve">Antes de iniciar con el diligenciamiento de la matriz, se requiere haber avanzado en el </t>
    </r>
    <r>
      <rPr>
        <b/>
        <sz val="11"/>
        <rFont val="Arial"/>
        <family val="2"/>
      </rPr>
      <t>análisis del contexto (interno y externo),</t>
    </r>
    <r>
      <rPr>
        <sz val="11"/>
        <rFont val="Arial"/>
        <family val="2"/>
      </rPr>
      <t xml:space="preserve"> </t>
    </r>
    <r>
      <rPr>
        <b/>
        <sz val="11"/>
        <rFont val="Arial"/>
        <family val="2"/>
      </rPr>
      <t>luego específicamente considerar el proceso, su objetivo, alcance, actividades clave</t>
    </r>
    <r>
      <rPr>
        <sz val="11"/>
        <rFont val="Arial"/>
        <family val="2"/>
      </rPr>
      <t xml:space="preserve">, </t>
    </r>
    <r>
      <rPr>
        <b/>
        <sz val="11"/>
        <rFont val="Arial"/>
        <family val="2"/>
      </rPr>
      <t>procedimientos, sistema de información y otras herramientas que componen el Sistema de Gestión y Control de la entidad</t>
    </r>
    <r>
      <rPr>
        <sz val="11"/>
        <rFont val="Arial"/>
        <family val="2"/>
      </rPr>
      <t>, como elementos esenciales para la</t>
    </r>
    <r>
      <rPr>
        <b/>
        <sz val="11"/>
        <color theme="9" tint="-0.249977111117893"/>
        <rFont val="Arial"/>
        <family val="2"/>
      </rPr>
      <t xml:space="preserve"> identificación y descirpción del riesgo.</t>
    </r>
    <r>
      <rPr>
        <sz val="11"/>
        <rFont val="Arial"/>
        <family val="2"/>
      </rPr>
      <t xml:space="preserve">
En la etapa de </t>
    </r>
    <r>
      <rPr>
        <b/>
        <sz val="11"/>
        <color theme="9" tint="-0.249977111117893"/>
        <rFont val="Arial"/>
        <family val="2"/>
      </rPr>
      <t>análisis de riesgo inherente,</t>
    </r>
    <r>
      <rPr>
        <sz val="11"/>
        <rFont val="Arial"/>
        <family val="2"/>
      </rPr>
      <t xml:space="preserve"> donde se establece la probabilidad e impacto y zona de severidad del riesgo, se deberán atender los lineamientos para su definición (tablas y matriz) establecidos por la entidad, propuestas en la guía y que deberán adaptarse y ajustarse si es del caso en la estructura de la matriz en la hoja </t>
    </r>
    <r>
      <rPr>
        <b/>
        <sz val="11"/>
        <color theme="9" tint="-0.249977111117893"/>
        <rFont val="Arial"/>
        <family val="2"/>
      </rPr>
      <t>FÓRMULAS.</t>
    </r>
    <r>
      <rPr>
        <sz val="11"/>
        <rFont val="Arial"/>
        <family val="2"/>
      </rPr>
      <t xml:space="preserve">
En la etapa de </t>
    </r>
    <r>
      <rPr>
        <b/>
        <sz val="11"/>
        <color theme="9" tint="-0.249977111117893"/>
        <rFont val="Arial"/>
        <family val="2"/>
      </rPr>
      <t>diseño y análisis de controles</t>
    </r>
    <r>
      <rPr>
        <sz val="11"/>
        <rFont val="Arial"/>
        <family val="2"/>
      </rPr>
      <t xml:space="preserve">, se establecen los controles (preventivos, detectivos, correctivos), aplicando la estructura para su redacción y la incorporación de los atributos de eficiencia e informativos.
Finalmente en la etapa de </t>
    </r>
    <r>
      <rPr>
        <b/>
        <sz val="11"/>
        <color theme="9" tint="-0.249977111117893"/>
        <rFont val="Arial"/>
        <family val="2"/>
      </rPr>
      <t>valoracion del riesgo residual</t>
    </r>
    <r>
      <rPr>
        <sz val="11"/>
        <rFont val="Arial"/>
        <family val="2"/>
      </rPr>
      <t xml:space="preserve">, se define la efectividad en la aplicación de los controles. </t>
    </r>
  </si>
  <si>
    <r>
      <t>Causa  principal  o básica, corresponde a las razones por la cuales se puede presentar  el riesgo, redacte de la forma más concreta posible.
(Iniciar con</t>
    </r>
    <r>
      <rPr>
        <b/>
        <sz val="9"/>
        <rFont val="Arial"/>
        <family val="2"/>
      </rPr>
      <t xml:space="preserve"> debido a </t>
    </r>
    <r>
      <rPr>
        <sz val="9"/>
        <rFont val="Arial"/>
        <family val="2"/>
      </rPr>
      <t>o</t>
    </r>
    <r>
      <rPr>
        <b/>
        <sz val="9"/>
        <rFont val="Arial"/>
        <family val="2"/>
      </rPr>
      <t xml:space="preserve"> a causa de</t>
    </r>
    <r>
      <rPr>
        <sz val="9"/>
        <rFont val="Arial"/>
        <family val="2"/>
      </rPr>
      <t>)</t>
    </r>
  </si>
  <si>
    <t>SELECCIONE FUENTE GENERADORA DEL EVENTO</t>
  </si>
  <si>
    <t>FACTOR DEL RIESGO / SELECCIONE FUENTE GENERADORA DEL EVENTO</t>
  </si>
  <si>
    <t>Una vez seleccione el Factor de Riesgo, debe definir la fuente generadora de la lista desplegable.</t>
  </si>
  <si>
    <t>DESCRIPCIÓN DEL FACTOR RIESGO</t>
  </si>
  <si>
    <t>Se genera automáticamente según lo seleccinado de FACTOR DEL RIESGO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</si>
  <si>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family val="2"/>
      </rPr>
      <t>La matriz calcula automáticamente:</t>
    </r>
    <r>
      <rPr>
        <sz val="9"/>
        <rFont val="Arial"/>
        <family val="2"/>
      </rPr>
      <t xml:space="preserve">
Frecuencia de la Actividad
% Probabilidad
Nivel Probabilidad</t>
    </r>
  </si>
  <si>
    <r>
      <t>5 VALORACIÓN DEL CONTROL:</t>
    </r>
    <r>
      <rPr>
        <sz val="11"/>
        <rFont val="Arial"/>
        <family val="2"/>
      </rPr>
      <t xml:space="preserve"> Para efecto de poder hacer los cálculos de forma acumulativa, tal como lo señala la metodología, se requiere hacer el análisis con los controles Preventivos y Detectivos que afectan la PROBABILIDAD de ocurrencia del riesgo (Diligenciar HOJA VALORACIÓN CONTROL PROBABILIDAD). Si se cuenta con controles Correctivos que afectan el IMPACTO del riesgo en caso de materialización (Diligenciar HOJA VALORACIÓN CONTROL IMPACTO). A partir de estos 2 análisis se contará con el cálculo de riesgo residual.</t>
    </r>
  </si>
  <si>
    <t>Se calcula automáticamente según lo seleccionado en Implementación:
Manual
Automático</t>
  </si>
  <si>
    <t>Atributos de formalización del control</t>
  </si>
  <si>
    <r>
      <t xml:space="preserve">Debe seleccionar de listas desplegables
</t>
    </r>
    <r>
      <rPr>
        <b/>
        <sz val="9"/>
        <rFont val="Arial"/>
        <family val="2"/>
      </rPr>
      <t>Documentación</t>
    </r>
    <r>
      <rPr>
        <sz val="9"/>
        <rFont val="Arial"/>
        <family val="2"/>
      </rPr>
      <t xml:space="preserve">: Procedimientos, Sistemas de Información, Otros esquemas, Combinación estructuras documentales y sistemas de información.
</t>
    </r>
    <r>
      <rPr>
        <b/>
        <sz val="9"/>
        <rFont val="Arial"/>
        <family val="2"/>
      </rPr>
      <t>Frecuencia:</t>
    </r>
    <r>
      <rPr>
        <sz val="9"/>
        <rFont val="Arial"/>
        <family val="2"/>
      </rPr>
      <t xml:space="preserve"> Siempre que se ejecuta la actividad, Periódicamente (diario, mensual, bimestral, trimestral, semestral).
</t>
    </r>
    <r>
      <rPr>
        <b/>
        <sz val="9"/>
        <rFont val="Arial"/>
        <family val="2"/>
      </rPr>
      <t xml:space="preserve">Evidencia: </t>
    </r>
    <r>
      <rPr>
        <sz val="9"/>
        <rFont val="Arial"/>
        <family val="2"/>
      </rPr>
      <t xml:space="preserve">Con registro manual, Con registro electrónico, Combinado (manual y electrónico).
</t>
    </r>
    <r>
      <rPr>
        <b/>
        <sz val="9"/>
        <rFont val="Arial"/>
        <family val="2"/>
      </rPr>
      <t>Ejecución</t>
    </r>
    <r>
      <rPr>
        <sz val="9"/>
        <rFont val="Arial"/>
        <family val="2"/>
      </rPr>
      <t>: Interna, Externa, Mixta.</t>
    </r>
  </si>
  <si>
    <t>Se calcula automáticamente de acuerdo con el número de controles definidos (de forma acumulativa). Una vez calcule el último control en % Probabilidad Residual digite el valor final, automáticamente se refleja la colorimetría correspondiente.</t>
  </si>
  <si>
    <t>Se calcula automáticamente de acuerdo con el número de controles definidos (de forma acumulativa). Una vez calcule el último control en % Impacto Residual digite el valor final, automáticamente se refleja la colorimetría correspondiente.</t>
  </si>
  <si>
    <r>
      <t>8 PERFIL DE RIESGO:</t>
    </r>
    <r>
      <rPr>
        <sz val="11"/>
        <rFont val="Arial"/>
        <family val="2"/>
      </rPr>
      <t xml:space="preserve"> Resumen calcula el nivel de riesgo del proceso (En esta hoja no se ingresan datos)</t>
    </r>
  </si>
  <si>
    <r>
      <t>9 CONTROL DE CAMBIOS:</t>
    </r>
    <r>
      <rPr>
        <sz val="11"/>
        <rFont val="Arial"/>
        <family val="2"/>
      </rPr>
      <t xml:space="preserve"> En ella se debe registrar los cambios al formato y al contenido del mismo</t>
    </r>
  </si>
  <si>
    <r>
      <t>10 FORMULAS:</t>
    </r>
    <r>
      <rPr>
        <sz val="11"/>
        <rFont val="Arial"/>
        <family val="2"/>
      </rPr>
      <t xml:space="preserve"> La información que contiene se utiliza para realizar operaciones en las demás hojas (En esta hoja no se ingresan datos). Utilicela en caso de requerir incluir ajustes en los descriptores de las tablas de probabilidad e impacto. </t>
    </r>
    <r>
      <rPr>
        <b/>
        <sz val="11"/>
        <color theme="9" tint="-0.249977111117893"/>
        <rFont val="Arial"/>
        <family val="2"/>
      </rPr>
      <t>NOTA:</t>
    </r>
    <r>
      <rPr>
        <sz val="11"/>
        <rFont val="Arial"/>
        <family val="2"/>
      </rPr>
      <t xml:space="preserve"> La hoja se encuentra oculta para evitar que se borren los datos, será posible hacerla visible con la opción mostrar (clic derecho sobre alguna de las pestañas).</t>
    </r>
  </si>
  <si>
    <t xml:space="preserve">Zona Riesgo Moderada </t>
  </si>
  <si>
    <t>Zona Riesgo Baja</t>
  </si>
  <si>
    <t>Zona Riesgo Alta</t>
  </si>
  <si>
    <t>Zona Riesgo Extrema</t>
  </si>
  <si>
    <t>Se debe ingresar información solo en las celdas identificadas con color NARANJA CLARO, las demás contienen formulas de autollenado, la matriz no se encuentra protegida, por lo que, es necesario validar que no se afecten para evitar errores o análisis incorrectos. Revise comentarios orientadores.</t>
  </si>
  <si>
    <t>UAERMV</t>
  </si>
  <si>
    <t>Menor a 130 SMLMV</t>
  </si>
  <si>
    <t>Entre 130 y 650 SMLMV</t>
  </si>
  <si>
    <t>Entre 650 y 1300 SMLMV</t>
  </si>
  <si>
    <t>Entre 1300 y 6500 SMLMV</t>
  </si>
  <si>
    <t>Mayor a 6500 SMLMV</t>
  </si>
  <si>
    <t>Cuatrmestral</t>
  </si>
  <si>
    <t>Descripción de la acción basado en el analisis de causas</t>
  </si>
  <si>
    <t>Responsable
(Cargo o Rol)</t>
  </si>
  <si>
    <t>Producto - Evidencia</t>
  </si>
  <si>
    <t xml:space="preserve">Periocidad o fecha de finalización </t>
  </si>
  <si>
    <t>Acción</t>
  </si>
  <si>
    <t>Producto</t>
  </si>
  <si>
    <t>Complemento (Periodicidad - Observaciones o Desviaciones y evidencia)</t>
  </si>
  <si>
    <t>TRATAMIENTO DEL RIESGO -PLAN DE ACCIÓN</t>
  </si>
  <si>
    <t>ACCIÓN DE CONTIGENCIA</t>
  </si>
  <si>
    <t>1. Direccionamiento Estratégico</t>
  </si>
  <si>
    <t>2. Comunicaciones Estratégicas</t>
  </si>
  <si>
    <t>3. Servicio A La Ciudadanía Y Relacionamiento Con Partes Interesadas</t>
  </si>
  <si>
    <t>4. Estrategia Y Gobierno De TI</t>
  </si>
  <si>
    <t>5. Planificación de la Conservación de la infraestructura</t>
  </si>
  <si>
    <t>6. Gestión De Laboratorio</t>
  </si>
  <si>
    <t>7. Producción De Mezcla</t>
  </si>
  <si>
    <t>8. Logística Y Manejo De Maquinaria Y Equipo</t>
  </si>
  <si>
    <t>9. Intervención De Infraestructura</t>
  </si>
  <si>
    <t>10. Desarrollo Misional Y Comercialización</t>
  </si>
  <si>
    <t>11. Gestión Jurídica</t>
  </si>
  <si>
    <t>12. Gestión Financiera</t>
  </si>
  <si>
    <t>13. Gestión De Recursos Físicos</t>
  </si>
  <si>
    <t>14. Gestión Ambiental</t>
  </si>
  <si>
    <t>15. Gestión Contractual</t>
  </si>
  <si>
    <t>16. Gestión Documental</t>
  </si>
  <si>
    <t>17. Gestión De Talento Humano</t>
  </si>
  <si>
    <t>18. Control Disciplinario Interno</t>
  </si>
  <si>
    <t>19. Control y Evaluación Institucional</t>
  </si>
  <si>
    <t>20. Seguimiento y Monitoreo De Calidad Técnica</t>
  </si>
  <si>
    <t>FORMATO MAPA DE RIESGOS INTEGRAL</t>
  </si>
  <si>
    <t>FECHA DE APLICACIÓN: ENERO 2026</t>
  </si>
  <si>
    <t>8081 Conservación de la red vial y red de Ciclo infraestructura</t>
  </si>
  <si>
    <t xml:space="preserve">8055 Conservación de la red de infraestructura peatonal </t>
  </si>
  <si>
    <t xml:space="preserve">8095 Fortalecimiento de la gestión institucional de la UAERMV </t>
  </si>
  <si>
    <t xml:space="preserve">8089 Fortalecimiento de los Componentes tecnológicos para garantizar la demanda en la operación de la UAERMV </t>
  </si>
  <si>
    <t xml:space="preserve">8208 Fortalecimiento de la atención y participación ciudadana con enfoques de género, diferencial y territorial </t>
  </si>
  <si>
    <t>VERSIÓN DEL MAPA DE RIESGOS:</t>
  </si>
  <si>
    <t>MAPA DE RIESGOS INTEGRAL</t>
  </si>
  <si>
    <t>CÓDIGO: DES-DE-008</t>
  </si>
  <si>
    <t xml:space="preserve">Aportar al aseguramiento de la calidad de las intervenciones de la UAERMV realizando ensayos y entregando resultados confiables, de manera oportuna, los cuales son utilizados como insumos para: los proyectos de innovación misional, los diseños de la estructura de pavimento, los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</si>
  <si>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t>Vigencia: 2026</t>
  </si>
  <si>
    <t>Desviaciones en la manipulación, preparación de los ítems de ensayo y/o el procedimiento de la norma de ensayo aplicable.</t>
  </si>
  <si>
    <t>1. Fallas en el equipamiento y/o uso del equipamiento que no cumple las especificaciones requeridas en la norma de ensayo.
2. Incumplimiento con las instalaciones y/o las condiciones ambientales especificadas en la norma de ensayo.
3. Falta de competencia del personal para realizar las actividades en las que esta autorizado.
4. Errores en el registro de datos primarios, en la digitación y/o en la emisión del informe.</t>
  </si>
  <si>
    <t>Fallas de la red de internet o del aplicativo ORFEO.</t>
  </si>
  <si>
    <t>1. Insuficiente personal por ausentismo laboral por enfermedad, licencias, renuncias, falta de presupuesto y/o demoras en la contratación del personal.
2. Aumento en la demanda de los servicios.
3. Fallas en equipamiento.
4. Falta de claridad de las fechas de entrega de los informes.
5. Falta de la solicitud del servicio de manera explicita ( acta de reunión, correo electrónico, orden de trabajo y /o el acuerdo de servicio).</t>
  </si>
  <si>
    <t>incumplimiento en la fecha de entrega de los informes</t>
  </si>
  <si>
    <t xml:space="preserve"> que los resultados de los ensayos realizados en el laboratorio sean errados</t>
  </si>
  <si>
    <t>El coordinador técnico,</t>
  </si>
  <si>
    <t>Verifica</t>
  </si>
  <si>
    <t>El técnico operativo,</t>
  </si>
  <si>
    <t>Cada  vez que se va a emitir un informe de ensayo, que  la información de los registros de toma de datos sean coherentes y que correspondan a la información digitada, dejando como evidencia de la aprobación  su  firma en el  informe de ensayo. Si encuentra alguna diferencia en la información se solicita la corrección en el registro de toma de datos al laboratorista y/o la corrección del informe según corresponda.</t>
  </si>
  <si>
    <t>El  coordinador técnico,</t>
  </si>
  <si>
    <t>Valida</t>
  </si>
  <si>
    <t>El coordinador de equipamiento</t>
  </si>
  <si>
    <t>Revisa</t>
  </si>
  <si>
    <t xml:space="preserve">El auxiliar de acreditación </t>
  </si>
  <si>
    <t>Registros del trabajo no conforme (Informes de ensayos corregidos)</t>
  </si>
  <si>
    <t>Auxiliar tecnico
Coordinador tecnico
Auxiliar administrativo</t>
  </si>
  <si>
    <t>Tecnico operativo</t>
  </si>
  <si>
    <t>Verificar</t>
  </si>
  <si>
    <t xml:space="preserve">aleatoriamente cinco informes de ensayo de cada tipo de servcio realizado en el laboratorio, lo registra en una acta de reunion, si se encuentran errores en dichos informes se corrigen y </t>
  </si>
  <si>
    <t xml:space="preserve"> por a causa de </t>
  </si>
  <si>
    <t>El auxiliar administrativo</t>
  </si>
  <si>
    <t>El líder operativo,</t>
  </si>
  <si>
    <t xml:space="preserve"> El auxiliar administrativo</t>
  </si>
  <si>
    <t>El supervisor del contrato</t>
  </si>
  <si>
    <t>Dar apertura a las investigaciones para determinar el nivel de responsabilidad del personal involucrado frente a la materialización del riesgo</t>
  </si>
  <si>
    <t>Registros de la investigación</t>
  </si>
  <si>
    <t>Oficina de Control Disciplinario Interno
o
proceso de gestion contractual</t>
  </si>
  <si>
    <t>Ausencia de controles para la prevención y protección de incendios de manera automática.</t>
  </si>
  <si>
    <t xml:space="preserve">Perdida de los registros de los informes  ensayo generados por el laboratorio </t>
  </si>
  <si>
    <t>perdidad de la integridad</t>
  </si>
  <si>
    <t>El líder de acreditación</t>
  </si>
  <si>
    <t>El coordinador técnico</t>
  </si>
  <si>
    <t>El auxiliar técnico</t>
  </si>
  <si>
    <t>Solicitar una copia de los informes a los clientes a quienes se les enviaron los informes de ensayo</t>
  </si>
  <si>
    <t>Copia de los informes recuperada de los clientes</t>
  </si>
  <si>
    <t>Profesional especializado</t>
  </si>
  <si>
    <t>Se cambia del formato del 2025 al formato del 2026 y se modifican los tipos de riesgos de corrupcion pasan a ser riesgo de integridad publica.
* En el riesgo 1, en el control 1 la periodicidad pasa de mensual a bimestral, y en el control 2 en la periodicidad pasa de semestral a bimestral.
* En el riesgo 2: Se incluye un aspecto interno
* En el riesgo 4 en el control 1 en la periodicidad pasa de trimestral a cuatrimestral.
* Se actualiza la valoracion de la probabilidad e impacto para los 4 riesgos de acuerdo a el promedio de ensayos e informes ejecutados en el 2025 y al la valoracion del impacto aplicable.</t>
  </si>
  <si>
    <r>
      <t xml:space="preserve">bimestralmente el cumplimiento de la precisión de los métodos de ensayo del alcance de acreditación, realizando una comparación entre la diferencia de los resultados de una misma muestra y la precisión del método. Como soporte del control, se diligencia el formato  </t>
    </r>
    <r>
      <rPr>
        <b/>
        <sz val="12"/>
        <rFont val="Arial"/>
        <family val="2"/>
      </rPr>
      <t>GLAB-FM-148 análisis para el aseguramiento de la validez de los resultados</t>
    </r>
    <r>
      <rPr>
        <sz val="12"/>
        <rFont val="Arial"/>
        <family val="2"/>
      </rPr>
      <t>. Si los ensayos realizados no cumplen con la precisión del método, se realiza una retroalimentación a las personas que realizaron los ensayos y  se les solicita repetirlos con la contra muestra. Si al realizar nuevamente los ensayos aun no cumple con la precisión este laboratorista queda desautorizado para realizar dicho ensayo.</t>
    </r>
  </si>
  <si>
    <r>
      <t xml:space="preserve">bimestralmente las competencias de los laboratoristas en la ejecución de los ensayos, a través de una lista de chequeo. Como evidencia se diligencia el  formato de supervisión </t>
    </r>
    <r>
      <rPr>
        <b/>
        <sz val="12"/>
        <rFont val="Arial"/>
        <family val="2"/>
      </rPr>
      <t>GLAB-FM-125</t>
    </r>
    <r>
      <rPr>
        <sz val="12"/>
        <rFont val="Arial"/>
        <family val="2"/>
      </rPr>
      <t>, que indica los criterios para la correcta ejecución del ensayo establecidos en la norma aplicable. En caso de encontrar desviaciones en la ejecución del ensayo, se desautoriza al laboratorista para la ejecución de dicho ensayo y se programa una nueva fecha para repetir la supervisión hasta que el laboratorista demuestre la competencia para ejecutar el ensayo de acuerdo a la norma.</t>
    </r>
  </si>
  <si>
    <r>
      <t xml:space="preserve">Cada vez que se crea o se hace alguna modificación en los  formatos de informe de ensayo, que  influyan en el  calculo de resultados, por medio de una verificación manual que se  registra en el formato verificación manual </t>
    </r>
    <r>
      <rPr>
        <b/>
        <sz val="12"/>
        <rFont val="Arial"/>
        <family val="2"/>
      </rPr>
      <t>GLAB-FM-104 hojas de cálculo</t>
    </r>
    <r>
      <rPr>
        <sz val="12"/>
        <rFont val="Arial"/>
        <family val="2"/>
      </rPr>
      <t>, con el fin, de evitar errores de cálculos en los informes de ensayo. En caso de encontrar alguna desviación, el coordinador  técnico realizara las correcciones necesarias en el formato de informe de ensayo y la validación de las formulas nuevamente.</t>
    </r>
  </si>
  <si>
    <r>
      <t xml:space="preserve">Cada vez que va a ser instalado o reinstalado un equipamiento en el laboratorio, que  cumpla con los requisitos especificados en la norma de ensayo revisando los resultados de verificaciones, comprobaciones intermedias  y/o calibración según aplique, por medio del formato </t>
    </r>
    <r>
      <rPr>
        <b/>
        <sz val="12"/>
        <rFont val="Arial"/>
        <family val="2"/>
      </rPr>
      <t>GLAB-FM-111  liberación de los informes de verificaciones, comprobaciones intermedias y certificados de calibración</t>
    </r>
    <r>
      <rPr>
        <sz val="12"/>
        <rFont val="Arial"/>
        <family val="2"/>
      </rPr>
      <t>. Si el equipamiento no cumple con los requisitos especificados, queda fuera de servicio, se solicita su mantenimiento (correctivo o ajuste según aplique) y se vuelve a verificar, si cumple las especificaciones técnicas se pone en servicio, de lo contario se reintegra al almacén general para su disposición final.</t>
    </r>
  </si>
  <si>
    <r>
      <t xml:space="preserve">Cada vez que se realiza una actividad (mantenimiento correctivo, preventivo, inspecciones, verificación, comprobación intermedia y calibración) al equipamiento, su correcto funcionamiento. Como evidencia se diligencia el formato  </t>
    </r>
    <r>
      <rPr>
        <b/>
        <sz val="12"/>
        <rFont val="Arial"/>
        <family val="2"/>
      </rPr>
      <t>GLAB-FM-112 inspección equipos del laboratorio UAERMV</t>
    </r>
    <r>
      <rPr>
        <sz val="12"/>
        <rFont val="Arial"/>
        <family val="2"/>
      </rPr>
      <t>. Si al realizar la verificación,  el equipamiento presenta fallas se pone fuera de servicio hasta que este se encuentre en buen estado.</t>
    </r>
  </si>
  <si>
    <r>
      <t xml:space="preserve">Cada vez que se solicita un equipamiento menor (tamices, diales, termómetros, pie de rey entre otros) para su uso, que este en buen estado cuando lo entrega y  recibe, como evidencia se diligencia el formato </t>
    </r>
    <r>
      <rPr>
        <b/>
        <sz val="12"/>
        <rFont val="Arial"/>
        <family val="2"/>
      </rPr>
      <t>GLAB-FM-115 control y seguimiento de equipos</t>
    </r>
    <r>
      <rPr>
        <sz val="12"/>
        <rFont val="Arial"/>
        <family val="2"/>
      </rPr>
      <t>. En caso de encontrar que el equipamiento esta en mal estado se pone fuera de servicio hasta  que se verifique el correcto funcionamiento de este.</t>
    </r>
  </si>
  <si>
    <r>
      <t xml:space="preserve">Cada vez que ingresa una persona nueva, que la persona cumpla con la competencia exigida para el rol a desempeñar, como evidencia se diligencia el formato </t>
    </r>
    <r>
      <rPr>
        <b/>
        <sz val="12"/>
        <rFont val="Arial"/>
        <family val="2"/>
      </rPr>
      <t>GLAB-FM-137 verificación de las competencias del personal del laboratorio UAERMV</t>
    </r>
    <r>
      <rPr>
        <sz val="12"/>
        <rFont val="Arial"/>
        <family val="2"/>
      </rPr>
      <t xml:space="preserve">, con el fin de garantizar que el personal tenga la competencia requerida para el rol a desempeñar. Si el personal no cumple con la competencia requerida se establece un plan de acción para dar cumplimiento a la o las competencia que no cumple. </t>
    </r>
  </si>
  <si>
    <r>
      <t xml:space="preserve">Mensualmente en la programación del personal  que cada rol tenga un responsable principal y un relevo, como evidendia se diligencia el formato </t>
    </r>
    <r>
      <rPr>
        <b/>
        <sz val="12"/>
        <rFont val="Arial"/>
        <family val="2"/>
      </rPr>
      <t>GLAB-FM-134</t>
    </r>
    <r>
      <rPr>
        <sz val="12"/>
        <rFont val="Arial"/>
        <family val="2"/>
      </rPr>
      <t xml:space="preserve">, con el fin de garantizar que todos los roles tengan un responsable sin ser afectado por el ausentismo, de no ser así se solicita al coordinador técnico que realice la programación del relevo. </t>
    </r>
  </si>
  <si>
    <r>
      <t xml:space="preserve">Mensualmente el cumplimiento al cronograma de aseguramiento de equipos del laboratorio UAERMV en el formato </t>
    </r>
    <r>
      <rPr>
        <b/>
        <sz val="12"/>
        <rFont val="Arial"/>
        <family val="2"/>
      </rPr>
      <t>GLAB-FM-146</t>
    </r>
    <r>
      <rPr>
        <sz val="12"/>
        <rFont val="Arial"/>
        <family val="2"/>
      </rPr>
      <t>, verificando que  las actividades ejecutadas corresponda con las programadas. En caso de encontrar que alguna actividad programada no fue ejecutada, se hace una inspección al funcionamiento del equipo, si no presenta ninguna desviación se reprograma la actividad para el siguiente mes, de lo contrario se pone el equipo en estado fuera de uso, hasta garantizar su correcto funcionamiento.</t>
    </r>
  </si>
  <si>
    <t>Cada vez que se genera una solicitud de servicio, que exista un documento soporte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</si>
  <si>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r>
      <t xml:space="preserve">Cada vez que se emite un informe, que la solicitud de servicio se haya cumplido de acuerdo a lo solicitado por el cliente, teniendo en cuenta el informe de resultados, como evidencia se diligencia el formato  </t>
    </r>
    <r>
      <rPr>
        <b/>
        <sz val="12"/>
        <rFont val="Arial"/>
        <family val="2"/>
      </rPr>
      <t>GLAB-FM-103 matriz de trazabilidad de ensayos</t>
    </r>
    <r>
      <rPr>
        <sz val="12"/>
        <rFont val="Arial"/>
        <family val="2"/>
      </rPr>
      <t>. Si hace falta algún ensayo o no se cumple con la solicitud el auxiliar administrativo reporta el trabajo no conforme.</t>
    </r>
  </si>
  <si>
    <r>
      <t xml:space="preserve">cada vez que se emite un informe de ensayo, como soporte se diligencia el formato </t>
    </r>
    <r>
      <rPr>
        <b/>
        <sz val="12"/>
        <rFont val="Arial"/>
        <family val="2"/>
      </rPr>
      <t>GLAB-FM-103 matriz de trazabilidad</t>
    </r>
    <r>
      <rPr>
        <sz val="12"/>
        <rFont val="Arial"/>
        <family val="2"/>
      </rPr>
      <t>, verificando que  los tiempos  establecidos en la  solicitud de servicio se cumplan, de encontrarse desviaciones en los  tiempos se le comunica al cliente justificando las razones de dicho cambio.</t>
    </r>
  </si>
  <si>
    <r>
      <t>cada vez que ingresa personal nuevo al laboratorio, que se firme el compromiso de confidencialidad e imparcialidad. Como evidencia se diligencia el formato</t>
    </r>
    <r>
      <rPr>
        <b/>
        <sz val="12"/>
        <rFont val="Arial"/>
        <family val="2"/>
      </rPr>
      <t xml:space="preserve"> GLAB-FM-126 compromiso de confidencialidad e imparcialidad</t>
    </r>
    <r>
      <rPr>
        <sz val="12"/>
        <rFont val="Arial"/>
        <family val="2"/>
      </rPr>
      <t>, con el fin de garantizar la imparcialidad en la ejecución de las actividades del laboratorio. Si no se ha firmado el compromiso no se da inicio para desarrollar las actividades en el laboratorio.</t>
    </r>
  </si>
  <si>
    <r>
      <t xml:space="preserve">Cuatrimestralmente que los permisos asignados en el repositorio para modificar, crear y visualizar los documentos del laboratorio estén de acuerdo al rol desempeñado por cada persona, deja como evidencia un acta de reunión en el formato </t>
    </r>
    <r>
      <rPr>
        <b/>
        <sz val="12"/>
        <rFont val="Arial"/>
        <family val="2"/>
      </rPr>
      <t>GDOC-FM-016</t>
    </r>
    <r>
      <rPr>
        <sz val="12"/>
        <rFont val="Arial"/>
        <family val="2"/>
      </rPr>
      <t xml:space="preserve"> . Si se encuentra alguna diferencia en los permisos se pone una mesa de ayuda para solicitar  la modificación.</t>
    </r>
  </si>
  <si>
    <t>cada vez que aprueba un informe, lo firma en ORFEO con el fin de evitar modificaciones sobre el informe definitivo, si el informe de ensayo se envia en formato diferente al pdf no será válido.</t>
  </si>
  <si>
    <t>Que cada vez que se va a modificar un registro de toma de datos de ensayo el laboratorista, haya trazado una línea DIAGONAL sobre el dato a modificar con el fin de que el cambio sea trazable a la versión inmediatamente anterior. Como evidencia se tiene el registro de toma datos con la trazabilidad de las modificaciones realizadas. Si no se cuenta con la evidencia de la modificación se devuelve el registro de toma de datos al laboratorista.</t>
  </si>
  <si>
    <t>mensualmente que se haya generado una copia digital de los registros de toma de datos en el repositorio. En el  caso de no encontrar el archivo digitalizado, se solicita la digitalización de inmediato.</t>
  </si>
  <si>
    <t>modificar los resultados y/o los tiempos de entrega de informes de ensayos para beneficio personal o de terceros</t>
  </si>
  <si>
    <t xml:space="preserve"> Fraude Interno en la presentación de los resultados de ensayos</t>
  </si>
  <si>
    <t>Acta de asistencia de la capacitación</t>
  </si>
  <si>
    <t>Mensualmente</t>
  </si>
  <si>
    <t>Realizar capacitaciones de los metodos de ensayo</t>
  </si>
  <si>
    <t>Acta de socializacion de los acuerdos de servicio</t>
  </si>
  <si>
    <t>Coordinador Operativo</t>
  </si>
  <si>
    <t>Enlace del proceso</t>
  </si>
  <si>
    <t>Acta de asistencia a la capacitación</t>
  </si>
  <si>
    <r>
      <t xml:space="preserve">Implementar  el procedimiento de trabajo no conforme </t>
    </r>
    <r>
      <rPr>
        <b/>
        <sz val="10"/>
        <color rgb="FF000000"/>
        <rFont val="Arial"/>
        <family val="2"/>
      </rPr>
      <t>GLAB-PR-002</t>
    </r>
  </si>
  <si>
    <r>
      <t xml:space="preserve">Implementar del procedimiento de trabajo no conforme </t>
    </r>
    <r>
      <rPr>
        <b/>
        <sz val="10"/>
        <color rgb="FF000000"/>
        <rFont val="Arial"/>
        <family val="2"/>
      </rPr>
      <t>GLAB-PR-002</t>
    </r>
  </si>
  <si>
    <t>Socializar los acuerdos de servicios y sus cambios</t>
  </si>
  <si>
    <t>Capacitar con el fin de fortalecerr los conceptos de los riesgos de integrida publica y sus tipologias.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</si>
</sst>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5"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sz val="12"/>
      <name val="Times New Roman"/>
      <family val="1"/>
    </font>
    <font>
      <b/>
      <sz val="8"/>
      <name val="Tahoma"/>
      <family val="2"/>
    </font>
    <font>
      <b/>
      <sz val="12"/>
      <color rgb="FFFF0000"/>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b/>
      <sz val="24"/>
      <name val="Arial"/>
      <family val="2"/>
    </font>
    <font>
      <b/>
      <sz val="9"/>
      <name val="Arial"/>
      <family val="2"/>
    </font>
    <font>
      <sz val="9"/>
      <name val="Arial"/>
      <family val="2"/>
    </font>
    <font>
      <sz val="9"/>
      <name val="Tahoma"/>
      <family val="2"/>
    </font>
    <font>
      <sz val="11"/>
      <color theme="1"/>
      <name val="Arial"/>
      <family val="2"/>
    </font>
    <font>
      <b/>
      <sz val="14"/>
      <name val="Arial"/>
      <family val="2"/>
    </font>
    <font>
      <b/>
      <sz val="10"/>
      <color theme="9" tint="-0.249977111117893"/>
      <name val="Arial"/>
      <family val="2"/>
    </font>
    <font>
      <b/>
      <u/>
      <sz val="11"/>
      <name val="Arial"/>
      <family val="2"/>
    </font>
    <font>
      <b/>
      <sz val="11"/>
      <color theme="9" tint="-0.249977111117893"/>
      <name val="Arial"/>
      <family val="2"/>
    </font>
    <font>
      <b/>
      <sz val="9"/>
      <color theme="9" tint="-0.249977111117893"/>
      <name val="Arial"/>
      <family val="2"/>
    </font>
    <font>
      <b/>
      <sz val="8"/>
      <name val="Arial"/>
      <family val="2"/>
    </font>
    <font>
      <b/>
      <sz val="8"/>
      <color theme="0"/>
      <name val="Arial"/>
      <family val="2"/>
    </font>
    <font>
      <sz val="9"/>
      <color indexed="81"/>
      <name val="Tahoma"/>
      <family val="2"/>
    </font>
    <font>
      <b/>
      <sz val="9"/>
      <color indexed="81"/>
      <name val="Tahoma"/>
      <family val="2"/>
    </font>
    <font>
      <sz val="12"/>
      <name val="Arial"/>
      <family val="2"/>
    </font>
    <font>
      <b/>
      <sz val="11"/>
      <color theme="1"/>
      <name val="Arial"/>
      <family val="2"/>
    </font>
    <font>
      <b/>
      <sz val="12"/>
      <name val="Arial"/>
      <family val="2"/>
    </font>
    <font>
      <sz val="9"/>
      <color theme="0"/>
      <name val="Tahoma"/>
      <family val="2"/>
    </font>
    <font>
      <sz val="11"/>
      <color theme="0"/>
      <name val="Tahoma"/>
      <family val="2"/>
    </font>
    <font>
      <sz val="11"/>
      <color rgb="FF0070C0"/>
      <name val="Arial"/>
      <family val="2"/>
    </font>
    <font>
      <sz val="11"/>
      <color rgb="FF0070C0"/>
      <name val="Tahoma"/>
      <family val="2"/>
    </font>
  </fonts>
  <fills count="23">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rgb="FFC00000"/>
        <bgColor indexed="64"/>
      </patternFill>
    </fill>
    <fill>
      <patternFill patternType="solid">
        <fgColor theme="9" tint="0.5999938962981048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34" fillId="0" borderId="0"/>
    <xf numFmtId="9" fontId="39" fillId="0" borderId="0" applyFont="0" applyFill="0" applyBorder="0" applyAlignment="0" applyProtection="0"/>
  </cellStyleXfs>
  <cellXfs count="648">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3"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1" fillId="0" borderId="1" xfId="0" applyFont="1" applyBorder="1" applyAlignment="1">
      <alignment vertical="center" wrapText="1"/>
    </xf>
    <xf numFmtId="9" fontId="21" fillId="0" borderId="2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0" fontId="21" fillId="0" borderId="33" xfId="0" applyFont="1" applyBorder="1" applyAlignment="1">
      <alignment vertical="center" wrapText="1"/>
    </xf>
    <xf numFmtId="0" fontId="21" fillId="0" borderId="1" xfId="0" applyFont="1" applyBorder="1" applyAlignment="1">
      <alignment horizontal="justify" vertical="center" wrapText="1"/>
    </xf>
    <xf numFmtId="0" fontId="21" fillId="0" borderId="26" xfId="0" applyFont="1" applyBorder="1" applyAlignment="1">
      <alignment vertical="center" wrapText="1"/>
    </xf>
    <xf numFmtId="0" fontId="21"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3" fillId="0" borderId="1" xfId="0" applyFont="1" applyBorder="1" applyAlignment="1">
      <alignment horizontal="left" vertical="center" wrapText="1"/>
    </xf>
    <xf numFmtId="0" fontId="10" fillId="2" borderId="0" xfId="2" applyFont="1" applyFill="1" applyAlignment="1">
      <alignment horizontal="center" vertical="center" wrapText="1"/>
    </xf>
    <xf numFmtId="0" fontId="13"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4" borderId="0" xfId="2" applyFont="1" applyFill="1" applyAlignment="1">
      <alignment vertical="center" wrapText="1"/>
    </xf>
    <xf numFmtId="0" fontId="13"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3" fillId="0" borderId="24" xfId="2" applyFont="1" applyBorder="1" applyAlignment="1">
      <alignment vertical="center" wrapText="1"/>
    </xf>
    <xf numFmtId="0" fontId="13" fillId="0" borderId="4" xfId="2" applyFont="1" applyBorder="1" applyAlignment="1">
      <alignment vertical="center" wrapText="1"/>
    </xf>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5" fillId="0" borderId="0" xfId="2" applyFont="1" applyAlignment="1">
      <alignment vertical="center" wrapText="1"/>
    </xf>
    <xf numFmtId="0" fontId="2" fillId="0" borderId="0" xfId="2" applyAlignment="1">
      <alignment horizontal="center" vertical="center" wrapText="1"/>
    </xf>
    <xf numFmtId="0" fontId="13" fillId="0" borderId="24"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6" fillId="0" borderId="1" xfId="0" applyFont="1" applyBorder="1" applyAlignment="1">
      <alignment horizontal="center" vertical="center" wrapText="1" readingOrder="1"/>
    </xf>
    <xf numFmtId="0" fontId="26"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7"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2" fillId="0" borderId="4" xfId="0" applyNumberFormat="1" applyFont="1" applyBorder="1" applyAlignment="1">
      <alignment horizontal="center" vertical="center" wrapText="1"/>
    </xf>
    <xf numFmtId="0" fontId="2" fillId="0" borderId="0" xfId="2" applyAlignment="1">
      <alignment horizontal="justify" vertical="center" wrapText="1"/>
    </xf>
    <xf numFmtId="0" fontId="28" fillId="9" borderId="1" xfId="0" applyFont="1" applyFill="1" applyBorder="1" applyAlignment="1">
      <alignment horizontal="center" vertical="center" wrapText="1" readingOrder="1"/>
    </xf>
    <xf numFmtId="0" fontId="2" fillId="7"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7" fillId="0" borderId="0" xfId="3" applyFont="1" applyAlignment="1">
      <alignment horizontal="center" vertical="center"/>
    </xf>
    <xf numFmtId="0" fontId="28" fillId="10" borderId="1" xfId="0" applyFont="1" applyFill="1" applyBorder="1" applyAlignment="1">
      <alignment horizontal="center" vertical="center" wrapText="1" readingOrder="1"/>
    </xf>
    <xf numFmtId="0" fontId="29" fillId="0" borderId="0" xfId="3" applyFont="1" applyAlignment="1">
      <alignment vertical="center" textRotation="90" wrapText="1"/>
    </xf>
    <xf numFmtId="0" fontId="30" fillId="0" borderId="0" xfId="3" applyFont="1" applyAlignment="1">
      <alignment horizontal="center" vertical="center" wrapText="1"/>
    </xf>
    <xf numFmtId="0" fontId="27" fillId="0" borderId="0" xfId="3" applyFont="1" applyAlignment="1">
      <alignment horizontal="center" vertical="center" wrapText="1"/>
    </xf>
    <xf numFmtId="0" fontId="28" fillId="6" borderId="1" xfId="0" applyFont="1" applyFill="1" applyBorder="1" applyAlignment="1">
      <alignment horizontal="center" vertical="center" wrapText="1" readingOrder="1"/>
    </xf>
    <xf numFmtId="0" fontId="26" fillId="0" borderId="28" xfId="0" applyFont="1" applyBorder="1" applyAlignment="1">
      <alignment horizontal="center" vertical="center" wrapText="1" readingOrder="1"/>
    </xf>
    <xf numFmtId="0" fontId="28" fillId="6" borderId="28" xfId="0" applyFont="1" applyFill="1" applyBorder="1" applyAlignment="1">
      <alignment horizontal="center" vertical="center" wrapText="1" readingOrder="1"/>
    </xf>
    <xf numFmtId="0" fontId="28" fillId="10" borderId="28" xfId="0" applyFont="1" applyFill="1" applyBorder="1" applyAlignment="1">
      <alignment horizontal="center" vertical="center" wrapText="1" readingOrder="1"/>
    </xf>
    <xf numFmtId="0" fontId="28" fillId="9" borderId="28" xfId="0" applyFont="1" applyFill="1" applyBorder="1" applyAlignment="1">
      <alignment horizontal="center" vertical="center" wrapText="1" readingOrder="1"/>
    </xf>
    <xf numFmtId="0" fontId="2" fillId="7"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7" fillId="0" borderId="0" xfId="3" applyFont="1" applyAlignment="1">
      <alignment vertical="center"/>
    </xf>
    <xf numFmtId="0" fontId="2" fillId="7" borderId="1" xfId="0" applyFont="1" applyFill="1" applyBorder="1" applyAlignment="1">
      <alignment horizontal="center" vertical="center" wrapText="1" readingOrder="1"/>
    </xf>
    <xf numFmtId="0" fontId="25" fillId="0" borderId="0" xfId="0" applyFont="1" applyAlignment="1">
      <alignment vertical="center" readingOrder="1"/>
    </xf>
    <xf numFmtId="0" fontId="31"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3" fillId="0" borderId="1" xfId="0" applyFont="1" applyBorder="1" applyAlignment="1">
      <alignment horizontal="center" vertical="center" wrapText="1"/>
    </xf>
    <xf numFmtId="0" fontId="13" fillId="0" borderId="0" xfId="2" applyFont="1" applyAlignment="1">
      <alignment horizontal="left" vertical="center"/>
    </xf>
    <xf numFmtId="0" fontId="13" fillId="0" borderId="0" xfId="2" applyFont="1" applyAlignment="1">
      <alignment vertical="center" wrapText="1"/>
    </xf>
    <xf numFmtId="9" fontId="2" fillId="0" borderId="4" xfId="2" applyNumberFormat="1" applyBorder="1" applyAlignment="1">
      <alignment horizontal="center" vertical="center" wrapText="1"/>
    </xf>
    <xf numFmtId="0" fontId="2" fillId="0" borderId="0" xfId="2" applyAlignment="1">
      <alignment horizontal="left" vertical="center" wrapText="1"/>
    </xf>
    <xf numFmtId="0" fontId="4" fillId="4" borderId="0" xfId="2" applyFont="1" applyFill="1" applyAlignment="1">
      <alignment vertical="center" wrapText="1"/>
    </xf>
    <xf numFmtId="0" fontId="5" fillId="4" borderId="0" xfId="2" applyFont="1" applyFill="1" applyAlignment="1">
      <alignment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wrapText="1"/>
    </xf>
    <xf numFmtId="0" fontId="24" fillId="0" borderId="1" xfId="0" applyFont="1" applyBorder="1" applyAlignment="1">
      <alignment wrapText="1"/>
    </xf>
    <xf numFmtId="0" fontId="22" fillId="0" borderId="1" xfId="0" applyFont="1" applyBorder="1" applyAlignment="1">
      <alignment wrapText="1"/>
    </xf>
    <xf numFmtId="0" fontId="24" fillId="0" borderId="4" xfId="0" applyFont="1" applyBorder="1" applyAlignment="1">
      <alignment wrapText="1"/>
    </xf>
    <xf numFmtId="9" fontId="22" fillId="0" borderId="1" xfId="0" applyNumberFormat="1" applyFont="1" applyBorder="1" applyAlignment="1">
      <alignment wrapText="1"/>
    </xf>
    <xf numFmtId="0" fontId="22" fillId="0" borderId="4" xfId="0" applyFont="1" applyBorder="1" applyAlignment="1">
      <alignment wrapText="1"/>
    </xf>
    <xf numFmtId="0" fontId="12" fillId="0" borderId="1" xfId="2" applyFont="1" applyBorder="1" applyAlignment="1">
      <alignment horizontal="center" vertical="center" wrapText="1"/>
    </xf>
    <xf numFmtId="0" fontId="24"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6" fillId="0" borderId="1" xfId="0" applyFont="1" applyBorder="1" applyAlignment="1">
      <alignment horizontal="left" vertical="center" wrapText="1"/>
    </xf>
    <xf numFmtId="0" fontId="22" fillId="0" borderId="8" xfId="0" applyFont="1" applyBorder="1" applyAlignment="1">
      <alignment wrapText="1"/>
    </xf>
    <xf numFmtId="0" fontId="24" fillId="0" borderId="0" xfId="0" applyFont="1" applyAlignment="1">
      <alignment wrapText="1"/>
    </xf>
    <xf numFmtId="0" fontId="22" fillId="0" borderId="11" xfId="0" applyFont="1" applyBorder="1" applyAlignment="1">
      <alignment wrapText="1"/>
    </xf>
    <xf numFmtId="0" fontId="22" fillId="0" borderId="34" xfId="0" applyFont="1" applyBorder="1" applyAlignment="1">
      <alignment wrapText="1"/>
    </xf>
    <xf numFmtId="0" fontId="22" fillId="0" borderId="3" xfId="0" applyFont="1" applyBorder="1" applyAlignment="1">
      <alignment wrapText="1"/>
    </xf>
    <xf numFmtId="0" fontId="22" fillId="0" borderId="26" xfId="0" applyFont="1" applyBorder="1" applyAlignment="1">
      <alignment wrapText="1"/>
    </xf>
    <xf numFmtId="0" fontId="2" fillId="2" borderId="3" xfId="2" applyFill="1" applyBorder="1" applyAlignment="1">
      <alignment wrapText="1"/>
    </xf>
    <xf numFmtId="0" fontId="22" fillId="0" borderId="27" xfId="0" applyFont="1" applyBorder="1" applyAlignment="1">
      <alignment wrapText="1"/>
    </xf>
    <xf numFmtId="0" fontId="22" fillId="0" borderId="29" xfId="0" applyFont="1" applyBorder="1" applyAlignment="1">
      <alignment wrapText="1"/>
    </xf>
    <xf numFmtId="0" fontId="22" fillId="0" borderId="24" xfId="0" applyFont="1" applyBorder="1" applyAlignment="1">
      <alignment wrapText="1"/>
    </xf>
    <xf numFmtId="0" fontId="22" fillId="0" borderId="33" xfId="0" applyFont="1" applyBorder="1" applyAlignment="1">
      <alignment wrapText="1"/>
    </xf>
    <xf numFmtId="0" fontId="2" fillId="2" borderId="27" xfId="2" applyFill="1" applyBorder="1" applyAlignment="1">
      <alignment wrapText="1"/>
    </xf>
    <xf numFmtId="0" fontId="23"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3"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0"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33"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2" fillId="0" borderId="1" xfId="0" applyFont="1" applyBorder="1" applyAlignment="1">
      <alignment wrapText="1"/>
    </xf>
    <xf numFmtId="9" fontId="2" fillId="0" borderId="0" xfId="2" applyNumberFormat="1" applyAlignment="1">
      <alignment horizontal="center" vertical="center" wrapText="1"/>
    </xf>
    <xf numFmtId="9" fontId="22" fillId="0" borderId="0" xfId="0" applyNumberFormat="1" applyFont="1" applyAlignment="1">
      <alignment horizontal="center" vertical="center" wrapText="1"/>
    </xf>
    <xf numFmtId="9" fontId="22" fillId="0" borderId="0" xfId="0" applyNumberFormat="1" applyFont="1" applyAlignment="1">
      <alignment horizontal="left" vertical="center" wrapText="1"/>
    </xf>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0"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3"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0" fillId="0" borderId="0" xfId="0" applyAlignment="1">
      <alignment horizontal="center"/>
    </xf>
    <xf numFmtId="0" fontId="18" fillId="0" borderId="0" xfId="0" applyFont="1"/>
    <xf numFmtId="0" fontId="14" fillId="0" borderId="0" xfId="0" applyFont="1" applyProtection="1">
      <protection locked="0"/>
    </xf>
    <xf numFmtId="14" fontId="2" fillId="0" borderId="0" xfId="0" applyNumberFormat="1" applyFont="1" applyAlignment="1">
      <alignment horizontal="left" vertical="center" wrapText="1"/>
    </xf>
    <xf numFmtId="0" fontId="32"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2" fillId="2" borderId="5" xfId="2" applyFont="1" applyFill="1" applyBorder="1" applyAlignment="1">
      <alignment vertical="center" wrapText="1"/>
    </xf>
    <xf numFmtId="14" fontId="2" fillId="0" borderId="1" xfId="0" applyNumberFormat="1" applyFont="1" applyBorder="1" applyAlignment="1">
      <alignment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horizontal="center" vertical="center" wrapText="1"/>
    </xf>
    <xf numFmtId="0" fontId="12" fillId="0" borderId="0" xfId="2" applyFont="1" applyAlignment="1">
      <alignment horizontal="left" vertical="center" wrapText="1"/>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 fillId="2" borderId="0" xfId="2" applyFont="1" applyFill="1" applyAlignment="1">
      <alignment horizontal="center"/>
    </xf>
    <xf numFmtId="0" fontId="32"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2" fillId="0" borderId="60" xfId="2" applyFont="1" applyBorder="1" applyAlignment="1">
      <alignment vertical="center" wrapText="1"/>
    </xf>
    <xf numFmtId="0" fontId="6" fillId="4" borderId="11" xfId="2" applyFont="1" applyFill="1" applyBorder="1" applyAlignment="1">
      <alignment horizontal="left" vertical="center" wrapText="1"/>
    </xf>
    <xf numFmtId="14" fontId="2" fillId="0" borderId="0" xfId="0" applyNumberFormat="1" applyFont="1" applyAlignment="1">
      <alignment vertical="center" wrapText="1"/>
    </xf>
    <xf numFmtId="14" fontId="13" fillId="0" borderId="0" xfId="0" applyNumberFormat="1" applyFont="1" applyAlignment="1">
      <alignment horizontal="center" vertical="center" wrapText="1"/>
    </xf>
    <xf numFmtId="0" fontId="4" fillId="0" borderId="1" xfId="2" applyFont="1" applyBorder="1" applyAlignment="1">
      <alignment horizontal="left" vertical="center" wrapText="1"/>
    </xf>
    <xf numFmtId="14" fontId="14" fillId="0" borderId="1" xfId="0" applyNumberFormat="1" applyFont="1" applyBorder="1" applyAlignment="1" applyProtection="1">
      <alignment horizontal="right" vertical="center" wrapText="1"/>
      <protection locked="0"/>
    </xf>
    <xf numFmtId="14" fontId="14" fillId="0" borderId="1" xfId="0" applyNumberFormat="1" applyFont="1" applyBorder="1" applyAlignment="1" applyProtection="1">
      <alignment horizontal="right"/>
      <protection locked="0"/>
    </xf>
    <xf numFmtId="14" fontId="14" fillId="0" borderId="0" xfId="0" applyNumberFormat="1" applyFont="1" applyAlignment="1" applyProtection="1">
      <alignment horizontal="right"/>
      <protection locked="0"/>
    </xf>
    <xf numFmtId="14" fontId="0" fillId="0" borderId="0" xfId="0" applyNumberFormat="1" applyAlignment="1">
      <alignment horizontal="right"/>
    </xf>
    <xf numFmtId="9" fontId="36" fillId="0" borderId="0" xfId="2" applyNumberFormat="1" applyFont="1" applyAlignment="1">
      <alignment vertical="center"/>
    </xf>
    <xf numFmtId="49" fontId="9" fillId="0" borderId="0" xfId="2" applyNumberFormat="1" applyFont="1" applyAlignment="1">
      <alignment vertical="center"/>
    </xf>
    <xf numFmtId="0" fontId="21" fillId="0" borderId="0" xfId="0" applyFont="1" applyAlignment="1">
      <alignment horizontal="center" vertical="center" wrapText="1"/>
    </xf>
    <xf numFmtId="9" fontId="21"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0" xfId="0" applyFont="1" applyAlignment="1">
      <alignment horizontal="center" vertical="center" wrapText="1"/>
    </xf>
    <xf numFmtId="0" fontId="22" fillId="0" borderId="0" xfId="0" applyFont="1" applyAlignment="1">
      <alignment vertical="center" wrapText="1"/>
    </xf>
    <xf numFmtId="0" fontId="22" fillId="0" borderId="1" xfId="0" applyFont="1" applyBorder="1" applyAlignment="1">
      <alignment vertical="center" wrapText="1"/>
    </xf>
    <xf numFmtId="0" fontId="21" fillId="12" borderId="3"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1" fillId="14" borderId="3"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32" fillId="2" borderId="1" xfId="2"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2" fillId="0" borderId="0" xfId="0" applyFont="1" applyAlignment="1">
      <alignment vertical="top" wrapText="1"/>
    </xf>
    <xf numFmtId="0" fontId="37" fillId="0" borderId="0" xfId="0" applyFont="1" applyAlignment="1">
      <alignment wrapText="1"/>
    </xf>
    <xf numFmtId="0" fontId="38" fillId="0" borderId="1" xfId="0" applyFont="1" applyBorder="1" applyAlignment="1">
      <alignment horizontal="justify" vertical="center" wrapText="1"/>
    </xf>
    <xf numFmtId="0" fontId="38" fillId="4" borderId="1" xfId="0" applyFont="1" applyFill="1" applyBorder="1" applyAlignment="1">
      <alignment horizontal="left" vertical="center" wrapText="1"/>
    </xf>
    <xf numFmtId="0" fontId="38" fillId="4" borderId="1" xfId="0" applyFont="1" applyFill="1" applyBorder="1" applyAlignment="1">
      <alignment horizontal="justify" vertical="center" wrapText="1"/>
    </xf>
    <xf numFmtId="0" fontId="38" fillId="0" borderId="1" xfId="0" applyFont="1" applyBorder="1" applyAlignment="1">
      <alignment horizontal="left" vertical="center"/>
    </xf>
    <xf numFmtId="0" fontId="37" fillId="0" borderId="0" xfId="0" applyFont="1" applyAlignment="1">
      <alignment horizontal="left" vertical="top" wrapText="1"/>
    </xf>
    <xf numFmtId="0" fontId="38" fillId="16" borderId="1" xfId="0" applyFont="1" applyFill="1" applyBorder="1" applyAlignment="1">
      <alignment horizontal="justify" vertical="center" wrapText="1"/>
    </xf>
    <xf numFmtId="0" fontId="40" fillId="17" borderId="68" xfId="0" applyFont="1" applyFill="1" applyBorder="1" applyAlignment="1">
      <alignment horizontal="justify" vertical="center" wrapText="1"/>
    </xf>
    <xf numFmtId="9" fontId="38" fillId="16" borderId="1" xfId="6" applyFont="1" applyFill="1" applyBorder="1" applyAlignment="1">
      <alignment horizontal="justify" vertical="center" wrapText="1"/>
    </xf>
    <xf numFmtId="0" fontId="4" fillId="3" borderId="4" xfId="2" applyFont="1" applyFill="1" applyBorder="1" applyAlignment="1" applyProtection="1">
      <alignment horizontal="left" vertical="center" wrapText="1"/>
      <protection locked="0"/>
    </xf>
    <xf numFmtId="0" fontId="4" fillId="3" borderId="5" xfId="2" applyFont="1" applyFill="1" applyBorder="1" applyAlignment="1" applyProtection="1">
      <alignment horizontal="left" vertical="center" wrapText="1"/>
      <protection locked="0"/>
    </xf>
    <xf numFmtId="0" fontId="40" fillId="17" borderId="68" xfId="0" applyFont="1" applyFill="1" applyBorder="1" applyAlignment="1">
      <alignment horizontal="center" vertical="center" wrapText="1"/>
    </xf>
    <xf numFmtId="0" fontId="4" fillId="3" borderId="60" xfId="2" applyFont="1" applyFill="1" applyBorder="1" applyAlignment="1" applyProtection="1">
      <alignment horizontal="left" vertical="center" wrapText="1"/>
      <protection locked="0"/>
    </xf>
    <xf numFmtId="0" fontId="4" fillId="3" borderId="19" xfId="2" applyFont="1" applyFill="1" applyBorder="1" applyAlignment="1" applyProtection="1">
      <alignment horizontal="left" vertical="center" wrapText="1"/>
      <protection locked="0"/>
    </xf>
    <xf numFmtId="0" fontId="4" fillId="3" borderId="71"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4" fillId="3" borderId="38" xfId="2" applyFont="1" applyFill="1" applyBorder="1" applyAlignment="1" applyProtection="1">
      <alignment horizontal="left" vertical="center" wrapText="1"/>
      <protection locked="0"/>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14" fontId="6" fillId="0" borderId="1" xfId="2" applyNumberFormat="1" applyFont="1" applyBorder="1" applyAlignment="1" applyProtection="1">
      <alignment vertical="center" wrapText="1"/>
      <protection locked="0"/>
    </xf>
    <xf numFmtId="14" fontId="6" fillId="0" borderId="19" xfId="2" applyNumberFormat="1"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4" xfId="2" applyFont="1" applyBorder="1" applyAlignment="1">
      <alignment horizontal="center" vertical="center" wrapText="1"/>
    </xf>
    <xf numFmtId="14" fontId="6" fillId="0" borderId="11" xfId="2" applyNumberFormat="1" applyFont="1" applyBorder="1" applyAlignment="1" applyProtection="1">
      <alignment vertical="center" wrapText="1"/>
      <protection locked="0"/>
    </xf>
    <xf numFmtId="14" fontId="6" fillId="0" borderId="60" xfId="2" applyNumberFormat="1" applyFont="1" applyBorder="1" applyAlignment="1" applyProtection="1">
      <alignment vertical="center" wrapText="1"/>
      <protection locked="0"/>
    </xf>
    <xf numFmtId="14" fontId="12" fillId="0" borderId="4" xfId="2" applyNumberFormat="1" applyFont="1" applyBorder="1" applyAlignment="1" applyProtection="1">
      <alignment horizontal="center" vertical="center" wrapText="1"/>
      <protection locked="0"/>
    </xf>
    <xf numFmtId="0" fontId="3" fillId="2" borderId="0" xfId="2" applyFont="1" applyFill="1" applyAlignment="1">
      <alignment vertical="center" wrapText="1"/>
    </xf>
    <xf numFmtId="9" fontId="3" fillId="2" borderId="0" xfId="2" applyNumberFormat="1" applyFont="1" applyFill="1" applyAlignment="1">
      <alignment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4" fillId="0" borderId="4" xfId="2" applyFont="1" applyBorder="1" applyAlignment="1">
      <alignment horizontal="center" vertical="center" wrapText="1"/>
    </xf>
    <xf numFmtId="9" fontId="4" fillId="3" borderId="1" xfId="0" applyNumberFormat="1" applyFont="1" applyFill="1" applyBorder="1" applyAlignment="1">
      <alignment horizontal="center" vertical="center" wrapText="1"/>
    </xf>
    <xf numFmtId="0" fontId="47" fillId="0" borderId="1" xfId="2" applyFont="1" applyBorder="1" applyAlignment="1">
      <alignment horizontal="left" vertical="center" wrapText="1"/>
    </xf>
    <xf numFmtId="0" fontId="47" fillId="3" borderId="19" xfId="2" applyFont="1" applyFill="1" applyBorder="1" applyAlignment="1" applyProtection="1">
      <alignment horizontal="left" vertical="center" wrapText="1"/>
      <protection locked="0"/>
    </xf>
    <xf numFmtId="0" fontId="47" fillId="3" borderId="1" xfId="2" applyFont="1" applyFill="1" applyBorder="1" applyAlignment="1" applyProtection="1">
      <alignment horizontal="left" vertical="center" wrapText="1"/>
      <protection locked="0"/>
    </xf>
    <xf numFmtId="0" fontId="47" fillId="3" borderId="38" xfId="2" applyFont="1" applyFill="1" applyBorder="1" applyAlignment="1" applyProtection="1">
      <alignment horizontal="left" vertical="center" wrapText="1"/>
      <protection locked="0"/>
    </xf>
    <xf numFmtId="0" fontId="47" fillId="3" borderId="28" xfId="2" applyFont="1" applyFill="1" applyBorder="1" applyAlignment="1" applyProtection="1">
      <alignment horizontal="left" vertical="center" wrapText="1"/>
      <protection locked="0"/>
    </xf>
    <xf numFmtId="0" fontId="48" fillId="4" borderId="0" xfId="0" applyFont="1" applyFill="1" applyAlignment="1">
      <alignment wrapText="1"/>
    </xf>
    <xf numFmtId="0" fontId="2" fillId="4" borderId="41" xfId="4" applyFill="1" applyBorder="1" applyAlignment="1">
      <alignment wrapText="1"/>
    </xf>
    <xf numFmtId="0" fontId="2" fillId="4" borderId="42" xfId="4" applyFill="1" applyBorder="1" applyAlignment="1">
      <alignment wrapText="1"/>
    </xf>
    <xf numFmtId="0" fontId="2" fillId="4" borderId="43" xfId="4" applyFill="1" applyBorder="1" applyAlignment="1">
      <alignment wrapText="1"/>
    </xf>
    <xf numFmtId="0" fontId="6" fillId="4" borderId="41" xfId="4" quotePrefix="1" applyFont="1" applyFill="1" applyBorder="1" applyAlignment="1">
      <alignment horizontal="left" vertical="top" wrapText="1"/>
    </xf>
    <xf numFmtId="0" fontId="6" fillId="4" borderId="42" xfId="4" quotePrefix="1" applyFont="1" applyFill="1" applyBorder="1" applyAlignment="1">
      <alignment horizontal="left" vertical="top" wrapText="1"/>
    </xf>
    <xf numFmtId="0" fontId="6" fillId="4" borderId="43" xfId="4" quotePrefix="1" applyFont="1" applyFill="1" applyBorder="1" applyAlignment="1">
      <alignment horizontal="left" vertical="top" wrapText="1"/>
    </xf>
    <xf numFmtId="0" fontId="48" fillId="0" borderId="0" xfId="0" applyFont="1" applyAlignment="1">
      <alignment wrapText="1"/>
    </xf>
    <xf numFmtId="0" fontId="51" fillId="4" borderId="41" xfId="4" quotePrefix="1" applyFont="1" applyFill="1" applyBorder="1" applyAlignment="1">
      <alignment horizontal="left" vertical="top" wrapText="1"/>
    </xf>
    <xf numFmtId="0" fontId="51" fillId="4" borderId="42" xfId="4" quotePrefix="1" applyFont="1" applyFill="1" applyBorder="1" applyAlignment="1">
      <alignment horizontal="left" vertical="top" wrapText="1"/>
    </xf>
    <xf numFmtId="0" fontId="51" fillId="4" borderId="43" xfId="4" quotePrefix="1" applyFont="1" applyFill="1" applyBorder="1" applyAlignment="1">
      <alignment horizontal="left" vertical="top" wrapText="1"/>
    </xf>
    <xf numFmtId="0" fontId="51" fillId="4" borderId="15" xfId="4" quotePrefix="1" applyFont="1" applyFill="1" applyBorder="1" applyAlignment="1">
      <alignment horizontal="left" vertical="top" wrapText="1"/>
    </xf>
    <xf numFmtId="0" fontId="51" fillId="4" borderId="0" xfId="4" quotePrefix="1" applyFont="1" applyFill="1" applyAlignment="1">
      <alignment horizontal="left" vertical="top" wrapText="1"/>
    </xf>
    <xf numFmtId="0" fontId="51" fillId="4" borderId="2" xfId="4" quotePrefix="1" applyFont="1" applyFill="1" applyBorder="1" applyAlignment="1">
      <alignment horizontal="left" vertical="top" wrapText="1"/>
    </xf>
    <xf numFmtId="0" fontId="2" fillId="4" borderId="15" xfId="4" applyFill="1" applyBorder="1" applyAlignment="1">
      <alignment wrapText="1"/>
    </xf>
    <xf numFmtId="0" fontId="2" fillId="4" borderId="0" xfId="4" applyFill="1" applyAlignment="1">
      <alignment wrapText="1"/>
    </xf>
    <xf numFmtId="0" fontId="2" fillId="4" borderId="2" xfId="4" applyFill="1" applyBorder="1" applyAlignment="1">
      <alignment wrapText="1"/>
    </xf>
    <xf numFmtId="0" fontId="45" fillId="4" borderId="42" xfId="5" applyFont="1" applyFill="1" applyBorder="1" applyAlignment="1">
      <alignment horizontal="left" vertical="top" wrapText="1" readingOrder="1"/>
    </xf>
    <xf numFmtId="0" fontId="46" fillId="4" borderId="42" xfId="4" applyFont="1" applyFill="1" applyBorder="1" applyAlignment="1">
      <alignment horizontal="justify" vertical="center" wrapText="1"/>
    </xf>
    <xf numFmtId="0" fontId="51" fillId="4" borderId="15" xfId="4" quotePrefix="1" applyFont="1" applyFill="1" applyBorder="1" applyAlignment="1">
      <alignment vertical="top" wrapText="1"/>
    </xf>
    <xf numFmtId="0" fontId="51" fillId="4" borderId="0" xfId="4" quotePrefix="1" applyFont="1" applyFill="1" applyAlignment="1">
      <alignment vertical="top" wrapText="1"/>
    </xf>
    <xf numFmtId="0" fontId="51" fillId="4" borderId="2" xfId="4" quotePrefix="1" applyFont="1" applyFill="1" applyBorder="1" applyAlignment="1">
      <alignment vertical="top" wrapText="1"/>
    </xf>
    <xf numFmtId="0" fontId="51" fillId="4" borderId="41" xfId="4" quotePrefix="1" applyFont="1" applyFill="1" applyBorder="1" applyAlignment="1">
      <alignment vertical="top" wrapText="1"/>
    </xf>
    <xf numFmtId="0" fontId="51" fillId="4" borderId="42" xfId="4" quotePrefix="1" applyFont="1" applyFill="1" applyBorder="1" applyAlignment="1">
      <alignment vertical="top" wrapText="1"/>
    </xf>
    <xf numFmtId="0" fontId="51" fillId="4" borderId="43" xfId="4" quotePrefix="1" applyFont="1" applyFill="1" applyBorder="1" applyAlignment="1">
      <alignment vertical="top" wrapText="1"/>
    </xf>
    <xf numFmtId="0" fontId="51" fillId="4" borderId="61" xfId="4" quotePrefix="1" applyFont="1" applyFill="1" applyBorder="1" applyAlignment="1">
      <alignment horizontal="left" vertical="top" wrapText="1"/>
    </xf>
    <xf numFmtId="0" fontId="51" fillId="4" borderId="10" xfId="4" quotePrefix="1" applyFont="1" applyFill="1" applyBorder="1" applyAlignment="1">
      <alignment horizontal="left" vertical="top" wrapText="1"/>
    </xf>
    <xf numFmtId="0" fontId="51" fillId="4" borderId="63" xfId="4" quotePrefix="1" applyFont="1" applyFill="1" applyBorder="1" applyAlignment="1">
      <alignment horizontal="left" vertical="top" wrapText="1"/>
    </xf>
    <xf numFmtId="0" fontId="2" fillId="4" borderId="14" xfId="4" applyFill="1" applyBorder="1" applyAlignment="1">
      <alignment wrapText="1"/>
    </xf>
    <xf numFmtId="0" fontId="2" fillId="4" borderId="13" xfId="4" applyFill="1" applyBorder="1" applyAlignment="1">
      <alignment wrapText="1"/>
    </xf>
    <xf numFmtId="0" fontId="2" fillId="4" borderId="12" xfId="4" applyFill="1" applyBorder="1" applyAlignment="1">
      <alignment wrapText="1"/>
    </xf>
    <xf numFmtId="0" fontId="54" fillId="6" borderId="74" xfId="2" applyFont="1" applyFill="1" applyBorder="1" applyAlignment="1">
      <alignment horizontal="center" vertical="center"/>
    </xf>
    <xf numFmtId="0" fontId="54" fillId="19" borderId="74" xfId="2" applyFont="1" applyFill="1" applyBorder="1" applyAlignment="1">
      <alignment horizontal="center" vertical="center" wrapText="1"/>
    </xf>
    <xf numFmtId="0" fontId="54" fillId="20" borderId="74" xfId="2" applyFont="1" applyFill="1" applyBorder="1" applyAlignment="1">
      <alignment horizontal="center" vertical="center" wrapText="1"/>
    </xf>
    <xf numFmtId="0" fontId="55" fillId="21" borderId="74" xfId="2" applyFont="1" applyFill="1" applyBorder="1" applyAlignment="1">
      <alignment horizontal="center" vertical="center" wrapText="1"/>
    </xf>
    <xf numFmtId="9" fontId="5" fillId="3" borderId="5" xfId="2" applyNumberFormat="1" applyFont="1" applyFill="1" applyBorder="1" applyAlignment="1">
      <alignment horizontal="center" vertical="center" wrapText="1"/>
    </xf>
    <xf numFmtId="0" fontId="4" fillId="11" borderId="0" xfId="2" applyFont="1" applyFill="1" applyAlignment="1">
      <alignment vertical="center" wrapText="1"/>
    </xf>
    <xf numFmtId="0" fontId="3" fillId="11" borderId="0" xfId="2" applyFont="1" applyFill="1"/>
    <xf numFmtId="0" fontId="5" fillId="11" borderId="0" xfId="2" applyFont="1" applyFill="1" applyAlignment="1">
      <alignment vertical="center" wrapText="1"/>
    </xf>
    <xf numFmtId="0" fontId="5" fillId="11" borderId="0" xfId="2" applyFont="1" applyFill="1" applyAlignment="1">
      <alignment horizontal="center" vertical="center" wrapText="1"/>
    </xf>
    <xf numFmtId="0" fontId="58" fillId="3" borderId="1" xfId="0" applyFont="1" applyFill="1" applyBorder="1" applyAlignment="1">
      <alignment horizontal="center" vertical="center" wrapText="1"/>
    </xf>
    <xf numFmtId="0" fontId="4" fillId="0" borderId="5" xfId="2" applyFont="1" applyBorder="1" applyAlignment="1">
      <alignment horizontal="center" vertical="center" wrapText="1"/>
    </xf>
    <xf numFmtId="0" fontId="4" fillId="0" borderId="5" xfId="2" applyFont="1" applyBorder="1" applyAlignment="1">
      <alignment horizontal="left" vertical="center" wrapText="1"/>
    </xf>
    <xf numFmtId="9" fontId="4" fillId="0" borderId="5" xfId="0" applyNumberFormat="1" applyFont="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9" fontId="4" fillId="3" borderId="5" xfId="0" applyNumberFormat="1" applyFont="1" applyFill="1" applyBorder="1" applyAlignment="1" applyProtection="1">
      <alignment horizontal="center" vertical="center" wrapText="1"/>
      <protection locked="0"/>
    </xf>
    <xf numFmtId="0" fontId="4" fillId="0" borderId="4" xfId="2" applyFont="1" applyBorder="1" applyAlignment="1">
      <alignment horizontal="left" vertical="center" wrapText="1"/>
    </xf>
    <xf numFmtId="9" fontId="4" fillId="0" borderId="4" xfId="0" applyNumberFormat="1" applyFont="1" applyBorder="1" applyAlignment="1">
      <alignment horizontal="center" vertical="center" wrapText="1"/>
    </xf>
    <xf numFmtId="0" fontId="4" fillId="3" borderId="4" xfId="0" applyFont="1" applyFill="1" applyBorder="1" applyAlignment="1" applyProtection="1">
      <alignment horizontal="center" vertical="center" wrapText="1"/>
      <protection locked="0"/>
    </xf>
    <xf numFmtId="9" fontId="4" fillId="3" borderId="4" xfId="0" applyNumberFormat="1" applyFont="1" applyFill="1" applyBorder="1" applyAlignment="1" applyProtection="1">
      <alignment horizontal="center" vertical="center" wrapText="1"/>
      <protection locked="0"/>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9" fontId="4" fillId="0" borderId="6" xfId="0" applyNumberFormat="1" applyFont="1" applyBorder="1" applyAlignment="1">
      <alignment horizontal="center" vertical="center" wrapText="1"/>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58" fillId="3" borderId="6" xfId="0" applyFont="1" applyFill="1" applyBorder="1" applyAlignment="1">
      <alignment horizontal="center" vertical="center" wrapText="1"/>
    </xf>
    <xf numFmtId="0" fontId="2" fillId="0" borderId="8" xfId="0" applyFont="1" applyBorder="1" applyAlignment="1">
      <alignment horizontal="center" vertical="center" wrapText="1" readingOrder="1"/>
    </xf>
    <xf numFmtId="0" fontId="2" fillId="7" borderId="8" xfId="0" applyFont="1" applyFill="1" applyBorder="1" applyAlignment="1">
      <alignment horizontal="center" vertical="center" wrapText="1" readingOrder="1"/>
    </xf>
    <xf numFmtId="0" fontId="2" fillId="7" borderId="37" xfId="0" applyFont="1" applyFill="1" applyBorder="1" applyAlignment="1">
      <alignment horizontal="center" vertical="center" wrapText="1" readingOrder="1"/>
    </xf>
    <xf numFmtId="0" fontId="25" fillId="0" borderId="1" xfId="2" applyFont="1" applyBorder="1" applyAlignment="1">
      <alignment vertical="center" wrapText="1"/>
    </xf>
    <xf numFmtId="0" fontId="27" fillId="0" borderId="1" xfId="3" applyFont="1" applyBorder="1"/>
    <xf numFmtId="0" fontId="27" fillId="0" borderId="1" xfId="3" applyFont="1" applyBorder="1" applyAlignment="1">
      <alignment horizontal="center" vertical="center"/>
    </xf>
    <xf numFmtId="0" fontId="29" fillId="0" borderId="1" xfId="3" applyFont="1" applyBorder="1" applyAlignment="1">
      <alignment vertical="center" textRotation="90" wrapText="1"/>
    </xf>
    <xf numFmtId="0" fontId="30" fillId="0" borderId="1" xfId="3" applyFont="1" applyBorder="1" applyAlignment="1">
      <alignment horizontal="center" vertical="center" wrapText="1"/>
    </xf>
    <xf numFmtId="0" fontId="25" fillId="0" borderId="1" xfId="0" applyFont="1" applyBorder="1" applyAlignment="1">
      <alignment vertical="center" readingOrder="1"/>
    </xf>
    <xf numFmtId="0" fontId="31" fillId="0" borderId="1" xfId="3" applyFont="1" applyBorder="1"/>
    <xf numFmtId="0" fontId="27" fillId="0" borderId="1" xfId="3" applyFont="1" applyBorder="1" applyAlignment="1">
      <alignment vertical="center"/>
    </xf>
    <xf numFmtId="0" fontId="2" fillId="0" borderId="1" xfId="3" applyFont="1" applyBorder="1" applyAlignment="1">
      <alignment vertical="center"/>
    </xf>
    <xf numFmtId="0" fontId="2" fillId="0" borderId="1" xfId="2" applyBorder="1" applyAlignment="1">
      <alignment horizontal="center" vertical="center" wrapText="1"/>
    </xf>
    <xf numFmtId="0" fontId="2" fillId="22" borderId="1" xfId="2" applyFill="1" applyBorder="1" applyAlignment="1">
      <alignment horizontal="center" vertical="center" wrapText="1"/>
    </xf>
    <xf numFmtId="0" fontId="25" fillId="22" borderId="1" xfId="2" applyFont="1" applyFill="1" applyBorder="1" applyAlignment="1">
      <alignment horizontal="center" vertical="center" wrapText="1"/>
    </xf>
    <xf numFmtId="0" fontId="25" fillId="22" borderId="1" xfId="0" applyFont="1" applyFill="1" applyBorder="1" applyAlignment="1">
      <alignment horizontal="center" vertical="center" readingOrder="1"/>
    </xf>
    <xf numFmtId="0" fontId="32" fillId="2" borderId="5" xfId="2" applyFont="1" applyFill="1" applyBorder="1" applyAlignment="1">
      <alignment horizontal="center" vertical="center" wrapText="1"/>
    </xf>
    <xf numFmtId="0" fontId="6" fillId="4" borderId="0" xfId="2" applyFont="1" applyFill="1" applyAlignment="1">
      <alignment horizontal="center" vertical="center" wrapText="1"/>
    </xf>
    <xf numFmtId="0" fontId="2" fillId="2" borderId="0" xfId="2" applyFill="1" applyAlignment="1">
      <alignment vertical="center"/>
    </xf>
    <xf numFmtId="0" fontId="2" fillId="2" borderId="18" xfId="2" applyFill="1" applyBorder="1" applyAlignment="1">
      <alignment vertical="center"/>
    </xf>
    <xf numFmtId="0" fontId="2" fillId="2" borderId="17" xfId="2" applyFill="1" applyBorder="1" applyAlignment="1">
      <alignment vertical="center"/>
    </xf>
    <xf numFmtId="0" fontId="12" fillId="0" borderId="1" xfId="0" applyFont="1" applyBorder="1" applyAlignment="1" applyProtection="1">
      <alignment horizontal="center" vertical="center" wrapText="1"/>
      <protection locked="0"/>
    </xf>
    <xf numFmtId="9" fontId="4" fillId="3" borderId="4" xfId="0" applyNumberFormat="1" applyFont="1" applyFill="1" applyBorder="1" applyAlignment="1">
      <alignment horizontal="center" vertical="center" wrapText="1"/>
    </xf>
    <xf numFmtId="9" fontId="4" fillId="3" borderId="6" xfId="0" applyNumberFormat="1" applyFont="1" applyFill="1" applyBorder="1" applyAlignment="1">
      <alignment horizontal="center" vertical="center" wrapText="1"/>
    </xf>
    <xf numFmtId="9" fontId="4" fillId="3" borderId="28" xfId="0" applyNumberFormat="1" applyFont="1" applyFill="1" applyBorder="1" applyAlignment="1">
      <alignment horizontal="center" vertical="center" wrapText="1"/>
    </xf>
    <xf numFmtId="14" fontId="14" fillId="0" borderId="1" xfId="0" applyNumberFormat="1" applyFont="1" applyBorder="1" applyAlignment="1" applyProtection="1">
      <alignment horizontal="center" vertical="center" wrapText="1"/>
      <protection locked="0"/>
    </xf>
    <xf numFmtId="14" fontId="8" fillId="5" borderId="1" xfId="0" applyNumberFormat="1" applyFont="1" applyFill="1" applyBorder="1" applyAlignment="1">
      <alignment horizontal="center" vertical="center"/>
    </xf>
    <xf numFmtId="0" fontId="59" fillId="4" borderId="26" xfId="0" applyFont="1" applyFill="1" applyBorder="1" applyAlignment="1">
      <alignment wrapText="1"/>
    </xf>
    <xf numFmtId="0" fontId="6" fillId="3" borderId="1" xfId="0" applyFont="1" applyFill="1" applyBorder="1" applyAlignment="1">
      <alignment horizontal="justify" vertical="center" wrapText="1"/>
    </xf>
    <xf numFmtId="0" fontId="58" fillId="3" borderId="6" xfId="0" applyFont="1" applyFill="1" applyBorder="1" applyAlignment="1">
      <alignment horizontal="justify" vertical="center" wrapText="1"/>
    </xf>
    <xf numFmtId="0" fontId="58" fillId="3" borderId="1" xfId="0" applyFont="1" applyFill="1" applyBorder="1" applyAlignment="1">
      <alignment horizontal="justify" vertical="center" wrapText="1"/>
    </xf>
    <xf numFmtId="9" fontId="2" fillId="0" borderId="0" xfId="0" applyNumberFormat="1" applyFont="1" applyAlignment="1">
      <alignment horizontal="center" vertical="center" wrapText="1"/>
    </xf>
    <xf numFmtId="14" fontId="2" fillId="0" borderId="1" xfId="0" applyNumberFormat="1" applyFont="1" applyBorder="1" applyAlignment="1">
      <alignment horizontal="center" vertical="center" wrapText="1"/>
    </xf>
    <xf numFmtId="0" fontId="4" fillId="3" borderId="6" xfId="2" applyFont="1" applyFill="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4" fillId="3" borderId="5" xfId="2" applyFont="1" applyFill="1" applyBorder="1" applyAlignment="1" applyProtection="1">
      <alignment horizontal="center" vertical="center" wrapText="1"/>
      <protection locked="0"/>
    </xf>
    <xf numFmtId="0" fontId="4" fillId="3" borderId="28" xfId="2" applyFont="1" applyFill="1" applyBorder="1" applyAlignment="1" applyProtection="1">
      <alignment horizontal="center" vertical="center" wrapText="1"/>
      <protection locked="0"/>
    </xf>
    <xf numFmtId="0" fontId="4" fillId="3" borderId="4" xfId="2" applyFont="1" applyFill="1" applyBorder="1" applyAlignment="1" applyProtection="1">
      <alignment horizontal="center" vertical="center" wrapText="1"/>
      <protection locked="0"/>
    </xf>
    <xf numFmtId="0" fontId="58" fillId="3" borderId="4" xfId="0" applyFont="1" applyFill="1" applyBorder="1" applyAlignment="1">
      <alignment horizontal="center" vertical="center" wrapText="1"/>
    </xf>
    <xf numFmtId="0" fontId="58" fillId="3" borderId="69" xfId="0" applyFont="1" applyFill="1" applyBorder="1" applyAlignment="1">
      <alignment horizontal="center" vertical="center" wrapText="1"/>
    </xf>
    <xf numFmtId="0" fontId="47" fillId="0" borderId="6" xfId="2" applyFont="1" applyBorder="1" applyAlignment="1">
      <alignment horizontal="justify" vertical="center" wrapText="1"/>
    </xf>
    <xf numFmtId="0" fontId="47" fillId="0" borderId="1" xfId="2" applyFont="1" applyBorder="1" applyAlignment="1">
      <alignment horizontal="justify" vertical="center" wrapText="1"/>
    </xf>
    <xf numFmtId="0" fontId="4" fillId="0" borderId="5" xfId="2" applyFont="1" applyBorder="1" applyAlignment="1">
      <alignment horizontal="justify" vertical="center" wrapText="1"/>
    </xf>
    <xf numFmtId="0" fontId="27" fillId="0" borderId="1" xfId="3" applyFont="1" applyBorder="1" applyAlignment="1">
      <alignment horizontal="center" vertical="center" wrapText="1"/>
    </xf>
    <xf numFmtId="0" fontId="4" fillId="3" borderId="5" xfId="2" applyFont="1" applyFill="1" applyBorder="1" applyAlignment="1" applyProtection="1">
      <alignment horizontal="justify" vertical="center" wrapText="1"/>
      <protection locked="0"/>
    </xf>
    <xf numFmtId="0" fontId="61" fillId="3" borderId="71" xfId="2" applyFont="1" applyFill="1" applyBorder="1" applyAlignment="1" applyProtection="1">
      <alignment horizontal="left" vertical="center" wrapText="1"/>
      <protection locked="0"/>
    </xf>
    <xf numFmtId="0" fontId="61" fillId="3" borderId="6" xfId="2" applyFont="1" applyFill="1" applyBorder="1" applyAlignment="1" applyProtection="1">
      <alignment horizontal="left" vertical="center" wrapText="1"/>
      <protection locked="0"/>
    </xf>
    <xf numFmtId="0" fontId="61" fillId="0" borderId="6" xfId="2" applyFont="1" applyBorder="1" applyAlignment="1">
      <alignment horizontal="left" vertical="center" wrapText="1"/>
    </xf>
    <xf numFmtId="9" fontId="62" fillId="3" borderId="6" xfId="0" applyNumberFormat="1" applyFont="1" applyFill="1" applyBorder="1" applyAlignment="1">
      <alignment horizontal="center" vertical="center" wrapText="1"/>
    </xf>
    <xf numFmtId="9" fontId="62" fillId="0" borderId="6" xfId="0" applyNumberFormat="1" applyFont="1" applyBorder="1" applyAlignment="1">
      <alignment horizontal="center" vertical="center" wrapText="1"/>
    </xf>
    <xf numFmtId="0" fontId="62" fillId="3" borderId="6" xfId="0" applyFont="1" applyFill="1" applyBorder="1" applyAlignment="1" applyProtection="1">
      <alignment horizontal="center" vertical="center" wrapText="1"/>
      <protection locked="0"/>
    </xf>
    <xf numFmtId="9" fontId="62" fillId="3" borderId="6" xfId="0" applyNumberFormat="1" applyFont="1" applyFill="1" applyBorder="1" applyAlignment="1" applyProtection="1">
      <alignment horizontal="center" vertical="center" wrapText="1"/>
      <protection locked="0"/>
    </xf>
    <xf numFmtId="0" fontId="4" fillId="0" borderId="6" xfId="2" applyFont="1" applyBorder="1" applyAlignment="1">
      <alignment horizontal="justify" vertical="center" wrapText="1"/>
    </xf>
    <xf numFmtId="0" fontId="58" fillId="3" borderId="5" xfId="0" applyFont="1" applyFill="1" applyBorder="1" applyAlignment="1">
      <alignment horizontal="center" vertical="center" wrapText="1"/>
    </xf>
    <xf numFmtId="0" fontId="58" fillId="3" borderId="5" xfId="0" applyFont="1" applyFill="1" applyBorder="1" applyAlignment="1">
      <alignment horizontal="justify" vertical="center" wrapText="1"/>
    </xf>
    <xf numFmtId="0" fontId="63" fillId="3" borderId="1" xfId="2" applyFont="1" applyFill="1" applyBorder="1" applyAlignment="1" applyProtection="1">
      <alignment horizontal="center" vertical="center" wrapText="1"/>
      <protection locked="0"/>
    </xf>
    <xf numFmtId="0" fontId="63" fillId="3" borderId="1" xfId="2" applyFont="1" applyFill="1" applyBorder="1" applyAlignment="1" applyProtection="1">
      <alignment horizontal="left" vertical="center" wrapText="1"/>
      <protection locked="0"/>
    </xf>
    <xf numFmtId="0" fontId="64" fillId="0" borderId="1" xfId="2" applyFont="1" applyBorder="1" applyAlignment="1">
      <alignment horizontal="justify" vertical="center" wrapText="1"/>
    </xf>
    <xf numFmtId="0" fontId="64" fillId="0" borderId="8" xfId="2" applyFont="1" applyBorder="1" applyAlignment="1">
      <alignment horizontal="justify" vertical="center" wrapText="1"/>
    </xf>
    <xf numFmtId="0" fontId="63" fillId="0" borderId="1" xfId="2" applyFont="1" applyBorder="1" applyAlignment="1" applyProtection="1">
      <alignment horizontal="center" vertical="center" wrapText="1"/>
      <protection locked="0"/>
    </xf>
    <xf numFmtId="0" fontId="63" fillId="3" borderId="1" xfId="0" applyFont="1" applyFill="1" applyBorder="1" applyAlignment="1">
      <alignment horizontal="left" vertical="center" wrapText="1"/>
    </xf>
    <xf numFmtId="0" fontId="64" fillId="0" borderId="1" xfId="2" applyFont="1" applyBorder="1" applyAlignment="1">
      <alignment vertical="center" wrapText="1"/>
    </xf>
    <xf numFmtId="0" fontId="64" fillId="0" borderId="0" xfId="2" applyFont="1" applyAlignment="1">
      <alignment vertical="center" wrapText="1"/>
    </xf>
    <xf numFmtId="14" fontId="27" fillId="0" borderId="1" xfId="3" applyNumberFormat="1"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8" fillId="0" borderId="1" xfId="0" applyNumberFormat="1" applyFont="1" applyBorder="1" applyAlignment="1">
      <alignment horizontal="center" vertical="center"/>
    </xf>
    <xf numFmtId="0" fontId="48" fillId="4" borderId="75" xfId="0" applyFont="1" applyFill="1" applyBorder="1" applyAlignment="1">
      <alignment horizontal="center" wrapText="1"/>
    </xf>
    <xf numFmtId="0" fontId="48" fillId="4" borderId="76" xfId="0" applyFont="1" applyFill="1" applyBorder="1" applyAlignment="1">
      <alignment horizontal="center" wrapText="1"/>
    </xf>
    <xf numFmtId="0" fontId="48" fillId="4" borderId="77" xfId="0" applyFont="1" applyFill="1" applyBorder="1" applyAlignment="1">
      <alignment horizontal="center" wrapText="1"/>
    </xf>
    <xf numFmtId="0" fontId="59" fillId="4" borderId="8" xfId="0" applyFont="1" applyFill="1" applyBorder="1" applyAlignment="1">
      <alignment horizontal="left" vertical="center" wrapText="1"/>
    </xf>
    <xf numFmtId="0" fontId="59" fillId="4" borderId="10" xfId="0" applyFont="1" applyFill="1" applyBorder="1" applyAlignment="1">
      <alignment horizontal="left" vertical="center" wrapText="1"/>
    </xf>
    <xf numFmtId="0" fontId="59" fillId="4" borderId="19" xfId="0" applyFont="1" applyFill="1" applyBorder="1" applyAlignment="1">
      <alignment horizontal="left" vertical="center" wrapText="1"/>
    </xf>
    <xf numFmtId="0" fontId="12" fillId="0" borderId="6" xfId="2" applyFont="1" applyBorder="1" applyAlignment="1" applyProtection="1">
      <alignment horizontal="center" vertical="center"/>
      <protection locked="0"/>
    </xf>
    <xf numFmtId="0" fontId="12" fillId="0" borderId="25" xfId="2" applyFont="1" applyBorder="1" applyAlignment="1" applyProtection="1">
      <alignment horizontal="center" vertical="center"/>
      <protection locked="0"/>
    </xf>
    <xf numFmtId="0" fontId="59" fillId="4" borderId="28" xfId="0" applyFont="1" applyFill="1" applyBorder="1" applyAlignment="1">
      <alignment horizontal="left" vertical="center" wrapText="1"/>
    </xf>
    <xf numFmtId="0" fontId="59" fillId="4" borderId="29" xfId="0" applyFont="1" applyFill="1" applyBorder="1" applyAlignment="1">
      <alignment horizontal="left" vertical="center" wrapText="1"/>
    </xf>
    <xf numFmtId="0" fontId="49" fillId="18" borderId="44" xfId="4" applyFont="1" applyFill="1" applyBorder="1" applyAlignment="1">
      <alignment horizontal="center" vertical="center" wrapText="1"/>
    </xf>
    <xf numFmtId="0" fontId="49" fillId="18" borderId="9" xfId="4" applyFont="1" applyFill="1" applyBorder="1" applyAlignment="1">
      <alignment horizontal="center" vertical="center" wrapText="1"/>
    </xf>
    <xf numFmtId="0" fontId="49" fillId="18" borderId="45" xfId="4" applyFont="1" applyFill="1" applyBorder="1" applyAlignment="1">
      <alignment horizontal="center" vertical="center" wrapText="1"/>
    </xf>
    <xf numFmtId="0" fontId="2" fillId="0" borderId="15" xfId="4" quotePrefix="1" applyBorder="1" applyAlignment="1">
      <alignment horizontal="justify" vertical="center" wrapText="1"/>
    </xf>
    <xf numFmtId="0" fontId="2" fillId="0" borderId="0" xfId="4" quotePrefix="1" applyAlignment="1">
      <alignment horizontal="justify" vertical="center" wrapText="1"/>
    </xf>
    <xf numFmtId="0" fontId="2" fillId="0" borderId="2" xfId="4" quotePrefix="1" applyBorder="1" applyAlignment="1">
      <alignment horizontal="justify" vertical="center" wrapText="1"/>
    </xf>
    <xf numFmtId="0" fontId="2" fillId="0" borderId="44" xfId="4" quotePrefix="1" applyBorder="1" applyAlignment="1">
      <alignment horizontal="justify" vertical="center" wrapText="1"/>
    </xf>
    <xf numFmtId="0" fontId="2" fillId="0" borderId="9" xfId="4" quotePrefix="1" applyBorder="1" applyAlignment="1">
      <alignment horizontal="justify" vertical="center" wrapText="1"/>
    </xf>
    <xf numFmtId="0" fontId="2" fillId="0" borderId="45" xfId="4" quotePrefix="1" applyBorder="1" applyAlignment="1">
      <alignment horizontal="justify" vertical="center" wrapText="1"/>
    </xf>
    <xf numFmtId="0" fontId="51" fillId="4" borderId="41" xfId="4" quotePrefix="1" applyFont="1" applyFill="1" applyBorder="1" applyAlignment="1">
      <alignment horizontal="left" vertical="top" wrapText="1"/>
    </xf>
    <xf numFmtId="0" fontId="12" fillId="4" borderId="42" xfId="4" quotePrefix="1" applyFont="1" applyFill="1" applyBorder="1" applyAlignment="1">
      <alignment horizontal="left" vertical="top" wrapText="1"/>
    </xf>
    <xf numFmtId="0" fontId="12" fillId="4" borderId="43" xfId="4" quotePrefix="1" applyFont="1" applyFill="1" applyBorder="1" applyAlignment="1">
      <alignment horizontal="left" vertical="top" wrapText="1"/>
    </xf>
    <xf numFmtId="0" fontId="6" fillId="4" borderId="44" xfId="4" quotePrefix="1" applyFont="1" applyFill="1" applyBorder="1" applyAlignment="1">
      <alignment horizontal="justify" vertical="center" wrapText="1"/>
    </xf>
    <xf numFmtId="0" fontId="6" fillId="4" borderId="9" xfId="4" quotePrefix="1" applyFont="1" applyFill="1" applyBorder="1" applyAlignment="1">
      <alignment horizontal="justify" vertical="center" wrapText="1"/>
    </xf>
    <xf numFmtId="0" fontId="6" fillId="4" borderId="45" xfId="4" quotePrefix="1" applyFont="1" applyFill="1" applyBorder="1" applyAlignment="1">
      <alignment horizontal="justify" vertical="center" wrapText="1"/>
    </xf>
    <xf numFmtId="0" fontId="6" fillId="3" borderId="41" xfId="4" quotePrefix="1" applyFont="1" applyFill="1" applyBorder="1" applyAlignment="1">
      <alignment horizontal="left" vertical="top" wrapText="1"/>
    </xf>
    <xf numFmtId="0" fontId="6" fillId="3" borderId="42" xfId="4" quotePrefix="1" applyFont="1" applyFill="1" applyBorder="1" applyAlignment="1">
      <alignment horizontal="left" vertical="top" wrapText="1"/>
    </xf>
    <xf numFmtId="0" fontId="6" fillId="3" borderId="43" xfId="4" quotePrefix="1" applyFont="1" applyFill="1" applyBorder="1" applyAlignment="1">
      <alignment horizontal="left" vertical="top" wrapText="1"/>
    </xf>
    <xf numFmtId="0" fontId="51" fillId="4" borderId="42" xfId="4" quotePrefix="1" applyFont="1" applyFill="1" applyBorder="1" applyAlignment="1">
      <alignment horizontal="left" vertical="top" wrapText="1"/>
    </xf>
    <xf numFmtId="0" fontId="51" fillId="4" borderId="43" xfId="4" quotePrefix="1" applyFont="1" applyFill="1" applyBorder="1" applyAlignment="1">
      <alignment horizontal="left" vertical="top" wrapText="1"/>
    </xf>
    <xf numFmtId="0" fontId="6" fillId="0" borderId="61" xfId="4" quotePrefix="1" applyFont="1" applyBorder="1" applyAlignment="1">
      <alignment horizontal="center" vertical="top" wrapText="1"/>
    </xf>
    <xf numFmtId="0" fontId="6" fillId="0" borderId="10" xfId="4" quotePrefix="1" applyFont="1" applyBorder="1" applyAlignment="1">
      <alignment horizontal="center" vertical="top" wrapText="1"/>
    </xf>
    <xf numFmtId="0" fontId="6" fillId="0" borderId="63" xfId="4" quotePrefix="1" applyFont="1" applyBorder="1" applyAlignment="1">
      <alignment horizontal="center" vertical="top" wrapText="1"/>
    </xf>
    <xf numFmtId="0" fontId="45" fillId="4" borderId="50" xfId="5" applyFont="1" applyFill="1" applyBorder="1" applyAlignment="1">
      <alignment horizontal="left" vertical="top" wrapText="1" readingOrder="1"/>
    </xf>
    <xf numFmtId="0" fontId="45" fillId="4" borderId="51" xfId="5" applyFont="1" applyFill="1" applyBorder="1" applyAlignment="1">
      <alignment horizontal="left" vertical="top" wrapText="1" readingOrder="1"/>
    </xf>
    <xf numFmtId="0" fontId="46" fillId="4" borderId="52" xfId="4" applyFont="1" applyFill="1" applyBorder="1" applyAlignment="1">
      <alignment horizontal="justify" vertical="center" wrapText="1"/>
    </xf>
    <xf numFmtId="0" fontId="46" fillId="4" borderId="53" xfId="4" applyFont="1" applyFill="1" applyBorder="1" applyAlignment="1">
      <alignment horizontal="justify" vertical="center" wrapText="1"/>
    </xf>
    <xf numFmtId="0" fontId="45" fillId="18" borderId="46" xfId="5" applyFont="1" applyFill="1" applyBorder="1" applyAlignment="1">
      <alignment horizontal="center" vertical="center" wrapText="1"/>
    </xf>
    <xf numFmtId="0" fontId="45" fillId="18" borderId="47" xfId="5" applyFont="1" applyFill="1" applyBorder="1" applyAlignment="1">
      <alignment horizontal="center" vertical="center" wrapText="1"/>
    </xf>
    <xf numFmtId="0" fontId="45" fillId="18" borderId="48" xfId="4" applyFont="1" applyFill="1" applyBorder="1" applyAlignment="1">
      <alignment horizontal="center" vertical="center" wrapText="1"/>
    </xf>
    <xf numFmtId="0" fontId="45" fillId="18" borderId="49" xfId="4" applyFont="1" applyFill="1" applyBorder="1" applyAlignment="1">
      <alignment horizontal="center" vertical="center" wrapText="1"/>
    </xf>
    <xf numFmtId="0" fontId="45" fillId="4" borderId="54" xfId="0" applyFont="1" applyFill="1" applyBorder="1" applyAlignment="1">
      <alignment horizontal="left" vertical="center" wrapText="1"/>
    </xf>
    <xf numFmtId="0" fontId="45" fillId="4" borderId="55" xfId="0" applyFont="1" applyFill="1" applyBorder="1" applyAlignment="1">
      <alignment horizontal="left" vertical="center" wrapText="1"/>
    </xf>
    <xf numFmtId="0" fontId="46" fillId="4" borderId="56" xfId="4" applyFont="1" applyFill="1" applyBorder="1" applyAlignment="1">
      <alignment horizontal="justify" vertical="center" wrapText="1"/>
    </xf>
    <xf numFmtId="0" fontId="46" fillId="4" borderId="57" xfId="4" applyFont="1" applyFill="1" applyBorder="1" applyAlignment="1">
      <alignment horizontal="justify" vertical="center" wrapText="1"/>
    </xf>
    <xf numFmtId="0" fontId="45" fillId="11" borderId="46" xfId="5" applyFont="1" applyFill="1" applyBorder="1" applyAlignment="1">
      <alignment horizontal="center" vertical="center" wrapText="1"/>
    </xf>
    <xf numFmtId="0" fontId="45" fillId="11" borderId="47" xfId="5" applyFont="1" applyFill="1" applyBorder="1" applyAlignment="1">
      <alignment horizontal="center" vertical="center" wrapText="1"/>
    </xf>
    <xf numFmtId="0" fontId="45" fillId="11" borderId="48" xfId="4" applyFont="1" applyFill="1" applyBorder="1" applyAlignment="1">
      <alignment horizontal="center" vertical="center" wrapText="1"/>
    </xf>
    <xf numFmtId="0" fontId="45" fillId="11" borderId="49" xfId="4" applyFont="1" applyFill="1" applyBorder="1" applyAlignment="1">
      <alignment horizontal="center" vertical="center" wrapText="1"/>
    </xf>
    <xf numFmtId="0" fontId="51" fillId="4" borderId="41" xfId="4" quotePrefix="1" applyFont="1" applyFill="1" applyBorder="1" applyAlignment="1">
      <alignment horizontal="justify" vertical="top" wrapText="1"/>
    </xf>
    <xf numFmtId="0" fontId="51" fillId="4" borderId="42" xfId="4" quotePrefix="1" applyFont="1" applyFill="1" applyBorder="1" applyAlignment="1">
      <alignment horizontal="justify" vertical="top" wrapText="1"/>
    </xf>
    <xf numFmtId="0" fontId="51" fillId="4" borderId="43" xfId="4" quotePrefix="1" applyFont="1" applyFill="1" applyBorder="1" applyAlignment="1">
      <alignment horizontal="justify" vertical="top" wrapText="1"/>
    </xf>
    <xf numFmtId="0" fontId="51" fillId="4" borderId="61" xfId="4" quotePrefix="1" applyFont="1" applyFill="1" applyBorder="1" applyAlignment="1">
      <alignment horizontal="left" vertical="top" wrapText="1"/>
    </xf>
    <xf numFmtId="0" fontId="51" fillId="4" borderId="10" xfId="4" quotePrefix="1" applyFont="1" applyFill="1" applyBorder="1" applyAlignment="1">
      <alignment horizontal="left" vertical="top" wrapText="1"/>
    </xf>
    <xf numFmtId="0" fontId="51" fillId="4" borderId="63" xfId="4" quotePrefix="1" applyFont="1" applyFill="1" applyBorder="1" applyAlignment="1">
      <alignment horizontal="left" vertical="top" wrapText="1"/>
    </xf>
    <xf numFmtId="0" fontId="45" fillId="4" borderId="58" xfId="0" applyFont="1" applyFill="1" applyBorder="1" applyAlignment="1">
      <alignment horizontal="left" vertical="center" wrapText="1"/>
    </xf>
    <xf numFmtId="0" fontId="45" fillId="4" borderId="59" xfId="0" applyFont="1" applyFill="1" applyBorder="1" applyAlignment="1">
      <alignment horizontal="left" vertical="center" wrapText="1"/>
    </xf>
    <xf numFmtId="0" fontId="51" fillId="4" borderId="15" xfId="4" quotePrefix="1" applyFont="1" applyFill="1" applyBorder="1" applyAlignment="1">
      <alignment horizontal="left" vertical="top" wrapText="1"/>
    </xf>
    <xf numFmtId="0" fontId="51" fillId="4" borderId="0" xfId="4" quotePrefix="1" applyFont="1" applyFill="1" applyAlignment="1">
      <alignment horizontal="left" vertical="top" wrapText="1"/>
    </xf>
    <xf numFmtId="0" fontId="51" fillId="4" borderId="2" xfId="4" quotePrefix="1" applyFont="1" applyFill="1" applyBorder="1" applyAlignment="1">
      <alignment horizontal="left" vertical="top" wrapText="1"/>
    </xf>
    <xf numFmtId="0" fontId="51" fillId="4" borderId="3" xfId="4" quotePrefix="1" applyFont="1" applyFill="1" applyBorder="1" applyAlignment="1">
      <alignment horizontal="left" vertical="top" wrapText="1"/>
    </xf>
    <xf numFmtId="0" fontId="51" fillId="4" borderId="1" xfId="4" quotePrefix="1" applyFont="1" applyFill="1" applyBorder="1" applyAlignment="1">
      <alignment horizontal="left" vertical="top" wrapText="1"/>
    </xf>
    <xf numFmtId="0" fontId="51" fillId="4" borderId="26" xfId="4" quotePrefix="1" applyFont="1" applyFill="1" applyBorder="1" applyAlignment="1">
      <alignment horizontal="left" vertical="top" wrapText="1"/>
    </xf>
    <xf numFmtId="0" fontId="12" fillId="0" borderId="8"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 xfId="2" applyFont="1" applyBorder="1" applyAlignment="1">
      <alignment horizontal="center" vertical="center" wrapText="1"/>
    </xf>
    <xf numFmtId="0" fontId="12" fillId="0" borderId="8" xfId="2" applyFont="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19" xfId="2"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10" xfId="2" applyFont="1" applyBorder="1" applyAlignment="1">
      <alignment horizontal="center" vertical="center"/>
    </xf>
    <xf numFmtId="0" fontId="12" fillId="0" borderId="19" xfId="2" applyFont="1" applyBorder="1" applyAlignment="1">
      <alignment horizontal="center" vertical="center"/>
    </xf>
    <xf numFmtId="0" fontId="12" fillId="0" borderId="8"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9" xfId="2" applyFont="1" applyBorder="1" applyAlignment="1">
      <alignment horizontal="center" vertical="center" wrapText="1"/>
    </xf>
    <xf numFmtId="0" fontId="46" fillId="0" borderId="8" xfId="2" applyFont="1" applyBorder="1" applyAlignment="1">
      <alignment horizontal="justify" vertical="center" wrapText="1"/>
    </xf>
    <xf numFmtId="0" fontId="46" fillId="0" borderId="10" xfId="2" applyFont="1" applyBorder="1" applyAlignment="1">
      <alignment horizontal="justify" vertical="center" wrapText="1"/>
    </xf>
    <xf numFmtId="0" fontId="46" fillId="0" borderId="19" xfId="2" applyFont="1" applyBorder="1" applyAlignment="1">
      <alignment horizontal="justify" vertical="center" wrapText="1"/>
    </xf>
    <xf numFmtId="0" fontId="5" fillId="3" borderId="8"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5" fillId="3" borderId="19" xfId="2" applyFont="1" applyFill="1" applyBorder="1" applyAlignment="1">
      <alignment horizontal="center" vertical="center" wrapText="1"/>
    </xf>
    <xf numFmtId="0" fontId="40" fillId="17" borderId="67" xfId="0" applyFont="1" applyFill="1" applyBorder="1" applyAlignment="1">
      <alignment horizontal="center" vertical="center" wrapText="1"/>
    </xf>
    <xf numFmtId="0" fontId="40" fillId="17" borderId="68"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4" xfId="0" applyFont="1" applyBorder="1" applyAlignment="1">
      <alignment horizontal="center" vertical="center" wrapText="1"/>
    </xf>
    <xf numFmtId="0" fontId="24" fillId="0" borderId="1" xfId="0" applyFont="1" applyBorder="1" applyAlignment="1">
      <alignment horizontal="center" wrapText="1"/>
    </xf>
    <xf numFmtId="0" fontId="24" fillId="0" borderId="9" xfId="0" applyFont="1" applyBorder="1" applyAlignment="1">
      <alignment horizontal="center" wrapText="1"/>
    </xf>
    <xf numFmtId="0" fontId="22" fillId="0" borderId="0" xfId="0" applyFont="1" applyAlignment="1">
      <alignment horizontal="center" wrapText="1"/>
    </xf>
    <xf numFmtId="0" fontId="38" fillId="16" borderId="5" xfId="0" applyFont="1" applyFill="1" applyBorder="1" applyAlignment="1">
      <alignment horizontal="center" vertical="center" wrapText="1"/>
    </xf>
    <xf numFmtId="0" fontId="38" fillId="16" borderId="7" xfId="0" applyFont="1" applyFill="1" applyBorder="1" applyAlignment="1">
      <alignment horizontal="center" vertical="center" wrapText="1"/>
    </xf>
    <xf numFmtId="0" fontId="38" fillId="16" borderId="4" xfId="0" applyFont="1" applyFill="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4" borderId="1" xfId="2" applyFont="1" applyFill="1" applyBorder="1" applyAlignment="1">
      <alignment horizontal="left" vertical="center" wrapText="1"/>
    </xf>
    <xf numFmtId="0" fontId="6" fillId="4" borderId="4" xfId="2" applyFont="1" applyFill="1" applyBorder="1" applyAlignment="1">
      <alignment horizontal="lef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6" fillId="4" borderId="8" xfId="2" applyFont="1" applyFill="1" applyBorder="1" applyAlignment="1">
      <alignment horizontal="left" vertical="center" wrapText="1"/>
    </xf>
    <xf numFmtId="0" fontId="6" fillId="4" borderId="10" xfId="2" applyFont="1" applyFill="1" applyBorder="1" applyAlignment="1">
      <alignment horizontal="left" vertical="center" wrapText="1"/>
    </xf>
    <xf numFmtId="0" fontId="6" fillId="4" borderId="19" xfId="2" applyFont="1" applyFill="1" applyBorder="1" applyAlignment="1">
      <alignment horizontal="left"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2" fillId="2" borderId="1" xfId="2" applyFill="1" applyBorder="1" applyAlignment="1">
      <alignment horizontal="center"/>
    </xf>
    <xf numFmtId="0" fontId="13" fillId="0" borderId="1" xfId="2" applyFont="1" applyBorder="1" applyAlignment="1">
      <alignment horizontal="center" vertical="center" wrapText="1"/>
    </xf>
    <xf numFmtId="0" fontId="13" fillId="0" borderId="61" xfId="2" applyFont="1" applyBorder="1" applyAlignment="1">
      <alignment horizontal="center" vertical="center" textRotation="90" wrapText="1"/>
    </xf>
    <xf numFmtId="0" fontId="13" fillId="0" borderId="62"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0" borderId="1" xfId="2" applyFont="1" applyBorder="1" applyAlignment="1">
      <alignment horizontal="center" vertical="center"/>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9" fontId="24" fillId="0" borderId="6" xfId="0" applyNumberFormat="1" applyFont="1" applyBorder="1" applyAlignment="1">
      <alignment horizontal="center" vertical="center" wrapText="1"/>
    </xf>
    <xf numFmtId="9" fontId="24" fillId="0" borderId="4"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36" xfId="0" applyNumberFormat="1" applyFont="1" applyBorder="1" applyAlignment="1">
      <alignment horizontal="center" vertical="center" wrapText="1"/>
    </xf>
    <xf numFmtId="9" fontId="22" fillId="0" borderId="8" xfId="0" applyNumberFormat="1" applyFont="1" applyBorder="1" applyAlignment="1">
      <alignment horizontal="center" vertical="center" wrapText="1"/>
    </xf>
    <xf numFmtId="9" fontId="22" fillId="0" borderId="37" xfId="0" applyNumberFormat="1" applyFont="1" applyBorder="1" applyAlignment="1">
      <alignment horizontal="center" vertical="center" wrapText="1"/>
    </xf>
    <xf numFmtId="9" fontId="22" fillId="0" borderId="7"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9" fontId="22" fillId="0" borderId="64"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9" fontId="24" fillId="0" borderId="39" xfId="0" applyNumberFormat="1" applyFont="1" applyBorder="1" applyAlignment="1">
      <alignment horizontal="center" vertical="center" wrapText="1"/>
    </xf>
    <xf numFmtId="9" fontId="24" fillId="0" borderId="5" xfId="0" applyNumberFormat="1" applyFont="1" applyBorder="1" applyAlignment="1">
      <alignment horizontal="center" vertical="center" wrapText="1"/>
    </xf>
    <xf numFmtId="0" fontId="5" fillId="3" borderId="1" xfId="2" applyFont="1" applyFill="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0" fontId="6" fillId="0" borderId="24" xfId="2" applyFont="1" applyBorder="1" applyAlignment="1">
      <alignment horizontal="center" vertical="center" wrapText="1"/>
    </xf>
    <xf numFmtId="0" fontId="6" fillId="0" borderId="4" xfId="2" applyFont="1" applyBorder="1" applyAlignment="1">
      <alignment horizontal="left"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9" xfId="2" applyFont="1" applyBorder="1" applyAlignment="1">
      <alignment horizontal="center" vertical="center" wrapText="1"/>
    </xf>
    <xf numFmtId="0" fontId="6" fillId="0" borderId="70" xfId="2" applyFont="1" applyBorder="1" applyAlignment="1">
      <alignment horizontal="center" vertical="center" wrapText="1"/>
    </xf>
    <xf numFmtId="0" fontId="6" fillId="0" borderId="6" xfId="2" applyFont="1" applyBorder="1" applyAlignment="1">
      <alignment horizontal="justify" vertical="center" wrapText="1"/>
    </xf>
    <xf numFmtId="0" fontId="6" fillId="0" borderId="1" xfId="2" applyFont="1" applyBorder="1" applyAlignment="1">
      <alignment horizontal="justify" vertical="center" wrapText="1"/>
    </xf>
    <xf numFmtId="0" fontId="6" fillId="0" borderId="5" xfId="2" applyFont="1" applyBorder="1" applyAlignment="1">
      <alignment horizontal="justify" vertical="center" wrapText="1"/>
    </xf>
    <xf numFmtId="0" fontId="6" fillId="0" borderId="28" xfId="2" applyFont="1" applyBorder="1" applyAlignment="1">
      <alignment horizontal="justify" vertical="center" wrapText="1"/>
    </xf>
    <xf numFmtId="0" fontId="6" fillId="0" borderId="4" xfId="2" applyFont="1" applyBorder="1" applyAlignment="1">
      <alignment horizontal="justify" vertical="center" wrapText="1"/>
    </xf>
    <xf numFmtId="9" fontId="22" fillId="0" borderId="5" xfId="0" applyNumberFormat="1" applyFont="1" applyBorder="1" applyAlignment="1">
      <alignment horizontal="center" vertical="center" wrapText="1"/>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20" xfId="2" applyFont="1" applyBorder="1" applyAlignment="1">
      <alignment horizontal="center" vertical="center" wrapText="1"/>
    </xf>
    <xf numFmtId="9" fontId="35" fillId="0" borderId="1" xfId="2" applyNumberFormat="1" applyFont="1" applyBorder="1" applyAlignment="1">
      <alignment horizontal="center" vertical="center" wrapText="1"/>
    </xf>
    <xf numFmtId="9" fontId="35" fillId="0" borderId="64" xfId="2" applyNumberFormat="1" applyFont="1" applyBorder="1" applyAlignment="1">
      <alignment horizontal="center" vertical="center" wrapText="1"/>
    </xf>
    <xf numFmtId="9" fontId="35" fillId="0" borderId="65" xfId="2" applyNumberFormat="1" applyFont="1" applyBorder="1" applyAlignment="1">
      <alignment horizontal="center" vertical="center" wrapText="1"/>
    </xf>
    <xf numFmtId="9" fontId="35" fillId="0" borderId="11" xfId="2" applyNumberFormat="1" applyFont="1" applyBorder="1" applyAlignment="1">
      <alignment horizontal="center" vertical="center" wrapText="1"/>
    </xf>
    <xf numFmtId="0" fontId="32" fillId="0" borderId="64"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9" xfId="2" applyFont="1" applyBorder="1" applyAlignment="1">
      <alignment horizontal="center" vertical="center" wrapText="1"/>
    </xf>
    <xf numFmtId="0" fontId="32" fillId="0" borderId="60" xfId="2" applyFont="1" applyBorder="1" applyAlignment="1">
      <alignment horizontal="center" vertical="center" wrapText="1"/>
    </xf>
    <xf numFmtId="9" fontId="24" fillId="0" borderId="33" xfId="0" applyNumberFormat="1" applyFont="1" applyBorder="1" applyAlignment="1">
      <alignment horizontal="center" vertical="center" wrapText="1"/>
    </xf>
    <xf numFmtId="0" fontId="6" fillId="0" borderId="5" xfId="2" applyFont="1" applyBorder="1" applyAlignment="1">
      <alignment horizontal="left" vertical="center" wrapText="1"/>
    </xf>
    <xf numFmtId="9" fontId="22" fillId="0" borderId="69" xfId="0" applyNumberFormat="1" applyFont="1" applyBorder="1" applyAlignment="1">
      <alignment horizontal="center" vertical="center" wrapText="1"/>
    </xf>
    <xf numFmtId="9" fontId="22" fillId="0" borderId="72" xfId="0" applyNumberFormat="1" applyFont="1" applyBorder="1" applyAlignment="1">
      <alignment horizontal="center" vertical="center" wrapText="1"/>
    </xf>
    <xf numFmtId="9" fontId="35" fillId="0" borderId="20" xfId="2" applyNumberFormat="1" applyFont="1" applyBorder="1" applyAlignment="1">
      <alignment horizontal="center" vertical="center" wrapText="1"/>
    </xf>
    <xf numFmtId="9" fontId="35" fillId="0" borderId="66" xfId="2" applyNumberFormat="1" applyFont="1" applyBorder="1" applyAlignment="1">
      <alignment horizontal="center" vertical="center" wrapText="1"/>
    </xf>
    <xf numFmtId="9" fontId="35" fillId="0" borderId="60" xfId="2" applyNumberFormat="1" applyFont="1" applyBorder="1" applyAlignment="1">
      <alignment horizontal="center" vertical="center" wrapText="1"/>
    </xf>
    <xf numFmtId="0" fontId="5" fillId="3" borderId="5"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13" fillId="0" borderId="61"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39" xfId="2" applyFont="1" applyBorder="1" applyAlignment="1">
      <alignment horizontal="center" vertical="center" textRotation="90" wrapText="1"/>
    </xf>
    <xf numFmtId="0" fontId="13" fillId="0" borderId="73"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44" fillId="4" borderId="0" xfId="2" applyFont="1" applyFill="1" applyAlignment="1">
      <alignment horizontal="center"/>
    </xf>
    <xf numFmtId="0" fontId="13" fillId="0" borderId="36"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2" borderId="18"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6" xfId="2" applyFont="1" applyFill="1" applyBorder="1" applyAlignment="1">
      <alignment horizontal="center" vertical="center"/>
    </xf>
    <xf numFmtId="0" fontId="13" fillId="0" borderId="8" xfId="2" applyFont="1" applyBorder="1" applyAlignment="1">
      <alignment horizontal="center" vertical="center" textRotation="90"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7" fillId="4" borderId="21"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14" fontId="3" fillId="2" borderId="1" xfId="2" applyNumberFormat="1" applyFont="1" applyFill="1" applyBorder="1" applyAlignment="1" applyProtection="1">
      <alignment horizontal="right"/>
      <protection locked="0"/>
    </xf>
    <xf numFmtId="0" fontId="14" fillId="0" borderId="1" xfId="0" applyFont="1" applyBorder="1" applyAlignment="1" applyProtection="1">
      <alignment horizontal="left" wrapText="1"/>
      <protection locked="0"/>
    </xf>
    <xf numFmtId="0" fontId="8" fillId="5" borderId="1" xfId="0" applyFont="1" applyFill="1" applyBorder="1" applyAlignment="1">
      <alignment horizontal="center"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wrapText="1"/>
      <protection locked="0"/>
    </xf>
    <xf numFmtId="0" fontId="14" fillId="0" borderId="1" xfId="0" applyFont="1" applyBorder="1" applyAlignment="1" applyProtection="1">
      <alignment horizontal="justify" vertical="center" wrapText="1"/>
      <protection locked="0"/>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123">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Tahom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52918</xdr:rowOff>
    </xdr:from>
    <xdr:to>
      <xdr:col>1</xdr:col>
      <xdr:colOff>1354667</xdr:colOff>
      <xdr:row>2</xdr:row>
      <xdr:rowOff>285751</xdr:rowOff>
    </xdr:to>
    <xdr:pic>
      <xdr:nvPicPr>
        <xdr:cNvPr id="2" name="Imagen 1" descr="escudo negro">
          <a:extLst>
            <a:ext uri="{FF2B5EF4-FFF2-40B4-BE49-F238E27FC236}">
              <a16:creationId xmlns:a16="http://schemas.microsoft.com/office/drawing/2014/main" id="{26FFE079-0670-4987-A7CA-2C672D06BC64}"/>
            </a:ext>
          </a:extLst>
        </xdr:cNvPr>
        <xdr:cNvPicPr/>
      </xdr:nvPicPr>
      <xdr:blipFill>
        <a:blip xmlns:r="http://schemas.openxmlformats.org/officeDocument/2006/relationships" r:embed="rId1"/>
        <a:stretch/>
      </xdr:blipFill>
      <xdr:spPr>
        <a:xfrm>
          <a:off x="444500" y="52918"/>
          <a:ext cx="1100667" cy="92075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129</xdr:row>
      <xdr:rowOff>0</xdr:rowOff>
    </xdr:from>
    <xdr:to>
      <xdr:col>4</xdr:col>
      <xdr:colOff>90438</xdr:colOff>
      <xdr:row>134</xdr:row>
      <xdr:rowOff>41459</xdr:rowOff>
    </xdr:to>
    <xdr:sp macro="" textlink="">
      <xdr:nvSpPr>
        <xdr:cNvPr id="6238" name="Text Box 15">
          <a:extLst>
            <a:ext uri="{FF2B5EF4-FFF2-40B4-BE49-F238E27FC236}">
              <a16:creationId xmlns:a16="http://schemas.microsoft.com/office/drawing/2014/main" id="{00000000-0008-0000-05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39" name="Text Box 16">
          <a:extLst>
            <a:ext uri="{FF2B5EF4-FFF2-40B4-BE49-F238E27FC236}">
              <a16:creationId xmlns:a16="http://schemas.microsoft.com/office/drawing/2014/main" id="{00000000-0008-0000-05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0" name="Text Box 17">
          <a:extLst>
            <a:ext uri="{FF2B5EF4-FFF2-40B4-BE49-F238E27FC236}">
              <a16:creationId xmlns:a16="http://schemas.microsoft.com/office/drawing/2014/main" id="{00000000-0008-0000-05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1" name="Text Box 18">
          <a:extLst>
            <a:ext uri="{FF2B5EF4-FFF2-40B4-BE49-F238E27FC236}">
              <a16:creationId xmlns:a16="http://schemas.microsoft.com/office/drawing/2014/main" id="{00000000-0008-0000-05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2" name="Text Box 19">
          <a:extLst>
            <a:ext uri="{FF2B5EF4-FFF2-40B4-BE49-F238E27FC236}">
              <a16:creationId xmlns:a16="http://schemas.microsoft.com/office/drawing/2014/main" id="{00000000-0008-0000-05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504825</xdr:rowOff>
    </xdr:from>
    <xdr:to>
      <xdr:col>4</xdr:col>
      <xdr:colOff>95250</xdr:colOff>
      <xdr:row>14</xdr:row>
      <xdr:rowOff>969843</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129</xdr:row>
      <xdr:rowOff>0</xdr:rowOff>
    </xdr:from>
    <xdr:ext cx="95250" cy="213632"/>
    <xdr:sp macro="" textlink="">
      <xdr:nvSpPr>
        <xdr:cNvPr id="11"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5"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2"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26" name="Text Box 16">
          <a:extLst>
            <a:ext uri="{FF2B5EF4-FFF2-40B4-BE49-F238E27FC236}">
              <a16:creationId xmlns:a16="http://schemas.microsoft.com/office/drawing/2014/main" id="{00000000-0008-0000-05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28" name="Text Box 18">
          <a:extLst>
            <a:ext uri="{FF2B5EF4-FFF2-40B4-BE49-F238E27FC236}">
              <a16:creationId xmlns:a16="http://schemas.microsoft.com/office/drawing/2014/main" id="{00000000-0008-0000-05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29" name="Text Box 19">
          <a:extLst>
            <a:ext uri="{FF2B5EF4-FFF2-40B4-BE49-F238E27FC236}">
              <a16:creationId xmlns:a16="http://schemas.microsoft.com/office/drawing/2014/main" id="{00000000-0008-0000-05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129</xdr:row>
      <xdr:rowOff>0</xdr:rowOff>
    </xdr:from>
    <xdr:ext cx="95250" cy="213632"/>
    <xdr:sp macro="" textlink="">
      <xdr:nvSpPr>
        <xdr:cNvPr id="30"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31" name="Text Box 16">
          <a:extLst>
            <a:ext uri="{FF2B5EF4-FFF2-40B4-BE49-F238E27FC236}">
              <a16:creationId xmlns:a16="http://schemas.microsoft.com/office/drawing/2014/main" id="{00000000-0008-0000-05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32" name="Text Box 17">
          <a:extLst>
            <a:ext uri="{FF2B5EF4-FFF2-40B4-BE49-F238E27FC236}">
              <a16:creationId xmlns:a16="http://schemas.microsoft.com/office/drawing/2014/main" id="{00000000-0008-0000-05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33" name="Text Box 18">
          <a:extLst>
            <a:ext uri="{FF2B5EF4-FFF2-40B4-BE49-F238E27FC236}">
              <a16:creationId xmlns:a16="http://schemas.microsoft.com/office/drawing/2014/main" id="{00000000-0008-0000-05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34" name="Text Box 19">
          <a:extLst>
            <a:ext uri="{FF2B5EF4-FFF2-40B4-BE49-F238E27FC236}">
              <a16:creationId xmlns:a16="http://schemas.microsoft.com/office/drawing/2014/main" id="{00000000-0008-0000-05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1" name="Text Box 16">
          <a:extLst>
            <a:ext uri="{FF2B5EF4-FFF2-40B4-BE49-F238E27FC236}">
              <a16:creationId xmlns:a16="http://schemas.microsoft.com/office/drawing/2014/main" id="{00000000-0008-0000-05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2" name="Text Box 17">
          <a:extLst>
            <a:ext uri="{FF2B5EF4-FFF2-40B4-BE49-F238E27FC236}">
              <a16:creationId xmlns:a16="http://schemas.microsoft.com/office/drawing/2014/main" id="{00000000-0008-0000-05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3" name="Text Box 18">
          <a:extLst>
            <a:ext uri="{FF2B5EF4-FFF2-40B4-BE49-F238E27FC236}">
              <a16:creationId xmlns:a16="http://schemas.microsoft.com/office/drawing/2014/main" id="{00000000-0008-0000-05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4" name="Text Box 19">
          <a:extLst>
            <a:ext uri="{FF2B5EF4-FFF2-40B4-BE49-F238E27FC236}">
              <a16:creationId xmlns:a16="http://schemas.microsoft.com/office/drawing/2014/main" id="{00000000-0008-0000-05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45"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6"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8"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0"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5"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7"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9"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0" name="Text Box 16">
          <a:extLst>
            <a:ext uri="{FF2B5EF4-FFF2-40B4-BE49-F238E27FC236}">
              <a16:creationId xmlns:a16="http://schemas.microsoft.com/office/drawing/2014/main" id="{00000000-0008-0000-05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1" name="Text Box 17">
          <a:extLst>
            <a:ext uri="{FF2B5EF4-FFF2-40B4-BE49-F238E27FC236}">
              <a16:creationId xmlns:a16="http://schemas.microsoft.com/office/drawing/2014/main" id="{00000000-0008-0000-05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2" name="Text Box 18">
          <a:extLst>
            <a:ext uri="{FF2B5EF4-FFF2-40B4-BE49-F238E27FC236}">
              <a16:creationId xmlns:a16="http://schemas.microsoft.com/office/drawing/2014/main" id="{00000000-0008-0000-05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3" name="Text Box 19">
          <a:extLst>
            <a:ext uri="{FF2B5EF4-FFF2-40B4-BE49-F238E27FC236}">
              <a16:creationId xmlns:a16="http://schemas.microsoft.com/office/drawing/2014/main" id="{00000000-0008-0000-05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4"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5" name="Text Box 16">
          <a:extLst>
            <a:ext uri="{FF2B5EF4-FFF2-40B4-BE49-F238E27FC236}">
              <a16:creationId xmlns:a16="http://schemas.microsoft.com/office/drawing/2014/main" id="{00000000-0008-0000-05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6" name="Text Box 17">
          <a:extLst>
            <a:ext uri="{FF2B5EF4-FFF2-40B4-BE49-F238E27FC236}">
              <a16:creationId xmlns:a16="http://schemas.microsoft.com/office/drawing/2014/main" id="{00000000-0008-0000-05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7" name="Text Box 18">
          <a:extLst>
            <a:ext uri="{FF2B5EF4-FFF2-40B4-BE49-F238E27FC236}">
              <a16:creationId xmlns:a16="http://schemas.microsoft.com/office/drawing/2014/main" id="{00000000-0008-0000-05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68" name="Text Box 19">
          <a:extLst>
            <a:ext uri="{FF2B5EF4-FFF2-40B4-BE49-F238E27FC236}">
              <a16:creationId xmlns:a16="http://schemas.microsoft.com/office/drawing/2014/main" id="{00000000-0008-0000-05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5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5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5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5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5"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6"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7"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8"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79"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0"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1"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2"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3"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4"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5"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6"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7"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88"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89" name="Text Box 16">
          <a:extLst>
            <a:ext uri="{FF2B5EF4-FFF2-40B4-BE49-F238E27FC236}">
              <a16:creationId xmlns:a16="http://schemas.microsoft.com/office/drawing/2014/main" id="{00000000-0008-0000-05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0" name="Text Box 17">
          <a:extLst>
            <a:ext uri="{FF2B5EF4-FFF2-40B4-BE49-F238E27FC236}">
              <a16:creationId xmlns:a16="http://schemas.microsoft.com/office/drawing/2014/main" id="{00000000-0008-0000-05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1" name="Text Box 18">
          <a:extLst>
            <a:ext uri="{FF2B5EF4-FFF2-40B4-BE49-F238E27FC236}">
              <a16:creationId xmlns:a16="http://schemas.microsoft.com/office/drawing/2014/main" id="{00000000-0008-0000-05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2" name="Text Box 19">
          <a:extLst>
            <a:ext uri="{FF2B5EF4-FFF2-40B4-BE49-F238E27FC236}">
              <a16:creationId xmlns:a16="http://schemas.microsoft.com/office/drawing/2014/main" id="{00000000-0008-0000-05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93"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4" name="Text Box 16">
          <a:extLst>
            <a:ext uri="{FF2B5EF4-FFF2-40B4-BE49-F238E27FC236}">
              <a16:creationId xmlns:a16="http://schemas.microsoft.com/office/drawing/2014/main" id="{00000000-0008-0000-05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5" name="Text Box 17">
          <a:extLst>
            <a:ext uri="{FF2B5EF4-FFF2-40B4-BE49-F238E27FC236}">
              <a16:creationId xmlns:a16="http://schemas.microsoft.com/office/drawing/2014/main" id="{00000000-0008-0000-05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6" name="Text Box 18">
          <a:extLst>
            <a:ext uri="{FF2B5EF4-FFF2-40B4-BE49-F238E27FC236}">
              <a16:creationId xmlns:a16="http://schemas.microsoft.com/office/drawing/2014/main" id="{00000000-0008-0000-05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97" name="Text Box 19">
          <a:extLst>
            <a:ext uri="{FF2B5EF4-FFF2-40B4-BE49-F238E27FC236}">
              <a16:creationId xmlns:a16="http://schemas.microsoft.com/office/drawing/2014/main" id="{00000000-0008-0000-05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98"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99"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0"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01"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02"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103"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104"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6"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7"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8"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09"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10"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11"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2"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3"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4"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5"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6"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7"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18"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19"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0"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1"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2"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3"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4"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5"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6"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7"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8"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9"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0"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1"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2"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3"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4"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5"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6"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7"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8"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9"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40"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1"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2"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3"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4"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5"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6"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47"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48"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49"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0"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1"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2"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3"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4"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55"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56"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7"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58"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59"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0"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1"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2"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3"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4"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65"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66"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67"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68"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69"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0"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1"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2"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3"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4"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5"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76"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7"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8"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79"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0"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1"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2"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83"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4"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5"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6"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7"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8"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89"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90"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1"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2"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93"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94"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5"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6"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7"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8"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99"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00"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01"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2"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3"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4"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5"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6"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7"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08"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09"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0"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11"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12"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3"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4"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5"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6"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7"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8"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19"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0"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1"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2"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3"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4"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5"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6"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27"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28"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29"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30"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1"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2"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3"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4"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5"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6"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37"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38"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39"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0"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1"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2"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3"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4"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45"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46"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7"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48"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49"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0"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1"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2"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3"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4"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55"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56"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57"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58"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59"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0"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1"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2"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3"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4"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5"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66"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7"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8"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69"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70"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71"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72"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73"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4"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5"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6"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7"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8"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79"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80"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1"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2"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83"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84"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5"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6"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7"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8"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89"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90"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91"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2"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3"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4"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5"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6"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7"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298"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299"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0"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01"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02"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3"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4"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5"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6"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7"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8"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09"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0"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1"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2"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3"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4"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5"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6"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17"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18"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19"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20"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1"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2"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3"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4"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5"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6"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27"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28"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29"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0"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1"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2"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3"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4"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35"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36"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7"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38"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39"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0"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1"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2"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3"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4"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45"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46"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47"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48"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49"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0"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1"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2"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3"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4"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5"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56"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7"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8"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59"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60"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61"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62"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63"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4"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5"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6"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7"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8"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69"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70"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1"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2"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73"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74"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5"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6"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7"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8"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79"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80"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81"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2"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3"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4"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5"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6"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7"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88"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89"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0"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91"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392"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3"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4"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5"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6"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7"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8"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399"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0"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1"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2"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3"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4"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5"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6"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07"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08"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09"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10"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1"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2"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3"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4"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5"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6"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17"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18"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19"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0"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1"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2"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3"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4"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25" name="Text Box 15">
          <a:extLst>
            <a:ext uri="{FF2B5EF4-FFF2-40B4-BE49-F238E27FC236}">
              <a16:creationId xmlns:a16="http://schemas.microsoft.com/office/drawing/2014/main" id="{00000000-0008-0000-05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26"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7"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28"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29"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0"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1"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2"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3"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4"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35"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36"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37"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38"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39"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0"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1"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2"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3"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4"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5"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46"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7"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8"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49"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50"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51"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52"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53"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4"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5"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6"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7"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8"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59"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60"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1"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2"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63"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64"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5"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6"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7"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8"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69"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70"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71"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2"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3"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4"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5"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6"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7"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78"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79"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0"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81"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82"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3"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4"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5"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6"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7"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8"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89"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0"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1"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2"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3"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4"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5"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6"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97"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498"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499"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00"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1"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2"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3"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4"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5"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6"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07"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08"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09"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0"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1"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2"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3"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4"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15"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16"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7"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18"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19"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0"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1"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2"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3"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4"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25"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6"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7"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8"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29"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0"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1"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2"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3"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4"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5"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36"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7"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8"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39"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40"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41"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42"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43"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4"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5"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6"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7"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8"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49"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50"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1"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2"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53"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54"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5"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6"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7"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8"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59"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60"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61"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2"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3"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4"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5"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6"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7"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68"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69"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0"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71"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72"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3"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4"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5"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6"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7"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8"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79"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0"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1"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2"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3"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4"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5"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6"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87"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88"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89"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90"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1"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2"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3"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4"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5"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6"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597"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98"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599"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0"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1"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2"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3"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4"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05"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06"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7"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08"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09"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0"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1"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2"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3"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4"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15"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16"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17"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18"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19"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0"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1"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2"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3"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4"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5"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26"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7"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8"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29"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30"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31"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32"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33"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4"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5"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6"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7"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8"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39"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40"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1"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2"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43"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44"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5"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6"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7"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8"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49"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50"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51"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2"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3"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4"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5"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6"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7"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58"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59"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0"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61"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62"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3"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4"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5"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6"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7"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8"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69" name="Text Box 15">
          <a:extLst>
            <a:ext uri="{FF2B5EF4-FFF2-40B4-BE49-F238E27FC236}">
              <a16:creationId xmlns:a16="http://schemas.microsoft.com/office/drawing/2014/main" id="{00000000-0008-0000-05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0" name="Text Box 15">
          <a:extLst>
            <a:ext uri="{FF2B5EF4-FFF2-40B4-BE49-F238E27FC236}">
              <a16:creationId xmlns:a16="http://schemas.microsoft.com/office/drawing/2014/main" id="{00000000-0008-0000-05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1" name="Text Box 15">
          <a:extLst>
            <a:ext uri="{FF2B5EF4-FFF2-40B4-BE49-F238E27FC236}">
              <a16:creationId xmlns:a16="http://schemas.microsoft.com/office/drawing/2014/main" id="{00000000-0008-0000-05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2" name="Text Box 15">
          <a:extLst>
            <a:ext uri="{FF2B5EF4-FFF2-40B4-BE49-F238E27FC236}">
              <a16:creationId xmlns:a16="http://schemas.microsoft.com/office/drawing/2014/main" id="{00000000-0008-0000-05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3" name="Text Box 15">
          <a:extLst>
            <a:ext uri="{FF2B5EF4-FFF2-40B4-BE49-F238E27FC236}">
              <a16:creationId xmlns:a16="http://schemas.microsoft.com/office/drawing/2014/main" id="{00000000-0008-0000-05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4" name="Text Box 15">
          <a:extLst>
            <a:ext uri="{FF2B5EF4-FFF2-40B4-BE49-F238E27FC236}">
              <a16:creationId xmlns:a16="http://schemas.microsoft.com/office/drawing/2014/main" id="{00000000-0008-0000-05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5" name="Text Box 15">
          <a:extLst>
            <a:ext uri="{FF2B5EF4-FFF2-40B4-BE49-F238E27FC236}">
              <a16:creationId xmlns:a16="http://schemas.microsoft.com/office/drawing/2014/main" id="{00000000-0008-0000-05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6" name="Text Box 15">
          <a:extLst>
            <a:ext uri="{FF2B5EF4-FFF2-40B4-BE49-F238E27FC236}">
              <a16:creationId xmlns:a16="http://schemas.microsoft.com/office/drawing/2014/main" id="{00000000-0008-0000-05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77" name="Text Box 15">
          <a:extLst>
            <a:ext uri="{FF2B5EF4-FFF2-40B4-BE49-F238E27FC236}">
              <a16:creationId xmlns:a16="http://schemas.microsoft.com/office/drawing/2014/main" id="{00000000-0008-0000-05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78" name="Text Box 15">
          <a:extLst>
            <a:ext uri="{FF2B5EF4-FFF2-40B4-BE49-F238E27FC236}">
              <a16:creationId xmlns:a16="http://schemas.microsoft.com/office/drawing/2014/main" id="{00000000-0008-0000-05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79" name="Text Box 15">
          <a:extLst>
            <a:ext uri="{FF2B5EF4-FFF2-40B4-BE49-F238E27FC236}">
              <a16:creationId xmlns:a16="http://schemas.microsoft.com/office/drawing/2014/main" id="{00000000-0008-0000-05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80" name="Text Box 15">
          <a:extLst>
            <a:ext uri="{FF2B5EF4-FFF2-40B4-BE49-F238E27FC236}">
              <a16:creationId xmlns:a16="http://schemas.microsoft.com/office/drawing/2014/main" id="{00000000-0008-0000-05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1" name="Text Box 15">
          <a:extLst>
            <a:ext uri="{FF2B5EF4-FFF2-40B4-BE49-F238E27FC236}">
              <a16:creationId xmlns:a16="http://schemas.microsoft.com/office/drawing/2014/main" id="{00000000-0008-0000-05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2" name="Text Box 15">
          <a:extLst>
            <a:ext uri="{FF2B5EF4-FFF2-40B4-BE49-F238E27FC236}">
              <a16:creationId xmlns:a16="http://schemas.microsoft.com/office/drawing/2014/main" id="{00000000-0008-0000-05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3" name="Text Box 15">
          <a:extLst>
            <a:ext uri="{FF2B5EF4-FFF2-40B4-BE49-F238E27FC236}">
              <a16:creationId xmlns:a16="http://schemas.microsoft.com/office/drawing/2014/main" id="{00000000-0008-0000-05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4" name="Text Box 15">
          <a:extLst>
            <a:ext uri="{FF2B5EF4-FFF2-40B4-BE49-F238E27FC236}">
              <a16:creationId xmlns:a16="http://schemas.microsoft.com/office/drawing/2014/main" id="{00000000-0008-0000-05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5" name="Text Box 15">
          <a:extLst>
            <a:ext uri="{FF2B5EF4-FFF2-40B4-BE49-F238E27FC236}">
              <a16:creationId xmlns:a16="http://schemas.microsoft.com/office/drawing/2014/main" id="{00000000-0008-0000-05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6" name="Text Box 15">
          <a:extLst>
            <a:ext uri="{FF2B5EF4-FFF2-40B4-BE49-F238E27FC236}">
              <a16:creationId xmlns:a16="http://schemas.microsoft.com/office/drawing/2014/main" id="{00000000-0008-0000-05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87" name="Text Box 15">
          <a:extLst>
            <a:ext uri="{FF2B5EF4-FFF2-40B4-BE49-F238E27FC236}">
              <a16:creationId xmlns:a16="http://schemas.microsoft.com/office/drawing/2014/main" id="{00000000-0008-0000-05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88" name="Text Box 15">
          <a:extLst>
            <a:ext uri="{FF2B5EF4-FFF2-40B4-BE49-F238E27FC236}">
              <a16:creationId xmlns:a16="http://schemas.microsoft.com/office/drawing/2014/main" id="{00000000-0008-0000-05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89" name="Text Box 15">
          <a:extLst>
            <a:ext uri="{FF2B5EF4-FFF2-40B4-BE49-F238E27FC236}">
              <a16:creationId xmlns:a16="http://schemas.microsoft.com/office/drawing/2014/main" id="{00000000-0008-0000-05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0" name="Text Box 15">
          <a:extLst>
            <a:ext uri="{FF2B5EF4-FFF2-40B4-BE49-F238E27FC236}">
              <a16:creationId xmlns:a16="http://schemas.microsoft.com/office/drawing/2014/main" id="{00000000-0008-0000-05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1" name="Text Box 15">
          <a:extLst>
            <a:ext uri="{FF2B5EF4-FFF2-40B4-BE49-F238E27FC236}">
              <a16:creationId xmlns:a16="http://schemas.microsoft.com/office/drawing/2014/main" id="{00000000-0008-0000-05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2" name="Text Box 15">
          <a:extLst>
            <a:ext uri="{FF2B5EF4-FFF2-40B4-BE49-F238E27FC236}">
              <a16:creationId xmlns:a16="http://schemas.microsoft.com/office/drawing/2014/main" id="{00000000-0008-0000-05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3" name="Text Box 15">
          <a:extLst>
            <a:ext uri="{FF2B5EF4-FFF2-40B4-BE49-F238E27FC236}">
              <a16:creationId xmlns:a16="http://schemas.microsoft.com/office/drawing/2014/main" id="{00000000-0008-0000-05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4" name="Text Box 15">
          <a:extLst>
            <a:ext uri="{FF2B5EF4-FFF2-40B4-BE49-F238E27FC236}">
              <a16:creationId xmlns:a16="http://schemas.microsoft.com/office/drawing/2014/main" id="{00000000-0008-0000-05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695" name="Text Box 15">
          <a:extLst>
            <a:ext uri="{FF2B5EF4-FFF2-40B4-BE49-F238E27FC236}">
              <a16:creationId xmlns:a16="http://schemas.microsoft.com/office/drawing/2014/main" id="{00000000-0008-0000-05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7" name="Text Box 15">
          <a:extLst>
            <a:ext uri="{FF2B5EF4-FFF2-40B4-BE49-F238E27FC236}">
              <a16:creationId xmlns:a16="http://schemas.microsoft.com/office/drawing/2014/main" id="{00000000-0008-0000-05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698" name="Text Box 15">
          <a:extLst>
            <a:ext uri="{FF2B5EF4-FFF2-40B4-BE49-F238E27FC236}">
              <a16:creationId xmlns:a16="http://schemas.microsoft.com/office/drawing/2014/main" id="{00000000-0008-0000-05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331"/>
    <xdr:sp macro="" textlink="">
      <xdr:nvSpPr>
        <xdr:cNvPr id="696" name="Text Box 15">
          <a:extLst>
            <a:ext uri="{FF2B5EF4-FFF2-40B4-BE49-F238E27FC236}">
              <a16:creationId xmlns:a16="http://schemas.microsoft.com/office/drawing/2014/main" id="{00000000-0008-0000-05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699" name="Text Box 16">
          <a:extLst>
            <a:ext uri="{FF2B5EF4-FFF2-40B4-BE49-F238E27FC236}">
              <a16:creationId xmlns:a16="http://schemas.microsoft.com/office/drawing/2014/main" id="{00000000-0008-0000-05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00" name="Text Box 17">
          <a:extLst>
            <a:ext uri="{FF2B5EF4-FFF2-40B4-BE49-F238E27FC236}">
              <a16:creationId xmlns:a16="http://schemas.microsoft.com/office/drawing/2014/main" id="{00000000-0008-0000-05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01" name="Text Box 18">
          <a:extLst>
            <a:ext uri="{FF2B5EF4-FFF2-40B4-BE49-F238E27FC236}">
              <a16:creationId xmlns:a16="http://schemas.microsoft.com/office/drawing/2014/main" id="{00000000-0008-0000-05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02" name="Text Box 19">
          <a:extLst>
            <a:ext uri="{FF2B5EF4-FFF2-40B4-BE49-F238E27FC236}">
              <a16:creationId xmlns:a16="http://schemas.microsoft.com/office/drawing/2014/main" id="{00000000-0008-0000-05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3" name="Text Box 15">
          <a:extLst>
            <a:ext uri="{FF2B5EF4-FFF2-40B4-BE49-F238E27FC236}">
              <a16:creationId xmlns:a16="http://schemas.microsoft.com/office/drawing/2014/main" id="{00000000-0008-0000-05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4" name="Text Box 15">
          <a:extLst>
            <a:ext uri="{FF2B5EF4-FFF2-40B4-BE49-F238E27FC236}">
              <a16:creationId xmlns:a16="http://schemas.microsoft.com/office/drawing/2014/main" id="{00000000-0008-0000-05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5" name="Text Box 15">
          <a:extLst>
            <a:ext uri="{FF2B5EF4-FFF2-40B4-BE49-F238E27FC236}">
              <a16:creationId xmlns:a16="http://schemas.microsoft.com/office/drawing/2014/main" id="{00000000-0008-0000-05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6" name="Text Box 15">
          <a:extLst>
            <a:ext uri="{FF2B5EF4-FFF2-40B4-BE49-F238E27FC236}">
              <a16:creationId xmlns:a16="http://schemas.microsoft.com/office/drawing/2014/main" id="{00000000-0008-0000-05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7" name="Text Box 15">
          <a:extLst>
            <a:ext uri="{FF2B5EF4-FFF2-40B4-BE49-F238E27FC236}">
              <a16:creationId xmlns:a16="http://schemas.microsoft.com/office/drawing/2014/main" id="{00000000-0008-0000-05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8" name="Text Box 15">
          <a:extLst>
            <a:ext uri="{FF2B5EF4-FFF2-40B4-BE49-F238E27FC236}">
              <a16:creationId xmlns:a16="http://schemas.microsoft.com/office/drawing/2014/main" id="{00000000-0008-0000-05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09" name="Text Box 15">
          <a:extLst>
            <a:ext uri="{FF2B5EF4-FFF2-40B4-BE49-F238E27FC236}">
              <a16:creationId xmlns:a16="http://schemas.microsoft.com/office/drawing/2014/main" id="{00000000-0008-0000-05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0" name="Text Box 15">
          <a:extLst>
            <a:ext uri="{FF2B5EF4-FFF2-40B4-BE49-F238E27FC236}">
              <a16:creationId xmlns:a16="http://schemas.microsoft.com/office/drawing/2014/main" id="{00000000-0008-0000-05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1" name="Text Box 15">
          <a:extLst>
            <a:ext uri="{FF2B5EF4-FFF2-40B4-BE49-F238E27FC236}">
              <a16:creationId xmlns:a16="http://schemas.microsoft.com/office/drawing/2014/main" id="{00000000-0008-0000-05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2" name="Text Box 15">
          <a:extLst>
            <a:ext uri="{FF2B5EF4-FFF2-40B4-BE49-F238E27FC236}">
              <a16:creationId xmlns:a16="http://schemas.microsoft.com/office/drawing/2014/main" id="{00000000-0008-0000-05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3" name="Text Box 15">
          <a:extLst>
            <a:ext uri="{FF2B5EF4-FFF2-40B4-BE49-F238E27FC236}">
              <a16:creationId xmlns:a16="http://schemas.microsoft.com/office/drawing/2014/main" id="{00000000-0008-0000-05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4" name="Text Box 15">
          <a:extLst>
            <a:ext uri="{FF2B5EF4-FFF2-40B4-BE49-F238E27FC236}">
              <a16:creationId xmlns:a16="http://schemas.microsoft.com/office/drawing/2014/main" id="{00000000-0008-0000-05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5" name="Text Box 15">
          <a:extLst>
            <a:ext uri="{FF2B5EF4-FFF2-40B4-BE49-F238E27FC236}">
              <a16:creationId xmlns:a16="http://schemas.microsoft.com/office/drawing/2014/main" id="{00000000-0008-0000-05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6" name="Text Box 15">
          <a:extLst>
            <a:ext uri="{FF2B5EF4-FFF2-40B4-BE49-F238E27FC236}">
              <a16:creationId xmlns:a16="http://schemas.microsoft.com/office/drawing/2014/main" id="{00000000-0008-0000-05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5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8" name="Text Box 15">
          <a:extLst>
            <a:ext uri="{FF2B5EF4-FFF2-40B4-BE49-F238E27FC236}">
              <a16:creationId xmlns:a16="http://schemas.microsoft.com/office/drawing/2014/main" id="{00000000-0008-0000-05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19" name="Text Box 15">
          <a:extLst>
            <a:ext uri="{FF2B5EF4-FFF2-40B4-BE49-F238E27FC236}">
              <a16:creationId xmlns:a16="http://schemas.microsoft.com/office/drawing/2014/main" id="{00000000-0008-0000-05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0" name="Text Box 15">
          <a:extLst>
            <a:ext uri="{FF2B5EF4-FFF2-40B4-BE49-F238E27FC236}">
              <a16:creationId xmlns:a16="http://schemas.microsoft.com/office/drawing/2014/main" id="{00000000-0008-0000-05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1" name="Text Box 15">
          <a:extLst>
            <a:ext uri="{FF2B5EF4-FFF2-40B4-BE49-F238E27FC236}">
              <a16:creationId xmlns:a16="http://schemas.microsoft.com/office/drawing/2014/main" id="{00000000-0008-0000-05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2" name="Text Box 15">
          <a:extLst>
            <a:ext uri="{FF2B5EF4-FFF2-40B4-BE49-F238E27FC236}">
              <a16:creationId xmlns:a16="http://schemas.microsoft.com/office/drawing/2014/main" id="{00000000-0008-0000-05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3" name="Text Box 15">
          <a:extLst>
            <a:ext uri="{FF2B5EF4-FFF2-40B4-BE49-F238E27FC236}">
              <a16:creationId xmlns:a16="http://schemas.microsoft.com/office/drawing/2014/main" id="{00000000-0008-0000-05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4" name="Text Box 15">
          <a:extLst>
            <a:ext uri="{FF2B5EF4-FFF2-40B4-BE49-F238E27FC236}">
              <a16:creationId xmlns:a16="http://schemas.microsoft.com/office/drawing/2014/main" id="{00000000-0008-0000-05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5" name="Text Box 15">
          <a:extLst>
            <a:ext uri="{FF2B5EF4-FFF2-40B4-BE49-F238E27FC236}">
              <a16:creationId xmlns:a16="http://schemas.microsoft.com/office/drawing/2014/main" id="{00000000-0008-0000-05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6" name="Text Box 15">
          <a:extLst>
            <a:ext uri="{FF2B5EF4-FFF2-40B4-BE49-F238E27FC236}">
              <a16:creationId xmlns:a16="http://schemas.microsoft.com/office/drawing/2014/main" id="{00000000-0008-0000-05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7" name="Text Box 15">
          <a:extLst>
            <a:ext uri="{FF2B5EF4-FFF2-40B4-BE49-F238E27FC236}">
              <a16:creationId xmlns:a16="http://schemas.microsoft.com/office/drawing/2014/main" id="{00000000-0008-0000-05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8" name="Text Box 15">
          <a:extLst>
            <a:ext uri="{FF2B5EF4-FFF2-40B4-BE49-F238E27FC236}">
              <a16:creationId xmlns:a16="http://schemas.microsoft.com/office/drawing/2014/main" id="{00000000-0008-0000-05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29" name="Text Box 15">
          <a:extLst>
            <a:ext uri="{FF2B5EF4-FFF2-40B4-BE49-F238E27FC236}">
              <a16:creationId xmlns:a16="http://schemas.microsoft.com/office/drawing/2014/main" id="{00000000-0008-0000-05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30" name="Text Box 15">
          <a:extLst>
            <a:ext uri="{FF2B5EF4-FFF2-40B4-BE49-F238E27FC236}">
              <a16:creationId xmlns:a16="http://schemas.microsoft.com/office/drawing/2014/main" id="{00000000-0008-0000-05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31" name="Text Box 15">
          <a:extLst>
            <a:ext uri="{FF2B5EF4-FFF2-40B4-BE49-F238E27FC236}">
              <a16:creationId xmlns:a16="http://schemas.microsoft.com/office/drawing/2014/main" id="{00000000-0008-0000-05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2" name="Text Box 16">
          <a:extLst>
            <a:ext uri="{FF2B5EF4-FFF2-40B4-BE49-F238E27FC236}">
              <a16:creationId xmlns:a16="http://schemas.microsoft.com/office/drawing/2014/main" id="{00000000-0008-0000-05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3" name="Text Box 17">
          <a:extLst>
            <a:ext uri="{FF2B5EF4-FFF2-40B4-BE49-F238E27FC236}">
              <a16:creationId xmlns:a16="http://schemas.microsoft.com/office/drawing/2014/main" id="{00000000-0008-0000-05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4" name="Text Box 18">
          <a:extLst>
            <a:ext uri="{FF2B5EF4-FFF2-40B4-BE49-F238E27FC236}">
              <a16:creationId xmlns:a16="http://schemas.microsoft.com/office/drawing/2014/main" id="{00000000-0008-0000-05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5" name="Text Box 19">
          <a:extLst>
            <a:ext uri="{FF2B5EF4-FFF2-40B4-BE49-F238E27FC236}">
              <a16:creationId xmlns:a16="http://schemas.microsoft.com/office/drawing/2014/main" id="{00000000-0008-0000-05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736" name="Text Box 15">
          <a:extLst>
            <a:ext uri="{FF2B5EF4-FFF2-40B4-BE49-F238E27FC236}">
              <a16:creationId xmlns:a16="http://schemas.microsoft.com/office/drawing/2014/main" id="{00000000-0008-0000-05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37" name="Text Box 16">
          <a:extLst>
            <a:ext uri="{FF2B5EF4-FFF2-40B4-BE49-F238E27FC236}">
              <a16:creationId xmlns:a16="http://schemas.microsoft.com/office/drawing/2014/main" id="{00000000-0008-0000-05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38" name="Text Box 17">
          <a:extLst>
            <a:ext uri="{FF2B5EF4-FFF2-40B4-BE49-F238E27FC236}">
              <a16:creationId xmlns:a16="http://schemas.microsoft.com/office/drawing/2014/main" id="{00000000-0008-0000-05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39" name="Text Box 18">
          <a:extLst>
            <a:ext uri="{FF2B5EF4-FFF2-40B4-BE49-F238E27FC236}">
              <a16:creationId xmlns:a16="http://schemas.microsoft.com/office/drawing/2014/main" id="{00000000-0008-0000-05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0" name="Text Box 19">
          <a:extLst>
            <a:ext uri="{FF2B5EF4-FFF2-40B4-BE49-F238E27FC236}">
              <a16:creationId xmlns:a16="http://schemas.microsoft.com/office/drawing/2014/main" id="{00000000-0008-0000-05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41"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42"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43"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744"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5" name="Text Box 16">
          <a:extLst>
            <a:ext uri="{FF2B5EF4-FFF2-40B4-BE49-F238E27FC236}">
              <a16:creationId xmlns:a16="http://schemas.microsoft.com/office/drawing/2014/main" id="{00000000-0008-0000-05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6" name="Text Box 17">
          <a:extLst>
            <a:ext uri="{FF2B5EF4-FFF2-40B4-BE49-F238E27FC236}">
              <a16:creationId xmlns:a16="http://schemas.microsoft.com/office/drawing/2014/main" id="{00000000-0008-0000-05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7" name="Text Box 18">
          <a:extLst>
            <a:ext uri="{FF2B5EF4-FFF2-40B4-BE49-F238E27FC236}">
              <a16:creationId xmlns:a16="http://schemas.microsoft.com/office/drawing/2014/main" id="{00000000-0008-0000-05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748" name="Text Box 19">
          <a:extLst>
            <a:ext uri="{FF2B5EF4-FFF2-40B4-BE49-F238E27FC236}">
              <a16:creationId xmlns:a16="http://schemas.microsoft.com/office/drawing/2014/main" id="{00000000-0008-0000-05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49"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0"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1"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2"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3"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4"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5"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6"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7"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8"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59"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60"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61"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62"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4"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5"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6"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7"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8"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69"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0"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1"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2"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3"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4"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5"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6"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77"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778" name="Text Box 16">
          <a:extLst>
            <a:ext uri="{FF2B5EF4-FFF2-40B4-BE49-F238E27FC236}">
              <a16:creationId xmlns:a16="http://schemas.microsoft.com/office/drawing/2014/main" id="{00000000-0008-0000-05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779" name="Text Box 17">
          <a:extLst>
            <a:ext uri="{FF2B5EF4-FFF2-40B4-BE49-F238E27FC236}">
              <a16:creationId xmlns:a16="http://schemas.microsoft.com/office/drawing/2014/main" id="{00000000-0008-0000-05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1046162</xdr:colOff>
      <xdr:row>14</xdr:row>
      <xdr:rowOff>15875</xdr:rowOff>
    </xdr:from>
    <xdr:ext cx="95250" cy="171450"/>
    <xdr:sp macro="" textlink="">
      <xdr:nvSpPr>
        <xdr:cNvPr id="780" name="Text Box 18">
          <a:extLst>
            <a:ext uri="{FF2B5EF4-FFF2-40B4-BE49-F238E27FC236}">
              <a16:creationId xmlns:a16="http://schemas.microsoft.com/office/drawing/2014/main" id="{00000000-0008-0000-0500-00000C030000}"/>
            </a:ext>
          </a:extLst>
        </xdr:cNvPr>
        <xdr:cNvSpPr txBox="1">
          <a:spLocks noChangeArrowheads="1"/>
        </xdr:cNvSpPr>
      </xdr:nvSpPr>
      <xdr:spPr bwMode="auto">
        <a:xfrm>
          <a:off x="12800012" y="4149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213632"/>
    <xdr:sp macro="" textlink="">
      <xdr:nvSpPr>
        <xdr:cNvPr id="782"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783" name="Text Box 16">
          <a:extLst>
            <a:ext uri="{FF2B5EF4-FFF2-40B4-BE49-F238E27FC236}">
              <a16:creationId xmlns:a16="http://schemas.microsoft.com/office/drawing/2014/main" id="{00000000-0008-0000-05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784" name="Text Box 17">
          <a:extLst>
            <a:ext uri="{FF2B5EF4-FFF2-40B4-BE49-F238E27FC236}">
              <a16:creationId xmlns:a16="http://schemas.microsoft.com/office/drawing/2014/main" id="{00000000-0008-0000-05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785" name="Text Box 18">
          <a:extLst>
            <a:ext uri="{FF2B5EF4-FFF2-40B4-BE49-F238E27FC236}">
              <a16:creationId xmlns:a16="http://schemas.microsoft.com/office/drawing/2014/main" id="{00000000-0008-0000-05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786" name="Text Box 19">
          <a:extLst>
            <a:ext uri="{FF2B5EF4-FFF2-40B4-BE49-F238E27FC236}">
              <a16:creationId xmlns:a16="http://schemas.microsoft.com/office/drawing/2014/main" id="{00000000-0008-0000-05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87"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88"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789"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2"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3"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4"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5"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6"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7"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8"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799"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0"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1"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2"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3"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4"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5"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6"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7"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8"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09"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0"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1"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2"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3"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4"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5"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6"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7"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8"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19"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0"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1"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2"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3"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4"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5"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6"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7"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8"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29"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0"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1"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2"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3"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834"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6" name="Text Box 16">
          <a:extLst>
            <a:ext uri="{FF2B5EF4-FFF2-40B4-BE49-F238E27FC236}">
              <a16:creationId xmlns:a16="http://schemas.microsoft.com/office/drawing/2014/main" id="{00000000-0008-0000-05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7" name="Text Box 17">
          <a:extLst>
            <a:ext uri="{FF2B5EF4-FFF2-40B4-BE49-F238E27FC236}">
              <a16:creationId xmlns:a16="http://schemas.microsoft.com/office/drawing/2014/main" id="{00000000-0008-0000-05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8" name="Text Box 18">
          <a:extLst>
            <a:ext uri="{FF2B5EF4-FFF2-40B4-BE49-F238E27FC236}">
              <a16:creationId xmlns:a16="http://schemas.microsoft.com/office/drawing/2014/main" id="{00000000-0008-0000-05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9" name="Text Box 19">
          <a:extLst>
            <a:ext uri="{FF2B5EF4-FFF2-40B4-BE49-F238E27FC236}">
              <a16:creationId xmlns:a16="http://schemas.microsoft.com/office/drawing/2014/main" id="{00000000-0008-0000-05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1"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2"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3"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4"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5"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6"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7"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8"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49"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0"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1"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2"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3"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4"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55" name="Text Box 16">
          <a:extLst>
            <a:ext uri="{FF2B5EF4-FFF2-40B4-BE49-F238E27FC236}">
              <a16:creationId xmlns:a16="http://schemas.microsoft.com/office/drawing/2014/main" id="{00000000-0008-0000-05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56" name="Text Box 17">
          <a:extLst>
            <a:ext uri="{FF2B5EF4-FFF2-40B4-BE49-F238E27FC236}">
              <a16:creationId xmlns:a16="http://schemas.microsoft.com/office/drawing/2014/main" id="{00000000-0008-0000-05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57" name="Text Box 18">
          <a:extLst>
            <a:ext uri="{FF2B5EF4-FFF2-40B4-BE49-F238E27FC236}">
              <a16:creationId xmlns:a16="http://schemas.microsoft.com/office/drawing/2014/main" id="{00000000-0008-0000-05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58" name="Text Box 19">
          <a:extLst>
            <a:ext uri="{FF2B5EF4-FFF2-40B4-BE49-F238E27FC236}">
              <a16:creationId xmlns:a16="http://schemas.microsoft.com/office/drawing/2014/main" id="{00000000-0008-0000-05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59"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60" name="Text Box 16">
          <a:extLst>
            <a:ext uri="{FF2B5EF4-FFF2-40B4-BE49-F238E27FC236}">
              <a16:creationId xmlns:a16="http://schemas.microsoft.com/office/drawing/2014/main" id="{00000000-0008-0000-05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61" name="Text Box 17">
          <a:extLst>
            <a:ext uri="{FF2B5EF4-FFF2-40B4-BE49-F238E27FC236}">
              <a16:creationId xmlns:a16="http://schemas.microsoft.com/office/drawing/2014/main" id="{00000000-0008-0000-05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62" name="Text Box 18">
          <a:extLst>
            <a:ext uri="{FF2B5EF4-FFF2-40B4-BE49-F238E27FC236}">
              <a16:creationId xmlns:a16="http://schemas.microsoft.com/office/drawing/2014/main" id="{00000000-0008-0000-05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863" name="Text Box 19">
          <a:extLst>
            <a:ext uri="{FF2B5EF4-FFF2-40B4-BE49-F238E27FC236}">
              <a16:creationId xmlns:a16="http://schemas.microsoft.com/office/drawing/2014/main" id="{00000000-0008-0000-05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4"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5"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6"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7"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8"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69"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0"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1"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2"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3"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4"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5"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6"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7"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8"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79"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0"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1"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2"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3"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4"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5"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6"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7"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8"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89"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0"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1"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2"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3"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4"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5"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6"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7"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8"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899"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0"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1"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2"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3"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4"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5"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6"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7"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8"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09"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0"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1"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2"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3"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4"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5"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6"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7"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8"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19"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0"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1"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2"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3"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4"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5"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6"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7"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8"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29"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0"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1"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2"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3"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4"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5"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6"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7"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8"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39"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0"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1"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2"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3"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4"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5"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6"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7"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8"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49"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0"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1"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2"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3"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4"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5"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6"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7"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8"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59"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0"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1"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2"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3"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4"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5"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6"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7"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8"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69"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0"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1"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2"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3"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4" name="Text Box 15">
          <a:extLst>
            <a:ext uri="{FF2B5EF4-FFF2-40B4-BE49-F238E27FC236}">
              <a16:creationId xmlns:a16="http://schemas.microsoft.com/office/drawing/2014/main" id="{00000000-0008-0000-05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5" name="Text Box 15">
          <a:extLst>
            <a:ext uri="{FF2B5EF4-FFF2-40B4-BE49-F238E27FC236}">
              <a16:creationId xmlns:a16="http://schemas.microsoft.com/office/drawing/2014/main" id="{00000000-0008-0000-05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6" name="Text Box 15">
          <a:extLst>
            <a:ext uri="{FF2B5EF4-FFF2-40B4-BE49-F238E27FC236}">
              <a16:creationId xmlns:a16="http://schemas.microsoft.com/office/drawing/2014/main" id="{00000000-0008-0000-05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7" name="Text Box 15">
          <a:extLst>
            <a:ext uri="{FF2B5EF4-FFF2-40B4-BE49-F238E27FC236}">
              <a16:creationId xmlns:a16="http://schemas.microsoft.com/office/drawing/2014/main" id="{00000000-0008-0000-05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8" name="Text Box 15">
          <a:extLst>
            <a:ext uri="{FF2B5EF4-FFF2-40B4-BE49-F238E27FC236}">
              <a16:creationId xmlns:a16="http://schemas.microsoft.com/office/drawing/2014/main" id="{00000000-0008-0000-05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79" name="Text Box 15">
          <a:extLst>
            <a:ext uri="{FF2B5EF4-FFF2-40B4-BE49-F238E27FC236}">
              <a16:creationId xmlns:a16="http://schemas.microsoft.com/office/drawing/2014/main" id="{00000000-0008-0000-05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0" name="Text Box 15">
          <a:extLst>
            <a:ext uri="{FF2B5EF4-FFF2-40B4-BE49-F238E27FC236}">
              <a16:creationId xmlns:a16="http://schemas.microsoft.com/office/drawing/2014/main" id="{00000000-0008-0000-05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1" name="Text Box 15">
          <a:extLst>
            <a:ext uri="{FF2B5EF4-FFF2-40B4-BE49-F238E27FC236}">
              <a16:creationId xmlns:a16="http://schemas.microsoft.com/office/drawing/2014/main" id="{00000000-0008-0000-05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2" name="Text Box 15">
          <a:extLst>
            <a:ext uri="{FF2B5EF4-FFF2-40B4-BE49-F238E27FC236}">
              <a16:creationId xmlns:a16="http://schemas.microsoft.com/office/drawing/2014/main" id="{00000000-0008-0000-05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3" name="Text Box 15">
          <a:extLst>
            <a:ext uri="{FF2B5EF4-FFF2-40B4-BE49-F238E27FC236}">
              <a16:creationId xmlns:a16="http://schemas.microsoft.com/office/drawing/2014/main" id="{00000000-0008-0000-05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4" name="Text Box 15">
          <a:extLst>
            <a:ext uri="{FF2B5EF4-FFF2-40B4-BE49-F238E27FC236}">
              <a16:creationId xmlns:a16="http://schemas.microsoft.com/office/drawing/2014/main" id="{00000000-0008-0000-05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5" name="Text Box 15">
          <a:extLst>
            <a:ext uri="{FF2B5EF4-FFF2-40B4-BE49-F238E27FC236}">
              <a16:creationId xmlns:a16="http://schemas.microsoft.com/office/drawing/2014/main" id="{00000000-0008-0000-05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6" name="Text Box 15">
          <a:extLst>
            <a:ext uri="{FF2B5EF4-FFF2-40B4-BE49-F238E27FC236}">
              <a16:creationId xmlns:a16="http://schemas.microsoft.com/office/drawing/2014/main" id="{00000000-0008-0000-05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7" name="Text Box 15">
          <a:extLst>
            <a:ext uri="{FF2B5EF4-FFF2-40B4-BE49-F238E27FC236}">
              <a16:creationId xmlns:a16="http://schemas.microsoft.com/office/drawing/2014/main" id="{00000000-0008-0000-05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8" name="Text Box 15">
          <a:extLst>
            <a:ext uri="{FF2B5EF4-FFF2-40B4-BE49-F238E27FC236}">
              <a16:creationId xmlns:a16="http://schemas.microsoft.com/office/drawing/2014/main" id="{00000000-0008-0000-05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89" name="Text Box 15">
          <a:extLst>
            <a:ext uri="{FF2B5EF4-FFF2-40B4-BE49-F238E27FC236}">
              <a16:creationId xmlns:a16="http://schemas.microsoft.com/office/drawing/2014/main" id="{00000000-0008-0000-05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0" name="Text Box 15">
          <a:extLst>
            <a:ext uri="{FF2B5EF4-FFF2-40B4-BE49-F238E27FC236}">
              <a16:creationId xmlns:a16="http://schemas.microsoft.com/office/drawing/2014/main" id="{00000000-0008-0000-05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1" name="Text Box 15">
          <a:extLst>
            <a:ext uri="{FF2B5EF4-FFF2-40B4-BE49-F238E27FC236}">
              <a16:creationId xmlns:a16="http://schemas.microsoft.com/office/drawing/2014/main" id="{00000000-0008-0000-05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2" name="Text Box 15">
          <a:extLst>
            <a:ext uri="{FF2B5EF4-FFF2-40B4-BE49-F238E27FC236}">
              <a16:creationId xmlns:a16="http://schemas.microsoft.com/office/drawing/2014/main" id="{00000000-0008-0000-05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3" name="Text Box 15">
          <a:extLst>
            <a:ext uri="{FF2B5EF4-FFF2-40B4-BE49-F238E27FC236}">
              <a16:creationId xmlns:a16="http://schemas.microsoft.com/office/drawing/2014/main" id="{00000000-0008-0000-05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4" name="Text Box 15">
          <a:extLst>
            <a:ext uri="{FF2B5EF4-FFF2-40B4-BE49-F238E27FC236}">
              <a16:creationId xmlns:a16="http://schemas.microsoft.com/office/drawing/2014/main" id="{00000000-0008-0000-05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5" name="Text Box 15">
          <a:extLst>
            <a:ext uri="{FF2B5EF4-FFF2-40B4-BE49-F238E27FC236}">
              <a16:creationId xmlns:a16="http://schemas.microsoft.com/office/drawing/2014/main" id="{00000000-0008-0000-05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6" name="Text Box 15">
          <a:extLst>
            <a:ext uri="{FF2B5EF4-FFF2-40B4-BE49-F238E27FC236}">
              <a16:creationId xmlns:a16="http://schemas.microsoft.com/office/drawing/2014/main" id="{00000000-0008-0000-05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7" name="Text Box 15">
          <a:extLst>
            <a:ext uri="{FF2B5EF4-FFF2-40B4-BE49-F238E27FC236}">
              <a16:creationId xmlns:a16="http://schemas.microsoft.com/office/drawing/2014/main" id="{00000000-0008-0000-05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8" name="Text Box 15">
          <a:extLst>
            <a:ext uri="{FF2B5EF4-FFF2-40B4-BE49-F238E27FC236}">
              <a16:creationId xmlns:a16="http://schemas.microsoft.com/office/drawing/2014/main" id="{00000000-0008-0000-05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999" name="Text Box 15">
          <a:extLst>
            <a:ext uri="{FF2B5EF4-FFF2-40B4-BE49-F238E27FC236}">
              <a16:creationId xmlns:a16="http://schemas.microsoft.com/office/drawing/2014/main" id="{00000000-0008-0000-05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0" name="Text Box 15">
          <a:extLst>
            <a:ext uri="{FF2B5EF4-FFF2-40B4-BE49-F238E27FC236}">
              <a16:creationId xmlns:a16="http://schemas.microsoft.com/office/drawing/2014/main" id="{00000000-0008-0000-05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1" name="Text Box 15">
          <a:extLst>
            <a:ext uri="{FF2B5EF4-FFF2-40B4-BE49-F238E27FC236}">
              <a16:creationId xmlns:a16="http://schemas.microsoft.com/office/drawing/2014/main" id="{00000000-0008-0000-05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2" name="Text Box 15">
          <a:extLst>
            <a:ext uri="{FF2B5EF4-FFF2-40B4-BE49-F238E27FC236}">
              <a16:creationId xmlns:a16="http://schemas.microsoft.com/office/drawing/2014/main" id="{00000000-0008-0000-05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3" name="Text Box 15">
          <a:extLst>
            <a:ext uri="{FF2B5EF4-FFF2-40B4-BE49-F238E27FC236}">
              <a16:creationId xmlns:a16="http://schemas.microsoft.com/office/drawing/2014/main" id="{00000000-0008-0000-05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4" name="Text Box 15">
          <a:extLst>
            <a:ext uri="{FF2B5EF4-FFF2-40B4-BE49-F238E27FC236}">
              <a16:creationId xmlns:a16="http://schemas.microsoft.com/office/drawing/2014/main" id="{00000000-0008-0000-05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5" name="Text Box 15">
          <a:extLst>
            <a:ext uri="{FF2B5EF4-FFF2-40B4-BE49-F238E27FC236}">
              <a16:creationId xmlns:a16="http://schemas.microsoft.com/office/drawing/2014/main" id="{00000000-0008-0000-05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6" name="Text Box 15">
          <a:extLst>
            <a:ext uri="{FF2B5EF4-FFF2-40B4-BE49-F238E27FC236}">
              <a16:creationId xmlns:a16="http://schemas.microsoft.com/office/drawing/2014/main" id="{00000000-0008-0000-05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7" name="Text Box 15">
          <a:extLst>
            <a:ext uri="{FF2B5EF4-FFF2-40B4-BE49-F238E27FC236}">
              <a16:creationId xmlns:a16="http://schemas.microsoft.com/office/drawing/2014/main" id="{00000000-0008-0000-05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8" name="Text Box 15">
          <a:extLst>
            <a:ext uri="{FF2B5EF4-FFF2-40B4-BE49-F238E27FC236}">
              <a16:creationId xmlns:a16="http://schemas.microsoft.com/office/drawing/2014/main" id="{00000000-0008-0000-05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09" name="Text Box 15">
          <a:extLst>
            <a:ext uri="{FF2B5EF4-FFF2-40B4-BE49-F238E27FC236}">
              <a16:creationId xmlns:a16="http://schemas.microsoft.com/office/drawing/2014/main" id="{00000000-0008-0000-05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0" name="Text Box 15">
          <a:extLst>
            <a:ext uri="{FF2B5EF4-FFF2-40B4-BE49-F238E27FC236}">
              <a16:creationId xmlns:a16="http://schemas.microsoft.com/office/drawing/2014/main" id="{00000000-0008-0000-05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1" name="Text Box 15">
          <a:extLst>
            <a:ext uri="{FF2B5EF4-FFF2-40B4-BE49-F238E27FC236}">
              <a16:creationId xmlns:a16="http://schemas.microsoft.com/office/drawing/2014/main" id="{00000000-0008-0000-05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2" name="Text Box 15">
          <a:extLst>
            <a:ext uri="{FF2B5EF4-FFF2-40B4-BE49-F238E27FC236}">
              <a16:creationId xmlns:a16="http://schemas.microsoft.com/office/drawing/2014/main" id="{00000000-0008-0000-05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3" name="Text Box 15">
          <a:extLst>
            <a:ext uri="{FF2B5EF4-FFF2-40B4-BE49-F238E27FC236}">
              <a16:creationId xmlns:a16="http://schemas.microsoft.com/office/drawing/2014/main" id="{00000000-0008-0000-05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4" name="Text Box 15">
          <a:extLst>
            <a:ext uri="{FF2B5EF4-FFF2-40B4-BE49-F238E27FC236}">
              <a16:creationId xmlns:a16="http://schemas.microsoft.com/office/drawing/2014/main" id="{00000000-0008-0000-05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5" name="Text Box 15">
          <a:extLst>
            <a:ext uri="{FF2B5EF4-FFF2-40B4-BE49-F238E27FC236}">
              <a16:creationId xmlns:a16="http://schemas.microsoft.com/office/drawing/2014/main" id="{00000000-0008-0000-05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6" name="Text Box 15">
          <a:extLst>
            <a:ext uri="{FF2B5EF4-FFF2-40B4-BE49-F238E27FC236}">
              <a16:creationId xmlns:a16="http://schemas.microsoft.com/office/drawing/2014/main" id="{00000000-0008-0000-05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7" name="Text Box 15">
          <a:extLst>
            <a:ext uri="{FF2B5EF4-FFF2-40B4-BE49-F238E27FC236}">
              <a16:creationId xmlns:a16="http://schemas.microsoft.com/office/drawing/2014/main" id="{00000000-0008-0000-05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8" name="Text Box 15">
          <a:extLst>
            <a:ext uri="{FF2B5EF4-FFF2-40B4-BE49-F238E27FC236}">
              <a16:creationId xmlns:a16="http://schemas.microsoft.com/office/drawing/2014/main" id="{00000000-0008-0000-05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19" name="Text Box 15">
          <a:extLst>
            <a:ext uri="{FF2B5EF4-FFF2-40B4-BE49-F238E27FC236}">
              <a16:creationId xmlns:a16="http://schemas.microsoft.com/office/drawing/2014/main" id="{00000000-0008-0000-05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0" name="Text Box 15">
          <a:extLst>
            <a:ext uri="{FF2B5EF4-FFF2-40B4-BE49-F238E27FC236}">
              <a16:creationId xmlns:a16="http://schemas.microsoft.com/office/drawing/2014/main" id="{00000000-0008-0000-05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1" name="Text Box 15">
          <a:extLst>
            <a:ext uri="{FF2B5EF4-FFF2-40B4-BE49-F238E27FC236}">
              <a16:creationId xmlns:a16="http://schemas.microsoft.com/office/drawing/2014/main" id="{00000000-0008-0000-05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2" name="Text Box 15">
          <a:extLst>
            <a:ext uri="{FF2B5EF4-FFF2-40B4-BE49-F238E27FC236}">
              <a16:creationId xmlns:a16="http://schemas.microsoft.com/office/drawing/2014/main" id="{00000000-0008-0000-05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3" name="Text Box 15">
          <a:extLst>
            <a:ext uri="{FF2B5EF4-FFF2-40B4-BE49-F238E27FC236}">
              <a16:creationId xmlns:a16="http://schemas.microsoft.com/office/drawing/2014/main" id="{00000000-0008-0000-05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4" name="Text Box 15">
          <a:extLst>
            <a:ext uri="{FF2B5EF4-FFF2-40B4-BE49-F238E27FC236}">
              <a16:creationId xmlns:a16="http://schemas.microsoft.com/office/drawing/2014/main" id="{00000000-0008-0000-05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5" name="Text Box 15">
          <a:extLst>
            <a:ext uri="{FF2B5EF4-FFF2-40B4-BE49-F238E27FC236}">
              <a16:creationId xmlns:a16="http://schemas.microsoft.com/office/drawing/2014/main" id="{00000000-0008-0000-05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6" name="Text Box 15">
          <a:extLst>
            <a:ext uri="{FF2B5EF4-FFF2-40B4-BE49-F238E27FC236}">
              <a16:creationId xmlns:a16="http://schemas.microsoft.com/office/drawing/2014/main" id="{00000000-0008-0000-05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7" name="Text Box 15">
          <a:extLst>
            <a:ext uri="{FF2B5EF4-FFF2-40B4-BE49-F238E27FC236}">
              <a16:creationId xmlns:a16="http://schemas.microsoft.com/office/drawing/2014/main" id="{00000000-0008-0000-05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8" name="Text Box 15">
          <a:extLst>
            <a:ext uri="{FF2B5EF4-FFF2-40B4-BE49-F238E27FC236}">
              <a16:creationId xmlns:a16="http://schemas.microsoft.com/office/drawing/2014/main" id="{00000000-0008-0000-05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29" name="Text Box 15">
          <a:extLst>
            <a:ext uri="{FF2B5EF4-FFF2-40B4-BE49-F238E27FC236}">
              <a16:creationId xmlns:a16="http://schemas.microsoft.com/office/drawing/2014/main" id="{00000000-0008-0000-05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0" name="Text Box 15">
          <a:extLst>
            <a:ext uri="{FF2B5EF4-FFF2-40B4-BE49-F238E27FC236}">
              <a16:creationId xmlns:a16="http://schemas.microsoft.com/office/drawing/2014/main" id="{00000000-0008-0000-05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1" name="Text Box 15">
          <a:extLst>
            <a:ext uri="{FF2B5EF4-FFF2-40B4-BE49-F238E27FC236}">
              <a16:creationId xmlns:a16="http://schemas.microsoft.com/office/drawing/2014/main" id="{00000000-0008-0000-05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2" name="Text Box 15">
          <a:extLst>
            <a:ext uri="{FF2B5EF4-FFF2-40B4-BE49-F238E27FC236}">
              <a16:creationId xmlns:a16="http://schemas.microsoft.com/office/drawing/2014/main" id="{00000000-0008-0000-05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3" name="Text Box 15">
          <a:extLst>
            <a:ext uri="{FF2B5EF4-FFF2-40B4-BE49-F238E27FC236}">
              <a16:creationId xmlns:a16="http://schemas.microsoft.com/office/drawing/2014/main" id="{00000000-0008-0000-05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4" name="Text Box 15">
          <a:extLst>
            <a:ext uri="{FF2B5EF4-FFF2-40B4-BE49-F238E27FC236}">
              <a16:creationId xmlns:a16="http://schemas.microsoft.com/office/drawing/2014/main" id="{00000000-0008-0000-05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5" name="Text Box 15">
          <a:extLst>
            <a:ext uri="{FF2B5EF4-FFF2-40B4-BE49-F238E27FC236}">
              <a16:creationId xmlns:a16="http://schemas.microsoft.com/office/drawing/2014/main" id="{00000000-0008-0000-05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6" name="Text Box 15">
          <a:extLst>
            <a:ext uri="{FF2B5EF4-FFF2-40B4-BE49-F238E27FC236}">
              <a16:creationId xmlns:a16="http://schemas.microsoft.com/office/drawing/2014/main" id="{00000000-0008-0000-05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7" name="Text Box 15">
          <a:extLst>
            <a:ext uri="{FF2B5EF4-FFF2-40B4-BE49-F238E27FC236}">
              <a16:creationId xmlns:a16="http://schemas.microsoft.com/office/drawing/2014/main" id="{00000000-0008-0000-05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8" name="Text Box 15">
          <a:extLst>
            <a:ext uri="{FF2B5EF4-FFF2-40B4-BE49-F238E27FC236}">
              <a16:creationId xmlns:a16="http://schemas.microsoft.com/office/drawing/2014/main" id="{00000000-0008-0000-05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39" name="Text Box 15">
          <a:extLst>
            <a:ext uri="{FF2B5EF4-FFF2-40B4-BE49-F238E27FC236}">
              <a16:creationId xmlns:a16="http://schemas.microsoft.com/office/drawing/2014/main" id="{00000000-0008-0000-05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0" name="Text Box 15">
          <a:extLst>
            <a:ext uri="{FF2B5EF4-FFF2-40B4-BE49-F238E27FC236}">
              <a16:creationId xmlns:a16="http://schemas.microsoft.com/office/drawing/2014/main" id="{00000000-0008-0000-05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1" name="Text Box 15">
          <a:extLst>
            <a:ext uri="{FF2B5EF4-FFF2-40B4-BE49-F238E27FC236}">
              <a16:creationId xmlns:a16="http://schemas.microsoft.com/office/drawing/2014/main" id="{00000000-0008-0000-05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2" name="Text Box 15">
          <a:extLst>
            <a:ext uri="{FF2B5EF4-FFF2-40B4-BE49-F238E27FC236}">
              <a16:creationId xmlns:a16="http://schemas.microsoft.com/office/drawing/2014/main" id="{00000000-0008-0000-05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3" name="Text Box 15">
          <a:extLst>
            <a:ext uri="{FF2B5EF4-FFF2-40B4-BE49-F238E27FC236}">
              <a16:creationId xmlns:a16="http://schemas.microsoft.com/office/drawing/2014/main" id="{00000000-0008-0000-05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4" name="Text Box 15">
          <a:extLst>
            <a:ext uri="{FF2B5EF4-FFF2-40B4-BE49-F238E27FC236}">
              <a16:creationId xmlns:a16="http://schemas.microsoft.com/office/drawing/2014/main" id="{00000000-0008-0000-05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5" name="Text Box 15">
          <a:extLst>
            <a:ext uri="{FF2B5EF4-FFF2-40B4-BE49-F238E27FC236}">
              <a16:creationId xmlns:a16="http://schemas.microsoft.com/office/drawing/2014/main" id="{00000000-0008-0000-05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6"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7"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8"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49"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0"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1"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2"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3"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4"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5"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6"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7"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8"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59"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0"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1"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2"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3"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4"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5"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6"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7"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8"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69"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0"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1"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2"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3"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4"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5"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6"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7"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8"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79"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0"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1"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2"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3"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4"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5"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6"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7"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8"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89"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0"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1"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2"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3"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4"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5"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6"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7"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8"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099"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0"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1"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2"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3"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4"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5"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6"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7"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8"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09"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0"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1"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2"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3"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4"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5"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6"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7"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8"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19"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0"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1"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2"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3"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4"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5"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6"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7"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8"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29"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0"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1"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2"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3"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4"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5"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6"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7"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8"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39"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0"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1"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2"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3"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4"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5"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6"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7"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8"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49"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0"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1"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2"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3"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4"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5"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6"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7"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8"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59"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0"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1"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2"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3"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5"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6"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7"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8"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69"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0"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1"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2"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3"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4"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5"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6"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7"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78"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179" name="Text Box 16">
          <a:extLst>
            <a:ext uri="{FF2B5EF4-FFF2-40B4-BE49-F238E27FC236}">
              <a16:creationId xmlns:a16="http://schemas.microsoft.com/office/drawing/2014/main" id="{00000000-0008-0000-05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184" name="Text Box 16">
          <a:extLst>
            <a:ext uri="{FF2B5EF4-FFF2-40B4-BE49-F238E27FC236}">
              <a16:creationId xmlns:a16="http://schemas.microsoft.com/office/drawing/2014/main" id="{00000000-0008-0000-05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185" name="Text Box 17">
          <a:extLst>
            <a:ext uri="{FF2B5EF4-FFF2-40B4-BE49-F238E27FC236}">
              <a16:creationId xmlns:a16="http://schemas.microsoft.com/office/drawing/2014/main" id="{00000000-0008-0000-05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186" name="Text Box 18">
          <a:extLst>
            <a:ext uri="{FF2B5EF4-FFF2-40B4-BE49-F238E27FC236}">
              <a16:creationId xmlns:a16="http://schemas.microsoft.com/office/drawing/2014/main" id="{00000000-0008-0000-05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187" name="Text Box 19">
          <a:extLst>
            <a:ext uri="{FF2B5EF4-FFF2-40B4-BE49-F238E27FC236}">
              <a16:creationId xmlns:a16="http://schemas.microsoft.com/office/drawing/2014/main" id="{00000000-0008-0000-05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88"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189"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1" name="Text Box 16">
          <a:extLst>
            <a:ext uri="{FF2B5EF4-FFF2-40B4-BE49-F238E27FC236}">
              <a16:creationId xmlns:a16="http://schemas.microsoft.com/office/drawing/2014/main" id="{00000000-0008-0000-05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2" name="Text Box 17">
          <a:extLst>
            <a:ext uri="{FF2B5EF4-FFF2-40B4-BE49-F238E27FC236}">
              <a16:creationId xmlns:a16="http://schemas.microsoft.com/office/drawing/2014/main" id="{00000000-0008-0000-05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3" name="Text Box 18">
          <a:extLst>
            <a:ext uri="{FF2B5EF4-FFF2-40B4-BE49-F238E27FC236}">
              <a16:creationId xmlns:a16="http://schemas.microsoft.com/office/drawing/2014/main" id="{00000000-0008-0000-05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4" name="Text Box 19">
          <a:extLst>
            <a:ext uri="{FF2B5EF4-FFF2-40B4-BE49-F238E27FC236}">
              <a16:creationId xmlns:a16="http://schemas.microsoft.com/office/drawing/2014/main" id="{00000000-0008-0000-05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35713"/>
    <xdr:sp macro="" textlink="">
      <xdr:nvSpPr>
        <xdr:cNvPr id="1195"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6" name="Text Box 16">
          <a:extLst>
            <a:ext uri="{FF2B5EF4-FFF2-40B4-BE49-F238E27FC236}">
              <a16:creationId xmlns:a16="http://schemas.microsoft.com/office/drawing/2014/main" id="{00000000-0008-0000-05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7" name="Text Box 17">
          <a:extLst>
            <a:ext uri="{FF2B5EF4-FFF2-40B4-BE49-F238E27FC236}">
              <a16:creationId xmlns:a16="http://schemas.microsoft.com/office/drawing/2014/main" id="{00000000-0008-0000-05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8" name="Text Box 18">
          <a:extLst>
            <a:ext uri="{FF2B5EF4-FFF2-40B4-BE49-F238E27FC236}">
              <a16:creationId xmlns:a16="http://schemas.microsoft.com/office/drawing/2014/main" id="{00000000-0008-0000-05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199" name="Text Box 19">
          <a:extLst>
            <a:ext uri="{FF2B5EF4-FFF2-40B4-BE49-F238E27FC236}">
              <a16:creationId xmlns:a16="http://schemas.microsoft.com/office/drawing/2014/main" id="{00000000-0008-0000-05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129</xdr:row>
      <xdr:rowOff>0</xdr:rowOff>
    </xdr:from>
    <xdr:ext cx="95250" cy="213632"/>
    <xdr:sp macro="" textlink="">
      <xdr:nvSpPr>
        <xdr:cNvPr id="1200"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01" name="Text Box 16">
          <a:extLst>
            <a:ext uri="{FF2B5EF4-FFF2-40B4-BE49-F238E27FC236}">
              <a16:creationId xmlns:a16="http://schemas.microsoft.com/office/drawing/2014/main" id="{00000000-0008-0000-05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02" name="Text Box 17">
          <a:extLst>
            <a:ext uri="{FF2B5EF4-FFF2-40B4-BE49-F238E27FC236}">
              <a16:creationId xmlns:a16="http://schemas.microsoft.com/office/drawing/2014/main" id="{00000000-0008-0000-05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03" name="Text Box 18">
          <a:extLst>
            <a:ext uri="{FF2B5EF4-FFF2-40B4-BE49-F238E27FC236}">
              <a16:creationId xmlns:a16="http://schemas.microsoft.com/office/drawing/2014/main" id="{00000000-0008-0000-05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04" name="Text Box 19">
          <a:extLst>
            <a:ext uri="{FF2B5EF4-FFF2-40B4-BE49-F238E27FC236}">
              <a16:creationId xmlns:a16="http://schemas.microsoft.com/office/drawing/2014/main" id="{00000000-0008-0000-05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05" name="Text Box 16">
          <a:extLst>
            <a:ext uri="{FF2B5EF4-FFF2-40B4-BE49-F238E27FC236}">
              <a16:creationId xmlns:a16="http://schemas.microsoft.com/office/drawing/2014/main" id="{00000000-0008-0000-05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06" name="Text Box 17">
          <a:extLst>
            <a:ext uri="{FF2B5EF4-FFF2-40B4-BE49-F238E27FC236}">
              <a16:creationId xmlns:a16="http://schemas.microsoft.com/office/drawing/2014/main" id="{00000000-0008-0000-05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07" name="Text Box 18">
          <a:extLst>
            <a:ext uri="{FF2B5EF4-FFF2-40B4-BE49-F238E27FC236}">
              <a16:creationId xmlns:a16="http://schemas.microsoft.com/office/drawing/2014/main" id="{00000000-0008-0000-05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08" name="Text Box 19">
          <a:extLst>
            <a:ext uri="{FF2B5EF4-FFF2-40B4-BE49-F238E27FC236}">
              <a16:creationId xmlns:a16="http://schemas.microsoft.com/office/drawing/2014/main" id="{00000000-0008-0000-05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209"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0" name="Text Box 16">
          <a:extLst>
            <a:ext uri="{FF2B5EF4-FFF2-40B4-BE49-F238E27FC236}">
              <a16:creationId xmlns:a16="http://schemas.microsoft.com/office/drawing/2014/main" id="{00000000-0008-0000-05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1" name="Text Box 17">
          <a:extLst>
            <a:ext uri="{FF2B5EF4-FFF2-40B4-BE49-F238E27FC236}">
              <a16:creationId xmlns:a16="http://schemas.microsoft.com/office/drawing/2014/main" id="{00000000-0008-0000-05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2" name="Text Box 18">
          <a:extLst>
            <a:ext uri="{FF2B5EF4-FFF2-40B4-BE49-F238E27FC236}">
              <a16:creationId xmlns:a16="http://schemas.microsoft.com/office/drawing/2014/main" id="{00000000-0008-0000-05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3" name="Text Box 19">
          <a:extLst>
            <a:ext uri="{FF2B5EF4-FFF2-40B4-BE49-F238E27FC236}">
              <a16:creationId xmlns:a16="http://schemas.microsoft.com/office/drawing/2014/main" id="{00000000-0008-0000-05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14"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5" name="Text Box 16">
          <a:extLst>
            <a:ext uri="{FF2B5EF4-FFF2-40B4-BE49-F238E27FC236}">
              <a16:creationId xmlns:a16="http://schemas.microsoft.com/office/drawing/2014/main" id="{00000000-0008-0000-05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6" name="Text Box 17">
          <a:extLst>
            <a:ext uri="{FF2B5EF4-FFF2-40B4-BE49-F238E27FC236}">
              <a16:creationId xmlns:a16="http://schemas.microsoft.com/office/drawing/2014/main" id="{00000000-0008-0000-05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7" name="Text Box 18">
          <a:extLst>
            <a:ext uri="{FF2B5EF4-FFF2-40B4-BE49-F238E27FC236}">
              <a16:creationId xmlns:a16="http://schemas.microsoft.com/office/drawing/2014/main" id="{00000000-0008-0000-05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18" name="Text Box 19">
          <a:extLst>
            <a:ext uri="{FF2B5EF4-FFF2-40B4-BE49-F238E27FC236}">
              <a16:creationId xmlns:a16="http://schemas.microsoft.com/office/drawing/2014/main" id="{00000000-0008-0000-05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19" name="Text Box 16">
          <a:extLst>
            <a:ext uri="{FF2B5EF4-FFF2-40B4-BE49-F238E27FC236}">
              <a16:creationId xmlns:a16="http://schemas.microsoft.com/office/drawing/2014/main" id="{00000000-0008-0000-05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0" name="Text Box 17">
          <a:extLst>
            <a:ext uri="{FF2B5EF4-FFF2-40B4-BE49-F238E27FC236}">
              <a16:creationId xmlns:a16="http://schemas.microsoft.com/office/drawing/2014/main" id="{00000000-0008-0000-05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1" name="Text Box 18">
          <a:extLst>
            <a:ext uri="{FF2B5EF4-FFF2-40B4-BE49-F238E27FC236}">
              <a16:creationId xmlns:a16="http://schemas.microsoft.com/office/drawing/2014/main" id="{00000000-0008-0000-05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2" name="Text Box 19">
          <a:extLst>
            <a:ext uri="{FF2B5EF4-FFF2-40B4-BE49-F238E27FC236}">
              <a16:creationId xmlns:a16="http://schemas.microsoft.com/office/drawing/2014/main" id="{00000000-0008-0000-05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442269"/>
    <xdr:sp macro="" textlink="">
      <xdr:nvSpPr>
        <xdr:cNvPr id="1223"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4" name="Text Box 16">
          <a:extLst>
            <a:ext uri="{FF2B5EF4-FFF2-40B4-BE49-F238E27FC236}">
              <a16:creationId xmlns:a16="http://schemas.microsoft.com/office/drawing/2014/main" id="{00000000-0008-0000-05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5" name="Text Box 17">
          <a:extLst>
            <a:ext uri="{FF2B5EF4-FFF2-40B4-BE49-F238E27FC236}">
              <a16:creationId xmlns:a16="http://schemas.microsoft.com/office/drawing/2014/main" id="{00000000-0008-0000-05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6" name="Text Box 18">
          <a:extLst>
            <a:ext uri="{FF2B5EF4-FFF2-40B4-BE49-F238E27FC236}">
              <a16:creationId xmlns:a16="http://schemas.microsoft.com/office/drawing/2014/main" id="{00000000-0008-0000-05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7" name="Text Box 19">
          <a:extLst>
            <a:ext uri="{FF2B5EF4-FFF2-40B4-BE49-F238E27FC236}">
              <a16:creationId xmlns:a16="http://schemas.microsoft.com/office/drawing/2014/main" id="{00000000-0008-0000-05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213632"/>
    <xdr:sp macro="" textlink="">
      <xdr:nvSpPr>
        <xdr:cNvPr id="1228"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29" name="Text Box 16">
          <a:extLst>
            <a:ext uri="{FF2B5EF4-FFF2-40B4-BE49-F238E27FC236}">
              <a16:creationId xmlns:a16="http://schemas.microsoft.com/office/drawing/2014/main" id="{00000000-0008-0000-05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30" name="Text Box 17">
          <a:extLst>
            <a:ext uri="{FF2B5EF4-FFF2-40B4-BE49-F238E27FC236}">
              <a16:creationId xmlns:a16="http://schemas.microsoft.com/office/drawing/2014/main" id="{00000000-0008-0000-05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31" name="Text Box 18">
          <a:extLst>
            <a:ext uri="{FF2B5EF4-FFF2-40B4-BE49-F238E27FC236}">
              <a16:creationId xmlns:a16="http://schemas.microsoft.com/office/drawing/2014/main" id="{00000000-0008-0000-05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232" name="Text Box 19">
          <a:extLst>
            <a:ext uri="{FF2B5EF4-FFF2-40B4-BE49-F238E27FC236}">
              <a16:creationId xmlns:a16="http://schemas.microsoft.com/office/drawing/2014/main" id="{00000000-0008-0000-05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3" name="Text Box 16">
          <a:extLst>
            <a:ext uri="{FF2B5EF4-FFF2-40B4-BE49-F238E27FC236}">
              <a16:creationId xmlns:a16="http://schemas.microsoft.com/office/drawing/2014/main" id="{00000000-0008-0000-05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4" name="Text Box 17">
          <a:extLst>
            <a:ext uri="{FF2B5EF4-FFF2-40B4-BE49-F238E27FC236}">
              <a16:creationId xmlns:a16="http://schemas.microsoft.com/office/drawing/2014/main" id="{00000000-0008-0000-05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5" name="Text Box 18">
          <a:extLst>
            <a:ext uri="{FF2B5EF4-FFF2-40B4-BE49-F238E27FC236}">
              <a16:creationId xmlns:a16="http://schemas.microsoft.com/office/drawing/2014/main" id="{00000000-0008-0000-05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6" name="Text Box 19">
          <a:extLst>
            <a:ext uri="{FF2B5EF4-FFF2-40B4-BE49-F238E27FC236}">
              <a16:creationId xmlns:a16="http://schemas.microsoft.com/office/drawing/2014/main" id="{00000000-0008-0000-05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237"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38"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39" name="Text Box 16">
          <a:extLst>
            <a:ext uri="{FF2B5EF4-FFF2-40B4-BE49-F238E27FC236}">
              <a16:creationId xmlns:a16="http://schemas.microsoft.com/office/drawing/2014/main" id="{00000000-0008-0000-05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0" name="Text Box 17">
          <a:extLst>
            <a:ext uri="{FF2B5EF4-FFF2-40B4-BE49-F238E27FC236}">
              <a16:creationId xmlns:a16="http://schemas.microsoft.com/office/drawing/2014/main" id="{00000000-0008-0000-05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1" name="Text Box 18">
          <a:extLst>
            <a:ext uri="{FF2B5EF4-FFF2-40B4-BE49-F238E27FC236}">
              <a16:creationId xmlns:a16="http://schemas.microsoft.com/office/drawing/2014/main" id="{00000000-0008-0000-05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2" name="Text Box 19">
          <a:extLst>
            <a:ext uri="{FF2B5EF4-FFF2-40B4-BE49-F238E27FC236}">
              <a16:creationId xmlns:a16="http://schemas.microsoft.com/office/drawing/2014/main" id="{00000000-0008-0000-05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43"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4" name="Text Box 16">
          <a:extLst>
            <a:ext uri="{FF2B5EF4-FFF2-40B4-BE49-F238E27FC236}">
              <a16:creationId xmlns:a16="http://schemas.microsoft.com/office/drawing/2014/main" id="{00000000-0008-0000-05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5" name="Text Box 17">
          <a:extLst>
            <a:ext uri="{FF2B5EF4-FFF2-40B4-BE49-F238E27FC236}">
              <a16:creationId xmlns:a16="http://schemas.microsoft.com/office/drawing/2014/main" id="{00000000-0008-0000-05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6" name="Text Box 18">
          <a:extLst>
            <a:ext uri="{FF2B5EF4-FFF2-40B4-BE49-F238E27FC236}">
              <a16:creationId xmlns:a16="http://schemas.microsoft.com/office/drawing/2014/main" id="{00000000-0008-0000-05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47" name="Text Box 19">
          <a:extLst>
            <a:ext uri="{FF2B5EF4-FFF2-40B4-BE49-F238E27FC236}">
              <a16:creationId xmlns:a16="http://schemas.microsoft.com/office/drawing/2014/main" id="{00000000-0008-0000-05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48"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331"/>
    <xdr:sp macro="" textlink="">
      <xdr:nvSpPr>
        <xdr:cNvPr id="1249"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50" name="Text Box 16">
          <a:extLst>
            <a:ext uri="{FF2B5EF4-FFF2-40B4-BE49-F238E27FC236}">
              <a16:creationId xmlns:a16="http://schemas.microsoft.com/office/drawing/2014/main" id="{00000000-0008-0000-05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51" name="Text Box 17">
          <a:extLst>
            <a:ext uri="{FF2B5EF4-FFF2-40B4-BE49-F238E27FC236}">
              <a16:creationId xmlns:a16="http://schemas.microsoft.com/office/drawing/2014/main" id="{00000000-0008-0000-05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52" name="Text Box 18">
          <a:extLst>
            <a:ext uri="{FF2B5EF4-FFF2-40B4-BE49-F238E27FC236}">
              <a16:creationId xmlns:a16="http://schemas.microsoft.com/office/drawing/2014/main" id="{00000000-0008-0000-05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53" name="Text Box 19">
          <a:extLst>
            <a:ext uri="{FF2B5EF4-FFF2-40B4-BE49-F238E27FC236}">
              <a16:creationId xmlns:a16="http://schemas.microsoft.com/office/drawing/2014/main" id="{00000000-0008-0000-05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254"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255"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56"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57" name="Text Box 16">
          <a:extLst>
            <a:ext uri="{FF2B5EF4-FFF2-40B4-BE49-F238E27FC236}">
              <a16:creationId xmlns:a16="http://schemas.microsoft.com/office/drawing/2014/main" id="{00000000-0008-0000-05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58" name="Text Box 17">
          <a:extLst>
            <a:ext uri="{FF2B5EF4-FFF2-40B4-BE49-F238E27FC236}">
              <a16:creationId xmlns:a16="http://schemas.microsoft.com/office/drawing/2014/main" id="{00000000-0008-0000-05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59" name="Text Box 18">
          <a:extLst>
            <a:ext uri="{FF2B5EF4-FFF2-40B4-BE49-F238E27FC236}">
              <a16:creationId xmlns:a16="http://schemas.microsoft.com/office/drawing/2014/main" id="{00000000-0008-0000-05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0" name="Text Box 19">
          <a:extLst>
            <a:ext uri="{FF2B5EF4-FFF2-40B4-BE49-F238E27FC236}">
              <a16:creationId xmlns:a16="http://schemas.microsoft.com/office/drawing/2014/main" id="{00000000-0008-0000-05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61"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2" name="Text Box 16">
          <a:extLst>
            <a:ext uri="{FF2B5EF4-FFF2-40B4-BE49-F238E27FC236}">
              <a16:creationId xmlns:a16="http://schemas.microsoft.com/office/drawing/2014/main" id="{00000000-0008-0000-05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3" name="Text Box 17">
          <a:extLst>
            <a:ext uri="{FF2B5EF4-FFF2-40B4-BE49-F238E27FC236}">
              <a16:creationId xmlns:a16="http://schemas.microsoft.com/office/drawing/2014/main" id="{00000000-0008-0000-05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4" name="Text Box 18">
          <a:extLst>
            <a:ext uri="{FF2B5EF4-FFF2-40B4-BE49-F238E27FC236}">
              <a16:creationId xmlns:a16="http://schemas.microsoft.com/office/drawing/2014/main" id="{00000000-0008-0000-05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65" name="Text Box 19">
          <a:extLst>
            <a:ext uri="{FF2B5EF4-FFF2-40B4-BE49-F238E27FC236}">
              <a16:creationId xmlns:a16="http://schemas.microsoft.com/office/drawing/2014/main" id="{00000000-0008-0000-05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266"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67" name="Text Box 16">
          <a:extLst>
            <a:ext uri="{FF2B5EF4-FFF2-40B4-BE49-F238E27FC236}">
              <a16:creationId xmlns:a16="http://schemas.microsoft.com/office/drawing/2014/main" id="{00000000-0008-0000-05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68" name="Text Box 17">
          <a:extLst>
            <a:ext uri="{FF2B5EF4-FFF2-40B4-BE49-F238E27FC236}">
              <a16:creationId xmlns:a16="http://schemas.microsoft.com/office/drawing/2014/main" id="{00000000-0008-0000-05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69" name="Text Box 18">
          <a:extLst>
            <a:ext uri="{FF2B5EF4-FFF2-40B4-BE49-F238E27FC236}">
              <a16:creationId xmlns:a16="http://schemas.microsoft.com/office/drawing/2014/main" id="{00000000-0008-0000-05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0" name="Text Box 19">
          <a:extLst>
            <a:ext uri="{FF2B5EF4-FFF2-40B4-BE49-F238E27FC236}">
              <a16:creationId xmlns:a16="http://schemas.microsoft.com/office/drawing/2014/main" id="{00000000-0008-0000-05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271"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2" name="Text Box 16">
          <a:extLst>
            <a:ext uri="{FF2B5EF4-FFF2-40B4-BE49-F238E27FC236}">
              <a16:creationId xmlns:a16="http://schemas.microsoft.com/office/drawing/2014/main" id="{00000000-0008-0000-05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3" name="Text Box 17">
          <a:extLst>
            <a:ext uri="{FF2B5EF4-FFF2-40B4-BE49-F238E27FC236}">
              <a16:creationId xmlns:a16="http://schemas.microsoft.com/office/drawing/2014/main" id="{00000000-0008-0000-05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4" name="Text Box 18">
          <a:extLst>
            <a:ext uri="{FF2B5EF4-FFF2-40B4-BE49-F238E27FC236}">
              <a16:creationId xmlns:a16="http://schemas.microsoft.com/office/drawing/2014/main" id="{00000000-0008-0000-05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5" name="Text Box 19">
          <a:extLst>
            <a:ext uri="{FF2B5EF4-FFF2-40B4-BE49-F238E27FC236}">
              <a16:creationId xmlns:a16="http://schemas.microsoft.com/office/drawing/2014/main" id="{00000000-0008-0000-05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276"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7" name="Text Box 16">
          <a:extLst>
            <a:ext uri="{FF2B5EF4-FFF2-40B4-BE49-F238E27FC236}">
              <a16:creationId xmlns:a16="http://schemas.microsoft.com/office/drawing/2014/main" id="{00000000-0008-0000-05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8" name="Text Box 17">
          <a:extLst>
            <a:ext uri="{FF2B5EF4-FFF2-40B4-BE49-F238E27FC236}">
              <a16:creationId xmlns:a16="http://schemas.microsoft.com/office/drawing/2014/main" id="{00000000-0008-0000-05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79" name="Text Box 18">
          <a:extLst>
            <a:ext uri="{FF2B5EF4-FFF2-40B4-BE49-F238E27FC236}">
              <a16:creationId xmlns:a16="http://schemas.microsoft.com/office/drawing/2014/main" id="{00000000-0008-0000-05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0" name="Text Box 19">
          <a:extLst>
            <a:ext uri="{FF2B5EF4-FFF2-40B4-BE49-F238E27FC236}">
              <a16:creationId xmlns:a16="http://schemas.microsoft.com/office/drawing/2014/main" id="{00000000-0008-0000-05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281"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282"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3" name="Text Box 16">
          <a:extLst>
            <a:ext uri="{FF2B5EF4-FFF2-40B4-BE49-F238E27FC236}">
              <a16:creationId xmlns:a16="http://schemas.microsoft.com/office/drawing/2014/main" id="{00000000-0008-0000-05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4" name="Text Box 17">
          <a:extLst>
            <a:ext uri="{FF2B5EF4-FFF2-40B4-BE49-F238E27FC236}">
              <a16:creationId xmlns:a16="http://schemas.microsoft.com/office/drawing/2014/main" id="{00000000-0008-0000-05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5" name="Text Box 18">
          <a:extLst>
            <a:ext uri="{FF2B5EF4-FFF2-40B4-BE49-F238E27FC236}">
              <a16:creationId xmlns:a16="http://schemas.microsoft.com/office/drawing/2014/main" id="{00000000-0008-0000-05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6" name="Text Box 19">
          <a:extLst>
            <a:ext uri="{FF2B5EF4-FFF2-40B4-BE49-F238E27FC236}">
              <a16:creationId xmlns:a16="http://schemas.microsoft.com/office/drawing/2014/main" id="{00000000-0008-0000-05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287"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8" name="Text Box 16">
          <a:extLst>
            <a:ext uri="{FF2B5EF4-FFF2-40B4-BE49-F238E27FC236}">
              <a16:creationId xmlns:a16="http://schemas.microsoft.com/office/drawing/2014/main" id="{00000000-0008-0000-05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89" name="Text Box 17">
          <a:extLst>
            <a:ext uri="{FF2B5EF4-FFF2-40B4-BE49-F238E27FC236}">
              <a16:creationId xmlns:a16="http://schemas.microsoft.com/office/drawing/2014/main" id="{00000000-0008-0000-05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90" name="Text Box 18">
          <a:extLst>
            <a:ext uri="{FF2B5EF4-FFF2-40B4-BE49-F238E27FC236}">
              <a16:creationId xmlns:a16="http://schemas.microsoft.com/office/drawing/2014/main" id="{00000000-0008-0000-05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291" name="Text Box 19">
          <a:extLst>
            <a:ext uri="{FF2B5EF4-FFF2-40B4-BE49-F238E27FC236}">
              <a16:creationId xmlns:a16="http://schemas.microsoft.com/office/drawing/2014/main" id="{00000000-0008-0000-05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213632"/>
    <xdr:sp macro="" textlink="">
      <xdr:nvSpPr>
        <xdr:cNvPr id="1292"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93" name="Text Box 16">
          <a:extLst>
            <a:ext uri="{FF2B5EF4-FFF2-40B4-BE49-F238E27FC236}">
              <a16:creationId xmlns:a16="http://schemas.microsoft.com/office/drawing/2014/main" id="{00000000-0008-0000-05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94" name="Text Box 17">
          <a:extLst>
            <a:ext uri="{FF2B5EF4-FFF2-40B4-BE49-F238E27FC236}">
              <a16:creationId xmlns:a16="http://schemas.microsoft.com/office/drawing/2014/main" id="{00000000-0008-0000-05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95" name="Text Box 18">
          <a:extLst>
            <a:ext uri="{FF2B5EF4-FFF2-40B4-BE49-F238E27FC236}">
              <a16:creationId xmlns:a16="http://schemas.microsoft.com/office/drawing/2014/main" id="{00000000-0008-0000-05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296" name="Text Box 19">
          <a:extLst>
            <a:ext uri="{FF2B5EF4-FFF2-40B4-BE49-F238E27FC236}">
              <a16:creationId xmlns:a16="http://schemas.microsoft.com/office/drawing/2014/main" id="{00000000-0008-0000-05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97" name="Text Box 16">
          <a:extLst>
            <a:ext uri="{FF2B5EF4-FFF2-40B4-BE49-F238E27FC236}">
              <a16:creationId xmlns:a16="http://schemas.microsoft.com/office/drawing/2014/main" id="{00000000-0008-0000-05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98" name="Text Box 17">
          <a:extLst>
            <a:ext uri="{FF2B5EF4-FFF2-40B4-BE49-F238E27FC236}">
              <a16:creationId xmlns:a16="http://schemas.microsoft.com/office/drawing/2014/main" id="{00000000-0008-0000-05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299" name="Text Box 18">
          <a:extLst>
            <a:ext uri="{FF2B5EF4-FFF2-40B4-BE49-F238E27FC236}">
              <a16:creationId xmlns:a16="http://schemas.microsoft.com/office/drawing/2014/main" id="{00000000-0008-0000-05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00" name="Text Box 19">
          <a:extLst>
            <a:ext uri="{FF2B5EF4-FFF2-40B4-BE49-F238E27FC236}">
              <a16:creationId xmlns:a16="http://schemas.microsoft.com/office/drawing/2014/main" id="{00000000-0008-0000-05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01" name="Text Box 16">
          <a:extLst>
            <a:ext uri="{FF2B5EF4-FFF2-40B4-BE49-F238E27FC236}">
              <a16:creationId xmlns:a16="http://schemas.microsoft.com/office/drawing/2014/main" id="{00000000-0008-0000-05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02" name="Text Box 17">
          <a:extLst>
            <a:ext uri="{FF2B5EF4-FFF2-40B4-BE49-F238E27FC236}">
              <a16:creationId xmlns:a16="http://schemas.microsoft.com/office/drawing/2014/main" id="{00000000-0008-0000-05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03" name="Text Box 18">
          <a:extLst>
            <a:ext uri="{FF2B5EF4-FFF2-40B4-BE49-F238E27FC236}">
              <a16:creationId xmlns:a16="http://schemas.microsoft.com/office/drawing/2014/main" id="{00000000-0008-0000-05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04" name="Text Box 19">
          <a:extLst>
            <a:ext uri="{FF2B5EF4-FFF2-40B4-BE49-F238E27FC236}">
              <a16:creationId xmlns:a16="http://schemas.microsoft.com/office/drawing/2014/main" id="{00000000-0008-0000-05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305"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06" name="Text Box 16">
          <a:extLst>
            <a:ext uri="{FF2B5EF4-FFF2-40B4-BE49-F238E27FC236}">
              <a16:creationId xmlns:a16="http://schemas.microsoft.com/office/drawing/2014/main" id="{00000000-0008-0000-05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07" name="Text Box 17">
          <a:extLst>
            <a:ext uri="{FF2B5EF4-FFF2-40B4-BE49-F238E27FC236}">
              <a16:creationId xmlns:a16="http://schemas.microsoft.com/office/drawing/2014/main" id="{00000000-0008-0000-05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08" name="Text Box 18">
          <a:extLst>
            <a:ext uri="{FF2B5EF4-FFF2-40B4-BE49-F238E27FC236}">
              <a16:creationId xmlns:a16="http://schemas.microsoft.com/office/drawing/2014/main" id="{00000000-0008-0000-05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09" name="Text Box 19">
          <a:extLst>
            <a:ext uri="{FF2B5EF4-FFF2-40B4-BE49-F238E27FC236}">
              <a16:creationId xmlns:a16="http://schemas.microsoft.com/office/drawing/2014/main" id="{00000000-0008-0000-05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10"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311"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12" name="Text Box 16">
          <a:extLst>
            <a:ext uri="{FF2B5EF4-FFF2-40B4-BE49-F238E27FC236}">
              <a16:creationId xmlns:a16="http://schemas.microsoft.com/office/drawing/2014/main" id="{00000000-0008-0000-05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13" name="Text Box 17">
          <a:extLst>
            <a:ext uri="{FF2B5EF4-FFF2-40B4-BE49-F238E27FC236}">
              <a16:creationId xmlns:a16="http://schemas.microsoft.com/office/drawing/2014/main" id="{00000000-0008-0000-05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14" name="Text Box 18">
          <a:extLst>
            <a:ext uri="{FF2B5EF4-FFF2-40B4-BE49-F238E27FC236}">
              <a16:creationId xmlns:a16="http://schemas.microsoft.com/office/drawing/2014/main" id="{00000000-0008-0000-05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15"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16" name="Text Box 16">
          <a:extLst>
            <a:ext uri="{FF2B5EF4-FFF2-40B4-BE49-F238E27FC236}">
              <a16:creationId xmlns:a16="http://schemas.microsoft.com/office/drawing/2014/main" id="{00000000-0008-0000-05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17" name="Text Box 17">
          <a:extLst>
            <a:ext uri="{FF2B5EF4-FFF2-40B4-BE49-F238E27FC236}">
              <a16:creationId xmlns:a16="http://schemas.microsoft.com/office/drawing/2014/main" id="{00000000-0008-0000-05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18" name="Text Box 18">
          <a:extLst>
            <a:ext uri="{FF2B5EF4-FFF2-40B4-BE49-F238E27FC236}">
              <a16:creationId xmlns:a16="http://schemas.microsoft.com/office/drawing/2014/main" id="{00000000-0008-0000-05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19" name="Text Box 19">
          <a:extLst>
            <a:ext uri="{FF2B5EF4-FFF2-40B4-BE49-F238E27FC236}">
              <a16:creationId xmlns:a16="http://schemas.microsoft.com/office/drawing/2014/main" id="{00000000-0008-0000-05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320"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21" name="Text Box 16">
          <a:extLst>
            <a:ext uri="{FF2B5EF4-FFF2-40B4-BE49-F238E27FC236}">
              <a16:creationId xmlns:a16="http://schemas.microsoft.com/office/drawing/2014/main" id="{00000000-0008-0000-05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22" name="Text Box 17">
          <a:extLst>
            <a:ext uri="{FF2B5EF4-FFF2-40B4-BE49-F238E27FC236}">
              <a16:creationId xmlns:a16="http://schemas.microsoft.com/office/drawing/2014/main" id="{00000000-0008-0000-05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23" name="Text Box 18">
          <a:extLst>
            <a:ext uri="{FF2B5EF4-FFF2-40B4-BE49-F238E27FC236}">
              <a16:creationId xmlns:a16="http://schemas.microsoft.com/office/drawing/2014/main" id="{00000000-0008-0000-05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24" name="Text Box 19">
          <a:extLst>
            <a:ext uri="{FF2B5EF4-FFF2-40B4-BE49-F238E27FC236}">
              <a16:creationId xmlns:a16="http://schemas.microsoft.com/office/drawing/2014/main" id="{00000000-0008-0000-05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25" name="Text Box 16">
          <a:extLst>
            <a:ext uri="{FF2B5EF4-FFF2-40B4-BE49-F238E27FC236}">
              <a16:creationId xmlns:a16="http://schemas.microsoft.com/office/drawing/2014/main" id="{00000000-0008-0000-05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26" name="Text Box 17">
          <a:extLst>
            <a:ext uri="{FF2B5EF4-FFF2-40B4-BE49-F238E27FC236}">
              <a16:creationId xmlns:a16="http://schemas.microsoft.com/office/drawing/2014/main" id="{00000000-0008-0000-05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27" name="Text Box 18">
          <a:extLst>
            <a:ext uri="{FF2B5EF4-FFF2-40B4-BE49-F238E27FC236}">
              <a16:creationId xmlns:a16="http://schemas.microsoft.com/office/drawing/2014/main" id="{00000000-0008-0000-05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28" name="Text Box 19">
          <a:extLst>
            <a:ext uri="{FF2B5EF4-FFF2-40B4-BE49-F238E27FC236}">
              <a16:creationId xmlns:a16="http://schemas.microsoft.com/office/drawing/2014/main" id="{00000000-0008-0000-05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29" name="Text Box 16">
          <a:extLst>
            <a:ext uri="{FF2B5EF4-FFF2-40B4-BE49-F238E27FC236}">
              <a16:creationId xmlns:a16="http://schemas.microsoft.com/office/drawing/2014/main" id="{00000000-0008-0000-05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30" name="Text Box 17">
          <a:extLst>
            <a:ext uri="{FF2B5EF4-FFF2-40B4-BE49-F238E27FC236}">
              <a16:creationId xmlns:a16="http://schemas.microsoft.com/office/drawing/2014/main" id="{00000000-0008-0000-05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31" name="Text Box 18">
          <a:extLst>
            <a:ext uri="{FF2B5EF4-FFF2-40B4-BE49-F238E27FC236}">
              <a16:creationId xmlns:a16="http://schemas.microsoft.com/office/drawing/2014/main" id="{00000000-0008-0000-05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32" name="Text Box 19">
          <a:extLst>
            <a:ext uri="{FF2B5EF4-FFF2-40B4-BE49-F238E27FC236}">
              <a16:creationId xmlns:a16="http://schemas.microsoft.com/office/drawing/2014/main" id="{00000000-0008-0000-05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33" name="Text Box 16">
          <a:extLst>
            <a:ext uri="{FF2B5EF4-FFF2-40B4-BE49-F238E27FC236}">
              <a16:creationId xmlns:a16="http://schemas.microsoft.com/office/drawing/2014/main" id="{00000000-0008-0000-05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34" name="Text Box 17">
          <a:extLst>
            <a:ext uri="{FF2B5EF4-FFF2-40B4-BE49-F238E27FC236}">
              <a16:creationId xmlns:a16="http://schemas.microsoft.com/office/drawing/2014/main" id="{00000000-0008-0000-05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35" name="Text Box 18">
          <a:extLst>
            <a:ext uri="{FF2B5EF4-FFF2-40B4-BE49-F238E27FC236}">
              <a16:creationId xmlns:a16="http://schemas.microsoft.com/office/drawing/2014/main" id="{00000000-0008-0000-05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36" name="Text Box 19">
          <a:extLst>
            <a:ext uri="{FF2B5EF4-FFF2-40B4-BE49-F238E27FC236}">
              <a16:creationId xmlns:a16="http://schemas.microsoft.com/office/drawing/2014/main" id="{00000000-0008-0000-05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337"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38" name="Text Box 16">
          <a:extLst>
            <a:ext uri="{FF2B5EF4-FFF2-40B4-BE49-F238E27FC236}">
              <a16:creationId xmlns:a16="http://schemas.microsoft.com/office/drawing/2014/main" id="{00000000-0008-0000-05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39" name="Text Box 17">
          <a:extLst>
            <a:ext uri="{FF2B5EF4-FFF2-40B4-BE49-F238E27FC236}">
              <a16:creationId xmlns:a16="http://schemas.microsoft.com/office/drawing/2014/main" id="{00000000-0008-0000-05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40" name="Text Box 18">
          <a:extLst>
            <a:ext uri="{FF2B5EF4-FFF2-40B4-BE49-F238E27FC236}">
              <a16:creationId xmlns:a16="http://schemas.microsoft.com/office/drawing/2014/main" id="{00000000-0008-0000-05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41" name="Text Box 19">
          <a:extLst>
            <a:ext uri="{FF2B5EF4-FFF2-40B4-BE49-F238E27FC236}">
              <a16:creationId xmlns:a16="http://schemas.microsoft.com/office/drawing/2014/main" id="{00000000-0008-0000-05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213632"/>
    <xdr:sp macro="" textlink="">
      <xdr:nvSpPr>
        <xdr:cNvPr id="1342"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343"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44" name="Text Box 16">
          <a:extLst>
            <a:ext uri="{FF2B5EF4-FFF2-40B4-BE49-F238E27FC236}">
              <a16:creationId xmlns:a16="http://schemas.microsoft.com/office/drawing/2014/main" id="{00000000-0008-0000-05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45" name="Text Box 17">
          <a:extLst>
            <a:ext uri="{FF2B5EF4-FFF2-40B4-BE49-F238E27FC236}">
              <a16:creationId xmlns:a16="http://schemas.microsoft.com/office/drawing/2014/main" id="{00000000-0008-0000-05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46" name="Text Box 18">
          <a:extLst>
            <a:ext uri="{FF2B5EF4-FFF2-40B4-BE49-F238E27FC236}">
              <a16:creationId xmlns:a16="http://schemas.microsoft.com/office/drawing/2014/main" id="{00000000-0008-0000-05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213632"/>
    <xdr:sp macro="" textlink="">
      <xdr:nvSpPr>
        <xdr:cNvPr id="1347"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48" name="Text Box 16">
          <a:extLst>
            <a:ext uri="{FF2B5EF4-FFF2-40B4-BE49-F238E27FC236}">
              <a16:creationId xmlns:a16="http://schemas.microsoft.com/office/drawing/2014/main" id="{00000000-0008-0000-05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49" name="Text Box 17">
          <a:extLst>
            <a:ext uri="{FF2B5EF4-FFF2-40B4-BE49-F238E27FC236}">
              <a16:creationId xmlns:a16="http://schemas.microsoft.com/office/drawing/2014/main" id="{00000000-0008-0000-05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0" name="Text Box 18">
          <a:extLst>
            <a:ext uri="{FF2B5EF4-FFF2-40B4-BE49-F238E27FC236}">
              <a16:creationId xmlns:a16="http://schemas.microsoft.com/office/drawing/2014/main" id="{00000000-0008-0000-05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1" name="Text Box 19">
          <a:extLst>
            <a:ext uri="{FF2B5EF4-FFF2-40B4-BE49-F238E27FC236}">
              <a16:creationId xmlns:a16="http://schemas.microsoft.com/office/drawing/2014/main" id="{00000000-0008-0000-05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352"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3" name="Text Box 16">
          <a:extLst>
            <a:ext uri="{FF2B5EF4-FFF2-40B4-BE49-F238E27FC236}">
              <a16:creationId xmlns:a16="http://schemas.microsoft.com/office/drawing/2014/main" id="{00000000-0008-0000-05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4" name="Text Box 17">
          <a:extLst>
            <a:ext uri="{FF2B5EF4-FFF2-40B4-BE49-F238E27FC236}">
              <a16:creationId xmlns:a16="http://schemas.microsoft.com/office/drawing/2014/main" id="{00000000-0008-0000-05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5" name="Text Box 18">
          <a:extLst>
            <a:ext uri="{FF2B5EF4-FFF2-40B4-BE49-F238E27FC236}">
              <a16:creationId xmlns:a16="http://schemas.microsoft.com/office/drawing/2014/main" id="{00000000-0008-0000-05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56" name="Text Box 19">
          <a:extLst>
            <a:ext uri="{FF2B5EF4-FFF2-40B4-BE49-F238E27FC236}">
              <a16:creationId xmlns:a16="http://schemas.microsoft.com/office/drawing/2014/main" id="{00000000-0008-0000-05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57" name="Text Box 16">
          <a:extLst>
            <a:ext uri="{FF2B5EF4-FFF2-40B4-BE49-F238E27FC236}">
              <a16:creationId xmlns:a16="http://schemas.microsoft.com/office/drawing/2014/main" id="{00000000-0008-0000-05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58" name="Text Box 17">
          <a:extLst>
            <a:ext uri="{FF2B5EF4-FFF2-40B4-BE49-F238E27FC236}">
              <a16:creationId xmlns:a16="http://schemas.microsoft.com/office/drawing/2014/main" id="{00000000-0008-0000-05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59" name="Text Box 18">
          <a:extLst>
            <a:ext uri="{FF2B5EF4-FFF2-40B4-BE49-F238E27FC236}">
              <a16:creationId xmlns:a16="http://schemas.microsoft.com/office/drawing/2014/main" id="{00000000-0008-0000-05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60" name="Text Box 19">
          <a:extLst>
            <a:ext uri="{FF2B5EF4-FFF2-40B4-BE49-F238E27FC236}">
              <a16:creationId xmlns:a16="http://schemas.microsoft.com/office/drawing/2014/main" id="{00000000-0008-0000-05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61" name="Text Box 16">
          <a:extLst>
            <a:ext uri="{FF2B5EF4-FFF2-40B4-BE49-F238E27FC236}">
              <a16:creationId xmlns:a16="http://schemas.microsoft.com/office/drawing/2014/main" id="{00000000-0008-0000-05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62" name="Text Box 17">
          <a:extLst>
            <a:ext uri="{FF2B5EF4-FFF2-40B4-BE49-F238E27FC236}">
              <a16:creationId xmlns:a16="http://schemas.microsoft.com/office/drawing/2014/main" id="{00000000-0008-0000-05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63" name="Text Box 18">
          <a:extLst>
            <a:ext uri="{FF2B5EF4-FFF2-40B4-BE49-F238E27FC236}">
              <a16:creationId xmlns:a16="http://schemas.microsoft.com/office/drawing/2014/main" id="{00000000-0008-0000-05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64" name="Text Box 19">
          <a:extLst>
            <a:ext uri="{FF2B5EF4-FFF2-40B4-BE49-F238E27FC236}">
              <a16:creationId xmlns:a16="http://schemas.microsoft.com/office/drawing/2014/main" id="{00000000-0008-0000-05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65" name="Text Box 16">
          <a:extLst>
            <a:ext uri="{FF2B5EF4-FFF2-40B4-BE49-F238E27FC236}">
              <a16:creationId xmlns:a16="http://schemas.microsoft.com/office/drawing/2014/main" id="{00000000-0008-0000-05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66" name="Text Box 17">
          <a:extLst>
            <a:ext uri="{FF2B5EF4-FFF2-40B4-BE49-F238E27FC236}">
              <a16:creationId xmlns:a16="http://schemas.microsoft.com/office/drawing/2014/main" id="{00000000-0008-0000-05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67" name="Text Box 18">
          <a:extLst>
            <a:ext uri="{FF2B5EF4-FFF2-40B4-BE49-F238E27FC236}">
              <a16:creationId xmlns:a16="http://schemas.microsoft.com/office/drawing/2014/main" id="{00000000-0008-0000-05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68" name="Text Box 19">
          <a:extLst>
            <a:ext uri="{FF2B5EF4-FFF2-40B4-BE49-F238E27FC236}">
              <a16:creationId xmlns:a16="http://schemas.microsoft.com/office/drawing/2014/main" id="{00000000-0008-0000-05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369"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70" name="Text Box 16">
          <a:extLst>
            <a:ext uri="{FF2B5EF4-FFF2-40B4-BE49-F238E27FC236}">
              <a16:creationId xmlns:a16="http://schemas.microsoft.com/office/drawing/2014/main" id="{00000000-0008-0000-05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71" name="Text Box 17">
          <a:extLst>
            <a:ext uri="{FF2B5EF4-FFF2-40B4-BE49-F238E27FC236}">
              <a16:creationId xmlns:a16="http://schemas.microsoft.com/office/drawing/2014/main" id="{00000000-0008-0000-05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72" name="Text Box 18">
          <a:extLst>
            <a:ext uri="{FF2B5EF4-FFF2-40B4-BE49-F238E27FC236}">
              <a16:creationId xmlns:a16="http://schemas.microsoft.com/office/drawing/2014/main" id="{00000000-0008-0000-05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73" name="Text Box 19">
          <a:extLst>
            <a:ext uri="{FF2B5EF4-FFF2-40B4-BE49-F238E27FC236}">
              <a16:creationId xmlns:a16="http://schemas.microsoft.com/office/drawing/2014/main" id="{00000000-0008-0000-05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374"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75" name="Text Box 16">
          <a:extLst>
            <a:ext uri="{FF2B5EF4-FFF2-40B4-BE49-F238E27FC236}">
              <a16:creationId xmlns:a16="http://schemas.microsoft.com/office/drawing/2014/main" id="{00000000-0008-0000-05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76" name="Text Box 17">
          <a:extLst>
            <a:ext uri="{FF2B5EF4-FFF2-40B4-BE49-F238E27FC236}">
              <a16:creationId xmlns:a16="http://schemas.microsoft.com/office/drawing/2014/main" id="{00000000-0008-0000-05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77" name="Text Box 18">
          <a:extLst>
            <a:ext uri="{FF2B5EF4-FFF2-40B4-BE49-F238E27FC236}">
              <a16:creationId xmlns:a16="http://schemas.microsoft.com/office/drawing/2014/main" id="{00000000-0008-0000-05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78" name="Text Box 16">
          <a:extLst>
            <a:ext uri="{FF2B5EF4-FFF2-40B4-BE49-F238E27FC236}">
              <a16:creationId xmlns:a16="http://schemas.microsoft.com/office/drawing/2014/main" id="{00000000-0008-0000-05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79" name="Text Box 17">
          <a:extLst>
            <a:ext uri="{FF2B5EF4-FFF2-40B4-BE49-F238E27FC236}">
              <a16:creationId xmlns:a16="http://schemas.microsoft.com/office/drawing/2014/main" id="{00000000-0008-0000-05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0" name="Text Box 18">
          <a:extLst>
            <a:ext uri="{FF2B5EF4-FFF2-40B4-BE49-F238E27FC236}">
              <a16:creationId xmlns:a16="http://schemas.microsoft.com/office/drawing/2014/main" id="{00000000-0008-0000-05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1" name="Text Box 19">
          <a:extLst>
            <a:ext uri="{FF2B5EF4-FFF2-40B4-BE49-F238E27FC236}">
              <a16:creationId xmlns:a16="http://schemas.microsoft.com/office/drawing/2014/main" id="{00000000-0008-0000-05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442269"/>
    <xdr:sp macro="" textlink="">
      <xdr:nvSpPr>
        <xdr:cNvPr id="1382"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3" name="Text Box 16">
          <a:extLst>
            <a:ext uri="{FF2B5EF4-FFF2-40B4-BE49-F238E27FC236}">
              <a16:creationId xmlns:a16="http://schemas.microsoft.com/office/drawing/2014/main" id="{00000000-0008-0000-05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4" name="Text Box 17">
          <a:extLst>
            <a:ext uri="{FF2B5EF4-FFF2-40B4-BE49-F238E27FC236}">
              <a16:creationId xmlns:a16="http://schemas.microsoft.com/office/drawing/2014/main" id="{00000000-0008-0000-05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5" name="Text Box 18">
          <a:extLst>
            <a:ext uri="{FF2B5EF4-FFF2-40B4-BE49-F238E27FC236}">
              <a16:creationId xmlns:a16="http://schemas.microsoft.com/office/drawing/2014/main" id="{00000000-0008-0000-05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386" name="Text Box 19">
          <a:extLst>
            <a:ext uri="{FF2B5EF4-FFF2-40B4-BE49-F238E27FC236}">
              <a16:creationId xmlns:a16="http://schemas.microsoft.com/office/drawing/2014/main" id="{00000000-0008-0000-05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87" name="Text Box 16">
          <a:extLst>
            <a:ext uri="{FF2B5EF4-FFF2-40B4-BE49-F238E27FC236}">
              <a16:creationId xmlns:a16="http://schemas.microsoft.com/office/drawing/2014/main" id="{00000000-0008-0000-05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88" name="Text Box 17">
          <a:extLst>
            <a:ext uri="{FF2B5EF4-FFF2-40B4-BE49-F238E27FC236}">
              <a16:creationId xmlns:a16="http://schemas.microsoft.com/office/drawing/2014/main" id="{00000000-0008-0000-05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89" name="Text Box 18">
          <a:extLst>
            <a:ext uri="{FF2B5EF4-FFF2-40B4-BE49-F238E27FC236}">
              <a16:creationId xmlns:a16="http://schemas.microsoft.com/office/drawing/2014/main" id="{00000000-0008-0000-05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390" name="Text Box 19">
          <a:extLst>
            <a:ext uri="{FF2B5EF4-FFF2-40B4-BE49-F238E27FC236}">
              <a16:creationId xmlns:a16="http://schemas.microsoft.com/office/drawing/2014/main" id="{00000000-0008-0000-05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91" name="Text Box 16">
          <a:extLst>
            <a:ext uri="{FF2B5EF4-FFF2-40B4-BE49-F238E27FC236}">
              <a16:creationId xmlns:a16="http://schemas.microsoft.com/office/drawing/2014/main" id="{00000000-0008-0000-05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92" name="Text Box 17">
          <a:extLst>
            <a:ext uri="{FF2B5EF4-FFF2-40B4-BE49-F238E27FC236}">
              <a16:creationId xmlns:a16="http://schemas.microsoft.com/office/drawing/2014/main" id="{00000000-0008-0000-05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93" name="Text Box 18">
          <a:extLst>
            <a:ext uri="{FF2B5EF4-FFF2-40B4-BE49-F238E27FC236}">
              <a16:creationId xmlns:a16="http://schemas.microsoft.com/office/drawing/2014/main" id="{00000000-0008-0000-05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394" name="Text Box 19">
          <a:extLst>
            <a:ext uri="{FF2B5EF4-FFF2-40B4-BE49-F238E27FC236}">
              <a16:creationId xmlns:a16="http://schemas.microsoft.com/office/drawing/2014/main" id="{00000000-0008-0000-05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95" name="Text Box 16">
          <a:extLst>
            <a:ext uri="{FF2B5EF4-FFF2-40B4-BE49-F238E27FC236}">
              <a16:creationId xmlns:a16="http://schemas.microsoft.com/office/drawing/2014/main" id="{00000000-0008-0000-05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96" name="Text Box 17">
          <a:extLst>
            <a:ext uri="{FF2B5EF4-FFF2-40B4-BE49-F238E27FC236}">
              <a16:creationId xmlns:a16="http://schemas.microsoft.com/office/drawing/2014/main" id="{00000000-0008-0000-05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97" name="Text Box 18">
          <a:extLst>
            <a:ext uri="{FF2B5EF4-FFF2-40B4-BE49-F238E27FC236}">
              <a16:creationId xmlns:a16="http://schemas.microsoft.com/office/drawing/2014/main" id="{00000000-0008-0000-05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398" name="Text Box 19">
          <a:extLst>
            <a:ext uri="{FF2B5EF4-FFF2-40B4-BE49-F238E27FC236}">
              <a16:creationId xmlns:a16="http://schemas.microsoft.com/office/drawing/2014/main" id="{00000000-0008-0000-05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399"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00" name="Text Box 16">
          <a:extLst>
            <a:ext uri="{FF2B5EF4-FFF2-40B4-BE49-F238E27FC236}">
              <a16:creationId xmlns:a16="http://schemas.microsoft.com/office/drawing/2014/main" id="{00000000-0008-0000-05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01" name="Text Box 17">
          <a:extLst>
            <a:ext uri="{FF2B5EF4-FFF2-40B4-BE49-F238E27FC236}">
              <a16:creationId xmlns:a16="http://schemas.microsoft.com/office/drawing/2014/main" id="{00000000-0008-0000-05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02" name="Text Box 18">
          <a:extLst>
            <a:ext uri="{FF2B5EF4-FFF2-40B4-BE49-F238E27FC236}">
              <a16:creationId xmlns:a16="http://schemas.microsoft.com/office/drawing/2014/main" id="{00000000-0008-0000-05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03" name="Text Box 19">
          <a:extLst>
            <a:ext uri="{FF2B5EF4-FFF2-40B4-BE49-F238E27FC236}">
              <a16:creationId xmlns:a16="http://schemas.microsoft.com/office/drawing/2014/main" id="{00000000-0008-0000-05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404"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05" name="Text Box 16">
          <a:extLst>
            <a:ext uri="{FF2B5EF4-FFF2-40B4-BE49-F238E27FC236}">
              <a16:creationId xmlns:a16="http://schemas.microsoft.com/office/drawing/2014/main" id="{00000000-0008-0000-05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06" name="Text Box 17">
          <a:extLst>
            <a:ext uri="{FF2B5EF4-FFF2-40B4-BE49-F238E27FC236}">
              <a16:creationId xmlns:a16="http://schemas.microsoft.com/office/drawing/2014/main" id="{00000000-0008-0000-05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07" name="Text Box 18">
          <a:extLst>
            <a:ext uri="{FF2B5EF4-FFF2-40B4-BE49-F238E27FC236}">
              <a16:creationId xmlns:a16="http://schemas.microsoft.com/office/drawing/2014/main" id="{00000000-0008-0000-05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08" name="Text Box 16">
          <a:extLst>
            <a:ext uri="{FF2B5EF4-FFF2-40B4-BE49-F238E27FC236}">
              <a16:creationId xmlns:a16="http://schemas.microsoft.com/office/drawing/2014/main" id="{00000000-0008-0000-05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09" name="Text Box 17">
          <a:extLst>
            <a:ext uri="{FF2B5EF4-FFF2-40B4-BE49-F238E27FC236}">
              <a16:creationId xmlns:a16="http://schemas.microsoft.com/office/drawing/2014/main" id="{00000000-0008-0000-05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0" name="Text Box 18">
          <a:extLst>
            <a:ext uri="{FF2B5EF4-FFF2-40B4-BE49-F238E27FC236}">
              <a16:creationId xmlns:a16="http://schemas.microsoft.com/office/drawing/2014/main" id="{00000000-0008-0000-05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1" name="Text Box 19">
          <a:extLst>
            <a:ext uri="{FF2B5EF4-FFF2-40B4-BE49-F238E27FC236}">
              <a16:creationId xmlns:a16="http://schemas.microsoft.com/office/drawing/2014/main" id="{00000000-0008-0000-05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2" name="Text Box 16">
          <a:extLst>
            <a:ext uri="{FF2B5EF4-FFF2-40B4-BE49-F238E27FC236}">
              <a16:creationId xmlns:a16="http://schemas.microsoft.com/office/drawing/2014/main" id="{00000000-0008-0000-05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3" name="Text Box 17">
          <a:extLst>
            <a:ext uri="{FF2B5EF4-FFF2-40B4-BE49-F238E27FC236}">
              <a16:creationId xmlns:a16="http://schemas.microsoft.com/office/drawing/2014/main" id="{00000000-0008-0000-05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4" name="Text Box 18">
          <a:extLst>
            <a:ext uri="{FF2B5EF4-FFF2-40B4-BE49-F238E27FC236}">
              <a16:creationId xmlns:a16="http://schemas.microsoft.com/office/drawing/2014/main" id="{00000000-0008-0000-05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15" name="Text Box 19">
          <a:extLst>
            <a:ext uri="{FF2B5EF4-FFF2-40B4-BE49-F238E27FC236}">
              <a16:creationId xmlns:a16="http://schemas.microsoft.com/office/drawing/2014/main" id="{00000000-0008-0000-05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16" name="Text Box 16">
          <a:extLst>
            <a:ext uri="{FF2B5EF4-FFF2-40B4-BE49-F238E27FC236}">
              <a16:creationId xmlns:a16="http://schemas.microsoft.com/office/drawing/2014/main" id="{00000000-0008-0000-05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17" name="Text Box 17">
          <a:extLst>
            <a:ext uri="{FF2B5EF4-FFF2-40B4-BE49-F238E27FC236}">
              <a16:creationId xmlns:a16="http://schemas.microsoft.com/office/drawing/2014/main" id="{00000000-0008-0000-05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18" name="Text Box 18">
          <a:extLst>
            <a:ext uri="{FF2B5EF4-FFF2-40B4-BE49-F238E27FC236}">
              <a16:creationId xmlns:a16="http://schemas.microsoft.com/office/drawing/2014/main" id="{00000000-0008-0000-05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19" name="Text Box 19">
          <a:extLst>
            <a:ext uri="{FF2B5EF4-FFF2-40B4-BE49-F238E27FC236}">
              <a16:creationId xmlns:a16="http://schemas.microsoft.com/office/drawing/2014/main" id="{00000000-0008-0000-05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20" name="Text Box 16">
          <a:extLst>
            <a:ext uri="{FF2B5EF4-FFF2-40B4-BE49-F238E27FC236}">
              <a16:creationId xmlns:a16="http://schemas.microsoft.com/office/drawing/2014/main" id="{00000000-0008-0000-05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21" name="Text Box 17">
          <a:extLst>
            <a:ext uri="{FF2B5EF4-FFF2-40B4-BE49-F238E27FC236}">
              <a16:creationId xmlns:a16="http://schemas.microsoft.com/office/drawing/2014/main" id="{00000000-0008-0000-05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22" name="Text Box 18">
          <a:extLst>
            <a:ext uri="{FF2B5EF4-FFF2-40B4-BE49-F238E27FC236}">
              <a16:creationId xmlns:a16="http://schemas.microsoft.com/office/drawing/2014/main" id="{00000000-0008-0000-05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23" name="Text Box 19">
          <a:extLst>
            <a:ext uri="{FF2B5EF4-FFF2-40B4-BE49-F238E27FC236}">
              <a16:creationId xmlns:a16="http://schemas.microsoft.com/office/drawing/2014/main" id="{00000000-0008-0000-05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424" name="Text Box 16">
          <a:extLst>
            <a:ext uri="{FF2B5EF4-FFF2-40B4-BE49-F238E27FC236}">
              <a16:creationId xmlns:a16="http://schemas.microsoft.com/office/drawing/2014/main" id="{00000000-0008-0000-05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425" name="Text Box 17">
          <a:extLst>
            <a:ext uri="{FF2B5EF4-FFF2-40B4-BE49-F238E27FC236}">
              <a16:creationId xmlns:a16="http://schemas.microsoft.com/office/drawing/2014/main" id="{00000000-0008-0000-05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426" name="Text Box 18">
          <a:extLst>
            <a:ext uri="{FF2B5EF4-FFF2-40B4-BE49-F238E27FC236}">
              <a16:creationId xmlns:a16="http://schemas.microsoft.com/office/drawing/2014/main" id="{00000000-0008-0000-05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1427" name="Text Box 19">
          <a:extLst>
            <a:ext uri="{FF2B5EF4-FFF2-40B4-BE49-F238E27FC236}">
              <a16:creationId xmlns:a16="http://schemas.microsoft.com/office/drawing/2014/main" id="{00000000-0008-0000-05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444014"/>
    <xdr:sp macro="" textlink="">
      <xdr:nvSpPr>
        <xdr:cNvPr id="1428"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29" name="Text Box 16">
          <a:extLst>
            <a:ext uri="{FF2B5EF4-FFF2-40B4-BE49-F238E27FC236}">
              <a16:creationId xmlns:a16="http://schemas.microsoft.com/office/drawing/2014/main" id="{00000000-0008-0000-05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30" name="Text Box 17">
          <a:extLst>
            <a:ext uri="{FF2B5EF4-FFF2-40B4-BE49-F238E27FC236}">
              <a16:creationId xmlns:a16="http://schemas.microsoft.com/office/drawing/2014/main" id="{00000000-0008-0000-05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31" name="Text Box 18">
          <a:extLst>
            <a:ext uri="{FF2B5EF4-FFF2-40B4-BE49-F238E27FC236}">
              <a16:creationId xmlns:a16="http://schemas.microsoft.com/office/drawing/2014/main" id="{00000000-0008-0000-05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129</xdr:row>
      <xdr:rowOff>0</xdr:rowOff>
    </xdr:from>
    <xdr:ext cx="95250" cy="171450"/>
    <xdr:sp macro="" textlink="">
      <xdr:nvSpPr>
        <xdr:cNvPr id="1432" name="Text Box 19">
          <a:extLst>
            <a:ext uri="{FF2B5EF4-FFF2-40B4-BE49-F238E27FC236}">
              <a16:creationId xmlns:a16="http://schemas.microsoft.com/office/drawing/2014/main" id="{00000000-0008-0000-05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442269"/>
    <xdr:sp macro="" textlink="">
      <xdr:nvSpPr>
        <xdr:cNvPr id="1433"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34" name="Text Box 16">
          <a:extLst>
            <a:ext uri="{FF2B5EF4-FFF2-40B4-BE49-F238E27FC236}">
              <a16:creationId xmlns:a16="http://schemas.microsoft.com/office/drawing/2014/main" id="{00000000-0008-0000-05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35" name="Text Box 17">
          <a:extLst>
            <a:ext uri="{FF2B5EF4-FFF2-40B4-BE49-F238E27FC236}">
              <a16:creationId xmlns:a16="http://schemas.microsoft.com/office/drawing/2014/main" id="{00000000-0008-0000-05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129</xdr:row>
      <xdr:rowOff>0</xdr:rowOff>
    </xdr:from>
    <xdr:ext cx="95250" cy="171450"/>
    <xdr:sp macro="" textlink="">
      <xdr:nvSpPr>
        <xdr:cNvPr id="1436" name="Text Box 18">
          <a:extLst>
            <a:ext uri="{FF2B5EF4-FFF2-40B4-BE49-F238E27FC236}">
              <a16:creationId xmlns:a16="http://schemas.microsoft.com/office/drawing/2014/main" id="{00000000-0008-0000-05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37" name="Text Box 16">
          <a:extLst>
            <a:ext uri="{FF2B5EF4-FFF2-40B4-BE49-F238E27FC236}">
              <a16:creationId xmlns:a16="http://schemas.microsoft.com/office/drawing/2014/main" id="{00000000-0008-0000-05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38" name="Text Box 17">
          <a:extLst>
            <a:ext uri="{FF2B5EF4-FFF2-40B4-BE49-F238E27FC236}">
              <a16:creationId xmlns:a16="http://schemas.microsoft.com/office/drawing/2014/main" id="{00000000-0008-0000-05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39" name="Text Box 18">
          <a:extLst>
            <a:ext uri="{FF2B5EF4-FFF2-40B4-BE49-F238E27FC236}">
              <a16:creationId xmlns:a16="http://schemas.microsoft.com/office/drawing/2014/main" id="{00000000-0008-0000-05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0" name="Text Box 19">
          <a:extLst>
            <a:ext uri="{FF2B5EF4-FFF2-40B4-BE49-F238E27FC236}">
              <a16:creationId xmlns:a16="http://schemas.microsoft.com/office/drawing/2014/main" id="{00000000-0008-0000-05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1" name="Text Box 16">
          <a:extLst>
            <a:ext uri="{FF2B5EF4-FFF2-40B4-BE49-F238E27FC236}">
              <a16:creationId xmlns:a16="http://schemas.microsoft.com/office/drawing/2014/main" id="{00000000-0008-0000-05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2" name="Text Box 17">
          <a:extLst>
            <a:ext uri="{FF2B5EF4-FFF2-40B4-BE49-F238E27FC236}">
              <a16:creationId xmlns:a16="http://schemas.microsoft.com/office/drawing/2014/main" id="{00000000-0008-0000-05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3" name="Text Box 18">
          <a:extLst>
            <a:ext uri="{FF2B5EF4-FFF2-40B4-BE49-F238E27FC236}">
              <a16:creationId xmlns:a16="http://schemas.microsoft.com/office/drawing/2014/main" id="{00000000-0008-0000-05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129</xdr:row>
      <xdr:rowOff>0</xdr:rowOff>
    </xdr:from>
    <xdr:ext cx="95250" cy="171450"/>
    <xdr:sp macro="" textlink="">
      <xdr:nvSpPr>
        <xdr:cNvPr id="1444" name="Text Box 19">
          <a:extLst>
            <a:ext uri="{FF2B5EF4-FFF2-40B4-BE49-F238E27FC236}">
              <a16:creationId xmlns:a16="http://schemas.microsoft.com/office/drawing/2014/main" id="{00000000-0008-0000-05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5" name="Text Box 16">
          <a:extLst>
            <a:ext uri="{FF2B5EF4-FFF2-40B4-BE49-F238E27FC236}">
              <a16:creationId xmlns:a16="http://schemas.microsoft.com/office/drawing/2014/main" id="{00000000-0008-0000-05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6" name="Text Box 17">
          <a:extLst>
            <a:ext uri="{FF2B5EF4-FFF2-40B4-BE49-F238E27FC236}">
              <a16:creationId xmlns:a16="http://schemas.microsoft.com/office/drawing/2014/main" id="{00000000-0008-0000-05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7" name="Text Box 18">
          <a:extLst>
            <a:ext uri="{FF2B5EF4-FFF2-40B4-BE49-F238E27FC236}">
              <a16:creationId xmlns:a16="http://schemas.microsoft.com/office/drawing/2014/main" id="{00000000-0008-0000-05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8" name="Text Box 19">
          <a:extLst>
            <a:ext uri="{FF2B5EF4-FFF2-40B4-BE49-F238E27FC236}">
              <a16:creationId xmlns:a16="http://schemas.microsoft.com/office/drawing/2014/main" id="{00000000-0008-0000-05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49" name="Text Box 16">
          <a:extLst>
            <a:ext uri="{FF2B5EF4-FFF2-40B4-BE49-F238E27FC236}">
              <a16:creationId xmlns:a16="http://schemas.microsoft.com/office/drawing/2014/main" id="{00000000-0008-0000-05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0" name="Text Box 17">
          <a:extLst>
            <a:ext uri="{FF2B5EF4-FFF2-40B4-BE49-F238E27FC236}">
              <a16:creationId xmlns:a16="http://schemas.microsoft.com/office/drawing/2014/main" id="{00000000-0008-0000-05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1" name="Text Box 18">
          <a:extLst>
            <a:ext uri="{FF2B5EF4-FFF2-40B4-BE49-F238E27FC236}">
              <a16:creationId xmlns:a16="http://schemas.microsoft.com/office/drawing/2014/main" id="{00000000-0008-0000-05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2" name="Text Box 19">
          <a:extLst>
            <a:ext uri="{FF2B5EF4-FFF2-40B4-BE49-F238E27FC236}">
              <a16:creationId xmlns:a16="http://schemas.microsoft.com/office/drawing/2014/main" id="{00000000-0008-0000-05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3" name="Text Box 16">
          <a:extLst>
            <a:ext uri="{FF2B5EF4-FFF2-40B4-BE49-F238E27FC236}">
              <a16:creationId xmlns:a16="http://schemas.microsoft.com/office/drawing/2014/main" id="{00000000-0008-0000-05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4" name="Text Box 17">
          <a:extLst>
            <a:ext uri="{FF2B5EF4-FFF2-40B4-BE49-F238E27FC236}">
              <a16:creationId xmlns:a16="http://schemas.microsoft.com/office/drawing/2014/main" id="{00000000-0008-0000-05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5" name="Text Box 18">
          <a:extLst>
            <a:ext uri="{FF2B5EF4-FFF2-40B4-BE49-F238E27FC236}">
              <a16:creationId xmlns:a16="http://schemas.microsoft.com/office/drawing/2014/main" id="{00000000-0008-0000-05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6" name="Text Box 19">
          <a:extLst>
            <a:ext uri="{FF2B5EF4-FFF2-40B4-BE49-F238E27FC236}">
              <a16:creationId xmlns:a16="http://schemas.microsoft.com/office/drawing/2014/main" id="{00000000-0008-0000-05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1457"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58" name="Text Box 16">
          <a:extLst>
            <a:ext uri="{FF2B5EF4-FFF2-40B4-BE49-F238E27FC236}">
              <a16:creationId xmlns:a16="http://schemas.microsoft.com/office/drawing/2014/main" id="{00000000-0008-0000-05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59" name="Text Box 17">
          <a:extLst>
            <a:ext uri="{FF2B5EF4-FFF2-40B4-BE49-F238E27FC236}">
              <a16:creationId xmlns:a16="http://schemas.microsoft.com/office/drawing/2014/main" id="{00000000-0008-0000-05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60" name="Text Box 18">
          <a:extLst>
            <a:ext uri="{FF2B5EF4-FFF2-40B4-BE49-F238E27FC236}">
              <a16:creationId xmlns:a16="http://schemas.microsoft.com/office/drawing/2014/main" id="{00000000-0008-0000-05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61" name="Text Box 19">
          <a:extLst>
            <a:ext uri="{FF2B5EF4-FFF2-40B4-BE49-F238E27FC236}">
              <a16:creationId xmlns:a16="http://schemas.microsoft.com/office/drawing/2014/main" id="{00000000-0008-0000-05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1462" name="Text Box 15">
          <a:extLst>
            <a:ext uri="{FF2B5EF4-FFF2-40B4-BE49-F238E27FC236}">
              <a16:creationId xmlns:a16="http://schemas.microsoft.com/office/drawing/2014/main" id="{00000000-0008-0000-05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3" name="Text Box 16">
          <a:extLst>
            <a:ext uri="{FF2B5EF4-FFF2-40B4-BE49-F238E27FC236}">
              <a16:creationId xmlns:a16="http://schemas.microsoft.com/office/drawing/2014/main" id="{00000000-0008-0000-05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4" name="Text Box 17">
          <a:extLst>
            <a:ext uri="{FF2B5EF4-FFF2-40B4-BE49-F238E27FC236}">
              <a16:creationId xmlns:a16="http://schemas.microsoft.com/office/drawing/2014/main" id="{00000000-0008-0000-05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5" name="Text Box 18">
          <a:extLst>
            <a:ext uri="{FF2B5EF4-FFF2-40B4-BE49-F238E27FC236}">
              <a16:creationId xmlns:a16="http://schemas.microsoft.com/office/drawing/2014/main" id="{00000000-0008-0000-05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6" name="Text Box 16">
          <a:extLst>
            <a:ext uri="{FF2B5EF4-FFF2-40B4-BE49-F238E27FC236}">
              <a16:creationId xmlns:a16="http://schemas.microsoft.com/office/drawing/2014/main" id="{00000000-0008-0000-05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7" name="Text Box 17">
          <a:extLst>
            <a:ext uri="{FF2B5EF4-FFF2-40B4-BE49-F238E27FC236}">
              <a16:creationId xmlns:a16="http://schemas.microsoft.com/office/drawing/2014/main" id="{00000000-0008-0000-05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8" name="Text Box 18">
          <a:extLst>
            <a:ext uri="{FF2B5EF4-FFF2-40B4-BE49-F238E27FC236}">
              <a16:creationId xmlns:a16="http://schemas.microsoft.com/office/drawing/2014/main" id="{00000000-0008-0000-05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9" name="Text Box 19">
          <a:extLst>
            <a:ext uri="{FF2B5EF4-FFF2-40B4-BE49-F238E27FC236}">
              <a16:creationId xmlns:a16="http://schemas.microsoft.com/office/drawing/2014/main" id="{00000000-0008-0000-05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0" name="Text Box 16">
          <a:extLst>
            <a:ext uri="{FF2B5EF4-FFF2-40B4-BE49-F238E27FC236}">
              <a16:creationId xmlns:a16="http://schemas.microsoft.com/office/drawing/2014/main" id="{00000000-0008-0000-05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1" name="Text Box 17">
          <a:extLst>
            <a:ext uri="{FF2B5EF4-FFF2-40B4-BE49-F238E27FC236}">
              <a16:creationId xmlns:a16="http://schemas.microsoft.com/office/drawing/2014/main" id="{00000000-0008-0000-05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2" name="Text Box 18">
          <a:extLst>
            <a:ext uri="{FF2B5EF4-FFF2-40B4-BE49-F238E27FC236}">
              <a16:creationId xmlns:a16="http://schemas.microsoft.com/office/drawing/2014/main" id="{00000000-0008-0000-05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1474"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1475"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1477"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1478"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170392</xdr:rowOff>
    </xdr:from>
    <xdr:ext cx="95250" cy="213632"/>
    <xdr:sp macro="" textlink="">
      <xdr:nvSpPr>
        <xdr:cNvPr id="1479"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0" name="Text Box 16">
          <a:extLst>
            <a:ext uri="{FF2B5EF4-FFF2-40B4-BE49-F238E27FC236}">
              <a16:creationId xmlns:a16="http://schemas.microsoft.com/office/drawing/2014/main" id="{00000000-0008-0000-05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1" name="Text Box 17">
          <a:extLst>
            <a:ext uri="{FF2B5EF4-FFF2-40B4-BE49-F238E27FC236}">
              <a16:creationId xmlns:a16="http://schemas.microsoft.com/office/drawing/2014/main" id="{00000000-0008-0000-05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2" name="Text Box 18">
          <a:extLst>
            <a:ext uri="{FF2B5EF4-FFF2-40B4-BE49-F238E27FC236}">
              <a16:creationId xmlns:a16="http://schemas.microsoft.com/office/drawing/2014/main" id="{00000000-0008-0000-05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3" name="Text Box 19">
          <a:extLst>
            <a:ext uri="{FF2B5EF4-FFF2-40B4-BE49-F238E27FC236}">
              <a16:creationId xmlns:a16="http://schemas.microsoft.com/office/drawing/2014/main" id="{00000000-0008-0000-05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4" name="Text Box 16">
          <a:extLst>
            <a:ext uri="{FF2B5EF4-FFF2-40B4-BE49-F238E27FC236}">
              <a16:creationId xmlns:a16="http://schemas.microsoft.com/office/drawing/2014/main" id="{00000000-0008-0000-05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5" name="Text Box 17">
          <a:extLst>
            <a:ext uri="{FF2B5EF4-FFF2-40B4-BE49-F238E27FC236}">
              <a16:creationId xmlns:a16="http://schemas.microsoft.com/office/drawing/2014/main" id="{00000000-0008-0000-05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6" name="Text Box 18">
          <a:extLst>
            <a:ext uri="{FF2B5EF4-FFF2-40B4-BE49-F238E27FC236}">
              <a16:creationId xmlns:a16="http://schemas.microsoft.com/office/drawing/2014/main" id="{00000000-0008-0000-05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7" name="Text Box 19">
          <a:extLst>
            <a:ext uri="{FF2B5EF4-FFF2-40B4-BE49-F238E27FC236}">
              <a16:creationId xmlns:a16="http://schemas.microsoft.com/office/drawing/2014/main" id="{00000000-0008-0000-05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88" name="Text Box 16">
          <a:extLst>
            <a:ext uri="{FF2B5EF4-FFF2-40B4-BE49-F238E27FC236}">
              <a16:creationId xmlns:a16="http://schemas.microsoft.com/office/drawing/2014/main" id="{00000000-0008-0000-05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89" name="Text Box 17">
          <a:extLst>
            <a:ext uri="{FF2B5EF4-FFF2-40B4-BE49-F238E27FC236}">
              <a16:creationId xmlns:a16="http://schemas.microsoft.com/office/drawing/2014/main" id="{00000000-0008-0000-05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90" name="Text Box 18">
          <a:extLst>
            <a:ext uri="{FF2B5EF4-FFF2-40B4-BE49-F238E27FC236}">
              <a16:creationId xmlns:a16="http://schemas.microsoft.com/office/drawing/2014/main" id="{00000000-0008-0000-05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91" name="Text Box 19">
          <a:extLst>
            <a:ext uri="{FF2B5EF4-FFF2-40B4-BE49-F238E27FC236}">
              <a16:creationId xmlns:a16="http://schemas.microsoft.com/office/drawing/2014/main" id="{00000000-0008-0000-05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1492"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3" name="Text Box 16">
          <a:extLst>
            <a:ext uri="{FF2B5EF4-FFF2-40B4-BE49-F238E27FC236}">
              <a16:creationId xmlns:a16="http://schemas.microsoft.com/office/drawing/2014/main" id="{00000000-0008-0000-05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4" name="Text Box 17">
          <a:extLst>
            <a:ext uri="{FF2B5EF4-FFF2-40B4-BE49-F238E27FC236}">
              <a16:creationId xmlns:a16="http://schemas.microsoft.com/office/drawing/2014/main" id="{00000000-0008-0000-05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5" name="Text Box 18">
          <a:extLst>
            <a:ext uri="{FF2B5EF4-FFF2-40B4-BE49-F238E27FC236}">
              <a16:creationId xmlns:a16="http://schemas.microsoft.com/office/drawing/2014/main" id="{00000000-0008-0000-05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6" name="Text Box 19">
          <a:extLst>
            <a:ext uri="{FF2B5EF4-FFF2-40B4-BE49-F238E27FC236}">
              <a16:creationId xmlns:a16="http://schemas.microsoft.com/office/drawing/2014/main" id="{00000000-0008-0000-05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98" name="Text Box 16">
          <a:extLst>
            <a:ext uri="{FF2B5EF4-FFF2-40B4-BE49-F238E27FC236}">
              <a16:creationId xmlns:a16="http://schemas.microsoft.com/office/drawing/2014/main" id="{00000000-0008-0000-05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99" name="Text Box 17">
          <a:extLst>
            <a:ext uri="{FF2B5EF4-FFF2-40B4-BE49-F238E27FC236}">
              <a16:creationId xmlns:a16="http://schemas.microsoft.com/office/drawing/2014/main" id="{00000000-0008-0000-05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00" name="Text Box 18">
          <a:extLst>
            <a:ext uri="{FF2B5EF4-FFF2-40B4-BE49-F238E27FC236}">
              <a16:creationId xmlns:a16="http://schemas.microsoft.com/office/drawing/2014/main" id="{00000000-0008-0000-05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1" name="Text Box 16">
          <a:extLst>
            <a:ext uri="{FF2B5EF4-FFF2-40B4-BE49-F238E27FC236}">
              <a16:creationId xmlns:a16="http://schemas.microsoft.com/office/drawing/2014/main" id="{00000000-0008-0000-05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2" name="Text Box 17">
          <a:extLst>
            <a:ext uri="{FF2B5EF4-FFF2-40B4-BE49-F238E27FC236}">
              <a16:creationId xmlns:a16="http://schemas.microsoft.com/office/drawing/2014/main" id="{00000000-0008-0000-05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3" name="Text Box 18">
          <a:extLst>
            <a:ext uri="{FF2B5EF4-FFF2-40B4-BE49-F238E27FC236}">
              <a16:creationId xmlns:a16="http://schemas.microsoft.com/office/drawing/2014/main" id="{00000000-0008-0000-05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4" name="Text Box 19">
          <a:extLst>
            <a:ext uri="{FF2B5EF4-FFF2-40B4-BE49-F238E27FC236}">
              <a16:creationId xmlns:a16="http://schemas.microsoft.com/office/drawing/2014/main" id="{00000000-0008-0000-05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5" name="Text Box 16">
          <a:extLst>
            <a:ext uri="{FF2B5EF4-FFF2-40B4-BE49-F238E27FC236}">
              <a16:creationId xmlns:a16="http://schemas.microsoft.com/office/drawing/2014/main" id="{00000000-0008-0000-05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6" name="Text Box 17">
          <a:extLst>
            <a:ext uri="{FF2B5EF4-FFF2-40B4-BE49-F238E27FC236}">
              <a16:creationId xmlns:a16="http://schemas.microsoft.com/office/drawing/2014/main" id="{00000000-0008-0000-05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7" name="Text Box 18">
          <a:extLst>
            <a:ext uri="{FF2B5EF4-FFF2-40B4-BE49-F238E27FC236}">
              <a16:creationId xmlns:a16="http://schemas.microsoft.com/office/drawing/2014/main" id="{00000000-0008-0000-05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8" name="Text Box 19">
          <a:extLst>
            <a:ext uri="{FF2B5EF4-FFF2-40B4-BE49-F238E27FC236}">
              <a16:creationId xmlns:a16="http://schemas.microsoft.com/office/drawing/2014/main" id="{00000000-0008-0000-05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09" name="Text Box 16">
          <a:extLst>
            <a:ext uri="{FF2B5EF4-FFF2-40B4-BE49-F238E27FC236}">
              <a16:creationId xmlns:a16="http://schemas.microsoft.com/office/drawing/2014/main" id="{00000000-0008-0000-05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0" name="Text Box 17">
          <a:extLst>
            <a:ext uri="{FF2B5EF4-FFF2-40B4-BE49-F238E27FC236}">
              <a16:creationId xmlns:a16="http://schemas.microsoft.com/office/drawing/2014/main" id="{00000000-0008-0000-05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1" name="Text Box 18">
          <a:extLst>
            <a:ext uri="{FF2B5EF4-FFF2-40B4-BE49-F238E27FC236}">
              <a16:creationId xmlns:a16="http://schemas.microsoft.com/office/drawing/2014/main" id="{00000000-0008-0000-05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2" name="Text Box 19">
          <a:extLst>
            <a:ext uri="{FF2B5EF4-FFF2-40B4-BE49-F238E27FC236}">
              <a16:creationId xmlns:a16="http://schemas.microsoft.com/office/drawing/2014/main" id="{00000000-0008-0000-05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1513"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4" name="Text Box 16">
          <a:extLst>
            <a:ext uri="{FF2B5EF4-FFF2-40B4-BE49-F238E27FC236}">
              <a16:creationId xmlns:a16="http://schemas.microsoft.com/office/drawing/2014/main" id="{00000000-0008-0000-05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5" name="Text Box 17">
          <a:extLst>
            <a:ext uri="{FF2B5EF4-FFF2-40B4-BE49-F238E27FC236}">
              <a16:creationId xmlns:a16="http://schemas.microsoft.com/office/drawing/2014/main" id="{00000000-0008-0000-05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6" name="Text Box 18">
          <a:extLst>
            <a:ext uri="{FF2B5EF4-FFF2-40B4-BE49-F238E27FC236}">
              <a16:creationId xmlns:a16="http://schemas.microsoft.com/office/drawing/2014/main" id="{00000000-0008-0000-05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7" name="Text Box 19">
          <a:extLst>
            <a:ext uri="{FF2B5EF4-FFF2-40B4-BE49-F238E27FC236}">
              <a16:creationId xmlns:a16="http://schemas.microsoft.com/office/drawing/2014/main" id="{00000000-0008-0000-05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1518"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19" name="Text Box 16">
          <a:extLst>
            <a:ext uri="{FF2B5EF4-FFF2-40B4-BE49-F238E27FC236}">
              <a16:creationId xmlns:a16="http://schemas.microsoft.com/office/drawing/2014/main" id="{00000000-0008-0000-05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0" name="Text Box 17">
          <a:extLst>
            <a:ext uri="{FF2B5EF4-FFF2-40B4-BE49-F238E27FC236}">
              <a16:creationId xmlns:a16="http://schemas.microsoft.com/office/drawing/2014/main" id="{00000000-0008-0000-05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1" name="Text Box 18">
          <a:extLst>
            <a:ext uri="{FF2B5EF4-FFF2-40B4-BE49-F238E27FC236}">
              <a16:creationId xmlns:a16="http://schemas.microsoft.com/office/drawing/2014/main" id="{00000000-0008-0000-05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2" name="Text Box 19">
          <a:extLst>
            <a:ext uri="{FF2B5EF4-FFF2-40B4-BE49-F238E27FC236}">
              <a16:creationId xmlns:a16="http://schemas.microsoft.com/office/drawing/2014/main" id="{00000000-0008-0000-05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1524"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5" name="Text Box 16">
          <a:extLst>
            <a:ext uri="{FF2B5EF4-FFF2-40B4-BE49-F238E27FC236}">
              <a16:creationId xmlns:a16="http://schemas.microsoft.com/office/drawing/2014/main" id="{00000000-0008-0000-05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6" name="Text Box 17">
          <a:extLst>
            <a:ext uri="{FF2B5EF4-FFF2-40B4-BE49-F238E27FC236}">
              <a16:creationId xmlns:a16="http://schemas.microsoft.com/office/drawing/2014/main" id="{00000000-0008-0000-05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7" name="Text Box 18">
          <a:extLst>
            <a:ext uri="{FF2B5EF4-FFF2-40B4-BE49-F238E27FC236}">
              <a16:creationId xmlns:a16="http://schemas.microsoft.com/office/drawing/2014/main" id="{00000000-0008-0000-05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8" name="Text Box 19">
          <a:extLst>
            <a:ext uri="{FF2B5EF4-FFF2-40B4-BE49-F238E27FC236}">
              <a16:creationId xmlns:a16="http://schemas.microsoft.com/office/drawing/2014/main" id="{00000000-0008-0000-05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1529"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1530"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1531"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2" name="Text Box 16">
          <a:extLst>
            <a:ext uri="{FF2B5EF4-FFF2-40B4-BE49-F238E27FC236}">
              <a16:creationId xmlns:a16="http://schemas.microsoft.com/office/drawing/2014/main" id="{00000000-0008-0000-05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3" name="Text Box 17">
          <a:extLst>
            <a:ext uri="{FF2B5EF4-FFF2-40B4-BE49-F238E27FC236}">
              <a16:creationId xmlns:a16="http://schemas.microsoft.com/office/drawing/2014/main" id="{00000000-0008-0000-05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4" name="Text Box 18">
          <a:extLst>
            <a:ext uri="{FF2B5EF4-FFF2-40B4-BE49-F238E27FC236}">
              <a16:creationId xmlns:a16="http://schemas.microsoft.com/office/drawing/2014/main" id="{00000000-0008-0000-05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1535"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6" name="Text Box 16">
          <a:extLst>
            <a:ext uri="{FF2B5EF4-FFF2-40B4-BE49-F238E27FC236}">
              <a16:creationId xmlns:a16="http://schemas.microsoft.com/office/drawing/2014/main" id="{00000000-0008-0000-05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7" name="Text Box 17">
          <a:extLst>
            <a:ext uri="{FF2B5EF4-FFF2-40B4-BE49-F238E27FC236}">
              <a16:creationId xmlns:a16="http://schemas.microsoft.com/office/drawing/2014/main" id="{00000000-0008-0000-05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8" name="Text Box 18">
          <a:extLst>
            <a:ext uri="{FF2B5EF4-FFF2-40B4-BE49-F238E27FC236}">
              <a16:creationId xmlns:a16="http://schemas.microsoft.com/office/drawing/2014/main" id="{00000000-0008-0000-05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9" name="Text Box 19">
          <a:extLst>
            <a:ext uri="{FF2B5EF4-FFF2-40B4-BE49-F238E27FC236}">
              <a16:creationId xmlns:a16="http://schemas.microsoft.com/office/drawing/2014/main" id="{00000000-0008-0000-05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0" name="Text Box 16">
          <a:extLst>
            <a:ext uri="{FF2B5EF4-FFF2-40B4-BE49-F238E27FC236}">
              <a16:creationId xmlns:a16="http://schemas.microsoft.com/office/drawing/2014/main" id="{00000000-0008-0000-05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1" name="Text Box 17">
          <a:extLst>
            <a:ext uri="{FF2B5EF4-FFF2-40B4-BE49-F238E27FC236}">
              <a16:creationId xmlns:a16="http://schemas.microsoft.com/office/drawing/2014/main" id="{00000000-0008-0000-05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2" name="Text Box 18">
          <a:extLst>
            <a:ext uri="{FF2B5EF4-FFF2-40B4-BE49-F238E27FC236}">
              <a16:creationId xmlns:a16="http://schemas.microsoft.com/office/drawing/2014/main" id="{00000000-0008-0000-05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3" name="Text Box 19">
          <a:extLst>
            <a:ext uri="{FF2B5EF4-FFF2-40B4-BE49-F238E27FC236}">
              <a16:creationId xmlns:a16="http://schemas.microsoft.com/office/drawing/2014/main" id="{00000000-0008-0000-05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4" name="Text Box 16">
          <a:extLst>
            <a:ext uri="{FF2B5EF4-FFF2-40B4-BE49-F238E27FC236}">
              <a16:creationId xmlns:a16="http://schemas.microsoft.com/office/drawing/2014/main" id="{00000000-0008-0000-05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5" name="Text Box 17">
          <a:extLst>
            <a:ext uri="{FF2B5EF4-FFF2-40B4-BE49-F238E27FC236}">
              <a16:creationId xmlns:a16="http://schemas.microsoft.com/office/drawing/2014/main" id="{00000000-0008-0000-05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6" name="Text Box 18">
          <a:extLst>
            <a:ext uri="{FF2B5EF4-FFF2-40B4-BE49-F238E27FC236}">
              <a16:creationId xmlns:a16="http://schemas.microsoft.com/office/drawing/2014/main" id="{00000000-0008-0000-05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7" name="Text Box 19">
          <a:extLst>
            <a:ext uri="{FF2B5EF4-FFF2-40B4-BE49-F238E27FC236}">
              <a16:creationId xmlns:a16="http://schemas.microsoft.com/office/drawing/2014/main" id="{00000000-0008-0000-05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48" name="Text Box 16">
          <a:extLst>
            <a:ext uri="{FF2B5EF4-FFF2-40B4-BE49-F238E27FC236}">
              <a16:creationId xmlns:a16="http://schemas.microsoft.com/office/drawing/2014/main" id="{00000000-0008-0000-05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49" name="Text Box 17">
          <a:extLst>
            <a:ext uri="{FF2B5EF4-FFF2-40B4-BE49-F238E27FC236}">
              <a16:creationId xmlns:a16="http://schemas.microsoft.com/office/drawing/2014/main" id="{00000000-0008-0000-05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50" name="Text Box 18">
          <a:extLst>
            <a:ext uri="{FF2B5EF4-FFF2-40B4-BE49-F238E27FC236}">
              <a16:creationId xmlns:a16="http://schemas.microsoft.com/office/drawing/2014/main" id="{00000000-0008-0000-05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51" name="Text Box 19">
          <a:extLst>
            <a:ext uri="{FF2B5EF4-FFF2-40B4-BE49-F238E27FC236}">
              <a16:creationId xmlns:a16="http://schemas.microsoft.com/office/drawing/2014/main" id="{00000000-0008-0000-05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2" name="Text Box 16">
          <a:extLst>
            <a:ext uri="{FF2B5EF4-FFF2-40B4-BE49-F238E27FC236}">
              <a16:creationId xmlns:a16="http://schemas.microsoft.com/office/drawing/2014/main" id="{00000000-0008-0000-05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3" name="Text Box 17">
          <a:extLst>
            <a:ext uri="{FF2B5EF4-FFF2-40B4-BE49-F238E27FC236}">
              <a16:creationId xmlns:a16="http://schemas.microsoft.com/office/drawing/2014/main" id="{00000000-0008-0000-05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4" name="Text Box 18">
          <a:extLst>
            <a:ext uri="{FF2B5EF4-FFF2-40B4-BE49-F238E27FC236}">
              <a16:creationId xmlns:a16="http://schemas.microsoft.com/office/drawing/2014/main" id="{00000000-0008-0000-05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5" name="Text Box 19">
          <a:extLst>
            <a:ext uri="{FF2B5EF4-FFF2-40B4-BE49-F238E27FC236}">
              <a16:creationId xmlns:a16="http://schemas.microsoft.com/office/drawing/2014/main" id="{00000000-0008-0000-05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556"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7" name="Text Box 16">
          <a:extLst>
            <a:ext uri="{FF2B5EF4-FFF2-40B4-BE49-F238E27FC236}">
              <a16:creationId xmlns:a16="http://schemas.microsoft.com/office/drawing/2014/main" id="{00000000-0008-0000-05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8" name="Text Box 17">
          <a:extLst>
            <a:ext uri="{FF2B5EF4-FFF2-40B4-BE49-F238E27FC236}">
              <a16:creationId xmlns:a16="http://schemas.microsoft.com/office/drawing/2014/main" id="{00000000-0008-0000-05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9" name="Text Box 18">
          <a:extLst>
            <a:ext uri="{FF2B5EF4-FFF2-40B4-BE49-F238E27FC236}">
              <a16:creationId xmlns:a16="http://schemas.microsoft.com/office/drawing/2014/main" id="{00000000-0008-0000-05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60" name="Text Box 19">
          <a:extLst>
            <a:ext uri="{FF2B5EF4-FFF2-40B4-BE49-F238E27FC236}">
              <a16:creationId xmlns:a16="http://schemas.microsoft.com/office/drawing/2014/main" id="{00000000-0008-0000-05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561"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2" name="Text Box 16">
          <a:extLst>
            <a:ext uri="{FF2B5EF4-FFF2-40B4-BE49-F238E27FC236}">
              <a16:creationId xmlns:a16="http://schemas.microsoft.com/office/drawing/2014/main" id="{00000000-0008-0000-05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3" name="Text Box 17">
          <a:extLst>
            <a:ext uri="{FF2B5EF4-FFF2-40B4-BE49-F238E27FC236}">
              <a16:creationId xmlns:a16="http://schemas.microsoft.com/office/drawing/2014/main" id="{00000000-0008-0000-05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4" name="Text Box 18">
          <a:extLst>
            <a:ext uri="{FF2B5EF4-FFF2-40B4-BE49-F238E27FC236}">
              <a16:creationId xmlns:a16="http://schemas.microsoft.com/office/drawing/2014/main" id="{00000000-0008-0000-05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5" name="Text Box 16">
          <a:extLst>
            <a:ext uri="{FF2B5EF4-FFF2-40B4-BE49-F238E27FC236}">
              <a16:creationId xmlns:a16="http://schemas.microsoft.com/office/drawing/2014/main" id="{00000000-0008-0000-05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6" name="Text Box 17">
          <a:extLst>
            <a:ext uri="{FF2B5EF4-FFF2-40B4-BE49-F238E27FC236}">
              <a16:creationId xmlns:a16="http://schemas.microsoft.com/office/drawing/2014/main" id="{00000000-0008-0000-05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7" name="Text Box 18">
          <a:extLst>
            <a:ext uri="{FF2B5EF4-FFF2-40B4-BE49-F238E27FC236}">
              <a16:creationId xmlns:a16="http://schemas.microsoft.com/office/drawing/2014/main" id="{00000000-0008-0000-05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8" name="Text Box 19">
          <a:extLst>
            <a:ext uri="{FF2B5EF4-FFF2-40B4-BE49-F238E27FC236}">
              <a16:creationId xmlns:a16="http://schemas.microsoft.com/office/drawing/2014/main" id="{00000000-0008-0000-05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9" name="Text Box 16">
          <a:extLst>
            <a:ext uri="{FF2B5EF4-FFF2-40B4-BE49-F238E27FC236}">
              <a16:creationId xmlns:a16="http://schemas.microsoft.com/office/drawing/2014/main" id="{00000000-0008-0000-05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0" name="Text Box 17">
          <a:extLst>
            <a:ext uri="{FF2B5EF4-FFF2-40B4-BE49-F238E27FC236}">
              <a16:creationId xmlns:a16="http://schemas.microsoft.com/office/drawing/2014/main" id="{00000000-0008-0000-05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1" name="Text Box 18">
          <a:extLst>
            <a:ext uri="{FF2B5EF4-FFF2-40B4-BE49-F238E27FC236}">
              <a16:creationId xmlns:a16="http://schemas.microsoft.com/office/drawing/2014/main" id="{00000000-0008-0000-05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2" name="Text Box 19">
          <a:extLst>
            <a:ext uri="{FF2B5EF4-FFF2-40B4-BE49-F238E27FC236}">
              <a16:creationId xmlns:a16="http://schemas.microsoft.com/office/drawing/2014/main" id="{00000000-0008-0000-05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1573"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574"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576"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577"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578"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79" name="Text Box 16">
          <a:extLst>
            <a:ext uri="{FF2B5EF4-FFF2-40B4-BE49-F238E27FC236}">
              <a16:creationId xmlns:a16="http://schemas.microsoft.com/office/drawing/2014/main" id="{00000000-0008-0000-05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0" name="Text Box 17">
          <a:extLst>
            <a:ext uri="{FF2B5EF4-FFF2-40B4-BE49-F238E27FC236}">
              <a16:creationId xmlns:a16="http://schemas.microsoft.com/office/drawing/2014/main" id="{00000000-0008-0000-05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1" name="Text Box 18">
          <a:extLst>
            <a:ext uri="{FF2B5EF4-FFF2-40B4-BE49-F238E27FC236}">
              <a16:creationId xmlns:a16="http://schemas.microsoft.com/office/drawing/2014/main" id="{00000000-0008-0000-05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2" name="Text Box 19">
          <a:extLst>
            <a:ext uri="{FF2B5EF4-FFF2-40B4-BE49-F238E27FC236}">
              <a16:creationId xmlns:a16="http://schemas.microsoft.com/office/drawing/2014/main" id="{00000000-0008-0000-05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3" name="Text Box 16">
          <a:extLst>
            <a:ext uri="{FF2B5EF4-FFF2-40B4-BE49-F238E27FC236}">
              <a16:creationId xmlns:a16="http://schemas.microsoft.com/office/drawing/2014/main" id="{00000000-0008-0000-05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4" name="Text Box 17">
          <a:extLst>
            <a:ext uri="{FF2B5EF4-FFF2-40B4-BE49-F238E27FC236}">
              <a16:creationId xmlns:a16="http://schemas.microsoft.com/office/drawing/2014/main" id="{00000000-0008-0000-05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5" name="Text Box 18">
          <a:extLst>
            <a:ext uri="{FF2B5EF4-FFF2-40B4-BE49-F238E27FC236}">
              <a16:creationId xmlns:a16="http://schemas.microsoft.com/office/drawing/2014/main" id="{00000000-0008-0000-05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6" name="Text Box 19">
          <a:extLst>
            <a:ext uri="{FF2B5EF4-FFF2-40B4-BE49-F238E27FC236}">
              <a16:creationId xmlns:a16="http://schemas.microsoft.com/office/drawing/2014/main" id="{00000000-0008-0000-05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7" name="Text Box 16">
          <a:extLst>
            <a:ext uri="{FF2B5EF4-FFF2-40B4-BE49-F238E27FC236}">
              <a16:creationId xmlns:a16="http://schemas.microsoft.com/office/drawing/2014/main" id="{00000000-0008-0000-05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8" name="Text Box 17">
          <a:extLst>
            <a:ext uri="{FF2B5EF4-FFF2-40B4-BE49-F238E27FC236}">
              <a16:creationId xmlns:a16="http://schemas.microsoft.com/office/drawing/2014/main" id="{00000000-0008-0000-05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9" name="Text Box 18">
          <a:extLst>
            <a:ext uri="{FF2B5EF4-FFF2-40B4-BE49-F238E27FC236}">
              <a16:creationId xmlns:a16="http://schemas.microsoft.com/office/drawing/2014/main" id="{00000000-0008-0000-05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90" name="Text Box 19">
          <a:extLst>
            <a:ext uri="{FF2B5EF4-FFF2-40B4-BE49-F238E27FC236}">
              <a16:creationId xmlns:a16="http://schemas.microsoft.com/office/drawing/2014/main" id="{00000000-0008-0000-05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1" name="Text Box 16">
          <a:extLst>
            <a:ext uri="{FF2B5EF4-FFF2-40B4-BE49-F238E27FC236}">
              <a16:creationId xmlns:a16="http://schemas.microsoft.com/office/drawing/2014/main" id="{00000000-0008-0000-05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2" name="Text Box 17">
          <a:extLst>
            <a:ext uri="{FF2B5EF4-FFF2-40B4-BE49-F238E27FC236}">
              <a16:creationId xmlns:a16="http://schemas.microsoft.com/office/drawing/2014/main" id="{00000000-0008-0000-05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3" name="Text Box 18">
          <a:extLst>
            <a:ext uri="{FF2B5EF4-FFF2-40B4-BE49-F238E27FC236}">
              <a16:creationId xmlns:a16="http://schemas.microsoft.com/office/drawing/2014/main" id="{00000000-0008-0000-05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4" name="Text Box 19">
          <a:extLst>
            <a:ext uri="{FF2B5EF4-FFF2-40B4-BE49-F238E27FC236}">
              <a16:creationId xmlns:a16="http://schemas.microsoft.com/office/drawing/2014/main" id="{00000000-0008-0000-05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5" name="Text Box 16">
          <a:extLst>
            <a:ext uri="{FF2B5EF4-FFF2-40B4-BE49-F238E27FC236}">
              <a16:creationId xmlns:a16="http://schemas.microsoft.com/office/drawing/2014/main" id="{00000000-0008-0000-05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6" name="Text Box 17">
          <a:extLst>
            <a:ext uri="{FF2B5EF4-FFF2-40B4-BE49-F238E27FC236}">
              <a16:creationId xmlns:a16="http://schemas.microsoft.com/office/drawing/2014/main" id="{00000000-0008-0000-05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7" name="Text Box 18">
          <a:extLst>
            <a:ext uri="{FF2B5EF4-FFF2-40B4-BE49-F238E27FC236}">
              <a16:creationId xmlns:a16="http://schemas.microsoft.com/office/drawing/2014/main" id="{00000000-0008-0000-05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598" name="Text Box 16">
          <a:extLst>
            <a:ext uri="{FF2B5EF4-FFF2-40B4-BE49-F238E27FC236}">
              <a16:creationId xmlns:a16="http://schemas.microsoft.com/office/drawing/2014/main" id="{00000000-0008-0000-05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599" name="Text Box 17">
          <a:extLst>
            <a:ext uri="{FF2B5EF4-FFF2-40B4-BE49-F238E27FC236}">
              <a16:creationId xmlns:a16="http://schemas.microsoft.com/office/drawing/2014/main" id="{00000000-0008-0000-05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0" name="Text Box 18">
          <a:extLst>
            <a:ext uri="{FF2B5EF4-FFF2-40B4-BE49-F238E27FC236}">
              <a16:creationId xmlns:a16="http://schemas.microsoft.com/office/drawing/2014/main" id="{00000000-0008-0000-05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1" name="Text Box 19">
          <a:extLst>
            <a:ext uri="{FF2B5EF4-FFF2-40B4-BE49-F238E27FC236}">
              <a16:creationId xmlns:a16="http://schemas.microsoft.com/office/drawing/2014/main" id="{00000000-0008-0000-05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2" name="Text Box 16">
          <a:extLst>
            <a:ext uri="{FF2B5EF4-FFF2-40B4-BE49-F238E27FC236}">
              <a16:creationId xmlns:a16="http://schemas.microsoft.com/office/drawing/2014/main" id="{00000000-0008-0000-05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3" name="Text Box 17">
          <a:extLst>
            <a:ext uri="{FF2B5EF4-FFF2-40B4-BE49-F238E27FC236}">
              <a16:creationId xmlns:a16="http://schemas.microsoft.com/office/drawing/2014/main" id="{00000000-0008-0000-05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4" name="Text Box 18">
          <a:extLst>
            <a:ext uri="{FF2B5EF4-FFF2-40B4-BE49-F238E27FC236}">
              <a16:creationId xmlns:a16="http://schemas.microsoft.com/office/drawing/2014/main" id="{00000000-0008-0000-05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5" name="Text Box 19">
          <a:extLst>
            <a:ext uri="{FF2B5EF4-FFF2-40B4-BE49-F238E27FC236}">
              <a16:creationId xmlns:a16="http://schemas.microsoft.com/office/drawing/2014/main" id="{00000000-0008-0000-05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6" name="Text Box 16">
          <a:extLst>
            <a:ext uri="{FF2B5EF4-FFF2-40B4-BE49-F238E27FC236}">
              <a16:creationId xmlns:a16="http://schemas.microsoft.com/office/drawing/2014/main" id="{00000000-0008-0000-05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7" name="Text Box 17">
          <a:extLst>
            <a:ext uri="{FF2B5EF4-FFF2-40B4-BE49-F238E27FC236}">
              <a16:creationId xmlns:a16="http://schemas.microsoft.com/office/drawing/2014/main" id="{00000000-0008-0000-05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8" name="Text Box 18">
          <a:extLst>
            <a:ext uri="{FF2B5EF4-FFF2-40B4-BE49-F238E27FC236}">
              <a16:creationId xmlns:a16="http://schemas.microsoft.com/office/drawing/2014/main" id="{00000000-0008-0000-05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9" name="Text Box 19">
          <a:extLst>
            <a:ext uri="{FF2B5EF4-FFF2-40B4-BE49-F238E27FC236}">
              <a16:creationId xmlns:a16="http://schemas.microsoft.com/office/drawing/2014/main" id="{00000000-0008-0000-05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1610"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1" name="Text Box 16">
          <a:extLst>
            <a:ext uri="{FF2B5EF4-FFF2-40B4-BE49-F238E27FC236}">
              <a16:creationId xmlns:a16="http://schemas.microsoft.com/office/drawing/2014/main" id="{00000000-0008-0000-05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2" name="Text Box 17">
          <a:extLst>
            <a:ext uri="{FF2B5EF4-FFF2-40B4-BE49-F238E27FC236}">
              <a16:creationId xmlns:a16="http://schemas.microsoft.com/office/drawing/2014/main" id="{00000000-0008-0000-05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3" name="Text Box 18">
          <a:extLst>
            <a:ext uri="{FF2B5EF4-FFF2-40B4-BE49-F238E27FC236}">
              <a16:creationId xmlns:a16="http://schemas.microsoft.com/office/drawing/2014/main" id="{00000000-0008-0000-05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4" name="Text Box 19">
          <a:extLst>
            <a:ext uri="{FF2B5EF4-FFF2-40B4-BE49-F238E27FC236}">
              <a16:creationId xmlns:a16="http://schemas.microsoft.com/office/drawing/2014/main" id="{00000000-0008-0000-05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615"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6" name="Text Box 16">
          <a:extLst>
            <a:ext uri="{FF2B5EF4-FFF2-40B4-BE49-F238E27FC236}">
              <a16:creationId xmlns:a16="http://schemas.microsoft.com/office/drawing/2014/main" id="{00000000-0008-0000-05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7" name="Text Box 17">
          <a:extLst>
            <a:ext uri="{FF2B5EF4-FFF2-40B4-BE49-F238E27FC236}">
              <a16:creationId xmlns:a16="http://schemas.microsoft.com/office/drawing/2014/main" id="{00000000-0008-0000-05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8" name="Text Box 18">
          <a:extLst>
            <a:ext uri="{FF2B5EF4-FFF2-40B4-BE49-F238E27FC236}">
              <a16:creationId xmlns:a16="http://schemas.microsoft.com/office/drawing/2014/main" id="{00000000-0008-0000-05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9" name="Text Box 19">
          <a:extLst>
            <a:ext uri="{FF2B5EF4-FFF2-40B4-BE49-F238E27FC236}">
              <a16:creationId xmlns:a16="http://schemas.microsoft.com/office/drawing/2014/main" id="{00000000-0008-0000-05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621"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2" name="Text Box 16">
          <a:extLst>
            <a:ext uri="{FF2B5EF4-FFF2-40B4-BE49-F238E27FC236}">
              <a16:creationId xmlns:a16="http://schemas.microsoft.com/office/drawing/2014/main" id="{00000000-0008-0000-05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3" name="Text Box 17">
          <a:extLst>
            <a:ext uri="{FF2B5EF4-FFF2-40B4-BE49-F238E27FC236}">
              <a16:creationId xmlns:a16="http://schemas.microsoft.com/office/drawing/2014/main" id="{00000000-0008-0000-05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4" name="Text Box 18">
          <a:extLst>
            <a:ext uri="{FF2B5EF4-FFF2-40B4-BE49-F238E27FC236}">
              <a16:creationId xmlns:a16="http://schemas.microsoft.com/office/drawing/2014/main" id="{00000000-0008-0000-05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5" name="Text Box 19">
          <a:extLst>
            <a:ext uri="{FF2B5EF4-FFF2-40B4-BE49-F238E27FC236}">
              <a16:creationId xmlns:a16="http://schemas.microsoft.com/office/drawing/2014/main" id="{00000000-0008-0000-05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626"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627"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628"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29" name="Text Box 16">
          <a:extLst>
            <a:ext uri="{FF2B5EF4-FFF2-40B4-BE49-F238E27FC236}">
              <a16:creationId xmlns:a16="http://schemas.microsoft.com/office/drawing/2014/main" id="{00000000-0008-0000-05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30" name="Text Box 17">
          <a:extLst>
            <a:ext uri="{FF2B5EF4-FFF2-40B4-BE49-F238E27FC236}">
              <a16:creationId xmlns:a16="http://schemas.microsoft.com/office/drawing/2014/main" id="{00000000-0008-0000-05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31" name="Text Box 18">
          <a:extLst>
            <a:ext uri="{FF2B5EF4-FFF2-40B4-BE49-F238E27FC236}">
              <a16:creationId xmlns:a16="http://schemas.microsoft.com/office/drawing/2014/main" id="{00000000-0008-0000-05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632"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3" name="Text Box 16">
          <a:extLst>
            <a:ext uri="{FF2B5EF4-FFF2-40B4-BE49-F238E27FC236}">
              <a16:creationId xmlns:a16="http://schemas.microsoft.com/office/drawing/2014/main" id="{00000000-0008-0000-05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4" name="Text Box 17">
          <a:extLst>
            <a:ext uri="{FF2B5EF4-FFF2-40B4-BE49-F238E27FC236}">
              <a16:creationId xmlns:a16="http://schemas.microsoft.com/office/drawing/2014/main" id="{00000000-0008-0000-05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5" name="Text Box 18">
          <a:extLst>
            <a:ext uri="{FF2B5EF4-FFF2-40B4-BE49-F238E27FC236}">
              <a16:creationId xmlns:a16="http://schemas.microsoft.com/office/drawing/2014/main" id="{00000000-0008-0000-05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6" name="Text Box 19">
          <a:extLst>
            <a:ext uri="{FF2B5EF4-FFF2-40B4-BE49-F238E27FC236}">
              <a16:creationId xmlns:a16="http://schemas.microsoft.com/office/drawing/2014/main" id="{00000000-0008-0000-05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7" name="Text Box 16">
          <a:extLst>
            <a:ext uri="{FF2B5EF4-FFF2-40B4-BE49-F238E27FC236}">
              <a16:creationId xmlns:a16="http://schemas.microsoft.com/office/drawing/2014/main" id="{00000000-0008-0000-05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8" name="Text Box 17">
          <a:extLst>
            <a:ext uri="{FF2B5EF4-FFF2-40B4-BE49-F238E27FC236}">
              <a16:creationId xmlns:a16="http://schemas.microsoft.com/office/drawing/2014/main" id="{00000000-0008-0000-05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9" name="Text Box 18">
          <a:extLst>
            <a:ext uri="{FF2B5EF4-FFF2-40B4-BE49-F238E27FC236}">
              <a16:creationId xmlns:a16="http://schemas.microsoft.com/office/drawing/2014/main" id="{00000000-0008-0000-05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40" name="Text Box 19">
          <a:extLst>
            <a:ext uri="{FF2B5EF4-FFF2-40B4-BE49-F238E27FC236}">
              <a16:creationId xmlns:a16="http://schemas.microsoft.com/office/drawing/2014/main" id="{00000000-0008-0000-05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1" name="Text Box 16">
          <a:extLst>
            <a:ext uri="{FF2B5EF4-FFF2-40B4-BE49-F238E27FC236}">
              <a16:creationId xmlns:a16="http://schemas.microsoft.com/office/drawing/2014/main" id="{00000000-0008-0000-05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2" name="Text Box 17">
          <a:extLst>
            <a:ext uri="{FF2B5EF4-FFF2-40B4-BE49-F238E27FC236}">
              <a16:creationId xmlns:a16="http://schemas.microsoft.com/office/drawing/2014/main" id="{00000000-0008-0000-05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3" name="Text Box 18">
          <a:extLst>
            <a:ext uri="{FF2B5EF4-FFF2-40B4-BE49-F238E27FC236}">
              <a16:creationId xmlns:a16="http://schemas.microsoft.com/office/drawing/2014/main" id="{00000000-0008-0000-05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4" name="Text Box 19">
          <a:extLst>
            <a:ext uri="{FF2B5EF4-FFF2-40B4-BE49-F238E27FC236}">
              <a16:creationId xmlns:a16="http://schemas.microsoft.com/office/drawing/2014/main" id="{00000000-0008-0000-05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5" name="Text Box 16">
          <a:extLst>
            <a:ext uri="{FF2B5EF4-FFF2-40B4-BE49-F238E27FC236}">
              <a16:creationId xmlns:a16="http://schemas.microsoft.com/office/drawing/2014/main" id="{00000000-0008-0000-05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6" name="Text Box 17">
          <a:extLst>
            <a:ext uri="{FF2B5EF4-FFF2-40B4-BE49-F238E27FC236}">
              <a16:creationId xmlns:a16="http://schemas.microsoft.com/office/drawing/2014/main" id="{00000000-0008-0000-05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7" name="Text Box 18">
          <a:extLst>
            <a:ext uri="{FF2B5EF4-FFF2-40B4-BE49-F238E27FC236}">
              <a16:creationId xmlns:a16="http://schemas.microsoft.com/office/drawing/2014/main" id="{00000000-0008-0000-05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8" name="Text Box 19">
          <a:extLst>
            <a:ext uri="{FF2B5EF4-FFF2-40B4-BE49-F238E27FC236}">
              <a16:creationId xmlns:a16="http://schemas.microsoft.com/office/drawing/2014/main" id="{00000000-0008-0000-05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49" name="Text Box 16">
          <a:extLst>
            <a:ext uri="{FF2B5EF4-FFF2-40B4-BE49-F238E27FC236}">
              <a16:creationId xmlns:a16="http://schemas.microsoft.com/office/drawing/2014/main" id="{00000000-0008-0000-05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0" name="Text Box 17">
          <a:extLst>
            <a:ext uri="{FF2B5EF4-FFF2-40B4-BE49-F238E27FC236}">
              <a16:creationId xmlns:a16="http://schemas.microsoft.com/office/drawing/2014/main" id="{00000000-0008-0000-05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1" name="Text Box 18">
          <a:extLst>
            <a:ext uri="{FF2B5EF4-FFF2-40B4-BE49-F238E27FC236}">
              <a16:creationId xmlns:a16="http://schemas.microsoft.com/office/drawing/2014/main" id="{00000000-0008-0000-05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2" name="Text Box 19">
          <a:extLst>
            <a:ext uri="{FF2B5EF4-FFF2-40B4-BE49-F238E27FC236}">
              <a16:creationId xmlns:a16="http://schemas.microsoft.com/office/drawing/2014/main" id="{00000000-0008-0000-05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1653"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4" name="Text Box 16">
          <a:extLst>
            <a:ext uri="{FF2B5EF4-FFF2-40B4-BE49-F238E27FC236}">
              <a16:creationId xmlns:a16="http://schemas.microsoft.com/office/drawing/2014/main" id="{00000000-0008-0000-05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5" name="Text Box 17">
          <a:extLst>
            <a:ext uri="{FF2B5EF4-FFF2-40B4-BE49-F238E27FC236}">
              <a16:creationId xmlns:a16="http://schemas.microsoft.com/office/drawing/2014/main" id="{00000000-0008-0000-05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6" name="Text Box 18">
          <a:extLst>
            <a:ext uri="{FF2B5EF4-FFF2-40B4-BE49-F238E27FC236}">
              <a16:creationId xmlns:a16="http://schemas.microsoft.com/office/drawing/2014/main" id="{00000000-0008-0000-05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7" name="Text Box 19">
          <a:extLst>
            <a:ext uri="{FF2B5EF4-FFF2-40B4-BE49-F238E27FC236}">
              <a16:creationId xmlns:a16="http://schemas.microsoft.com/office/drawing/2014/main" id="{00000000-0008-0000-05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1658"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59" name="Text Box 16">
          <a:extLst>
            <a:ext uri="{FF2B5EF4-FFF2-40B4-BE49-F238E27FC236}">
              <a16:creationId xmlns:a16="http://schemas.microsoft.com/office/drawing/2014/main" id="{00000000-0008-0000-05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60" name="Text Box 17">
          <a:extLst>
            <a:ext uri="{FF2B5EF4-FFF2-40B4-BE49-F238E27FC236}">
              <a16:creationId xmlns:a16="http://schemas.microsoft.com/office/drawing/2014/main" id="{00000000-0008-0000-05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61" name="Text Box 18">
          <a:extLst>
            <a:ext uri="{FF2B5EF4-FFF2-40B4-BE49-F238E27FC236}">
              <a16:creationId xmlns:a16="http://schemas.microsoft.com/office/drawing/2014/main" id="{00000000-0008-0000-05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2" name="Text Box 16">
          <a:extLst>
            <a:ext uri="{FF2B5EF4-FFF2-40B4-BE49-F238E27FC236}">
              <a16:creationId xmlns:a16="http://schemas.microsoft.com/office/drawing/2014/main" id="{00000000-0008-0000-05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3" name="Text Box 17">
          <a:extLst>
            <a:ext uri="{FF2B5EF4-FFF2-40B4-BE49-F238E27FC236}">
              <a16:creationId xmlns:a16="http://schemas.microsoft.com/office/drawing/2014/main" id="{00000000-0008-0000-05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4" name="Text Box 18">
          <a:extLst>
            <a:ext uri="{FF2B5EF4-FFF2-40B4-BE49-F238E27FC236}">
              <a16:creationId xmlns:a16="http://schemas.microsoft.com/office/drawing/2014/main" id="{00000000-0008-0000-05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5" name="Text Box 19">
          <a:extLst>
            <a:ext uri="{FF2B5EF4-FFF2-40B4-BE49-F238E27FC236}">
              <a16:creationId xmlns:a16="http://schemas.microsoft.com/office/drawing/2014/main" id="{00000000-0008-0000-05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6" name="Text Box 16">
          <a:extLst>
            <a:ext uri="{FF2B5EF4-FFF2-40B4-BE49-F238E27FC236}">
              <a16:creationId xmlns:a16="http://schemas.microsoft.com/office/drawing/2014/main" id="{00000000-0008-0000-05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7" name="Text Box 17">
          <a:extLst>
            <a:ext uri="{FF2B5EF4-FFF2-40B4-BE49-F238E27FC236}">
              <a16:creationId xmlns:a16="http://schemas.microsoft.com/office/drawing/2014/main" id="{00000000-0008-0000-05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8" name="Text Box 18">
          <a:extLst>
            <a:ext uri="{FF2B5EF4-FFF2-40B4-BE49-F238E27FC236}">
              <a16:creationId xmlns:a16="http://schemas.microsoft.com/office/drawing/2014/main" id="{00000000-0008-0000-05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9" name="Text Box 19">
          <a:extLst>
            <a:ext uri="{FF2B5EF4-FFF2-40B4-BE49-F238E27FC236}">
              <a16:creationId xmlns:a16="http://schemas.microsoft.com/office/drawing/2014/main" id="{00000000-0008-0000-05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1670"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1671"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1673"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1674"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1675"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6" name="Text Box 16">
          <a:extLst>
            <a:ext uri="{FF2B5EF4-FFF2-40B4-BE49-F238E27FC236}">
              <a16:creationId xmlns:a16="http://schemas.microsoft.com/office/drawing/2014/main" id="{00000000-0008-0000-05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7" name="Text Box 17">
          <a:extLst>
            <a:ext uri="{FF2B5EF4-FFF2-40B4-BE49-F238E27FC236}">
              <a16:creationId xmlns:a16="http://schemas.microsoft.com/office/drawing/2014/main" id="{00000000-0008-0000-05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8" name="Text Box 18">
          <a:extLst>
            <a:ext uri="{FF2B5EF4-FFF2-40B4-BE49-F238E27FC236}">
              <a16:creationId xmlns:a16="http://schemas.microsoft.com/office/drawing/2014/main" id="{00000000-0008-0000-05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9" name="Text Box 19">
          <a:extLst>
            <a:ext uri="{FF2B5EF4-FFF2-40B4-BE49-F238E27FC236}">
              <a16:creationId xmlns:a16="http://schemas.microsoft.com/office/drawing/2014/main" id="{00000000-0008-0000-05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0" name="Text Box 16">
          <a:extLst>
            <a:ext uri="{FF2B5EF4-FFF2-40B4-BE49-F238E27FC236}">
              <a16:creationId xmlns:a16="http://schemas.microsoft.com/office/drawing/2014/main" id="{00000000-0008-0000-05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1" name="Text Box 17">
          <a:extLst>
            <a:ext uri="{FF2B5EF4-FFF2-40B4-BE49-F238E27FC236}">
              <a16:creationId xmlns:a16="http://schemas.microsoft.com/office/drawing/2014/main" id="{00000000-0008-0000-05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2" name="Text Box 18">
          <a:extLst>
            <a:ext uri="{FF2B5EF4-FFF2-40B4-BE49-F238E27FC236}">
              <a16:creationId xmlns:a16="http://schemas.microsoft.com/office/drawing/2014/main" id="{00000000-0008-0000-05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3" name="Text Box 19">
          <a:extLst>
            <a:ext uri="{FF2B5EF4-FFF2-40B4-BE49-F238E27FC236}">
              <a16:creationId xmlns:a16="http://schemas.microsoft.com/office/drawing/2014/main" id="{00000000-0008-0000-05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4" name="Text Box 16">
          <a:extLst>
            <a:ext uri="{FF2B5EF4-FFF2-40B4-BE49-F238E27FC236}">
              <a16:creationId xmlns:a16="http://schemas.microsoft.com/office/drawing/2014/main" id="{00000000-0008-0000-05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5" name="Text Box 17">
          <a:extLst>
            <a:ext uri="{FF2B5EF4-FFF2-40B4-BE49-F238E27FC236}">
              <a16:creationId xmlns:a16="http://schemas.microsoft.com/office/drawing/2014/main" id="{00000000-0008-0000-05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6" name="Text Box 18">
          <a:extLst>
            <a:ext uri="{FF2B5EF4-FFF2-40B4-BE49-F238E27FC236}">
              <a16:creationId xmlns:a16="http://schemas.microsoft.com/office/drawing/2014/main" id="{00000000-0008-0000-05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7" name="Text Box 19">
          <a:extLst>
            <a:ext uri="{FF2B5EF4-FFF2-40B4-BE49-F238E27FC236}">
              <a16:creationId xmlns:a16="http://schemas.microsoft.com/office/drawing/2014/main" id="{00000000-0008-0000-05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688"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89" name="Text Box 16">
          <a:extLst>
            <a:ext uri="{FF2B5EF4-FFF2-40B4-BE49-F238E27FC236}">
              <a16:creationId xmlns:a16="http://schemas.microsoft.com/office/drawing/2014/main" id="{00000000-0008-0000-05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0" name="Text Box 17">
          <a:extLst>
            <a:ext uri="{FF2B5EF4-FFF2-40B4-BE49-F238E27FC236}">
              <a16:creationId xmlns:a16="http://schemas.microsoft.com/office/drawing/2014/main" id="{00000000-0008-0000-05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1" name="Text Box 18">
          <a:extLst>
            <a:ext uri="{FF2B5EF4-FFF2-40B4-BE49-F238E27FC236}">
              <a16:creationId xmlns:a16="http://schemas.microsoft.com/office/drawing/2014/main" id="{00000000-0008-0000-05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2" name="Text Box 19">
          <a:extLst>
            <a:ext uri="{FF2B5EF4-FFF2-40B4-BE49-F238E27FC236}">
              <a16:creationId xmlns:a16="http://schemas.microsoft.com/office/drawing/2014/main" id="{00000000-0008-0000-05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693"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4" name="Text Box 16">
          <a:extLst>
            <a:ext uri="{FF2B5EF4-FFF2-40B4-BE49-F238E27FC236}">
              <a16:creationId xmlns:a16="http://schemas.microsoft.com/office/drawing/2014/main" id="{00000000-0008-0000-05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5" name="Text Box 17">
          <a:extLst>
            <a:ext uri="{FF2B5EF4-FFF2-40B4-BE49-F238E27FC236}">
              <a16:creationId xmlns:a16="http://schemas.microsoft.com/office/drawing/2014/main" id="{00000000-0008-0000-05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6" name="Text Box 18">
          <a:extLst>
            <a:ext uri="{FF2B5EF4-FFF2-40B4-BE49-F238E27FC236}">
              <a16:creationId xmlns:a16="http://schemas.microsoft.com/office/drawing/2014/main" id="{00000000-0008-0000-05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7" name="Text Box 16">
          <a:extLst>
            <a:ext uri="{FF2B5EF4-FFF2-40B4-BE49-F238E27FC236}">
              <a16:creationId xmlns:a16="http://schemas.microsoft.com/office/drawing/2014/main" id="{00000000-0008-0000-05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8" name="Text Box 17">
          <a:extLst>
            <a:ext uri="{FF2B5EF4-FFF2-40B4-BE49-F238E27FC236}">
              <a16:creationId xmlns:a16="http://schemas.microsoft.com/office/drawing/2014/main" id="{00000000-0008-0000-05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9" name="Text Box 18">
          <a:extLst>
            <a:ext uri="{FF2B5EF4-FFF2-40B4-BE49-F238E27FC236}">
              <a16:creationId xmlns:a16="http://schemas.microsoft.com/office/drawing/2014/main" id="{00000000-0008-0000-05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0" name="Text Box 19">
          <a:extLst>
            <a:ext uri="{FF2B5EF4-FFF2-40B4-BE49-F238E27FC236}">
              <a16:creationId xmlns:a16="http://schemas.microsoft.com/office/drawing/2014/main" id="{00000000-0008-0000-05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1" name="Text Box 16">
          <a:extLst>
            <a:ext uri="{FF2B5EF4-FFF2-40B4-BE49-F238E27FC236}">
              <a16:creationId xmlns:a16="http://schemas.microsoft.com/office/drawing/2014/main" id="{00000000-0008-0000-05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2" name="Text Box 17">
          <a:extLst>
            <a:ext uri="{FF2B5EF4-FFF2-40B4-BE49-F238E27FC236}">
              <a16:creationId xmlns:a16="http://schemas.microsoft.com/office/drawing/2014/main" id="{00000000-0008-0000-05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3" name="Text Box 18">
          <a:extLst>
            <a:ext uri="{FF2B5EF4-FFF2-40B4-BE49-F238E27FC236}">
              <a16:creationId xmlns:a16="http://schemas.microsoft.com/office/drawing/2014/main" id="{00000000-0008-0000-05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4" name="Text Box 19">
          <a:extLst>
            <a:ext uri="{FF2B5EF4-FFF2-40B4-BE49-F238E27FC236}">
              <a16:creationId xmlns:a16="http://schemas.microsoft.com/office/drawing/2014/main" id="{00000000-0008-0000-05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5" name="Text Box 16">
          <a:extLst>
            <a:ext uri="{FF2B5EF4-FFF2-40B4-BE49-F238E27FC236}">
              <a16:creationId xmlns:a16="http://schemas.microsoft.com/office/drawing/2014/main" id="{00000000-0008-0000-05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6" name="Text Box 17">
          <a:extLst>
            <a:ext uri="{FF2B5EF4-FFF2-40B4-BE49-F238E27FC236}">
              <a16:creationId xmlns:a16="http://schemas.microsoft.com/office/drawing/2014/main" id="{00000000-0008-0000-05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7" name="Text Box 18">
          <a:extLst>
            <a:ext uri="{FF2B5EF4-FFF2-40B4-BE49-F238E27FC236}">
              <a16:creationId xmlns:a16="http://schemas.microsoft.com/office/drawing/2014/main" id="{00000000-0008-0000-05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8" name="Text Box 19">
          <a:extLst>
            <a:ext uri="{FF2B5EF4-FFF2-40B4-BE49-F238E27FC236}">
              <a16:creationId xmlns:a16="http://schemas.microsoft.com/office/drawing/2014/main" id="{00000000-0008-0000-05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1709"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0" name="Text Box 16">
          <a:extLst>
            <a:ext uri="{FF2B5EF4-FFF2-40B4-BE49-F238E27FC236}">
              <a16:creationId xmlns:a16="http://schemas.microsoft.com/office/drawing/2014/main" id="{00000000-0008-0000-05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1" name="Text Box 17">
          <a:extLst>
            <a:ext uri="{FF2B5EF4-FFF2-40B4-BE49-F238E27FC236}">
              <a16:creationId xmlns:a16="http://schemas.microsoft.com/office/drawing/2014/main" id="{00000000-0008-0000-05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2" name="Text Box 18">
          <a:extLst>
            <a:ext uri="{FF2B5EF4-FFF2-40B4-BE49-F238E27FC236}">
              <a16:creationId xmlns:a16="http://schemas.microsoft.com/office/drawing/2014/main" id="{00000000-0008-0000-05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3" name="Text Box 19">
          <a:extLst>
            <a:ext uri="{FF2B5EF4-FFF2-40B4-BE49-F238E27FC236}">
              <a16:creationId xmlns:a16="http://schemas.microsoft.com/office/drawing/2014/main" id="{00000000-0008-0000-05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714"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5" name="Text Box 16">
          <a:extLst>
            <a:ext uri="{FF2B5EF4-FFF2-40B4-BE49-F238E27FC236}">
              <a16:creationId xmlns:a16="http://schemas.microsoft.com/office/drawing/2014/main" id="{00000000-0008-0000-05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6" name="Text Box 17">
          <a:extLst>
            <a:ext uri="{FF2B5EF4-FFF2-40B4-BE49-F238E27FC236}">
              <a16:creationId xmlns:a16="http://schemas.microsoft.com/office/drawing/2014/main" id="{00000000-0008-0000-05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7" name="Text Box 18">
          <a:extLst>
            <a:ext uri="{FF2B5EF4-FFF2-40B4-BE49-F238E27FC236}">
              <a16:creationId xmlns:a16="http://schemas.microsoft.com/office/drawing/2014/main" id="{00000000-0008-0000-05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8" name="Text Box 19">
          <a:extLst>
            <a:ext uri="{FF2B5EF4-FFF2-40B4-BE49-F238E27FC236}">
              <a16:creationId xmlns:a16="http://schemas.microsoft.com/office/drawing/2014/main" id="{00000000-0008-0000-05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1720"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1" name="Text Box 16">
          <a:extLst>
            <a:ext uri="{FF2B5EF4-FFF2-40B4-BE49-F238E27FC236}">
              <a16:creationId xmlns:a16="http://schemas.microsoft.com/office/drawing/2014/main" id="{00000000-0008-0000-05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2" name="Text Box 17">
          <a:extLst>
            <a:ext uri="{FF2B5EF4-FFF2-40B4-BE49-F238E27FC236}">
              <a16:creationId xmlns:a16="http://schemas.microsoft.com/office/drawing/2014/main" id="{00000000-0008-0000-05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3" name="Text Box 18">
          <a:extLst>
            <a:ext uri="{FF2B5EF4-FFF2-40B4-BE49-F238E27FC236}">
              <a16:creationId xmlns:a16="http://schemas.microsoft.com/office/drawing/2014/main" id="{00000000-0008-0000-05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4" name="Text Box 19">
          <a:extLst>
            <a:ext uri="{FF2B5EF4-FFF2-40B4-BE49-F238E27FC236}">
              <a16:creationId xmlns:a16="http://schemas.microsoft.com/office/drawing/2014/main" id="{00000000-0008-0000-05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1725"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1726"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1727"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28" name="Text Box 16">
          <a:extLst>
            <a:ext uri="{FF2B5EF4-FFF2-40B4-BE49-F238E27FC236}">
              <a16:creationId xmlns:a16="http://schemas.microsoft.com/office/drawing/2014/main" id="{00000000-0008-0000-05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29" name="Text Box 17">
          <a:extLst>
            <a:ext uri="{FF2B5EF4-FFF2-40B4-BE49-F238E27FC236}">
              <a16:creationId xmlns:a16="http://schemas.microsoft.com/office/drawing/2014/main" id="{00000000-0008-0000-05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30" name="Text Box 18">
          <a:extLst>
            <a:ext uri="{FF2B5EF4-FFF2-40B4-BE49-F238E27FC236}">
              <a16:creationId xmlns:a16="http://schemas.microsoft.com/office/drawing/2014/main" id="{00000000-0008-0000-05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1731"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2" name="Text Box 16">
          <a:extLst>
            <a:ext uri="{FF2B5EF4-FFF2-40B4-BE49-F238E27FC236}">
              <a16:creationId xmlns:a16="http://schemas.microsoft.com/office/drawing/2014/main" id="{00000000-0008-0000-05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3" name="Text Box 17">
          <a:extLst>
            <a:ext uri="{FF2B5EF4-FFF2-40B4-BE49-F238E27FC236}">
              <a16:creationId xmlns:a16="http://schemas.microsoft.com/office/drawing/2014/main" id="{00000000-0008-0000-05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4" name="Text Box 18">
          <a:extLst>
            <a:ext uri="{FF2B5EF4-FFF2-40B4-BE49-F238E27FC236}">
              <a16:creationId xmlns:a16="http://schemas.microsoft.com/office/drawing/2014/main" id="{00000000-0008-0000-05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5" name="Text Box 19">
          <a:extLst>
            <a:ext uri="{FF2B5EF4-FFF2-40B4-BE49-F238E27FC236}">
              <a16:creationId xmlns:a16="http://schemas.microsoft.com/office/drawing/2014/main" id="{00000000-0008-0000-05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6" name="Text Box 16">
          <a:extLst>
            <a:ext uri="{FF2B5EF4-FFF2-40B4-BE49-F238E27FC236}">
              <a16:creationId xmlns:a16="http://schemas.microsoft.com/office/drawing/2014/main" id="{00000000-0008-0000-05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7" name="Text Box 17">
          <a:extLst>
            <a:ext uri="{FF2B5EF4-FFF2-40B4-BE49-F238E27FC236}">
              <a16:creationId xmlns:a16="http://schemas.microsoft.com/office/drawing/2014/main" id="{00000000-0008-0000-05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8" name="Text Box 18">
          <a:extLst>
            <a:ext uri="{FF2B5EF4-FFF2-40B4-BE49-F238E27FC236}">
              <a16:creationId xmlns:a16="http://schemas.microsoft.com/office/drawing/2014/main" id="{00000000-0008-0000-05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9" name="Text Box 19">
          <a:extLst>
            <a:ext uri="{FF2B5EF4-FFF2-40B4-BE49-F238E27FC236}">
              <a16:creationId xmlns:a16="http://schemas.microsoft.com/office/drawing/2014/main" id="{00000000-0008-0000-05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0" name="Text Box 16">
          <a:extLst>
            <a:ext uri="{FF2B5EF4-FFF2-40B4-BE49-F238E27FC236}">
              <a16:creationId xmlns:a16="http://schemas.microsoft.com/office/drawing/2014/main" id="{00000000-0008-0000-05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1" name="Text Box 17">
          <a:extLst>
            <a:ext uri="{FF2B5EF4-FFF2-40B4-BE49-F238E27FC236}">
              <a16:creationId xmlns:a16="http://schemas.microsoft.com/office/drawing/2014/main" id="{00000000-0008-0000-05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2" name="Text Box 18">
          <a:extLst>
            <a:ext uri="{FF2B5EF4-FFF2-40B4-BE49-F238E27FC236}">
              <a16:creationId xmlns:a16="http://schemas.microsoft.com/office/drawing/2014/main" id="{00000000-0008-0000-05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3" name="Text Box 19">
          <a:extLst>
            <a:ext uri="{FF2B5EF4-FFF2-40B4-BE49-F238E27FC236}">
              <a16:creationId xmlns:a16="http://schemas.microsoft.com/office/drawing/2014/main" id="{00000000-0008-0000-05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4" name="Text Box 16">
          <a:extLst>
            <a:ext uri="{FF2B5EF4-FFF2-40B4-BE49-F238E27FC236}">
              <a16:creationId xmlns:a16="http://schemas.microsoft.com/office/drawing/2014/main" id="{00000000-0008-0000-05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5" name="Text Box 17">
          <a:extLst>
            <a:ext uri="{FF2B5EF4-FFF2-40B4-BE49-F238E27FC236}">
              <a16:creationId xmlns:a16="http://schemas.microsoft.com/office/drawing/2014/main" id="{00000000-0008-0000-05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6" name="Text Box 18">
          <a:extLst>
            <a:ext uri="{FF2B5EF4-FFF2-40B4-BE49-F238E27FC236}">
              <a16:creationId xmlns:a16="http://schemas.microsoft.com/office/drawing/2014/main" id="{00000000-0008-0000-05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7" name="Text Box 19">
          <a:extLst>
            <a:ext uri="{FF2B5EF4-FFF2-40B4-BE49-F238E27FC236}">
              <a16:creationId xmlns:a16="http://schemas.microsoft.com/office/drawing/2014/main" id="{00000000-0008-0000-05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48" name="Text Box 16">
          <a:extLst>
            <a:ext uri="{FF2B5EF4-FFF2-40B4-BE49-F238E27FC236}">
              <a16:creationId xmlns:a16="http://schemas.microsoft.com/office/drawing/2014/main" id="{00000000-0008-0000-05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49" name="Text Box 17">
          <a:extLst>
            <a:ext uri="{FF2B5EF4-FFF2-40B4-BE49-F238E27FC236}">
              <a16:creationId xmlns:a16="http://schemas.microsoft.com/office/drawing/2014/main" id="{00000000-0008-0000-05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50" name="Text Box 18">
          <a:extLst>
            <a:ext uri="{FF2B5EF4-FFF2-40B4-BE49-F238E27FC236}">
              <a16:creationId xmlns:a16="http://schemas.microsoft.com/office/drawing/2014/main" id="{00000000-0008-0000-05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51" name="Text Box 19">
          <a:extLst>
            <a:ext uri="{FF2B5EF4-FFF2-40B4-BE49-F238E27FC236}">
              <a16:creationId xmlns:a16="http://schemas.microsoft.com/office/drawing/2014/main" id="{00000000-0008-0000-05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752"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3" name="Text Box 16">
          <a:extLst>
            <a:ext uri="{FF2B5EF4-FFF2-40B4-BE49-F238E27FC236}">
              <a16:creationId xmlns:a16="http://schemas.microsoft.com/office/drawing/2014/main" id="{00000000-0008-0000-05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4" name="Text Box 17">
          <a:extLst>
            <a:ext uri="{FF2B5EF4-FFF2-40B4-BE49-F238E27FC236}">
              <a16:creationId xmlns:a16="http://schemas.microsoft.com/office/drawing/2014/main" id="{00000000-0008-0000-05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5" name="Text Box 18">
          <a:extLst>
            <a:ext uri="{FF2B5EF4-FFF2-40B4-BE49-F238E27FC236}">
              <a16:creationId xmlns:a16="http://schemas.microsoft.com/office/drawing/2014/main" id="{00000000-0008-0000-05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6" name="Text Box 19">
          <a:extLst>
            <a:ext uri="{FF2B5EF4-FFF2-40B4-BE49-F238E27FC236}">
              <a16:creationId xmlns:a16="http://schemas.microsoft.com/office/drawing/2014/main" id="{00000000-0008-0000-05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757"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58" name="Text Box 16">
          <a:extLst>
            <a:ext uri="{FF2B5EF4-FFF2-40B4-BE49-F238E27FC236}">
              <a16:creationId xmlns:a16="http://schemas.microsoft.com/office/drawing/2014/main" id="{00000000-0008-0000-05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59" name="Text Box 17">
          <a:extLst>
            <a:ext uri="{FF2B5EF4-FFF2-40B4-BE49-F238E27FC236}">
              <a16:creationId xmlns:a16="http://schemas.microsoft.com/office/drawing/2014/main" id="{00000000-0008-0000-05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60" name="Text Box 18">
          <a:extLst>
            <a:ext uri="{FF2B5EF4-FFF2-40B4-BE49-F238E27FC236}">
              <a16:creationId xmlns:a16="http://schemas.microsoft.com/office/drawing/2014/main" id="{00000000-0008-0000-05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1" name="Text Box 16">
          <a:extLst>
            <a:ext uri="{FF2B5EF4-FFF2-40B4-BE49-F238E27FC236}">
              <a16:creationId xmlns:a16="http://schemas.microsoft.com/office/drawing/2014/main" id="{00000000-0008-0000-05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2" name="Text Box 17">
          <a:extLst>
            <a:ext uri="{FF2B5EF4-FFF2-40B4-BE49-F238E27FC236}">
              <a16:creationId xmlns:a16="http://schemas.microsoft.com/office/drawing/2014/main" id="{00000000-0008-0000-05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3" name="Text Box 18">
          <a:extLst>
            <a:ext uri="{FF2B5EF4-FFF2-40B4-BE49-F238E27FC236}">
              <a16:creationId xmlns:a16="http://schemas.microsoft.com/office/drawing/2014/main" id="{00000000-0008-0000-05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4" name="Text Box 19">
          <a:extLst>
            <a:ext uri="{FF2B5EF4-FFF2-40B4-BE49-F238E27FC236}">
              <a16:creationId xmlns:a16="http://schemas.microsoft.com/office/drawing/2014/main" id="{00000000-0008-0000-05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5" name="Text Box 16">
          <a:extLst>
            <a:ext uri="{FF2B5EF4-FFF2-40B4-BE49-F238E27FC236}">
              <a16:creationId xmlns:a16="http://schemas.microsoft.com/office/drawing/2014/main" id="{00000000-0008-0000-05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6" name="Text Box 17">
          <a:extLst>
            <a:ext uri="{FF2B5EF4-FFF2-40B4-BE49-F238E27FC236}">
              <a16:creationId xmlns:a16="http://schemas.microsoft.com/office/drawing/2014/main" id="{00000000-0008-0000-05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7" name="Text Box 18">
          <a:extLst>
            <a:ext uri="{FF2B5EF4-FFF2-40B4-BE49-F238E27FC236}">
              <a16:creationId xmlns:a16="http://schemas.microsoft.com/office/drawing/2014/main" id="{00000000-0008-0000-05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8" name="Text Box 19">
          <a:extLst>
            <a:ext uri="{FF2B5EF4-FFF2-40B4-BE49-F238E27FC236}">
              <a16:creationId xmlns:a16="http://schemas.microsoft.com/office/drawing/2014/main" id="{00000000-0008-0000-05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769"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770"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772"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773"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774"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5" name="Text Box 16">
          <a:extLst>
            <a:ext uri="{FF2B5EF4-FFF2-40B4-BE49-F238E27FC236}">
              <a16:creationId xmlns:a16="http://schemas.microsoft.com/office/drawing/2014/main" id="{00000000-0008-0000-05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6" name="Text Box 17">
          <a:extLst>
            <a:ext uri="{FF2B5EF4-FFF2-40B4-BE49-F238E27FC236}">
              <a16:creationId xmlns:a16="http://schemas.microsoft.com/office/drawing/2014/main" id="{00000000-0008-0000-05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7" name="Text Box 18">
          <a:extLst>
            <a:ext uri="{FF2B5EF4-FFF2-40B4-BE49-F238E27FC236}">
              <a16:creationId xmlns:a16="http://schemas.microsoft.com/office/drawing/2014/main" id="{00000000-0008-0000-05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8" name="Text Box 19">
          <a:extLst>
            <a:ext uri="{FF2B5EF4-FFF2-40B4-BE49-F238E27FC236}">
              <a16:creationId xmlns:a16="http://schemas.microsoft.com/office/drawing/2014/main" id="{00000000-0008-0000-05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79" name="Text Box 16">
          <a:extLst>
            <a:ext uri="{FF2B5EF4-FFF2-40B4-BE49-F238E27FC236}">
              <a16:creationId xmlns:a16="http://schemas.microsoft.com/office/drawing/2014/main" id="{00000000-0008-0000-05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0" name="Text Box 17">
          <a:extLst>
            <a:ext uri="{FF2B5EF4-FFF2-40B4-BE49-F238E27FC236}">
              <a16:creationId xmlns:a16="http://schemas.microsoft.com/office/drawing/2014/main" id="{00000000-0008-0000-05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1" name="Text Box 18">
          <a:extLst>
            <a:ext uri="{FF2B5EF4-FFF2-40B4-BE49-F238E27FC236}">
              <a16:creationId xmlns:a16="http://schemas.microsoft.com/office/drawing/2014/main" id="{00000000-0008-0000-05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2" name="Text Box 19">
          <a:extLst>
            <a:ext uri="{FF2B5EF4-FFF2-40B4-BE49-F238E27FC236}">
              <a16:creationId xmlns:a16="http://schemas.microsoft.com/office/drawing/2014/main" id="{00000000-0008-0000-05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3" name="Text Box 16">
          <a:extLst>
            <a:ext uri="{FF2B5EF4-FFF2-40B4-BE49-F238E27FC236}">
              <a16:creationId xmlns:a16="http://schemas.microsoft.com/office/drawing/2014/main" id="{00000000-0008-0000-05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4" name="Text Box 17">
          <a:extLst>
            <a:ext uri="{FF2B5EF4-FFF2-40B4-BE49-F238E27FC236}">
              <a16:creationId xmlns:a16="http://schemas.microsoft.com/office/drawing/2014/main" id="{00000000-0008-0000-05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5" name="Text Box 18">
          <a:extLst>
            <a:ext uri="{FF2B5EF4-FFF2-40B4-BE49-F238E27FC236}">
              <a16:creationId xmlns:a16="http://schemas.microsoft.com/office/drawing/2014/main" id="{00000000-0008-0000-05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6" name="Text Box 19">
          <a:extLst>
            <a:ext uri="{FF2B5EF4-FFF2-40B4-BE49-F238E27FC236}">
              <a16:creationId xmlns:a16="http://schemas.microsoft.com/office/drawing/2014/main" id="{00000000-0008-0000-05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7" name="Text Box 16">
          <a:extLst>
            <a:ext uri="{FF2B5EF4-FFF2-40B4-BE49-F238E27FC236}">
              <a16:creationId xmlns:a16="http://schemas.microsoft.com/office/drawing/2014/main" id="{00000000-0008-0000-05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8" name="Text Box 17">
          <a:extLst>
            <a:ext uri="{FF2B5EF4-FFF2-40B4-BE49-F238E27FC236}">
              <a16:creationId xmlns:a16="http://schemas.microsoft.com/office/drawing/2014/main" id="{00000000-0008-0000-05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9" name="Text Box 18">
          <a:extLst>
            <a:ext uri="{FF2B5EF4-FFF2-40B4-BE49-F238E27FC236}">
              <a16:creationId xmlns:a16="http://schemas.microsoft.com/office/drawing/2014/main" id="{00000000-0008-0000-05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90" name="Text Box 19">
          <a:extLst>
            <a:ext uri="{FF2B5EF4-FFF2-40B4-BE49-F238E27FC236}">
              <a16:creationId xmlns:a16="http://schemas.microsoft.com/office/drawing/2014/main" id="{00000000-0008-0000-05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1" name="Text Box 16">
          <a:extLst>
            <a:ext uri="{FF2B5EF4-FFF2-40B4-BE49-F238E27FC236}">
              <a16:creationId xmlns:a16="http://schemas.microsoft.com/office/drawing/2014/main" id="{00000000-0008-0000-05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2" name="Text Box 17">
          <a:extLst>
            <a:ext uri="{FF2B5EF4-FFF2-40B4-BE49-F238E27FC236}">
              <a16:creationId xmlns:a16="http://schemas.microsoft.com/office/drawing/2014/main" id="{00000000-0008-0000-05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3" name="Text Box 18">
          <a:extLst>
            <a:ext uri="{FF2B5EF4-FFF2-40B4-BE49-F238E27FC236}">
              <a16:creationId xmlns:a16="http://schemas.microsoft.com/office/drawing/2014/main" id="{00000000-0008-0000-05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4" name="Text Box 16">
          <a:extLst>
            <a:ext uri="{FF2B5EF4-FFF2-40B4-BE49-F238E27FC236}">
              <a16:creationId xmlns:a16="http://schemas.microsoft.com/office/drawing/2014/main" id="{00000000-0008-0000-05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5" name="Text Box 17">
          <a:extLst>
            <a:ext uri="{FF2B5EF4-FFF2-40B4-BE49-F238E27FC236}">
              <a16:creationId xmlns:a16="http://schemas.microsoft.com/office/drawing/2014/main" id="{00000000-0008-0000-05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6" name="Text Box 18">
          <a:extLst>
            <a:ext uri="{FF2B5EF4-FFF2-40B4-BE49-F238E27FC236}">
              <a16:creationId xmlns:a16="http://schemas.microsoft.com/office/drawing/2014/main" id="{00000000-0008-0000-05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7" name="Text Box 19">
          <a:extLst>
            <a:ext uri="{FF2B5EF4-FFF2-40B4-BE49-F238E27FC236}">
              <a16:creationId xmlns:a16="http://schemas.microsoft.com/office/drawing/2014/main" id="{00000000-0008-0000-05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8" name="Text Box 16">
          <a:extLst>
            <a:ext uri="{FF2B5EF4-FFF2-40B4-BE49-F238E27FC236}">
              <a16:creationId xmlns:a16="http://schemas.microsoft.com/office/drawing/2014/main" id="{00000000-0008-0000-05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9" name="Text Box 17">
          <a:extLst>
            <a:ext uri="{FF2B5EF4-FFF2-40B4-BE49-F238E27FC236}">
              <a16:creationId xmlns:a16="http://schemas.microsoft.com/office/drawing/2014/main" id="{00000000-0008-0000-05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800" name="Text Box 18">
          <a:extLst>
            <a:ext uri="{FF2B5EF4-FFF2-40B4-BE49-F238E27FC236}">
              <a16:creationId xmlns:a16="http://schemas.microsoft.com/office/drawing/2014/main" id="{00000000-0008-0000-05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801" name="Text Box 19">
          <a:extLst>
            <a:ext uri="{FF2B5EF4-FFF2-40B4-BE49-F238E27FC236}">
              <a16:creationId xmlns:a16="http://schemas.microsoft.com/office/drawing/2014/main" id="{00000000-0008-0000-05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2" name="Text Box 16">
          <a:extLst>
            <a:ext uri="{FF2B5EF4-FFF2-40B4-BE49-F238E27FC236}">
              <a16:creationId xmlns:a16="http://schemas.microsoft.com/office/drawing/2014/main" id="{00000000-0008-0000-05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3" name="Text Box 17">
          <a:extLst>
            <a:ext uri="{FF2B5EF4-FFF2-40B4-BE49-F238E27FC236}">
              <a16:creationId xmlns:a16="http://schemas.microsoft.com/office/drawing/2014/main" id="{00000000-0008-0000-05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4" name="Text Box 18">
          <a:extLst>
            <a:ext uri="{FF2B5EF4-FFF2-40B4-BE49-F238E27FC236}">
              <a16:creationId xmlns:a16="http://schemas.microsoft.com/office/drawing/2014/main" id="{00000000-0008-0000-05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5" name="Text Box 19">
          <a:extLst>
            <a:ext uri="{FF2B5EF4-FFF2-40B4-BE49-F238E27FC236}">
              <a16:creationId xmlns:a16="http://schemas.microsoft.com/office/drawing/2014/main" id="{00000000-0008-0000-05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1806"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7" name="Text Box 16">
          <a:extLst>
            <a:ext uri="{FF2B5EF4-FFF2-40B4-BE49-F238E27FC236}">
              <a16:creationId xmlns:a16="http://schemas.microsoft.com/office/drawing/2014/main" id="{00000000-0008-0000-05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8" name="Text Box 17">
          <a:extLst>
            <a:ext uri="{FF2B5EF4-FFF2-40B4-BE49-F238E27FC236}">
              <a16:creationId xmlns:a16="http://schemas.microsoft.com/office/drawing/2014/main" id="{00000000-0008-0000-05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9" name="Text Box 18">
          <a:extLst>
            <a:ext uri="{FF2B5EF4-FFF2-40B4-BE49-F238E27FC236}">
              <a16:creationId xmlns:a16="http://schemas.microsoft.com/office/drawing/2014/main" id="{00000000-0008-0000-05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10" name="Text Box 19">
          <a:extLst>
            <a:ext uri="{FF2B5EF4-FFF2-40B4-BE49-F238E27FC236}">
              <a16:creationId xmlns:a16="http://schemas.microsoft.com/office/drawing/2014/main" id="{00000000-0008-0000-05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1811"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2" name="Text Box 16">
          <a:extLst>
            <a:ext uri="{FF2B5EF4-FFF2-40B4-BE49-F238E27FC236}">
              <a16:creationId xmlns:a16="http://schemas.microsoft.com/office/drawing/2014/main" id="{00000000-0008-0000-05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3" name="Text Box 17">
          <a:extLst>
            <a:ext uri="{FF2B5EF4-FFF2-40B4-BE49-F238E27FC236}">
              <a16:creationId xmlns:a16="http://schemas.microsoft.com/office/drawing/2014/main" id="{00000000-0008-0000-05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4" name="Text Box 18">
          <a:extLst>
            <a:ext uri="{FF2B5EF4-FFF2-40B4-BE49-F238E27FC236}">
              <a16:creationId xmlns:a16="http://schemas.microsoft.com/office/drawing/2014/main" id="{00000000-0008-0000-05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5" name="Text Box 19">
          <a:extLst>
            <a:ext uri="{FF2B5EF4-FFF2-40B4-BE49-F238E27FC236}">
              <a16:creationId xmlns:a16="http://schemas.microsoft.com/office/drawing/2014/main" id="{00000000-0008-0000-05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014"/>
    <xdr:sp macro="" textlink="">
      <xdr:nvSpPr>
        <xdr:cNvPr id="1817"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18" name="Text Box 16">
          <a:extLst>
            <a:ext uri="{FF2B5EF4-FFF2-40B4-BE49-F238E27FC236}">
              <a16:creationId xmlns:a16="http://schemas.microsoft.com/office/drawing/2014/main" id="{00000000-0008-0000-05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19" name="Text Box 17">
          <a:extLst>
            <a:ext uri="{FF2B5EF4-FFF2-40B4-BE49-F238E27FC236}">
              <a16:creationId xmlns:a16="http://schemas.microsoft.com/office/drawing/2014/main" id="{00000000-0008-0000-05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20" name="Text Box 18">
          <a:extLst>
            <a:ext uri="{FF2B5EF4-FFF2-40B4-BE49-F238E27FC236}">
              <a16:creationId xmlns:a16="http://schemas.microsoft.com/office/drawing/2014/main" id="{00000000-0008-0000-05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21" name="Text Box 19">
          <a:extLst>
            <a:ext uri="{FF2B5EF4-FFF2-40B4-BE49-F238E27FC236}">
              <a16:creationId xmlns:a16="http://schemas.microsoft.com/office/drawing/2014/main" id="{00000000-0008-0000-05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1822"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1823"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1824"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5" name="Text Box 16">
          <a:extLst>
            <a:ext uri="{FF2B5EF4-FFF2-40B4-BE49-F238E27FC236}">
              <a16:creationId xmlns:a16="http://schemas.microsoft.com/office/drawing/2014/main" id="{00000000-0008-0000-05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6" name="Text Box 17">
          <a:extLst>
            <a:ext uri="{FF2B5EF4-FFF2-40B4-BE49-F238E27FC236}">
              <a16:creationId xmlns:a16="http://schemas.microsoft.com/office/drawing/2014/main" id="{00000000-0008-0000-05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7" name="Text Box 18">
          <a:extLst>
            <a:ext uri="{FF2B5EF4-FFF2-40B4-BE49-F238E27FC236}">
              <a16:creationId xmlns:a16="http://schemas.microsoft.com/office/drawing/2014/main" id="{00000000-0008-0000-05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1828"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29" name="Text Box 16">
          <a:extLst>
            <a:ext uri="{FF2B5EF4-FFF2-40B4-BE49-F238E27FC236}">
              <a16:creationId xmlns:a16="http://schemas.microsoft.com/office/drawing/2014/main" id="{00000000-0008-0000-05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0" name="Text Box 17">
          <a:extLst>
            <a:ext uri="{FF2B5EF4-FFF2-40B4-BE49-F238E27FC236}">
              <a16:creationId xmlns:a16="http://schemas.microsoft.com/office/drawing/2014/main" id="{00000000-0008-0000-05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1" name="Text Box 18">
          <a:extLst>
            <a:ext uri="{FF2B5EF4-FFF2-40B4-BE49-F238E27FC236}">
              <a16:creationId xmlns:a16="http://schemas.microsoft.com/office/drawing/2014/main" id="{00000000-0008-0000-05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2" name="Text Box 19">
          <a:extLst>
            <a:ext uri="{FF2B5EF4-FFF2-40B4-BE49-F238E27FC236}">
              <a16:creationId xmlns:a16="http://schemas.microsoft.com/office/drawing/2014/main" id="{00000000-0008-0000-05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3" name="Text Box 16">
          <a:extLst>
            <a:ext uri="{FF2B5EF4-FFF2-40B4-BE49-F238E27FC236}">
              <a16:creationId xmlns:a16="http://schemas.microsoft.com/office/drawing/2014/main" id="{00000000-0008-0000-05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4" name="Text Box 17">
          <a:extLst>
            <a:ext uri="{FF2B5EF4-FFF2-40B4-BE49-F238E27FC236}">
              <a16:creationId xmlns:a16="http://schemas.microsoft.com/office/drawing/2014/main" id="{00000000-0008-0000-05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5" name="Text Box 18">
          <a:extLst>
            <a:ext uri="{FF2B5EF4-FFF2-40B4-BE49-F238E27FC236}">
              <a16:creationId xmlns:a16="http://schemas.microsoft.com/office/drawing/2014/main" id="{00000000-0008-0000-05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6" name="Text Box 19">
          <a:extLst>
            <a:ext uri="{FF2B5EF4-FFF2-40B4-BE49-F238E27FC236}">
              <a16:creationId xmlns:a16="http://schemas.microsoft.com/office/drawing/2014/main" id="{00000000-0008-0000-05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7" name="Text Box 16">
          <a:extLst>
            <a:ext uri="{FF2B5EF4-FFF2-40B4-BE49-F238E27FC236}">
              <a16:creationId xmlns:a16="http://schemas.microsoft.com/office/drawing/2014/main" id="{00000000-0008-0000-05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8" name="Text Box 17">
          <a:extLst>
            <a:ext uri="{FF2B5EF4-FFF2-40B4-BE49-F238E27FC236}">
              <a16:creationId xmlns:a16="http://schemas.microsoft.com/office/drawing/2014/main" id="{00000000-0008-0000-05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9" name="Text Box 18">
          <a:extLst>
            <a:ext uri="{FF2B5EF4-FFF2-40B4-BE49-F238E27FC236}">
              <a16:creationId xmlns:a16="http://schemas.microsoft.com/office/drawing/2014/main" id="{00000000-0008-0000-05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40" name="Text Box 19">
          <a:extLst>
            <a:ext uri="{FF2B5EF4-FFF2-40B4-BE49-F238E27FC236}">
              <a16:creationId xmlns:a16="http://schemas.microsoft.com/office/drawing/2014/main" id="{00000000-0008-0000-05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1" name="Text Box 16">
          <a:extLst>
            <a:ext uri="{FF2B5EF4-FFF2-40B4-BE49-F238E27FC236}">
              <a16:creationId xmlns:a16="http://schemas.microsoft.com/office/drawing/2014/main" id="{00000000-0008-0000-05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2" name="Text Box 17">
          <a:extLst>
            <a:ext uri="{FF2B5EF4-FFF2-40B4-BE49-F238E27FC236}">
              <a16:creationId xmlns:a16="http://schemas.microsoft.com/office/drawing/2014/main" id="{00000000-0008-0000-05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3" name="Text Box 18">
          <a:extLst>
            <a:ext uri="{FF2B5EF4-FFF2-40B4-BE49-F238E27FC236}">
              <a16:creationId xmlns:a16="http://schemas.microsoft.com/office/drawing/2014/main" id="{00000000-0008-0000-05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4" name="Text Box 19">
          <a:extLst>
            <a:ext uri="{FF2B5EF4-FFF2-40B4-BE49-F238E27FC236}">
              <a16:creationId xmlns:a16="http://schemas.microsoft.com/office/drawing/2014/main" id="{00000000-0008-0000-05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5" name="Text Box 16">
          <a:extLst>
            <a:ext uri="{FF2B5EF4-FFF2-40B4-BE49-F238E27FC236}">
              <a16:creationId xmlns:a16="http://schemas.microsoft.com/office/drawing/2014/main" id="{00000000-0008-0000-05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6" name="Text Box 17">
          <a:extLst>
            <a:ext uri="{FF2B5EF4-FFF2-40B4-BE49-F238E27FC236}">
              <a16:creationId xmlns:a16="http://schemas.microsoft.com/office/drawing/2014/main" id="{00000000-0008-0000-05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7" name="Text Box 18">
          <a:extLst>
            <a:ext uri="{FF2B5EF4-FFF2-40B4-BE49-F238E27FC236}">
              <a16:creationId xmlns:a16="http://schemas.microsoft.com/office/drawing/2014/main" id="{00000000-0008-0000-05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8" name="Text Box 19">
          <a:extLst>
            <a:ext uri="{FF2B5EF4-FFF2-40B4-BE49-F238E27FC236}">
              <a16:creationId xmlns:a16="http://schemas.microsoft.com/office/drawing/2014/main" id="{00000000-0008-0000-05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504825</xdr:rowOff>
    </xdr:from>
    <xdr:ext cx="95250" cy="444014"/>
    <xdr:sp macro="" textlink="">
      <xdr:nvSpPr>
        <xdr:cNvPr id="1849"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0" name="Text Box 16">
          <a:extLst>
            <a:ext uri="{FF2B5EF4-FFF2-40B4-BE49-F238E27FC236}">
              <a16:creationId xmlns:a16="http://schemas.microsoft.com/office/drawing/2014/main" id="{00000000-0008-0000-05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1" name="Text Box 17">
          <a:extLst>
            <a:ext uri="{FF2B5EF4-FFF2-40B4-BE49-F238E27FC236}">
              <a16:creationId xmlns:a16="http://schemas.microsoft.com/office/drawing/2014/main" id="{00000000-0008-0000-05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2" name="Text Box 18">
          <a:extLst>
            <a:ext uri="{FF2B5EF4-FFF2-40B4-BE49-F238E27FC236}">
              <a16:creationId xmlns:a16="http://schemas.microsoft.com/office/drawing/2014/main" id="{00000000-0008-0000-05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3" name="Text Box 19">
          <a:extLst>
            <a:ext uri="{FF2B5EF4-FFF2-40B4-BE49-F238E27FC236}">
              <a16:creationId xmlns:a16="http://schemas.microsoft.com/office/drawing/2014/main" id="{00000000-0008-0000-05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504825</xdr:rowOff>
    </xdr:from>
    <xdr:ext cx="95250" cy="442269"/>
    <xdr:sp macro="" textlink="">
      <xdr:nvSpPr>
        <xdr:cNvPr id="1854"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5" name="Text Box 16">
          <a:extLst>
            <a:ext uri="{FF2B5EF4-FFF2-40B4-BE49-F238E27FC236}">
              <a16:creationId xmlns:a16="http://schemas.microsoft.com/office/drawing/2014/main" id="{00000000-0008-0000-05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6" name="Text Box 17">
          <a:extLst>
            <a:ext uri="{FF2B5EF4-FFF2-40B4-BE49-F238E27FC236}">
              <a16:creationId xmlns:a16="http://schemas.microsoft.com/office/drawing/2014/main" id="{00000000-0008-0000-05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7" name="Text Box 18">
          <a:extLst>
            <a:ext uri="{FF2B5EF4-FFF2-40B4-BE49-F238E27FC236}">
              <a16:creationId xmlns:a16="http://schemas.microsoft.com/office/drawing/2014/main" id="{00000000-0008-0000-05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58" name="Text Box 16">
          <a:extLst>
            <a:ext uri="{FF2B5EF4-FFF2-40B4-BE49-F238E27FC236}">
              <a16:creationId xmlns:a16="http://schemas.microsoft.com/office/drawing/2014/main" id="{00000000-0008-0000-05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59" name="Text Box 17">
          <a:extLst>
            <a:ext uri="{FF2B5EF4-FFF2-40B4-BE49-F238E27FC236}">
              <a16:creationId xmlns:a16="http://schemas.microsoft.com/office/drawing/2014/main" id="{00000000-0008-0000-05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0" name="Text Box 18">
          <a:extLst>
            <a:ext uri="{FF2B5EF4-FFF2-40B4-BE49-F238E27FC236}">
              <a16:creationId xmlns:a16="http://schemas.microsoft.com/office/drawing/2014/main" id="{00000000-0008-0000-05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1" name="Text Box 19">
          <a:extLst>
            <a:ext uri="{FF2B5EF4-FFF2-40B4-BE49-F238E27FC236}">
              <a16:creationId xmlns:a16="http://schemas.microsoft.com/office/drawing/2014/main" id="{00000000-0008-0000-05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2" name="Text Box 16">
          <a:extLst>
            <a:ext uri="{FF2B5EF4-FFF2-40B4-BE49-F238E27FC236}">
              <a16:creationId xmlns:a16="http://schemas.microsoft.com/office/drawing/2014/main" id="{00000000-0008-0000-05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3" name="Text Box 17">
          <a:extLst>
            <a:ext uri="{FF2B5EF4-FFF2-40B4-BE49-F238E27FC236}">
              <a16:creationId xmlns:a16="http://schemas.microsoft.com/office/drawing/2014/main" id="{00000000-0008-0000-05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4" name="Text Box 18">
          <a:extLst>
            <a:ext uri="{FF2B5EF4-FFF2-40B4-BE49-F238E27FC236}">
              <a16:creationId xmlns:a16="http://schemas.microsoft.com/office/drawing/2014/main" id="{00000000-0008-0000-05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5" name="Text Box 19">
          <a:extLst>
            <a:ext uri="{FF2B5EF4-FFF2-40B4-BE49-F238E27FC236}">
              <a16:creationId xmlns:a16="http://schemas.microsoft.com/office/drawing/2014/main" id="{00000000-0008-0000-05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1866"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1867"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1868"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1869"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1870"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213632"/>
    <xdr:sp macro="" textlink="">
      <xdr:nvSpPr>
        <xdr:cNvPr id="1871"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2" name="Text Box 16">
          <a:extLst>
            <a:ext uri="{FF2B5EF4-FFF2-40B4-BE49-F238E27FC236}">
              <a16:creationId xmlns:a16="http://schemas.microsoft.com/office/drawing/2014/main" id="{00000000-0008-0000-05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3" name="Text Box 17">
          <a:extLst>
            <a:ext uri="{FF2B5EF4-FFF2-40B4-BE49-F238E27FC236}">
              <a16:creationId xmlns:a16="http://schemas.microsoft.com/office/drawing/2014/main" id="{00000000-0008-0000-05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4" name="Text Box 18">
          <a:extLst>
            <a:ext uri="{FF2B5EF4-FFF2-40B4-BE49-F238E27FC236}">
              <a16:creationId xmlns:a16="http://schemas.microsoft.com/office/drawing/2014/main" id="{00000000-0008-0000-05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5" name="Text Box 19">
          <a:extLst>
            <a:ext uri="{FF2B5EF4-FFF2-40B4-BE49-F238E27FC236}">
              <a16:creationId xmlns:a16="http://schemas.microsoft.com/office/drawing/2014/main" id="{00000000-0008-0000-05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6" name="Text Box 16">
          <a:extLst>
            <a:ext uri="{FF2B5EF4-FFF2-40B4-BE49-F238E27FC236}">
              <a16:creationId xmlns:a16="http://schemas.microsoft.com/office/drawing/2014/main" id="{00000000-0008-0000-05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7" name="Text Box 17">
          <a:extLst>
            <a:ext uri="{FF2B5EF4-FFF2-40B4-BE49-F238E27FC236}">
              <a16:creationId xmlns:a16="http://schemas.microsoft.com/office/drawing/2014/main" id="{00000000-0008-0000-05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8" name="Text Box 18">
          <a:extLst>
            <a:ext uri="{FF2B5EF4-FFF2-40B4-BE49-F238E27FC236}">
              <a16:creationId xmlns:a16="http://schemas.microsoft.com/office/drawing/2014/main" id="{00000000-0008-0000-05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9" name="Text Box 19">
          <a:extLst>
            <a:ext uri="{FF2B5EF4-FFF2-40B4-BE49-F238E27FC236}">
              <a16:creationId xmlns:a16="http://schemas.microsoft.com/office/drawing/2014/main" id="{00000000-0008-0000-05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0" name="Text Box 16">
          <a:extLst>
            <a:ext uri="{FF2B5EF4-FFF2-40B4-BE49-F238E27FC236}">
              <a16:creationId xmlns:a16="http://schemas.microsoft.com/office/drawing/2014/main" id="{00000000-0008-0000-05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1" name="Text Box 17">
          <a:extLst>
            <a:ext uri="{FF2B5EF4-FFF2-40B4-BE49-F238E27FC236}">
              <a16:creationId xmlns:a16="http://schemas.microsoft.com/office/drawing/2014/main" id="{00000000-0008-0000-05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2" name="Text Box 18">
          <a:extLst>
            <a:ext uri="{FF2B5EF4-FFF2-40B4-BE49-F238E27FC236}">
              <a16:creationId xmlns:a16="http://schemas.microsoft.com/office/drawing/2014/main" id="{00000000-0008-0000-05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3" name="Text Box 19">
          <a:extLst>
            <a:ext uri="{FF2B5EF4-FFF2-40B4-BE49-F238E27FC236}">
              <a16:creationId xmlns:a16="http://schemas.microsoft.com/office/drawing/2014/main" id="{00000000-0008-0000-05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97</xdr:row>
      <xdr:rowOff>504825</xdr:rowOff>
    </xdr:from>
    <xdr:ext cx="95250" cy="444014"/>
    <xdr:sp macro="" textlink="">
      <xdr:nvSpPr>
        <xdr:cNvPr id="1884"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5" name="Text Box 16">
          <a:extLst>
            <a:ext uri="{FF2B5EF4-FFF2-40B4-BE49-F238E27FC236}">
              <a16:creationId xmlns:a16="http://schemas.microsoft.com/office/drawing/2014/main" id="{00000000-0008-0000-05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6" name="Text Box 17">
          <a:extLst>
            <a:ext uri="{FF2B5EF4-FFF2-40B4-BE49-F238E27FC236}">
              <a16:creationId xmlns:a16="http://schemas.microsoft.com/office/drawing/2014/main" id="{00000000-0008-0000-05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7" name="Text Box 18">
          <a:extLst>
            <a:ext uri="{FF2B5EF4-FFF2-40B4-BE49-F238E27FC236}">
              <a16:creationId xmlns:a16="http://schemas.microsoft.com/office/drawing/2014/main" id="{00000000-0008-0000-05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8" name="Text Box 19">
          <a:extLst>
            <a:ext uri="{FF2B5EF4-FFF2-40B4-BE49-F238E27FC236}">
              <a16:creationId xmlns:a16="http://schemas.microsoft.com/office/drawing/2014/main" id="{00000000-0008-0000-05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97</xdr:row>
      <xdr:rowOff>504825</xdr:rowOff>
    </xdr:from>
    <xdr:ext cx="95250" cy="442269"/>
    <xdr:sp macro="" textlink="">
      <xdr:nvSpPr>
        <xdr:cNvPr id="1889"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0" name="Text Box 16">
          <a:extLst>
            <a:ext uri="{FF2B5EF4-FFF2-40B4-BE49-F238E27FC236}">
              <a16:creationId xmlns:a16="http://schemas.microsoft.com/office/drawing/2014/main" id="{00000000-0008-0000-05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1" name="Text Box 17">
          <a:extLst>
            <a:ext uri="{FF2B5EF4-FFF2-40B4-BE49-F238E27FC236}">
              <a16:creationId xmlns:a16="http://schemas.microsoft.com/office/drawing/2014/main" id="{00000000-0008-0000-05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2" name="Text Box 18">
          <a:extLst>
            <a:ext uri="{FF2B5EF4-FFF2-40B4-BE49-F238E27FC236}">
              <a16:creationId xmlns:a16="http://schemas.microsoft.com/office/drawing/2014/main" id="{00000000-0008-0000-05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3" name="Text Box 16">
          <a:extLst>
            <a:ext uri="{FF2B5EF4-FFF2-40B4-BE49-F238E27FC236}">
              <a16:creationId xmlns:a16="http://schemas.microsoft.com/office/drawing/2014/main" id="{00000000-0008-0000-05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4" name="Text Box 17">
          <a:extLst>
            <a:ext uri="{FF2B5EF4-FFF2-40B4-BE49-F238E27FC236}">
              <a16:creationId xmlns:a16="http://schemas.microsoft.com/office/drawing/2014/main" id="{00000000-0008-0000-05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5" name="Text Box 18">
          <a:extLst>
            <a:ext uri="{FF2B5EF4-FFF2-40B4-BE49-F238E27FC236}">
              <a16:creationId xmlns:a16="http://schemas.microsoft.com/office/drawing/2014/main" id="{00000000-0008-0000-05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6" name="Text Box 19">
          <a:extLst>
            <a:ext uri="{FF2B5EF4-FFF2-40B4-BE49-F238E27FC236}">
              <a16:creationId xmlns:a16="http://schemas.microsoft.com/office/drawing/2014/main" id="{00000000-0008-0000-05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7" name="Text Box 16">
          <a:extLst>
            <a:ext uri="{FF2B5EF4-FFF2-40B4-BE49-F238E27FC236}">
              <a16:creationId xmlns:a16="http://schemas.microsoft.com/office/drawing/2014/main" id="{00000000-0008-0000-05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8" name="Text Box 17">
          <a:extLst>
            <a:ext uri="{FF2B5EF4-FFF2-40B4-BE49-F238E27FC236}">
              <a16:creationId xmlns:a16="http://schemas.microsoft.com/office/drawing/2014/main" id="{00000000-0008-0000-05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9" name="Text Box 18">
          <a:extLst>
            <a:ext uri="{FF2B5EF4-FFF2-40B4-BE49-F238E27FC236}">
              <a16:creationId xmlns:a16="http://schemas.microsoft.com/office/drawing/2014/main" id="{00000000-0008-0000-05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900" name="Text Box 19">
          <a:extLst>
            <a:ext uri="{FF2B5EF4-FFF2-40B4-BE49-F238E27FC236}">
              <a16:creationId xmlns:a16="http://schemas.microsoft.com/office/drawing/2014/main" id="{00000000-0008-0000-05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1" name="Text Box 16">
          <a:extLst>
            <a:ext uri="{FF2B5EF4-FFF2-40B4-BE49-F238E27FC236}">
              <a16:creationId xmlns:a16="http://schemas.microsoft.com/office/drawing/2014/main" id="{00000000-0008-0000-05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2" name="Text Box 17">
          <a:extLst>
            <a:ext uri="{FF2B5EF4-FFF2-40B4-BE49-F238E27FC236}">
              <a16:creationId xmlns:a16="http://schemas.microsoft.com/office/drawing/2014/main" id="{00000000-0008-0000-05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3" name="Text Box 18">
          <a:extLst>
            <a:ext uri="{FF2B5EF4-FFF2-40B4-BE49-F238E27FC236}">
              <a16:creationId xmlns:a16="http://schemas.microsoft.com/office/drawing/2014/main" id="{00000000-0008-0000-05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4" name="Text Box 19">
          <a:extLst>
            <a:ext uri="{FF2B5EF4-FFF2-40B4-BE49-F238E27FC236}">
              <a16:creationId xmlns:a16="http://schemas.microsoft.com/office/drawing/2014/main" id="{00000000-0008-0000-05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1905"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6" name="Text Box 16">
          <a:extLst>
            <a:ext uri="{FF2B5EF4-FFF2-40B4-BE49-F238E27FC236}">
              <a16:creationId xmlns:a16="http://schemas.microsoft.com/office/drawing/2014/main" id="{00000000-0008-0000-05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7" name="Text Box 17">
          <a:extLst>
            <a:ext uri="{FF2B5EF4-FFF2-40B4-BE49-F238E27FC236}">
              <a16:creationId xmlns:a16="http://schemas.microsoft.com/office/drawing/2014/main" id="{00000000-0008-0000-05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8" name="Text Box 18">
          <a:extLst>
            <a:ext uri="{FF2B5EF4-FFF2-40B4-BE49-F238E27FC236}">
              <a16:creationId xmlns:a16="http://schemas.microsoft.com/office/drawing/2014/main" id="{00000000-0008-0000-05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9" name="Text Box 19">
          <a:extLst>
            <a:ext uri="{FF2B5EF4-FFF2-40B4-BE49-F238E27FC236}">
              <a16:creationId xmlns:a16="http://schemas.microsoft.com/office/drawing/2014/main" id="{00000000-0008-0000-05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1910"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1" name="Text Box 16">
          <a:extLst>
            <a:ext uri="{FF2B5EF4-FFF2-40B4-BE49-F238E27FC236}">
              <a16:creationId xmlns:a16="http://schemas.microsoft.com/office/drawing/2014/main" id="{00000000-0008-0000-05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2" name="Text Box 17">
          <a:extLst>
            <a:ext uri="{FF2B5EF4-FFF2-40B4-BE49-F238E27FC236}">
              <a16:creationId xmlns:a16="http://schemas.microsoft.com/office/drawing/2014/main" id="{00000000-0008-0000-05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3" name="Text Box 18">
          <a:extLst>
            <a:ext uri="{FF2B5EF4-FFF2-40B4-BE49-F238E27FC236}">
              <a16:creationId xmlns:a16="http://schemas.microsoft.com/office/drawing/2014/main" id="{00000000-0008-0000-05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4" name="Text Box 19">
          <a:extLst>
            <a:ext uri="{FF2B5EF4-FFF2-40B4-BE49-F238E27FC236}">
              <a16:creationId xmlns:a16="http://schemas.microsoft.com/office/drawing/2014/main" id="{00000000-0008-0000-05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1915"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103</xdr:row>
      <xdr:rowOff>504825</xdr:rowOff>
    </xdr:from>
    <xdr:ext cx="95250" cy="444014"/>
    <xdr:sp macro="" textlink="">
      <xdr:nvSpPr>
        <xdr:cNvPr id="1916"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7" name="Text Box 16">
          <a:extLst>
            <a:ext uri="{FF2B5EF4-FFF2-40B4-BE49-F238E27FC236}">
              <a16:creationId xmlns:a16="http://schemas.microsoft.com/office/drawing/2014/main" id="{00000000-0008-0000-05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8" name="Text Box 17">
          <a:extLst>
            <a:ext uri="{FF2B5EF4-FFF2-40B4-BE49-F238E27FC236}">
              <a16:creationId xmlns:a16="http://schemas.microsoft.com/office/drawing/2014/main" id="{00000000-0008-0000-05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9" name="Text Box 18">
          <a:extLst>
            <a:ext uri="{FF2B5EF4-FFF2-40B4-BE49-F238E27FC236}">
              <a16:creationId xmlns:a16="http://schemas.microsoft.com/office/drawing/2014/main" id="{00000000-0008-0000-05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20" name="Text Box 19">
          <a:extLst>
            <a:ext uri="{FF2B5EF4-FFF2-40B4-BE49-F238E27FC236}">
              <a16:creationId xmlns:a16="http://schemas.microsoft.com/office/drawing/2014/main" id="{00000000-0008-0000-05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1921"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1922"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103</xdr:row>
      <xdr:rowOff>504825</xdr:rowOff>
    </xdr:from>
    <xdr:ext cx="95250" cy="442269"/>
    <xdr:sp macro="" textlink="">
      <xdr:nvSpPr>
        <xdr:cNvPr id="1923"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4" name="Text Box 16">
          <a:extLst>
            <a:ext uri="{FF2B5EF4-FFF2-40B4-BE49-F238E27FC236}">
              <a16:creationId xmlns:a16="http://schemas.microsoft.com/office/drawing/2014/main" id="{00000000-0008-0000-05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5" name="Text Box 17">
          <a:extLst>
            <a:ext uri="{FF2B5EF4-FFF2-40B4-BE49-F238E27FC236}">
              <a16:creationId xmlns:a16="http://schemas.microsoft.com/office/drawing/2014/main" id="{00000000-0008-0000-05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6" name="Text Box 18">
          <a:extLst>
            <a:ext uri="{FF2B5EF4-FFF2-40B4-BE49-F238E27FC236}">
              <a16:creationId xmlns:a16="http://schemas.microsoft.com/office/drawing/2014/main" id="{00000000-0008-0000-05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213632"/>
    <xdr:sp macro="" textlink="">
      <xdr:nvSpPr>
        <xdr:cNvPr id="1927"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28" name="Text Box 16">
          <a:extLst>
            <a:ext uri="{FF2B5EF4-FFF2-40B4-BE49-F238E27FC236}">
              <a16:creationId xmlns:a16="http://schemas.microsoft.com/office/drawing/2014/main" id="{00000000-0008-0000-05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29" name="Text Box 17">
          <a:extLst>
            <a:ext uri="{FF2B5EF4-FFF2-40B4-BE49-F238E27FC236}">
              <a16:creationId xmlns:a16="http://schemas.microsoft.com/office/drawing/2014/main" id="{00000000-0008-0000-05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0" name="Text Box 18">
          <a:extLst>
            <a:ext uri="{FF2B5EF4-FFF2-40B4-BE49-F238E27FC236}">
              <a16:creationId xmlns:a16="http://schemas.microsoft.com/office/drawing/2014/main" id="{00000000-0008-0000-05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1" name="Text Box 19">
          <a:extLst>
            <a:ext uri="{FF2B5EF4-FFF2-40B4-BE49-F238E27FC236}">
              <a16:creationId xmlns:a16="http://schemas.microsoft.com/office/drawing/2014/main" id="{00000000-0008-0000-05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2" name="Text Box 16">
          <a:extLst>
            <a:ext uri="{FF2B5EF4-FFF2-40B4-BE49-F238E27FC236}">
              <a16:creationId xmlns:a16="http://schemas.microsoft.com/office/drawing/2014/main" id="{00000000-0008-0000-05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3" name="Text Box 17">
          <a:extLst>
            <a:ext uri="{FF2B5EF4-FFF2-40B4-BE49-F238E27FC236}">
              <a16:creationId xmlns:a16="http://schemas.microsoft.com/office/drawing/2014/main" id="{00000000-0008-0000-05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4" name="Text Box 18">
          <a:extLst>
            <a:ext uri="{FF2B5EF4-FFF2-40B4-BE49-F238E27FC236}">
              <a16:creationId xmlns:a16="http://schemas.microsoft.com/office/drawing/2014/main" id="{00000000-0008-0000-05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5" name="Text Box 19">
          <a:extLst>
            <a:ext uri="{FF2B5EF4-FFF2-40B4-BE49-F238E27FC236}">
              <a16:creationId xmlns:a16="http://schemas.microsoft.com/office/drawing/2014/main" id="{00000000-0008-0000-05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6" name="Text Box 16">
          <a:extLst>
            <a:ext uri="{FF2B5EF4-FFF2-40B4-BE49-F238E27FC236}">
              <a16:creationId xmlns:a16="http://schemas.microsoft.com/office/drawing/2014/main" id="{00000000-0008-0000-05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7" name="Text Box 17">
          <a:extLst>
            <a:ext uri="{FF2B5EF4-FFF2-40B4-BE49-F238E27FC236}">
              <a16:creationId xmlns:a16="http://schemas.microsoft.com/office/drawing/2014/main" id="{00000000-0008-0000-05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8" name="Text Box 18">
          <a:extLst>
            <a:ext uri="{FF2B5EF4-FFF2-40B4-BE49-F238E27FC236}">
              <a16:creationId xmlns:a16="http://schemas.microsoft.com/office/drawing/2014/main" id="{00000000-0008-0000-05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9" name="Text Box 19">
          <a:extLst>
            <a:ext uri="{FF2B5EF4-FFF2-40B4-BE49-F238E27FC236}">
              <a16:creationId xmlns:a16="http://schemas.microsoft.com/office/drawing/2014/main" id="{00000000-0008-0000-05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0" name="Text Box 16">
          <a:extLst>
            <a:ext uri="{FF2B5EF4-FFF2-40B4-BE49-F238E27FC236}">
              <a16:creationId xmlns:a16="http://schemas.microsoft.com/office/drawing/2014/main" id="{00000000-0008-0000-05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1" name="Text Box 17">
          <a:extLst>
            <a:ext uri="{FF2B5EF4-FFF2-40B4-BE49-F238E27FC236}">
              <a16:creationId xmlns:a16="http://schemas.microsoft.com/office/drawing/2014/main" id="{00000000-0008-0000-05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2" name="Text Box 18">
          <a:extLst>
            <a:ext uri="{FF2B5EF4-FFF2-40B4-BE49-F238E27FC236}">
              <a16:creationId xmlns:a16="http://schemas.microsoft.com/office/drawing/2014/main" id="{00000000-0008-0000-05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3" name="Text Box 19">
          <a:extLst>
            <a:ext uri="{FF2B5EF4-FFF2-40B4-BE49-F238E27FC236}">
              <a16:creationId xmlns:a16="http://schemas.microsoft.com/office/drawing/2014/main" id="{00000000-0008-0000-05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4" name="Text Box 16">
          <a:extLst>
            <a:ext uri="{FF2B5EF4-FFF2-40B4-BE49-F238E27FC236}">
              <a16:creationId xmlns:a16="http://schemas.microsoft.com/office/drawing/2014/main" id="{00000000-0008-0000-05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5" name="Text Box 17">
          <a:extLst>
            <a:ext uri="{FF2B5EF4-FFF2-40B4-BE49-F238E27FC236}">
              <a16:creationId xmlns:a16="http://schemas.microsoft.com/office/drawing/2014/main" id="{00000000-0008-0000-05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6" name="Text Box 18">
          <a:extLst>
            <a:ext uri="{FF2B5EF4-FFF2-40B4-BE49-F238E27FC236}">
              <a16:creationId xmlns:a16="http://schemas.microsoft.com/office/drawing/2014/main" id="{00000000-0008-0000-05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7" name="Text Box 19">
          <a:extLst>
            <a:ext uri="{FF2B5EF4-FFF2-40B4-BE49-F238E27FC236}">
              <a16:creationId xmlns:a16="http://schemas.microsoft.com/office/drawing/2014/main" id="{00000000-0008-0000-05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109</xdr:row>
      <xdr:rowOff>504825</xdr:rowOff>
    </xdr:from>
    <xdr:ext cx="95250" cy="444014"/>
    <xdr:sp macro="" textlink="">
      <xdr:nvSpPr>
        <xdr:cNvPr id="1948"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49" name="Text Box 16">
          <a:extLst>
            <a:ext uri="{FF2B5EF4-FFF2-40B4-BE49-F238E27FC236}">
              <a16:creationId xmlns:a16="http://schemas.microsoft.com/office/drawing/2014/main" id="{00000000-0008-0000-05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0" name="Text Box 17">
          <a:extLst>
            <a:ext uri="{FF2B5EF4-FFF2-40B4-BE49-F238E27FC236}">
              <a16:creationId xmlns:a16="http://schemas.microsoft.com/office/drawing/2014/main" id="{00000000-0008-0000-05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1" name="Text Box 18">
          <a:extLst>
            <a:ext uri="{FF2B5EF4-FFF2-40B4-BE49-F238E27FC236}">
              <a16:creationId xmlns:a16="http://schemas.microsoft.com/office/drawing/2014/main" id="{00000000-0008-0000-05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2" name="Text Box 19">
          <a:extLst>
            <a:ext uri="{FF2B5EF4-FFF2-40B4-BE49-F238E27FC236}">
              <a16:creationId xmlns:a16="http://schemas.microsoft.com/office/drawing/2014/main" id="{00000000-0008-0000-05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109</xdr:row>
      <xdr:rowOff>504825</xdr:rowOff>
    </xdr:from>
    <xdr:ext cx="95250" cy="442269"/>
    <xdr:sp macro="" textlink="">
      <xdr:nvSpPr>
        <xdr:cNvPr id="1953"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4" name="Text Box 16">
          <a:extLst>
            <a:ext uri="{FF2B5EF4-FFF2-40B4-BE49-F238E27FC236}">
              <a16:creationId xmlns:a16="http://schemas.microsoft.com/office/drawing/2014/main" id="{00000000-0008-0000-05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5" name="Text Box 17">
          <a:extLst>
            <a:ext uri="{FF2B5EF4-FFF2-40B4-BE49-F238E27FC236}">
              <a16:creationId xmlns:a16="http://schemas.microsoft.com/office/drawing/2014/main" id="{00000000-0008-0000-05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6" name="Text Box 18">
          <a:extLst>
            <a:ext uri="{FF2B5EF4-FFF2-40B4-BE49-F238E27FC236}">
              <a16:creationId xmlns:a16="http://schemas.microsoft.com/office/drawing/2014/main" id="{00000000-0008-0000-05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7" name="Text Box 16">
          <a:extLst>
            <a:ext uri="{FF2B5EF4-FFF2-40B4-BE49-F238E27FC236}">
              <a16:creationId xmlns:a16="http://schemas.microsoft.com/office/drawing/2014/main" id="{00000000-0008-0000-05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8" name="Text Box 17">
          <a:extLst>
            <a:ext uri="{FF2B5EF4-FFF2-40B4-BE49-F238E27FC236}">
              <a16:creationId xmlns:a16="http://schemas.microsoft.com/office/drawing/2014/main" id="{00000000-0008-0000-05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9" name="Text Box 18">
          <a:extLst>
            <a:ext uri="{FF2B5EF4-FFF2-40B4-BE49-F238E27FC236}">
              <a16:creationId xmlns:a16="http://schemas.microsoft.com/office/drawing/2014/main" id="{00000000-0008-0000-05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0" name="Text Box 19">
          <a:extLst>
            <a:ext uri="{FF2B5EF4-FFF2-40B4-BE49-F238E27FC236}">
              <a16:creationId xmlns:a16="http://schemas.microsoft.com/office/drawing/2014/main" id="{00000000-0008-0000-05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1" name="Text Box 16">
          <a:extLst>
            <a:ext uri="{FF2B5EF4-FFF2-40B4-BE49-F238E27FC236}">
              <a16:creationId xmlns:a16="http://schemas.microsoft.com/office/drawing/2014/main" id="{00000000-0008-0000-05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2" name="Text Box 17">
          <a:extLst>
            <a:ext uri="{FF2B5EF4-FFF2-40B4-BE49-F238E27FC236}">
              <a16:creationId xmlns:a16="http://schemas.microsoft.com/office/drawing/2014/main" id="{00000000-0008-0000-05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3" name="Text Box 18">
          <a:extLst>
            <a:ext uri="{FF2B5EF4-FFF2-40B4-BE49-F238E27FC236}">
              <a16:creationId xmlns:a16="http://schemas.microsoft.com/office/drawing/2014/main" id="{00000000-0008-0000-05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4" name="Text Box 19">
          <a:extLst>
            <a:ext uri="{FF2B5EF4-FFF2-40B4-BE49-F238E27FC236}">
              <a16:creationId xmlns:a16="http://schemas.microsoft.com/office/drawing/2014/main" id="{00000000-0008-0000-05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1965"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1966"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1967"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1968"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1969"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213632"/>
    <xdr:sp macro="" textlink="">
      <xdr:nvSpPr>
        <xdr:cNvPr id="1970"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1" name="Text Box 16">
          <a:extLst>
            <a:ext uri="{FF2B5EF4-FFF2-40B4-BE49-F238E27FC236}">
              <a16:creationId xmlns:a16="http://schemas.microsoft.com/office/drawing/2014/main" id="{00000000-0008-0000-05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2" name="Text Box 17">
          <a:extLst>
            <a:ext uri="{FF2B5EF4-FFF2-40B4-BE49-F238E27FC236}">
              <a16:creationId xmlns:a16="http://schemas.microsoft.com/office/drawing/2014/main" id="{00000000-0008-0000-05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3" name="Text Box 18">
          <a:extLst>
            <a:ext uri="{FF2B5EF4-FFF2-40B4-BE49-F238E27FC236}">
              <a16:creationId xmlns:a16="http://schemas.microsoft.com/office/drawing/2014/main" id="{00000000-0008-0000-05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4" name="Text Box 19">
          <a:extLst>
            <a:ext uri="{FF2B5EF4-FFF2-40B4-BE49-F238E27FC236}">
              <a16:creationId xmlns:a16="http://schemas.microsoft.com/office/drawing/2014/main" id="{00000000-0008-0000-05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5" name="Text Box 16">
          <a:extLst>
            <a:ext uri="{FF2B5EF4-FFF2-40B4-BE49-F238E27FC236}">
              <a16:creationId xmlns:a16="http://schemas.microsoft.com/office/drawing/2014/main" id="{00000000-0008-0000-05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6" name="Text Box 17">
          <a:extLst>
            <a:ext uri="{FF2B5EF4-FFF2-40B4-BE49-F238E27FC236}">
              <a16:creationId xmlns:a16="http://schemas.microsoft.com/office/drawing/2014/main" id="{00000000-0008-0000-05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7" name="Text Box 18">
          <a:extLst>
            <a:ext uri="{FF2B5EF4-FFF2-40B4-BE49-F238E27FC236}">
              <a16:creationId xmlns:a16="http://schemas.microsoft.com/office/drawing/2014/main" id="{00000000-0008-0000-05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8" name="Text Box 19">
          <a:extLst>
            <a:ext uri="{FF2B5EF4-FFF2-40B4-BE49-F238E27FC236}">
              <a16:creationId xmlns:a16="http://schemas.microsoft.com/office/drawing/2014/main" id="{00000000-0008-0000-05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79" name="Text Box 16">
          <a:extLst>
            <a:ext uri="{FF2B5EF4-FFF2-40B4-BE49-F238E27FC236}">
              <a16:creationId xmlns:a16="http://schemas.microsoft.com/office/drawing/2014/main" id="{00000000-0008-0000-05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0" name="Text Box 17">
          <a:extLst>
            <a:ext uri="{FF2B5EF4-FFF2-40B4-BE49-F238E27FC236}">
              <a16:creationId xmlns:a16="http://schemas.microsoft.com/office/drawing/2014/main" id="{00000000-0008-0000-05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1" name="Text Box 18">
          <a:extLst>
            <a:ext uri="{FF2B5EF4-FFF2-40B4-BE49-F238E27FC236}">
              <a16:creationId xmlns:a16="http://schemas.microsoft.com/office/drawing/2014/main" id="{00000000-0008-0000-05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2" name="Text Box 19">
          <a:extLst>
            <a:ext uri="{FF2B5EF4-FFF2-40B4-BE49-F238E27FC236}">
              <a16:creationId xmlns:a16="http://schemas.microsoft.com/office/drawing/2014/main" id="{00000000-0008-0000-05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3" name="Text Box 16">
          <a:extLst>
            <a:ext uri="{FF2B5EF4-FFF2-40B4-BE49-F238E27FC236}">
              <a16:creationId xmlns:a16="http://schemas.microsoft.com/office/drawing/2014/main" id="{00000000-0008-0000-05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4" name="Text Box 17">
          <a:extLst>
            <a:ext uri="{FF2B5EF4-FFF2-40B4-BE49-F238E27FC236}">
              <a16:creationId xmlns:a16="http://schemas.microsoft.com/office/drawing/2014/main" id="{00000000-0008-0000-05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5" name="Text Box 18">
          <a:extLst>
            <a:ext uri="{FF2B5EF4-FFF2-40B4-BE49-F238E27FC236}">
              <a16:creationId xmlns:a16="http://schemas.microsoft.com/office/drawing/2014/main" id="{00000000-0008-0000-05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6" name="Text Box 19">
          <a:extLst>
            <a:ext uri="{FF2B5EF4-FFF2-40B4-BE49-F238E27FC236}">
              <a16:creationId xmlns:a16="http://schemas.microsoft.com/office/drawing/2014/main" id="{00000000-0008-0000-05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7" name="Text Box 16">
          <a:extLst>
            <a:ext uri="{FF2B5EF4-FFF2-40B4-BE49-F238E27FC236}">
              <a16:creationId xmlns:a16="http://schemas.microsoft.com/office/drawing/2014/main" id="{00000000-0008-0000-05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8" name="Text Box 17">
          <a:extLst>
            <a:ext uri="{FF2B5EF4-FFF2-40B4-BE49-F238E27FC236}">
              <a16:creationId xmlns:a16="http://schemas.microsoft.com/office/drawing/2014/main" id="{00000000-0008-0000-05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9" name="Text Box 18">
          <a:extLst>
            <a:ext uri="{FF2B5EF4-FFF2-40B4-BE49-F238E27FC236}">
              <a16:creationId xmlns:a16="http://schemas.microsoft.com/office/drawing/2014/main" id="{00000000-0008-0000-05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0" name="Text Box 16">
          <a:extLst>
            <a:ext uri="{FF2B5EF4-FFF2-40B4-BE49-F238E27FC236}">
              <a16:creationId xmlns:a16="http://schemas.microsoft.com/office/drawing/2014/main" id="{00000000-0008-0000-05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1" name="Text Box 17">
          <a:extLst>
            <a:ext uri="{FF2B5EF4-FFF2-40B4-BE49-F238E27FC236}">
              <a16:creationId xmlns:a16="http://schemas.microsoft.com/office/drawing/2014/main" id="{00000000-0008-0000-05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2" name="Text Box 18">
          <a:extLst>
            <a:ext uri="{FF2B5EF4-FFF2-40B4-BE49-F238E27FC236}">
              <a16:creationId xmlns:a16="http://schemas.microsoft.com/office/drawing/2014/main" id="{00000000-0008-0000-05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3" name="Text Box 19">
          <a:extLst>
            <a:ext uri="{FF2B5EF4-FFF2-40B4-BE49-F238E27FC236}">
              <a16:creationId xmlns:a16="http://schemas.microsoft.com/office/drawing/2014/main" id="{00000000-0008-0000-05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4" name="Text Box 16">
          <a:extLst>
            <a:ext uri="{FF2B5EF4-FFF2-40B4-BE49-F238E27FC236}">
              <a16:creationId xmlns:a16="http://schemas.microsoft.com/office/drawing/2014/main" id="{00000000-0008-0000-05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5" name="Text Box 17">
          <a:extLst>
            <a:ext uri="{FF2B5EF4-FFF2-40B4-BE49-F238E27FC236}">
              <a16:creationId xmlns:a16="http://schemas.microsoft.com/office/drawing/2014/main" id="{00000000-0008-0000-05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6" name="Text Box 18">
          <a:extLst>
            <a:ext uri="{FF2B5EF4-FFF2-40B4-BE49-F238E27FC236}">
              <a16:creationId xmlns:a16="http://schemas.microsoft.com/office/drawing/2014/main" id="{00000000-0008-0000-05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7" name="Text Box 19">
          <a:extLst>
            <a:ext uri="{FF2B5EF4-FFF2-40B4-BE49-F238E27FC236}">
              <a16:creationId xmlns:a16="http://schemas.microsoft.com/office/drawing/2014/main" id="{00000000-0008-0000-05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1998" name="Text Box 16">
          <a:extLst>
            <a:ext uri="{FF2B5EF4-FFF2-40B4-BE49-F238E27FC236}">
              <a16:creationId xmlns:a16="http://schemas.microsoft.com/office/drawing/2014/main" id="{00000000-0008-0000-05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1999" name="Text Box 17">
          <a:extLst>
            <a:ext uri="{FF2B5EF4-FFF2-40B4-BE49-F238E27FC236}">
              <a16:creationId xmlns:a16="http://schemas.microsoft.com/office/drawing/2014/main" id="{00000000-0008-0000-05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00" name="Text Box 18">
          <a:extLst>
            <a:ext uri="{FF2B5EF4-FFF2-40B4-BE49-F238E27FC236}">
              <a16:creationId xmlns:a16="http://schemas.microsoft.com/office/drawing/2014/main" id="{00000000-0008-0000-05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01" name="Text Box 19">
          <a:extLst>
            <a:ext uri="{FF2B5EF4-FFF2-40B4-BE49-F238E27FC236}">
              <a16:creationId xmlns:a16="http://schemas.microsoft.com/office/drawing/2014/main" id="{00000000-0008-0000-05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2002"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3" name="Text Box 16">
          <a:extLst>
            <a:ext uri="{FF2B5EF4-FFF2-40B4-BE49-F238E27FC236}">
              <a16:creationId xmlns:a16="http://schemas.microsoft.com/office/drawing/2014/main" id="{00000000-0008-0000-05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4" name="Text Box 17">
          <a:extLst>
            <a:ext uri="{FF2B5EF4-FFF2-40B4-BE49-F238E27FC236}">
              <a16:creationId xmlns:a16="http://schemas.microsoft.com/office/drawing/2014/main" id="{00000000-0008-0000-05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5" name="Text Box 18">
          <a:extLst>
            <a:ext uri="{FF2B5EF4-FFF2-40B4-BE49-F238E27FC236}">
              <a16:creationId xmlns:a16="http://schemas.microsoft.com/office/drawing/2014/main" id="{00000000-0008-0000-05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6" name="Text Box 19">
          <a:extLst>
            <a:ext uri="{FF2B5EF4-FFF2-40B4-BE49-F238E27FC236}">
              <a16:creationId xmlns:a16="http://schemas.microsoft.com/office/drawing/2014/main" id="{00000000-0008-0000-05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2007"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08" name="Text Box 16">
          <a:extLst>
            <a:ext uri="{FF2B5EF4-FFF2-40B4-BE49-F238E27FC236}">
              <a16:creationId xmlns:a16="http://schemas.microsoft.com/office/drawing/2014/main" id="{00000000-0008-0000-05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09" name="Text Box 17">
          <a:extLst>
            <a:ext uri="{FF2B5EF4-FFF2-40B4-BE49-F238E27FC236}">
              <a16:creationId xmlns:a16="http://schemas.microsoft.com/office/drawing/2014/main" id="{00000000-0008-0000-05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10" name="Text Box 18">
          <a:extLst>
            <a:ext uri="{FF2B5EF4-FFF2-40B4-BE49-F238E27FC236}">
              <a16:creationId xmlns:a16="http://schemas.microsoft.com/office/drawing/2014/main" id="{00000000-0008-0000-05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11" name="Text Box 19">
          <a:extLst>
            <a:ext uri="{FF2B5EF4-FFF2-40B4-BE49-F238E27FC236}">
              <a16:creationId xmlns:a16="http://schemas.microsoft.com/office/drawing/2014/main" id="{00000000-0008-0000-05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2012"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121</xdr:row>
      <xdr:rowOff>504825</xdr:rowOff>
    </xdr:from>
    <xdr:ext cx="95250" cy="444014"/>
    <xdr:sp macro="" textlink="">
      <xdr:nvSpPr>
        <xdr:cNvPr id="2013"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4" name="Text Box 16">
          <a:extLst>
            <a:ext uri="{FF2B5EF4-FFF2-40B4-BE49-F238E27FC236}">
              <a16:creationId xmlns:a16="http://schemas.microsoft.com/office/drawing/2014/main" id="{00000000-0008-0000-05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5" name="Text Box 17">
          <a:extLst>
            <a:ext uri="{FF2B5EF4-FFF2-40B4-BE49-F238E27FC236}">
              <a16:creationId xmlns:a16="http://schemas.microsoft.com/office/drawing/2014/main" id="{00000000-0008-0000-05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6" name="Text Box 18">
          <a:extLst>
            <a:ext uri="{FF2B5EF4-FFF2-40B4-BE49-F238E27FC236}">
              <a16:creationId xmlns:a16="http://schemas.microsoft.com/office/drawing/2014/main" id="{00000000-0008-0000-05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7" name="Text Box 19">
          <a:extLst>
            <a:ext uri="{FF2B5EF4-FFF2-40B4-BE49-F238E27FC236}">
              <a16:creationId xmlns:a16="http://schemas.microsoft.com/office/drawing/2014/main" id="{00000000-0008-0000-05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018"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2019"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121</xdr:row>
      <xdr:rowOff>504825</xdr:rowOff>
    </xdr:from>
    <xdr:ext cx="95250" cy="442269"/>
    <xdr:sp macro="" textlink="">
      <xdr:nvSpPr>
        <xdr:cNvPr id="2020"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1" name="Text Box 16">
          <a:extLst>
            <a:ext uri="{FF2B5EF4-FFF2-40B4-BE49-F238E27FC236}">
              <a16:creationId xmlns:a16="http://schemas.microsoft.com/office/drawing/2014/main" id="{00000000-0008-0000-05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2" name="Text Box 17">
          <a:extLst>
            <a:ext uri="{FF2B5EF4-FFF2-40B4-BE49-F238E27FC236}">
              <a16:creationId xmlns:a16="http://schemas.microsoft.com/office/drawing/2014/main" id="{00000000-0008-0000-05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3" name="Text Box 18">
          <a:extLst>
            <a:ext uri="{FF2B5EF4-FFF2-40B4-BE49-F238E27FC236}">
              <a16:creationId xmlns:a16="http://schemas.microsoft.com/office/drawing/2014/main" id="{00000000-0008-0000-05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2024"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5" name="Text Box 16">
          <a:extLst>
            <a:ext uri="{FF2B5EF4-FFF2-40B4-BE49-F238E27FC236}">
              <a16:creationId xmlns:a16="http://schemas.microsoft.com/office/drawing/2014/main" id="{00000000-0008-0000-05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6" name="Text Box 17">
          <a:extLst>
            <a:ext uri="{FF2B5EF4-FFF2-40B4-BE49-F238E27FC236}">
              <a16:creationId xmlns:a16="http://schemas.microsoft.com/office/drawing/2014/main" id="{00000000-0008-0000-05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7" name="Text Box 18">
          <a:extLst>
            <a:ext uri="{FF2B5EF4-FFF2-40B4-BE49-F238E27FC236}">
              <a16:creationId xmlns:a16="http://schemas.microsoft.com/office/drawing/2014/main" id="{00000000-0008-0000-05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8" name="Text Box 19">
          <a:extLst>
            <a:ext uri="{FF2B5EF4-FFF2-40B4-BE49-F238E27FC236}">
              <a16:creationId xmlns:a16="http://schemas.microsoft.com/office/drawing/2014/main" id="{00000000-0008-0000-05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9" name="Text Box 16">
          <a:extLst>
            <a:ext uri="{FF2B5EF4-FFF2-40B4-BE49-F238E27FC236}">
              <a16:creationId xmlns:a16="http://schemas.microsoft.com/office/drawing/2014/main" id="{00000000-0008-0000-05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0" name="Text Box 17">
          <a:extLst>
            <a:ext uri="{FF2B5EF4-FFF2-40B4-BE49-F238E27FC236}">
              <a16:creationId xmlns:a16="http://schemas.microsoft.com/office/drawing/2014/main" id="{00000000-0008-0000-05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1" name="Text Box 18">
          <a:extLst>
            <a:ext uri="{FF2B5EF4-FFF2-40B4-BE49-F238E27FC236}">
              <a16:creationId xmlns:a16="http://schemas.microsoft.com/office/drawing/2014/main" id="{00000000-0008-0000-05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2" name="Text Box 19">
          <a:extLst>
            <a:ext uri="{FF2B5EF4-FFF2-40B4-BE49-F238E27FC236}">
              <a16:creationId xmlns:a16="http://schemas.microsoft.com/office/drawing/2014/main" id="{00000000-0008-0000-05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33" name="Text Box 16">
          <a:extLst>
            <a:ext uri="{FF2B5EF4-FFF2-40B4-BE49-F238E27FC236}">
              <a16:creationId xmlns:a16="http://schemas.microsoft.com/office/drawing/2014/main" id="{00000000-0008-0000-05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34" name="Text Box 17">
          <a:extLst>
            <a:ext uri="{FF2B5EF4-FFF2-40B4-BE49-F238E27FC236}">
              <a16:creationId xmlns:a16="http://schemas.microsoft.com/office/drawing/2014/main" id="{00000000-0008-0000-05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35" name="Text Box 18">
          <a:extLst>
            <a:ext uri="{FF2B5EF4-FFF2-40B4-BE49-F238E27FC236}">
              <a16:creationId xmlns:a16="http://schemas.microsoft.com/office/drawing/2014/main" id="{00000000-0008-0000-05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36" name="Text Box 19">
          <a:extLst>
            <a:ext uri="{FF2B5EF4-FFF2-40B4-BE49-F238E27FC236}">
              <a16:creationId xmlns:a16="http://schemas.microsoft.com/office/drawing/2014/main" id="{00000000-0008-0000-05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37" name="Text Box 16">
          <a:extLst>
            <a:ext uri="{FF2B5EF4-FFF2-40B4-BE49-F238E27FC236}">
              <a16:creationId xmlns:a16="http://schemas.microsoft.com/office/drawing/2014/main" id="{00000000-0008-0000-05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38" name="Text Box 17">
          <a:extLst>
            <a:ext uri="{FF2B5EF4-FFF2-40B4-BE49-F238E27FC236}">
              <a16:creationId xmlns:a16="http://schemas.microsoft.com/office/drawing/2014/main" id="{00000000-0008-0000-05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39" name="Text Box 18">
          <a:extLst>
            <a:ext uri="{FF2B5EF4-FFF2-40B4-BE49-F238E27FC236}">
              <a16:creationId xmlns:a16="http://schemas.microsoft.com/office/drawing/2014/main" id="{00000000-0008-0000-05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40" name="Text Box 19">
          <a:extLst>
            <a:ext uri="{FF2B5EF4-FFF2-40B4-BE49-F238E27FC236}">
              <a16:creationId xmlns:a16="http://schemas.microsoft.com/office/drawing/2014/main" id="{00000000-0008-0000-05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2041" name="Text Box 16">
          <a:extLst>
            <a:ext uri="{FF2B5EF4-FFF2-40B4-BE49-F238E27FC236}">
              <a16:creationId xmlns:a16="http://schemas.microsoft.com/office/drawing/2014/main" id="{00000000-0008-0000-05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2042" name="Text Box 17">
          <a:extLst>
            <a:ext uri="{FF2B5EF4-FFF2-40B4-BE49-F238E27FC236}">
              <a16:creationId xmlns:a16="http://schemas.microsoft.com/office/drawing/2014/main" id="{00000000-0008-0000-05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2043" name="Text Box 18">
          <a:extLst>
            <a:ext uri="{FF2B5EF4-FFF2-40B4-BE49-F238E27FC236}">
              <a16:creationId xmlns:a16="http://schemas.microsoft.com/office/drawing/2014/main" id="{00000000-0008-0000-05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2044" name="Text Box 19">
          <a:extLst>
            <a:ext uri="{FF2B5EF4-FFF2-40B4-BE49-F238E27FC236}">
              <a16:creationId xmlns:a16="http://schemas.microsoft.com/office/drawing/2014/main" id="{00000000-0008-0000-05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45" name="Text Box 16">
          <a:extLst>
            <a:ext uri="{FF2B5EF4-FFF2-40B4-BE49-F238E27FC236}">
              <a16:creationId xmlns:a16="http://schemas.microsoft.com/office/drawing/2014/main" id="{00000000-0008-0000-05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46" name="Text Box 17">
          <a:extLst>
            <a:ext uri="{FF2B5EF4-FFF2-40B4-BE49-F238E27FC236}">
              <a16:creationId xmlns:a16="http://schemas.microsoft.com/office/drawing/2014/main" id="{00000000-0008-0000-05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47" name="Text Box 18">
          <a:extLst>
            <a:ext uri="{FF2B5EF4-FFF2-40B4-BE49-F238E27FC236}">
              <a16:creationId xmlns:a16="http://schemas.microsoft.com/office/drawing/2014/main" id="{00000000-0008-0000-05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48" name="Text Box 19">
          <a:extLst>
            <a:ext uri="{FF2B5EF4-FFF2-40B4-BE49-F238E27FC236}">
              <a16:creationId xmlns:a16="http://schemas.microsoft.com/office/drawing/2014/main" id="{00000000-0008-0000-05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49" name="Text Box 16">
          <a:extLst>
            <a:ext uri="{FF2B5EF4-FFF2-40B4-BE49-F238E27FC236}">
              <a16:creationId xmlns:a16="http://schemas.microsoft.com/office/drawing/2014/main" id="{00000000-0008-0000-05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50" name="Text Box 17">
          <a:extLst>
            <a:ext uri="{FF2B5EF4-FFF2-40B4-BE49-F238E27FC236}">
              <a16:creationId xmlns:a16="http://schemas.microsoft.com/office/drawing/2014/main" id="{00000000-0008-0000-05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51" name="Text Box 18">
          <a:extLst>
            <a:ext uri="{FF2B5EF4-FFF2-40B4-BE49-F238E27FC236}">
              <a16:creationId xmlns:a16="http://schemas.microsoft.com/office/drawing/2014/main" id="{00000000-0008-0000-05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2" name="Text Box 16">
          <a:extLst>
            <a:ext uri="{FF2B5EF4-FFF2-40B4-BE49-F238E27FC236}">
              <a16:creationId xmlns:a16="http://schemas.microsoft.com/office/drawing/2014/main" id="{00000000-0008-0000-05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3" name="Text Box 17">
          <a:extLst>
            <a:ext uri="{FF2B5EF4-FFF2-40B4-BE49-F238E27FC236}">
              <a16:creationId xmlns:a16="http://schemas.microsoft.com/office/drawing/2014/main" id="{00000000-0008-0000-05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4" name="Text Box 18">
          <a:extLst>
            <a:ext uri="{FF2B5EF4-FFF2-40B4-BE49-F238E27FC236}">
              <a16:creationId xmlns:a16="http://schemas.microsoft.com/office/drawing/2014/main" id="{00000000-0008-0000-05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5" name="Text Box 19">
          <a:extLst>
            <a:ext uri="{FF2B5EF4-FFF2-40B4-BE49-F238E27FC236}">
              <a16:creationId xmlns:a16="http://schemas.microsoft.com/office/drawing/2014/main" id="{00000000-0008-0000-05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6" name="Text Box 16">
          <a:extLst>
            <a:ext uri="{FF2B5EF4-FFF2-40B4-BE49-F238E27FC236}">
              <a16:creationId xmlns:a16="http://schemas.microsoft.com/office/drawing/2014/main" id="{00000000-0008-0000-05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7" name="Text Box 17">
          <a:extLst>
            <a:ext uri="{FF2B5EF4-FFF2-40B4-BE49-F238E27FC236}">
              <a16:creationId xmlns:a16="http://schemas.microsoft.com/office/drawing/2014/main" id="{00000000-0008-0000-05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8" name="Text Box 18">
          <a:extLst>
            <a:ext uri="{FF2B5EF4-FFF2-40B4-BE49-F238E27FC236}">
              <a16:creationId xmlns:a16="http://schemas.microsoft.com/office/drawing/2014/main" id="{00000000-0008-0000-05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59" name="Text Box 19">
          <a:extLst>
            <a:ext uri="{FF2B5EF4-FFF2-40B4-BE49-F238E27FC236}">
              <a16:creationId xmlns:a16="http://schemas.microsoft.com/office/drawing/2014/main" id="{00000000-0008-0000-05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0" name="Text Box 16">
          <a:extLst>
            <a:ext uri="{FF2B5EF4-FFF2-40B4-BE49-F238E27FC236}">
              <a16:creationId xmlns:a16="http://schemas.microsoft.com/office/drawing/2014/main" id="{00000000-0008-0000-05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1" name="Text Box 17">
          <a:extLst>
            <a:ext uri="{FF2B5EF4-FFF2-40B4-BE49-F238E27FC236}">
              <a16:creationId xmlns:a16="http://schemas.microsoft.com/office/drawing/2014/main" id="{00000000-0008-0000-05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2" name="Text Box 18">
          <a:extLst>
            <a:ext uri="{FF2B5EF4-FFF2-40B4-BE49-F238E27FC236}">
              <a16:creationId xmlns:a16="http://schemas.microsoft.com/office/drawing/2014/main" id="{00000000-0008-0000-05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3" name="Text Box 19">
          <a:extLst>
            <a:ext uri="{FF2B5EF4-FFF2-40B4-BE49-F238E27FC236}">
              <a16:creationId xmlns:a16="http://schemas.microsoft.com/office/drawing/2014/main" id="{00000000-0008-0000-05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4" name="Text Box 16">
          <a:extLst>
            <a:ext uri="{FF2B5EF4-FFF2-40B4-BE49-F238E27FC236}">
              <a16:creationId xmlns:a16="http://schemas.microsoft.com/office/drawing/2014/main" id="{00000000-0008-0000-05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5" name="Text Box 17">
          <a:extLst>
            <a:ext uri="{FF2B5EF4-FFF2-40B4-BE49-F238E27FC236}">
              <a16:creationId xmlns:a16="http://schemas.microsoft.com/office/drawing/2014/main" id="{00000000-0008-0000-05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6" name="Text Box 18">
          <a:extLst>
            <a:ext uri="{FF2B5EF4-FFF2-40B4-BE49-F238E27FC236}">
              <a16:creationId xmlns:a16="http://schemas.microsoft.com/office/drawing/2014/main" id="{00000000-0008-0000-05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7" name="Text Box 19">
          <a:extLst>
            <a:ext uri="{FF2B5EF4-FFF2-40B4-BE49-F238E27FC236}">
              <a16:creationId xmlns:a16="http://schemas.microsoft.com/office/drawing/2014/main" id="{00000000-0008-0000-05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072" name="Text Box 15">
          <a:extLst>
            <a:ext uri="{FF2B5EF4-FFF2-40B4-BE49-F238E27FC236}">
              <a16:creationId xmlns:a16="http://schemas.microsoft.com/office/drawing/2014/main" id="{00000000-0008-0000-05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3" name="Text Box 16">
          <a:extLst>
            <a:ext uri="{FF2B5EF4-FFF2-40B4-BE49-F238E27FC236}">
              <a16:creationId xmlns:a16="http://schemas.microsoft.com/office/drawing/2014/main" id="{00000000-0008-0000-05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4" name="Text Box 17">
          <a:extLst>
            <a:ext uri="{FF2B5EF4-FFF2-40B4-BE49-F238E27FC236}">
              <a16:creationId xmlns:a16="http://schemas.microsoft.com/office/drawing/2014/main" id="{00000000-0008-0000-05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5" name="Text Box 18">
          <a:extLst>
            <a:ext uri="{FF2B5EF4-FFF2-40B4-BE49-F238E27FC236}">
              <a16:creationId xmlns:a16="http://schemas.microsoft.com/office/drawing/2014/main" id="{00000000-0008-0000-05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6" name="Text Box 19">
          <a:extLst>
            <a:ext uri="{FF2B5EF4-FFF2-40B4-BE49-F238E27FC236}">
              <a16:creationId xmlns:a16="http://schemas.microsoft.com/office/drawing/2014/main" id="{00000000-0008-0000-05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77" name="Text Box 16">
          <a:extLst>
            <a:ext uri="{FF2B5EF4-FFF2-40B4-BE49-F238E27FC236}">
              <a16:creationId xmlns:a16="http://schemas.microsoft.com/office/drawing/2014/main" id="{00000000-0008-0000-05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78" name="Text Box 17">
          <a:extLst>
            <a:ext uri="{FF2B5EF4-FFF2-40B4-BE49-F238E27FC236}">
              <a16:creationId xmlns:a16="http://schemas.microsoft.com/office/drawing/2014/main" id="{00000000-0008-0000-05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20</xdr:row>
      <xdr:rowOff>15875</xdr:rowOff>
    </xdr:from>
    <xdr:ext cx="95250" cy="171450"/>
    <xdr:sp macro="" textlink="">
      <xdr:nvSpPr>
        <xdr:cNvPr id="2079" name="Text Box 18">
          <a:extLst>
            <a:ext uri="{FF2B5EF4-FFF2-40B4-BE49-F238E27FC236}">
              <a16:creationId xmlns:a16="http://schemas.microsoft.com/office/drawing/2014/main" id="{00000000-0008-0000-05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0" name="Text Box 16">
          <a:extLst>
            <a:ext uri="{FF2B5EF4-FFF2-40B4-BE49-F238E27FC236}">
              <a16:creationId xmlns:a16="http://schemas.microsoft.com/office/drawing/2014/main" id="{00000000-0008-0000-05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1" name="Text Box 17">
          <a:extLst>
            <a:ext uri="{FF2B5EF4-FFF2-40B4-BE49-F238E27FC236}">
              <a16:creationId xmlns:a16="http://schemas.microsoft.com/office/drawing/2014/main" id="{00000000-0008-0000-05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2" name="Text Box 18">
          <a:extLst>
            <a:ext uri="{FF2B5EF4-FFF2-40B4-BE49-F238E27FC236}">
              <a16:creationId xmlns:a16="http://schemas.microsoft.com/office/drawing/2014/main" id="{00000000-0008-0000-05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3" name="Text Box 19">
          <a:extLst>
            <a:ext uri="{FF2B5EF4-FFF2-40B4-BE49-F238E27FC236}">
              <a16:creationId xmlns:a16="http://schemas.microsoft.com/office/drawing/2014/main" id="{00000000-0008-0000-05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1228725</xdr:colOff>
      <xdr:row>20</xdr:row>
      <xdr:rowOff>0</xdr:rowOff>
    </xdr:from>
    <xdr:ext cx="95250" cy="171450"/>
    <xdr:sp macro="" textlink="">
      <xdr:nvSpPr>
        <xdr:cNvPr id="2084" name="Text Box 16">
          <a:extLst>
            <a:ext uri="{FF2B5EF4-FFF2-40B4-BE49-F238E27FC236}">
              <a16:creationId xmlns:a16="http://schemas.microsoft.com/office/drawing/2014/main" id="{00000000-0008-0000-0500-000024080000}"/>
            </a:ext>
          </a:extLst>
        </xdr:cNvPr>
        <xdr:cNvSpPr txBox="1">
          <a:spLocks noChangeArrowheads="1"/>
        </xdr:cNvSpPr>
      </xdr:nvSpPr>
      <xdr:spPr bwMode="auto">
        <a:xfrm>
          <a:off x="17649825" y="12001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2145" name="Text Box 15">
          <a:extLst>
            <a:ext uri="{FF2B5EF4-FFF2-40B4-BE49-F238E27FC236}">
              <a16:creationId xmlns:a16="http://schemas.microsoft.com/office/drawing/2014/main" id="{00000000-0008-0000-05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146" name="Text Box 15">
          <a:extLst>
            <a:ext uri="{FF2B5EF4-FFF2-40B4-BE49-F238E27FC236}">
              <a16:creationId xmlns:a16="http://schemas.microsoft.com/office/drawing/2014/main" id="{00000000-0008-0000-05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2148" name="Text Box 15">
          <a:extLst>
            <a:ext uri="{FF2B5EF4-FFF2-40B4-BE49-F238E27FC236}">
              <a16:creationId xmlns:a16="http://schemas.microsoft.com/office/drawing/2014/main" id="{00000000-0008-0000-05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2149" name="Text Box 15">
          <a:extLst>
            <a:ext uri="{FF2B5EF4-FFF2-40B4-BE49-F238E27FC236}">
              <a16:creationId xmlns:a16="http://schemas.microsoft.com/office/drawing/2014/main" id="{00000000-0008-0000-05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213632"/>
    <xdr:sp macro="" textlink="">
      <xdr:nvSpPr>
        <xdr:cNvPr id="2150" name="Text Box 15">
          <a:extLst>
            <a:ext uri="{FF2B5EF4-FFF2-40B4-BE49-F238E27FC236}">
              <a16:creationId xmlns:a16="http://schemas.microsoft.com/office/drawing/2014/main" id="{00000000-0008-0000-05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1" name="Text Box 16">
          <a:extLst>
            <a:ext uri="{FF2B5EF4-FFF2-40B4-BE49-F238E27FC236}">
              <a16:creationId xmlns:a16="http://schemas.microsoft.com/office/drawing/2014/main" id="{00000000-0008-0000-05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2" name="Text Box 17">
          <a:extLst>
            <a:ext uri="{FF2B5EF4-FFF2-40B4-BE49-F238E27FC236}">
              <a16:creationId xmlns:a16="http://schemas.microsoft.com/office/drawing/2014/main" id="{00000000-0008-0000-05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3" name="Text Box 18">
          <a:extLst>
            <a:ext uri="{FF2B5EF4-FFF2-40B4-BE49-F238E27FC236}">
              <a16:creationId xmlns:a16="http://schemas.microsoft.com/office/drawing/2014/main" id="{00000000-0008-0000-05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4" name="Text Box 19">
          <a:extLst>
            <a:ext uri="{FF2B5EF4-FFF2-40B4-BE49-F238E27FC236}">
              <a16:creationId xmlns:a16="http://schemas.microsoft.com/office/drawing/2014/main" id="{00000000-0008-0000-05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5" name="Text Box 16">
          <a:extLst>
            <a:ext uri="{FF2B5EF4-FFF2-40B4-BE49-F238E27FC236}">
              <a16:creationId xmlns:a16="http://schemas.microsoft.com/office/drawing/2014/main" id="{00000000-0008-0000-05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6" name="Text Box 17">
          <a:extLst>
            <a:ext uri="{FF2B5EF4-FFF2-40B4-BE49-F238E27FC236}">
              <a16:creationId xmlns:a16="http://schemas.microsoft.com/office/drawing/2014/main" id="{00000000-0008-0000-05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7" name="Text Box 18">
          <a:extLst>
            <a:ext uri="{FF2B5EF4-FFF2-40B4-BE49-F238E27FC236}">
              <a16:creationId xmlns:a16="http://schemas.microsoft.com/office/drawing/2014/main" id="{00000000-0008-0000-05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8" name="Text Box 19">
          <a:extLst>
            <a:ext uri="{FF2B5EF4-FFF2-40B4-BE49-F238E27FC236}">
              <a16:creationId xmlns:a16="http://schemas.microsoft.com/office/drawing/2014/main" id="{00000000-0008-0000-05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59" name="Text Box 16">
          <a:extLst>
            <a:ext uri="{FF2B5EF4-FFF2-40B4-BE49-F238E27FC236}">
              <a16:creationId xmlns:a16="http://schemas.microsoft.com/office/drawing/2014/main" id="{00000000-0008-0000-05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0" name="Text Box 17">
          <a:extLst>
            <a:ext uri="{FF2B5EF4-FFF2-40B4-BE49-F238E27FC236}">
              <a16:creationId xmlns:a16="http://schemas.microsoft.com/office/drawing/2014/main" id="{00000000-0008-0000-05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1" name="Text Box 18">
          <a:extLst>
            <a:ext uri="{FF2B5EF4-FFF2-40B4-BE49-F238E27FC236}">
              <a16:creationId xmlns:a16="http://schemas.microsoft.com/office/drawing/2014/main" id="{00000000-0008-0000-05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2" name="Text Box 19">
          <a:extLst>
            <a:ext uri="{FF2B5EF4-FFF2-40B4-BE49-F238E27FC236}">
              <a16:creationId xmlns:a16="http://schemas.microsoft.com/office/drawing/2014/main" id="{00000000-0008-0000-05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163" name="Text Box 15">
          <a:extLst>
            <a:ext uri="{FF2B5EF4-FFF2-40B4-BE49-F238E27FC236}">
              <a16:creationId xmlns:a16="http://schemas.microsoft.com/office/drawing/2014/main" id="{00000000-0008-0000-05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4" name="Text Box 16">
          <a:extLst>
            <a:ext uri="{FF2B5EF4-FFF2-40B4-BE49-F238E27FC236}">
              <a16:creationId xmlns:a16="http://schemas.microsoft.com/office/drawing/2014/main" id="{00000000-0008-0000-05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5" name="Text Box 17">
          <a:extLst>
            <a:ext uri="{FF2B5EF4-FFF2-40B4-BE49-F238E27FC236}">
              <a16:creationId xmlns:a16="http://schemas.microsoft.com/office/drawing/2014/main" id="{00000000-0008-0000-05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6" name="Text Box 18">
          <a:extLst>
            <a:ext uri="{FF2B5EF4-FFF2-40B4-BE49-F238E27FC236}">
              <a16:creationId xmlns:a16="http://schemas.microsoft.com/office/drawing/2014/main" id="{00000000-0008-0000-05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7" name="Text Box 19">
          <a:extLst>
            <a:ext uri="{FF2B5EF4-FFF2-40B4-BE49-F238E27FC236}">
              <a16:creationId xmlns:a16="http://schemas.microsoft.com/office/drawing/2014/main" id="{00000000-0008-0000-05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168" name="Text Box 15">
          <a:extLst>
            <a:ext uri="{FF2B5EF4-FFF2-40B4-BE49-F238E27FC236}">
              <a16:creationId xmlns:a16="http://schemas.microsoft.com/office/drawing/2014/main" id="{00000000-0008-0000-05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69" name="Text Box 16">
          <a:extLst>
            <a:ext uri="{FF2B5EF4-FFF2-40B4-BE49-F238E27FC236}">
              <a16:creationId xmlns:a16="http://schemas.microsoft.com/office/drawing/2014/main" id="{00000000-0008-0000-05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70" name="Text Box 17">
          <a:extLst>
            <a:ext uri="{FF2B5EF4-FFF2-40B4-BE49-F238E27FC236}">
              <a16:creationId xmlns:a16="http://schemas.microsoft.com/office/drawing/2014/main" id="{00000000-0008-0000-05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71" name="Text Box 18">
          <a:extLst>
            <a:ext uri="{FF2B5EF4-FFF2-40B4-BE49-F238E27FC236}">
              <a16:creationId xmlns:a16="http://schemas.microsoft.com/office/drawing/2014/main" id="{00000000-0008-0000-05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2" name="Text Box 16">
          <a:extLst>
            <a:ext uri="{FF2B5EF4-FFF2-40B4-BE49-F238E27FC236}">
              <a16:creationId xmlns:a16="http://schemas.microsoft.com/office/drawing/2014/main" id="{00000000-0008-0000-05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3" name="Text Box 17">
          <a:extLst>
            <a:ext uri="{FF2B5EF4-FFF2-40B4-BE49-F238E27FC236}">
              <a16:creationId xmlns:a16="http://schemas.microsoft.com/office/drawing/2014/main" id="{00000000-0008-0000-05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4" name="Text Box 18">
          <a:extLst>
            <a:ext uri="{FF2B5EF4-FFF2-40B4-BE49-F238E27FC236}">
              <a16:creationId xmlns:a16="http://schemas.microsoft.com/office/drawing/2014/main" id="{00000000-0008-0000-05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5" name="Text Box 19">
          <a:extLst>
            <a:ext uri="{FF2B5EF4-FFF2-40B4-BE49-F238E27FC236}">
              <a16:creationId xmlns:a16="http://schemas.microsoft.com/office/drawing/2014/main" id="{00000000-0008-0000-05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6" name="Text Box 16">
          <a:extLst>
            <a:ext uri="{FF2B5EF4-FFF2-40B4-BE49-F238E27FC236}">
              <a16:creationId xmlns:a16="http://schemas.microsoft.com/office/drawing/2014/main" id="{00000000-0008-0000-05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7" name="Text Box 17">
          <a:extLst>
            <a:ext uri="{FF2B5EF4-FFF2-40B4-BE49-F238E27FC236}">
              <a16:creationId xmlns:a16="http://schemas.microsoft.com/office/drawing/2014/main" id="{00000000-0008-0000-05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8" name="Text Box 18">
          <a:extLst>
            <a:ext uri="{FF2B5EF4-FFF2-40B4-BE49-F238E27FC236}">
              <a16:creationId xmlns:a16="http://schemas.microsoft.com/office/drawing/2014/main" id="{00000000-0008-0000-05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179" name="Text Box 15">
          <a:extLst>
            <a:ext uri="{FF2B5EF4-FFF2-40B4-BE49-F238E27FC236}">
              <a16:creationId xmlns:a16="http://schemas.microsoft.com/office/drawing/2014/main" id="{00000000-0008-0000-05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0" name="Text Box 16">
          <a:extLst>
            <a:ext uri="{FF2B5EF4-FFF2-40B4-BE49-F238E27FC236}">
              <a16:creationId xmlns:a16="http://schemas.microsoft.com/office/drawing/2014/main" id="{00000000-0008-0000-05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1" name="Text Box 17">
          <a:extLst>
            <a:ext uri="{FF2B5EF4-FFF2-40B4-BE49-F238E27FC236}">
              <a16:creationId xmlns:a16="http://schemas.microsoft.com/office/drawing/2014/main" id="{00000000-0008-0000-05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2" name="Text Box 18">
          <a:extLst>
            <a:ext uri="{FF2B5EF4-FFF2-40B4-BE49-F238E27FC236}">
              <a16:creationId xmlns:a16="http://schemas.microsoft.com/office/drawing/2014/main" id="{00000000-0008-0000-05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3" name="Text Box 19">
          <a:extLst>
            <a:ext uri="{FF2B5EF4-FFF2-40B4-BE49-F238E27FC236}">
              <a16:creationId xmlns:a16="http://schemas.microsoft.com/office/drawing/2014/main" id="{00000000-0008-0000-05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4" name="Text Box 16">
          <a:extLst>
            <a:ext uri="{FF2B5EF4-FFF2-40B4-BE49-F238E27FC236}">
              <a16:creationId xmlns:a16="http://schemas.microsoft.com/office/drawing/2014/main" id="{00000000-0008-0000-05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5" name="Text Box 17">
          <a:extLst>
            <a:ext uri="{FF2B5EF4-FFF2-40B4-BE49-F238E27FC236}">
              <a16:creationId xmlns:a16="http://schemas.microsoft.com/office/drawing/2014/main" id="{00000000-0008-0000-05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6" name="Text Box 18">
          <a:extLst>
            <a:ext uri="{FF2B5EF4-FFF2-40B4-BE49-F238E27FC236}">
              <a16:creationId xmlns:a16="http://schemas.microsoft.com/office/drawing/2014/main" id="{00000000-0008-0000-05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7" name="Text Box 19">
          <a:extLst>
            <a:ext uri="{FF2B5EF4-FFF2-40B4-BE49-F238E27FC236}">
              <a16:creationId xmlns:a16="http://schemas.microsoft.com/office/drawing/2014/main" id="{00000000-0008-0000-05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88" name="Text Box 16">
          <a:extLst>
            <a:ext uri="{FF2B5EF4-FFF2-40B4-BE49-F238E27FC236}">
              <a16:creationId xmlns:a16="http://schemas.microsoft.com/office/drawing/2014/main" id="{00000000-0008-0000-05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89" name="Text Box 17">
          <a:extLst>
            <a:ext uri="{FF2B5EF4-FFF2-40B4-BE49-F238E27FC236}">
              <a16:creationId xmlns:a16="http://schemas.microsoft.com/office/drawing/2014/main" id="{00000000-0008-0000-05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90" name="Text Box 18">
          <a:extLst>
            <a:ext uri="{FF2B5EF4-FFF2-40B4-BE49-F238E27FC236}">
              <a16:creationId xmlns:a16="http://schemas.microsoft.com/office/drawing/2014/main" id="{00000000-0008-0000-05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91" name="Text Box 19">
          <a:extLst>
            <a:ext uri="{FF2B5EF4-FFF2-40B4-BE49-F238E27FC236}">
              <a16:creationId xmlns:a16="http://schemas.microsoft.com/office/drawing/2014/main" id="{00000000-0008-0000-05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192" name="Text Box 15">
          <a:extLst>
            <a:ext uri="{FF2B5EF4-FFF2-40B4-BE49-F238E27FC236}">
              <a16:creationId xmlns:a16="http://schemas.microsoft.com/office/drawing/2014/main" id="{00000000-0008-0000-05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3" name="Text Box 16">
          <a:extLst>
            <a:ext uri="{FF2B5EF4-FFF2-40B4-BE49-F238E27FC236}">
              <a16:creationId xmlns:a16="http://schemas.microsoft.com/office/drawing/2014/main" id="{00000000-0008-0000-05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4" name="Text Box 17">
          <a:extLst>
            <a:ext uri="{FF2B5EF4-FFF2-40B4-BE49-F238E27FC236}">
              <a16:creationId xmlns:a16="http://schemas.microsoft.com/office/drawing/2014/main" id="{00000000-0008-0000-05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5" name="Text Box 18">
          <a:extLst>
            <a:ext uri="{FF2B5EF4-FFF2-40B4-BE49-F238E27FC236}">
              <a16:creationId xmlns:a16="http://schemas.microsoft.com/office/drawing/2014/main" id="{00000000-0008-0000-05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6" name="Text Box 19">
          <a:extLst>
            <a:ext uri="{FF2B5EF4-FFF2-40B4-BE49-F238E27FC236}">
              <a16:creationId xmlns:a16="http://schemas.microsoft.com/office/drawing/2014/main" id="{00000000-0008-0000-05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97" name="Text Box 16">
          <a:extLst>
            <a:ext uri="{FF2B5EF4-FFF2-40B4-BE49-F238E27FC236}">
              <a16:creationId xmlns:a16="http://schemas.microsoft.com/office/drawing/2014/main" id="{00000000-0008-0000-05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98" name="Text Box 17">
          <a:extLst>
            <a:ext uri="{FF2B5EF4-FFF2-40B4-BE49-F238E27FC236}">
              <a16:creationId xmlns:a16="http://schemas.microsoft.com/office/drawing/2014/main" id="{00000000-0008-0000-05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2199" name="Text Box 18">
          <a:extLst>
            <a:ext uri="{FF2B5EF4-FFF2-40B4-BE49-F238E27FC236}">
              <a16:creationId xmlns:a16="http://schemas.microsoft.com/office/drawing/2014/main" id="{00000000-0008-0000-05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0" name="Text Box 16">
          <a:extLst>
            <a:ext uri="{FF2B5EF4-FFF2-40B4-BE49-F238E27FC236}">
              <a16:creationId xmlns:a16="http://schemas.microsoft.com/office/drawing/2014/main" id="{00000000-0008-0000-05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1" name="Text Box 17">
          <a:extLst>
            <a:ext uri="{FF2B5EF4-FFF2-40B4-BE49-F238E27FC236}">
              <a16:creationId xmlns:a16="http://schemas.microsoft.com/office/drawing/2014/main" id="{00000000-0008-0000-05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2" name="Text Box 18">
          <a:extLst>
            <a:ext uri="{FF2B5EF4-FFF2-40B4-BE49-F238E27FC236}">
              <a16:creationId xmlns:a16="http://schemas.microsoft.com/office/drawing/2014/main" id="{00000000-0008-0000-05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3" name="Text Box 19">
          <a:extLst>
            <a:ext uri="{FF2B5EF4-FFF2-40B4-BE49-F238E27FC236}">
              <a16:creationId xmlns:a16="http://schemas.microsoft.com/office/drawing/2014/main" id="{00000000-0008-0000-05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4" name="Text Box 16">
          <a:extLst>
            <a:ext uri="{FF2B5EF4-FFF2-40B4-BE49-F238E27FC236}">
              <a16:creationId xmlns:a16="http://schemas.microsoft.com/office/drawing/2014/main" id="{00000000-0008-0000-05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2205" name="Text Box 15">
          <a:extLst>
            <a:ext uri="{FF2B5EF4-FFF2-40B4-BE49-F238E27FC236}">
              <a16:creationId xmlns:a16="http://schemas.microsoft.com/office/drawing/2014/main" id="{00000000-0008-0000-05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06" name="Text Box 15">
          <a:extLst>
            <a:ext uri="{FF2B5EF4-FFF2-40B4-BE49-F238E27FC236}">
              <a16:creationId xmlns:a16="http://schemas.microsoft.com/office/drawing/2014/main" id="{00000000-0008-0000-05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208" name="Text Box 15">
          <a:extLst>
            <a:ext uri="{FF2B5EF4-FFF2-40B4-BE49-F238E27FC236}">
              <a16:creationId xmlns:a16="http://schemas.microsoft.com/office/drawing/2014/main" id="{00000000-0008-0000-05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209" name="Text Box 15">
          <a:extLst>
            <a:ext uri="{FF2B5EF4-FFF2-40B4-BE49-F238E27FC236}">
              <a16:creationId xmlns:a16="http://schemas.microsoft.com/office/drawing/2014/main" id="{00000000-0008-0000-05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210" name="Text Box 15">
          <a:extLst>
            <a:ext uri="{FF2B5EF4-FFF2-40B4-BE49-F238E27FC236}">
              <a16:creationId xmlns:a16="http://schemas.microsoft.com/office/drawing/2014/main" id="{00000000-0008-0000-05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1" name="Text Box 16">
          <a:extLst>
            <a:ext uri="{FF2B5EF4-FFF2-40B4-BE49-F238E27FC236}">
              <a16:creationId xmlns:a16="http://schemas.microsoft.com/office/drawing/2014/main" id="{00000000-0008-0000-05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2" name="Text Box 17">
          <a:extLst>
            <a:ext uri="{FF2B5EF4-FFF2-40B4-BE49-F238E27FC236}">
              <a16:creationId xmlns:a16="http://schemas.microsoft.com/office/drawing/2014/main" id="{00000000-0008-0000-05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3" name="Text Box 18">
          <a:extLst>
            <a:ext uri="{FF2B5EF4-FFF2-40B4-BE49-F238E27FC236}">
              <a16:creationId xmlns:a16="http://schemas.microsoft.com/office/drawing/2014/main" id="{00000000-0008-0000-05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4" name="Text Box 19">
          <a:extLst>
            <a:ext uri="{FF2B5EF4-FFF2-40B4-BE49-F238E27FC236}">
              <a16:creationId xmlns:a16="http://schemas.microsoft.com/office/drawing/2014/main" id="{00000000-0008-0000-05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5" name="Text Box 16">
          <a:extLst>
            <a:ext uri="{FF2B5EF4-FFF2-40B4-BE49-F238E27FC236}">
              <a16:creationId xmlns:a16="http://schemas.microsoft.com/office/drawing/2014/main" id="{00000000-0008-0000-05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6" name="Text Box 17">
          <a:extLst>
            <a:ext uri="{FF2B5EF4-FFF2-40B4-BE49-F238E27FC236}">
              <a16:creationId xmlns:a16="http://schemas.microsoft.com/office/drawing/2014/main" id="{00000000-0008-0000-05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7" name="Text Box 18">
          <a:extLst>
            <a:ext uri="{FF2B5EF4-FFF2-40B4-BE49-F238E27FC236}">
              <a16:creationId xmlns:a16="http://schemas.microsoft.com/office/drawing/2014/main" id="{00000000-0008-0000-05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8" name="Text Box 19">
          <a:extLst>
            <a:ext uri="{FF2B5EF4-FFF2-40B4-BE49-F238E27FC236}">
              <a16:creationId xmlns:a16="http://schemas.microsoft.com/office/drawing/2014/main" id="{00000000-0008-0000-05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19" name="Text Box 16">
          <a:extLst>
            <a:ext uri="{FF2B5EF4-FFF2-40B4-BE49-F238E27FC236}">
              <a16:creationId xmlns:a16="http://schemas.microsoft.com/office/drawing/2014/main" id="{00000000-0008-0000-05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0" name="Text Box 17">
          <a:extLst>
            <a:ext uri="{FF2B5EF4-FFF2-40B4-BE49-F238E27FC236}">
              <a16:creationId xmlns:a16="http://schemas.microsoft.com/office/drawing/2014/main" id="{00000000-0008-0000-05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1" name="Text Box 18">
          <a:extLst>
            <a:ext uri="{FF2B5EF4-FFF2-40B4-BE49-F238E27FC236}">
              <a16:creationId xmlns:a16="http://schemas.microsoft.com/office/drawing/2014/main" id="{00000000-0008-0000-05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2" name="Text Box 19">
          <a:extLst>
            <a:ext uri="{FF2B5EF4-FFF2-40B4-BE49-F238E27FC236}">
              <a16:creationId xmlns:a16="http://schemas.microsoft.com/office/drawing/2014/main" id="{00000000-0008-0000-05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23" name="Text Box 15">
          <a:extLst>
            <a:ext uri="{FF2B5EF4-FFF2-40B4-BE49-F238E27FC236}">
              <a16:creationId xmlns:a16="http://schemas.microsoft.com/office/drawing/2014/main" id="{00000000-0008-0000-05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4" name="Text Box 16">
          <a:extLst>
            <a:ext uri="{FF2B5EF4-FFF2-40B4-BE49-F238E27FC236}">
              <a16:creationId xmlns:a16="http://schemas.microsoft.com/office/drawing/2014/main" id="{00000000-0008-0000-05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5" name="Text Box 17">
          <a:extLst>
            <a:ext uri="{FF2B5EF4-FFF2-40B4-BE49-F238E27FC236}">
              <a16:creationId xmlns:a16="http://schemas.microsoft.com/office/drawing/2014/main" id="{00000000-0008-0000-05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6" name="Text Box 18">
          <a:extLst>
            <a:ext uri="{FF2B5EF4-FFF2-40B4-BE49-F238E27FC236}">
              <a16:creationId xmlns:a16="http://schemas.microsoft.com/office/drawing/2014/main" id="{00000000-0008-0000-05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7" name="Text Box 19">
          <a:extLst>
            <a:ext uri="{FF2B5EF4-FFF2-40B4-BE49-F238E27FC236}">
              <a16:creationId xmlns:a16="http://schemas.microsoft.com/office/drawing/2014/main" id="{00000000-0008-0000-05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28" name="Text Box 16">
          <a:extLst>
            <a:ext uri="{FF2B5EF4-FFF2-40B4-BE49-F238E27FC236}">
              <a16:creationId xmlns:a16="http://schemas.microsoft.com/office/drawing/2014/main" id="{00000000-0008-0000-05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29" name="Text Box 17">
          <a:extLst>
            <a:ext uri="{FF2B5EF4-FFF2-40B4-BE49-F238E27FC236}">
              <a16:creationId xmlns:a16="http://schemas.microsoft.com/office/drawing/2014/main" id="{00000000-0008-0000-05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30" name="Text Box 18">
          <a:extLst>
            <a:ext uri="{FF2B5EF4-FFF2-40B4-BE49-F238E27FC236}">
              <a16:creationId xmlns:a16="http://schemas.microsoft.com/office/drawing/2014/main" id="{00000000-0008-0000-05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1" name="Text Box 16">
          <a:extLst>
            <a:ext uri="{FF2B5EF4-FFF2-40B4-BE49-F238E27FC236}">
              <a16:creationId xmlns:a16="http://schemas.microsoft.com/office/drawing/2014/main" id="{00000000-0008-0000-05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2" name="Text Box 17">
          <a:extLst>
            <a:ext uri="{FF2B5EF4-FFF2-40B4-BE49-F238E27FC236}">
              <a16:creationId xmlns:a16="http://schemas.microsoft.com/office/drawing/2014/main" id="{00000000-0008-0000-05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3" name="Text Box 18">
          <a:extLst>
            <a:ext uri="{FF2B5EF4-FFF2-40B4-BE49-F238E27FC236}">
              <a16:creationId xmlns:a16="http://schemas.microsoft.com/office/drawing/2014/main" id="{00000000-0008-0000-05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4" name="Text Box 19">
          <a:extLst>
            <a:ext uri="{FF2B5EF4-FFF2-40B4-BE49-F238E27FC236}">
              <a16:creationId xmlns:a16="http://schemas.microsoft.com/office/drawing/2014/main" id="{00000000-0008-0000-05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5" name="Text Box 16">
          <a:extLst>
            <a:ext uri="{FF2B5EF4-FFF2-40B4-BE49-F238E27FC236}">
              <a16:creationId xmlns:a16="http://schemas.microsoft.com/office/drawing/2014/main" id="{00000000-0008-0000-05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6" name="Text Box 17">
          <a:extLst>
            <a:ext uri="{FF2B5EF4-FFF2-40B4-BE49-F238E27FC236}">
              <a16:creationId xmlns:a16="http://schemas.microsoft.com/office/drawing/2014/main" id="{00000000-0008-0000-05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7" name="Text Box 18">
          <a:extLst>
            <a:ext uri="{FF2B5EF4-FFF2-40B4-BE49-F238E27FC236}">
              <a16:creationId xmlns:a16="http://schemas.microsoft.com/office/drawing/2014/main" id="{00000000-0008-0000-05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8" name="Text Box 19">
          <a:extLst>
            <a:ext uri="{FF2B5EF4-FFF2-40B4-BE49-F238E27FC236}">
              <a16:creationId xmlns:a16="http://schemas.microsoft.com/office/drawing/2014/main" id="{00000000-0008-0000-05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2239" name="Text Box 15">
          <a:extLst>
            <a:ext uri="{FF2B5EF4-FFF2-40B4-BE49-F238E27FC236}">
              <a16:creationId xmlns:a16="http://schemas.microsoft.com/office/drawing/2014/main" id="{00000000-0008-0000-05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40" name="Text Box 15">
          <a:extLst>
            <a:ext uri="{FF2B5EF4-FFF2-40B4-BE49-F238E27FC236}">
              <a16:creationId xmlns:a16="http://schemas.microsoft.com/office/drawing/2014/main" id="{00000000-0008-0000-05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242" name="Text Box 15">
          <a:extLst>
            <a:ext uri="{FF2B5EF4-FFF2-40B4-BE49-F238E27FC236}">
              <a16:creationId xmlns:a16="http://schemas.microsoft.com/office/drawing/2014/main" id="{00000000-0008-0000-05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243" name="Text Box 15">
          <a:extLst>
            <a:ext uri="{FF2B5EF4-FFF2-40B4-BE49-F238E27FC236}">
              <a16:creationId xmlns:a16="http://schemas.microsoft.com/office/drawing/2014/main" id="{00000000-0008-0000-05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244" name="Text Box 15">
          <a:extLst>
            <a:ext uri="{FF2B5EF4-FFF2-40B4-BE49-F238E27FC236}">
              <a16:creationId xmlns:a16="http://schemas.microsoft.com/office/drawing/2014/main" id="{00000000-0008-0000-05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5" name="Text Box 16">
          <a:extLst>
            <a:ext uri="{FF2B5EF4-FFF2-40B4-BE49-F238E27FC236}">
              <a16:creationId xmlns:a16="http://schemas.microsoft.com/office/drawing/2014/main" id="{00000000-0008-0000-05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6" name="Text Box 17">
          <a:extLst>
            <a:ext uri="{FF2B5EF4-FFF2-40B4-BE49-F238E27FC236}">
              <a16:creationId xmlns:a16="http://schemas.microsoft.com/office/drawing/2014/main" id="{00000000-0008-0000-05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7" name="Text Box 18">
          <a:extLst>
            <a:ext uri="{FF2B5EF4-FFF2-40B4-BE49-F238E27FC236}">
              <a16:creationId xmlns:a16="http://schemas.microsoft.com/office/drawing/2014/main" id="{00000000-0008-0000-05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8" name="Text Box 19">
          <a:extLst>
            <a:ext uri="{FF2B5EF4-FFF2-40B4-BE49-F238E27FC236}">
              <a16:creationId xmlns:a16="http://schemas.microsoft.com/office/drawing/2014/main" id="{00000000-0008-0000-05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49" name="Text Box 16">
          <a:extLst>
            <a:ext uri="{FF2B5EF4-FFF2-40B4-BE49-F238E27FC236}">
              <a16:creationId xmlns:a16="http://schemas.microsoft.com/office/drawing/2014/main" id="{00000000-0008-0000-05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0" name="Text Box 17">
          <a:extLst>
            <a:ext uri="{FF2B5EF4-FFF2-40B4-BE49-F238E27FC236}">
              <a16:creationId xmlns:a16="http://schemas.microsoft.com/office/drawing/2014/main" id="{00000000-0008-0000-05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1" name="Text Box 18">
          <a:extLst>
            <a:ext uri="{FF2B5EF4-FFF2-40B4-BE49-F238E27FC236}">
              <a16:creationId xmlns:a16="http://schemas.microsoft.com/office/drawing/2014/main" id="{00000000-0008-0000-05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2" name="Text Box 19">
          <a:extLst>
            <a:ext uri="{FF2B5EF4-FFF2-40B4-BE49-F238E27FC236}">
              <a16:creationId xmlns:a16="http://schemas.microsoft.com/office/drawing/2014/main" id="{00000000-0008-0000-05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3" name="Text Box 16">
          <a:extLst>
            <a:ext uri="{FF2B5EF4-FFF2-40B4-BE49-F238E27FC236}">
              <a16:creationId xmlns:a16="http://schemas.microsoft.com/office/drawing/2014/main" id="{00000000-0008-0000-05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4" name="Text Box 17">
          <a:extLst>
            <a:ext uri="{FF2B5EF4-FFF2-40B4-BE49-F238E27FC236}">
              <a16:creationId xmlns:a16="http://schemas.microsoft.com/office/drawing/2014/main" id="{00000000-0008-0000-05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5" name="Text Box 18">
          <a:extLst>
            <a:ext uri="{FF2B5EF4-FFF2-40B4-BE49-F238E27FC236}">
              <a16:creationId xmlns:a16="http://schemas.microsoft.com/office/drawing/2014/main" id="{00000000-0008-0000-05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6" name="Text Box 19">
          <a:extLst>
            <a:ext uri="{FF2B5EF4-FFF2-40B4-BE49-F238E27FC236}">
              <a16:creationId xmlns:a16="http://schemas.microsoft.com/office/drawing/2014/main" id="{00000000-0008-0000-05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57" name="Text Box 15">
          <a:extLst>
            <a:ext uri="{FF2B5EF4-FFF2-40B4-BE49-F238E27FC236}">
              <a16:creationId xmlns:a16="http://schemas.microsoft.com/office/drawing/2014/main" id="{00000000-0008-0000-05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58" name="Text Box 16">
          <a:extLst>
            <a:ext uri="{FF2B5EF4-FFF2-40B4-BE49-F238E27FC236}">
              <a16:creationId xmlns:a16="http://schemas.microsoft.com/office/drawing/2014/main" id="{00000000-0008-0000-05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59" name="Text Box 17">
          <a:extLst>
            <a:ext uri="{FF2B5EF4-FFF2-40B4-BE49-F238E27FC236}">
              <a16:creationId xmlns:a16="http://schemas.microsoft.com/office/drawing/2014/main" id="{00000000-0008-0000-05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60" name="Text Box 18">
          <a:extLst>
            <a:ext uri="{FF2B5EF4-FFF2-40B4-BE49-F238E27FC236}">
              <a16:creationId xmlns:a16="http://schemas.microsoft.com/office/drawing/2014/main" id="{00000000-0008-0000-05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61" name="Text Box 19">
          <a:extLst>
            <a:ext uri="{FF2B5EF4-FFF2-40B4-BE49-F238E27FC236}">
              <a16:creationId xmlns:a16="http://schemas.microsoft.com/office/drawing/2014/main" id="{00000000-0008-0000-05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262" name="Text Box 15">
          <a:extLst>
            <a:ext uri="{FF2B5EF4-FFF2-40B4-BE49-F238E27FC236}">
              <a16:creationId xmlns:a16="http://schemas.microsoft.com/office/drawing/2014/main" id="{00000000-0008-0000-05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3" name="Text Box 16">
          <a:extLst>
            <a:ext uri="{FF2B5EF4-FFF2-40B4-BE49-F238E27FC236}">
              <a16:creationId xmlns:a16="http://schemas.microsoft.com/office/drawing/2014/main" id="{00000000-0008-0000-05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4" name="Text Box 17">
          <a:extLst>
            <a:ext uri="{FF2B5EF4-FFF2-40B4-BE49-F238E27FC236}">
              <a16:creationId xmlns:a16="http://schemas.microsoft.com/office/drawing/2014/main" id="{00000000-0008-0000-05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5" name="Text Box 18">
          <a:extLst>
            <a:ext uri="{FF2B5EF4-FFF2-40B4-BE49-F238E27FC236}">
              <a16:creationId xmlns:a16="http://schemas.microsoft.com/office/drawing/2014/main" id="{00000000-0008-0000-05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6" name="Text Box 16">
          <a:extLst>
            <a:ext uri="{FF2B5EF4-FFF2-40B4-BE49-F238E27FC236}">
              <a16:creationId xmlns:a16="http://schemas.microsoft.com/office/drawing/2014/main" id="{00000000-0008-0000-05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7" name="Text Box 17">
          <a:extLst>
            <a:ext uri="{FF2B5EF4-FFF2-40B4-BE49-F238E27FC236}">
              <a16:creationId xmlns:a16="http://schemas.microsoft.com/office/drawing/2014/main" id="{00000000-0008-0000-05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8" name="Text Box 18">
          <a:extLst>
            <a:ext uri="{FF2B5EF4-FFF2-40B4-BE49-F238E27FC236}">
              <a16:creationId xmlns:a16="http://schemas.microsoft.com/office/drawing/2014/main" id="{00000000-0008-0000-05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9" name="Text Box 19">
          <a:extLst>
            <a:ext uri="{FF2B5EF4-FFF2-40B4-BE49-F238E27FC236}">
              <a16:creationId xmlns:a16="http://schemas.microsoft.com/office/drawing/2014/main" id="{00000000-0008-0000-05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0" name="Text Box 16">
          <a:extLst>
            <a:ext uri="{FF2B5EF4-FFF2-40B4-BE49-F238E27FC236}">
              <a16:creationId xmlns:a16="http://schemas.microsoft.com/office/drawing/2014/main" id="{00000000-0008-0000-05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1" name="Text Box 17">
          <a:extLst>
            <a:ext uri="{FF2B5EF4-FFF2-40B4-BE49-F238E27FC236}">
              <a16:creationId xmlns:a16="http://schemas.microsoft.com/office/drawing/2014/main" id="{00000000-0008-0000-05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2" name="Text Box 18">
          <a:extLst>
            <a:ext uri="{FF2B5EF4-FFF2-40B4-BE49-F238E27FC236}">
              <a16:creationId xmlns:a16="http://schemas.microsoft.com/office/drawing/2014/main" id="{00000000-0008-0000-05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273" name="Text Box 15">
          <a:extLst>
            <a:ext uri="{FF2B5EF4-FFF2-40B4-BE49-F238E27FC236}">
              <a16:creationId xmlns:a16="http://schemas.microsoft.com/office/drawing/2014/main" id="{00000000-0008-0000-05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4" name="Text Box 16">
          <a:extLst>
            <a:ext uri="{FF2B5EF4-FFF2-40B4-BE49-F238E27FC236}">
              <a16:creationId xmlns:a16="http://schemas.microsoft.com/office/drawing/2014/main" id="{00000000-0008-0000-05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5" name="Text Box 17">
          <a:extLst>
            <a:ext uri="{FF2B5EF4-FFF2-40B4-BE49-F238E27FC236}">
              <a16:creationId xmlns:a16="http://schemas.microsoft.com/office/drawing/2014/main" id="{00000000-0008-0000-05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6" name="Text Box 18">
          <a:extLst>
            <a:ext uri="{FF2B5EF4-FFF2-40B4-BE49-F238E27FC236}">
              <a16:creationId xmlns:a16="http://schemas.microsoft.com/office/drawing/2014/main" id="{00000000-0008-0000-05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7" name="Text Box 19">
          <a:extLst>
            <a:ext uri="{FF2B5EF4-FFF2-40B4-BE49-F238E27FC236}">
              <a16:creationId xmlns:a16="http://schemas.microsoft.com/office/drawing/2014/main" id="{00000000-0008-0000-05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78" name="Text Box 16">
          <a:extLst>
            <a:ext uri="{FF2B5EF4-FFF2-40B4-BE49-F238E27FC236}">
              <a16:creationId xmlns:a16="http://schemas.microsoft.com/office/drawing/2014/main" id="{00000000-0008-0000-05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79" name="Text Box 17">
          <a:extLst>
            <a:ext uri="{FF2B5EF4-FFF2-40B4-BE49-F238E27FC236}">
              <a16:creationId xmlns:a16="http://schemas.microsoft.com/office/drawing/2014/main" id="{00000000-0008-0000-05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80" name="Text Box 18">
          <a:extLst>
            <a:ext uri="{FF2B5EF4-FFF2-40B4-BE49-F238E27FC236}">
              <a16:creationId xmlns:a16="http://schemas.microsoft.com/office/drawing/2014/main" id="{00000000-0008-0000-05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81" name="Text Box 19">
          <a:extLst>
            <a:ext uri="{FF2B5EF4-FFF2-40B4-BE49-F238E27FC236}">
              <a16:creationId xmlns:a16="http://schemas.microsoft.com/office/drawing/2014/main" id="{00000000-0008-0000-05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2" name="Text Box 16">
          <a:extLst>
            <a:ext uri="{FF2B5EF4-FFF2-40B4-BE49-F238E27FC236}">
              <a16:creationId xmlns:a16="http://schemas.microsoft.com/office/drawing/2014/main" id="{00000000-0008-0000-05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3" name="Text Box 17">
          <a:extLst>
            <a:ext uri="{FF2B5EF4-FFF2-40B4-BE49-F238E27FC236}">
              <a16:creationId xmlns:a16="http://schemas.microsoft.com/office/drawing/2014/main" id="{00000000-0008-0000-05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4" name="Text Box 18">
          <a:extLst>
            <a:ext uri="{FF2B5EF4-FFF2-40B4-BE49-F238E27FC236}">
              <a16:creationId xmlns:a16="http://schemas.microsoft.com/office/drawing/2014/main" id="{00000000-0008-0000-05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5" name="Text Box 19">
          <a:extLst>
            <a:ext uri="{FF2B5EF4-FFF2-40B4-BE49-F238E27FC236}">
              <a16:creationId xmlns:a16="http://schemas.microsoft.com/office/drawing/2014/main" id="{00000000-0008-0000-05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86" name="Text Box 15">
          <a:extLst>
            <a:ext uri="{FF2B5EF4-FFF2-40B4-BE49-F238E27FC236}">
              <a16:creationId xmlns:a16="http://schemas.microsoft.com/office/drawing/2014/main" id="{00000000-0008-0000-05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7" name="Text Box 16">
          <a:extLst>
            <a:ext uri="{FF2B5EF4-FFF2-40B4-BE49-F238E27FC236}">
              <a16:creationId xmlns:a16="http://schemas.microsoft.com/office/drawing/2014/main" id="{00000000-0008-0000-05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8" name="Text Box 17">
          <a:extLst>
            <a:ext uri="{FF2B5EF4-FFF2-40B4-BE49-F238E27FC236}">
              <a16:creationId xmlns:a16="http://schemas.microsoft.com/office/drawing/2014/main" id="{00000000-0008-0000-05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9" name="Text Box 18">
          <a:extLst>
            <a:ext uri="{FF2B5EF4-FFF2-40B4-BE49-F238E27FC236}">
              <a16:creationId xmlns:a16="http://schemas.microsoft.com/office/drawing/2014/main" id="{00000000-0008-0000-05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90" name="Text Box 19">
          <a:extLst>
            <a:ext uri="{FF2B5EF4-FFF2-40B4-BE49-F238E27FC236}">
              <a16:creationId xmlns:a16="http://schemas.microsoft.com/office/drawing/2014/main" id="{00000000-0008-0000-05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91" name="Text Box 16">
          <a:extLst>
            <a:ext uri="{FF2B5EF4-FFF2-40B4-BE49-F238E27FC236}">
              <a16:creationId xmlns:a16="http://schemas.microsoft.com/office/drawing/2014/main" id="{00000000-0008-0000-05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92" name="Text Box 17">
          <a:extLst>
            <a:ext uri="{FF2B5EF4-FFF2-40B4-BE49-F238E27FC236}">
              <a16:creationId xmlns:a16="http://schemas.microsoft.com/office/drawing/2014/main" id="{00000000-0008-0000-05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32</xdr:row>
      <xdr:rowOff>15875</xdr:rowOff>
    </xdr:from>
    <xdr:ext cx="95250" cy="171450"/>
    <xdr:sp macro="" textlink="">
      <xdr:nvSpPr>
        <xdr:cNvPr id="2293" name="Text Box 18">
          <a:extLst>
            <a:ext uri="{FF2B5EF4-FFF2-40B4-BE49-F238E27FC236}">
              <a16:creationId xmlns:a16="http://schemas.microsoft.com/office/drawing/2014/main" id="{00000000-0008-0000-05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4" name="Text Box 16">
          <a:extLst>
            <a:ext uri="{FF2B5EF4-FFF2-40B4-BE49-F238E27FC236}">
              <a16:creationId xmlns:a16="http://schemas.microsoft.com/office/drawing/2014/main" id="{00000000-0008-0000-05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5" name="Text Box 17">
          <a:extLst>
            <a:ext uri="{FF2B5EF4-FFF2-40B4-BE49-F238E27FC236}">
              <a16:creationId xmlns:a16="http://schemas.microsoft.com/office/drawing/2014/main" id="{00000000-0008-0000-05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6" name="Text Box 18">
          <a:extLst>
            <a:ext uri="{FF2B5EF4-FFF2-40B4-BE49-F238E27FC236}">
              <a16:creationId xmlns:a16="http://schemas.microsoft.com/office/drawing/2014/main" id="{00000000-0008-0000-05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7" name="Text Box 19">
          <a:extLst>
            <a:ext uri="{FF2B5EF4-FFF2-40B4-BE49-F238E27FC236}">
              <a16:creationId xmlns:a16="http://schemas.microsoft.com/office/drawing/2014/main" id="{00000000-0008-0000-05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8" name="Text Box 16">
          <a:extLst>
            <a:ext uri="{FF2B5EF4-FFF2-40B4-BE49-F238E27FC236}">
              <a16:creationId xmlns:a16="http://schemas.microsoft.com/office/drawing/2014/main" id="{00000000-0008-0000-05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2299" name="Text Box 15">
          <a:extLst>
            <a:ext uri="{FF2B5EF4-FFF2-40B4-BE49-F238E27FC236}">
              <a16:creationId xmlns:a16="http://schemas.microsoft.com/office/drawing/2014/main" id="{00000000-0008-0000-05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300" name="Text Box 15">
          <a:extLst>
            <a:ext uri="{FF2B5EF4-FFF2-40B4-BE49-F238E27FC236}">
              <a16:creationId xmlns:a16="http://schemas.microsoft.com/office/drawing/2014/main" id="{00000000-0008-0000-05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302" name="Text Box 15">
          <a:extLst>
            <a:ext uri="{FF2B5EF4-FFF2-40B4-BE49-F238E27FC236}">
              <a16:creationId xmlns:a16="http://schemas.microsoft.com/office/drawing/2014/main" id="{00000000-0008-0000-05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303" name="Text Box 15">
          <a:extLst>
            <a:ext uri="{FF2B5EF4-FFF2-40B4-BE49-F238E27FC236}">
              <a16:creationId xmlns:a16="http://schemas.microsoft.com/office/drawing/2014/main" id="{00000000-0008-0000-05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304" name="Text Box 15">
          <a:extLst>
            <a:ext uri="{FF2B5EF4-FFF2-40B4-BE49-F238E27FC236}">
              <a16:creationId xmlns:a16="http://schemas.microsoft.com/office/drawing/2014/main" id="{00000000-0008-0000-05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5" name="Text Box 16">
          <a:extLst>
            <a:ext uri="{FF2B5EF4-FFF2-40B4-BE49-F238E27FC236}">
              <a16:creationId xmlns:a16="http://schemas.microsoft.com/office/drawing/2014/main" id="{00000000-0008-0000-05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6" name="Text Box 17">
          <a:extLst>
            <a:ext uri="{FF2B5EF4-FFF2-40B4-BE49-F238E27FC236}">
              <a16:creationId xmlns:a16="http://schemas.microsoft.com/office/drawing/2014/main" id="{00000000-0008-0000-05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7" name="Text Box 18">
          <a:extLst>
            <a:ext uri="{FF2B5EF4-FFF2-40B4-BE49-F238E27FC236}">
              <a16:creationId xmlns:a16="http://schemas.microsoft.com/office/drawing/2014/main" id="{00000000-0008-0000-05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8" name="Text Box 19">
          <a:extLst>
            <a:ext uri="{FF2B5EF4-FFF2-40B4-BE49-F238E27FC236}">
              <a16:creationId xmlns:a16="http://schemas.microsoft.com/office/drawing/2014/main" id="{00000000-0008-0000-05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09" name="Text Box 16">
          <a:extLst>
            <a:ext uri="{FF2B5EF4-FFF2-40B4-BE49-F238E27FC236}">
              <a16:creationId xmlns:a16="http://schemas.microsoft.com/office/drawing/2014/main" id="{00000000-0008-0000-05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0" name="Text Box 17">
          <a:extLst>
            <a:ext uri="{FF2B5EF4-FFF2-40B4-BE49-F238E27FC236}">
              <a16:creationId xmlns:a16="http://schemas.microsoft.com/office/drawing/2014/main" id="{00000000-0008-0000-05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1" name="Text Box 18">
          <a:extLst>
            <a:ext uri="{FF2B5EF4-FFF2-40B4-BE49-F238E27FC236}">
              <a16:creationId xmlns:a16="http://schemas.microsoft.com/office/drawing/2014/main" id="{00000000-0008-0000-05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2" name="Text Box 19">
          <a:extLst>
            <a:ext uri="{FF2B5EF4-FFF2-40B4-BE49-F238E27FC236}">
              <a16:creationId xmlns:a16="http://schemas.microsoft.com/office/drawing/2014/main" id="{00000000-0008-0000-05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3" name="Text Box 16">
          <a:extLst>
            <a:ext uri="{FF2B5EF4-FFF2-40B4-BE49-F238E27FC236}">
              <a16:creationId xmlns:a16="http://schemas.microsoft.com/office/drawing/2014/main" id="{00000000-0008-0000-05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4" name="Text Box 17">
          <a:extLst>
            <a:ext uri="{FF2B5EF4-FFF2-40B4-BE49-F238E27FC236}">
              <a16:creationId xmlns:a16="http://schemas.microsoft.com/office/drawing/2014/main" id="{00000000-0008-0000-05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5" name="Text Box 18">
          <a:extLst>
            <a:ext uri="{FF2B5EF4-FFF2-40B4-BE49-F238E27FC236}">
              <a16:creationId xmlns:a16="http://schemas.microsoft.com/office/drawing/2014/main" id="{00000000-0008-0000-05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6" name="Text Box 19">
          <a:extLst>
            <a:ext uri="{FF2B5EF4-FFF2-40B4-BE49-F238E27FC236}">
              <a16:creationId xmlns:a16="http://schemas.microsoft.com/office/drawing/2014/main" id="{00000000-0008-0000-05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17" name="Text Box 15">
          <a:extLst>
            <a:ext uri="{FF2B5EF4-FFF2-40B4-BE49-F238E27FC236}">
              <a16:creationId xmlns:a16="http://schemas.microsoft.com/office/drawing/2014/main" id="{00000000-0008-0000-05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18" name="Text Box 16">
          <a:extLst>
            <a:ext uri="{FF2B5EF4-FFF2-40B4-BE49-F238E27FC236}">
              <a16:creationId xmlns:a16="http://schemas.microsoft.com/office/drawing/2014/main" id="{00000000-0008-0000-05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19" name="Text Box 17">
          <a:extLst>
            <a:ext uri="{FF2B5EF4-FFF2-40B4-BE49-F238E27FC236}">
              <a16:creationId xmlns:a16="http://schemas.microsoft.com/office/drawing/2014/main" id="{00000000-0008-0000-05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20" name="Text Box 18">
          <a:extLst>
            <a:ext uri="{FF2B5EF4-FFF2-40B4-BE49-F238E27FC236}">
              <a16:creationId xmlns:a16="http://schemas.microsoft.com/office/drawing/2014/main" id="{00000000-0008-0000-05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21" name="Text Box 19">
          <a:extLst>
            <a:ext uri="{FF2B5EF4-FFF2-40B4-BE49-F238E27FC236}">
              <a16:creationId xmlns:a16="http://schemas.microsoft.com/office/drawing/2014/main" id="{00000000-0008-0000-05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2" name="Text Box 16">
          <a:extLst>
            <a:ext uri="{FF2B5EF4-FFF2-40B4-BE49-F238E27FC236}">
              <a16:creationId xmlns:a16="http://schemas.microsoft.com/office/drawing/2014/main" id="{00000000-0008-0000-05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3" name="Text Box 17">
          <a:extLst>
            <a:ext uri="{FF2B5EF4-FFF2-40B4-BE49-F238E27FC236}">
              <a16:creationId xmlns:a16="http://schemas.microsoft.com/office/drawing/2014/main" id="{00000000-0008-0000-05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4" name="Text Box 18">
          <a:extLst>
            <a:ext uri="{FF2B5EF4-FFF2-40B4-BE49-F238E27FC236}">
              <a16:creationId xmlns:a16="http://schemas.microsoft.com/office/drawing/2014/main" id="{00000000-0008-0000-05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5" name="Text Box 16">
          <a:extLst>
            <a:ext uri="{FF2B5EF4-FFF2-40B4-BE49-F238E27FC236}">
              <a16:creationId xmlns:a16="http://schemas.microsoft.com/office/drawing/2014/main" id="{00000000-0008-0000-05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6" name="Text Box 17">
          <a:extLst>
            <a:ext uri="{FF2B5EF4-FFF2-40B4-BE49-F238E27FC236}">
              <a16:creationId xmlns:a16="http://schemas.microsoft.com/office/drawing/2014/main" id="{00000000-0008-0000-05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7" name="Text Box 18">
          <a:extLst>
            <a:ext uri="{FF2B5EF4-FFF2-40B4-BE49-F238E27FC236}">
              <a16:creationId xmlns:a16="http://schemas.microsoft.com/office/drawing/2014/main" id="{00000000-0008-0000-05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8" name="Text Box 19">
          <a:extLst>
            <a:ext uri="{FF2B5EF4-FFF2-40B4-BE49-F238E27FC236}">
              <a16:creationId xmlns:a16="http://schemas.microsoft.com/office/drawing/2014/main" id="{00000000-0008-0000-05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9" name="Text Box 16">
          <a:extLst>
            <a:ext uri="{FF2B5EF4-FFF2-40B4-BE49-F238E27FC236}">
              <a16:creationId xmlns:a16="http://schemas.microsoft.com/office/drawing/2014/main" id="{00000000-0008-0000-05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0" name="Text Box 17">
          <a:extLst>
            <a:ext uri="{FF2B5EF4-FFF2-40B4-BE49-F238E27FC236}">
              <a16:creationId xmlns:a16="http://schemas.microsoft.com/office/drawing/2014/main" id="{00000000-0008-0000-05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1" name="Text Box 18">
          <a:extLst>
            <a:ext uri="{FF2B5EF4-FFF2-40B4-BE49-F238E27FC236}">
              <a16:creationId xmlns:a16="http://schemas.microsoft.com/office/drawing/2014/main" id="{00000000-0008-0000-05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2" name="Text Box 19">
          <a:extLst>
            <a:ext uri="{FF2B5EF4-FFF2-40B4-BE49-F238E27FC236}">
              <a16:creationId xmlns:a16="http://schemas.microsoft.com/office/drawing/2014/main" id="{00000000-0008-0000-05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2333" name="Text Box 15">
          <a:extLst>
            <a:ext uri="{FF2B5EF4-FFF2-40B4-BE49-F238E27FC236}">
              <a16:creationId xmlns:a16="http://schemas.microsoft.com/office/drawing/2014/main" id="{00000000-0008-0000-05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334" name="Text Box 15">
          <a:extLst>
            <a:ext uri="{FF2B5EF4-FFF2-40B4-BE49-F238E27FC236}">
              <a16:creationId xmlns:a16="http://schemas.microsoft.com/office/drawing/2014/main" id="{00000000-0008-0000-05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336" name="Text Box 15">
          <a:extLst>
            <a:ext uri="{FF2B5EF4-FFF2-40B4-BE49-F238E27FC236}">
              <a16:creationId xmlns:a16="http://schemas.microsoft.com/office/drawing/2014/main" id="{00000000-0008-0000-05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337" name="Text Box 15">
          <a:extLst>
            <a:ext uri="{FF2B5EF4-FFF2-40B4-BE49-F238E27FC236}">
              <a16:creationId xmlns:a16="http://schemas.microsoft.com/office/drawing/2014/main" id="{00000000-0008-0000-05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2338" name="Text Box 15">
          <a:extLst>
            <a:ext uri="{FF2B5EF4-FFF2-40B4-BE49-F238E27FC236}">
              <a16:creationId xmlns:a16="http://schemas.microsoft.com/office/drawing/2014/main" id="{00000000-0008-0000-05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39" name="Text Box 16">
          <a:extLst>
            <a:ext uri="{FF2B5EF4-FFF2-40B4-BE49-F238E27FC236}">
              <a16:creationId xmlns:a16="http://schemas.microsoft.com/office/drawing/2014/main" id="{00000000-0008-0000-05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0" name="Text Box 17">
          <a:extLst>
            <a:ext uri="{FF2B5EF4-FFF2-40B4-BE49-F238E27FC236}">
              <a16:creationId xmlns:a16="http://schemas.microsoft.com/office/drawing/2014/main" id="{00000000-0008-0000-05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1" name="Text Box 18">
          <a:extLst>
            <a:ext uri="{FF2B5EF4-FFF2-40B4-BE49-F238E27FC236}">
              <a16:creationId xmlns:a16="http://schemas.microsoft.com/office/drawing/2014/main" id="{00000000-0008-0000-05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2" name="Text Box 19">
          <a:extLst>
            <a:ext uri="{FF2B5EF4-FFF2-40B4-BE49-F238E27FC236}">
              <a16:creationId xmlns:a16="http://schemas.microsoft.com/office/drawing/2014/main" id="{00000000-0008-0000-05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3" name="Text Box 16">
          <a:extLst>
            <a:ext uri="{FF2B5EF4-FFF2-40B4-BE49-F238E27FC236}">
              <a16:creationId xmlns:a16="http://schemas.microsoft.com/office/drawing/2014/main" id="{00000000-0008-0000-05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4" name="Text Box 17">
          <a:extLst>
            <a:ext uri="{FF2B5EF4-FFF2-40B4-BE49-F238E27FC236}">
              <a16:creationId xmlns:a16="http://schemas.microsoft.com/office/drawing/2014/main" id="{00000000-0008-0000-05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5" name="Text Box 18">
          <a:extLst>
            <a:ext uri="{FF2B5EF4-FFF2-40B4-BE49-F238E27FC236}">
              <a16:creationId xmlns:a16="http://schemas.microsoft.com/office/drawing/2014/main" id="{00000000-0008-0000-05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6" name="Text Box 19">
          <a:extLst>
            <a:ext uri="{FF2B5EF4-FFF2-40B4-BE49-F238E27FC236}">
              <a16:creationId xmlns:a16="http://schemas.microsoft.com/office/drawing/2014/main" id="{00000000-0008-0000-05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47" name="Text Box 16">
          <a:extLst>
            <a:ext uri="{FF2B5EF4-FFF2-40B4-BE49-F238E27FC236}">
              <a16:creationId xmlns:a16="http://schemas.microsoft.com/office/drawing/2014/main" id="{00000000-0008-0000-05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48" name="Text Box 17">
          <a:extLst>
            <a:ext uri="{FF2B5EF4-FFF2-40B4-BE49-F238E27FC236}">
              <a16:creationId xmlns:a16="http://schemas.microsoft.com/office/drawing/2014/main" id="{00000000-0008-0000-05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51" name="Text Box 15">
          <a:extLst>
            <a:ext uri="{FF2B5EF4-FFF2-40B4-BE49-F238E27FC236}">
              <a16:creationId xmlns:a16="http://schemas.microsoft.com/office/drawing/2014/main" id="{00000000-0008-0000-05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2" name="Text Box 16">
          <a:extLst>
            <a:ext uri="{FF2B5EF4-FFF2-40B4-BE49-F238E27FC236}">
              <a16:creationId xmlns:a16="http://schemas.microsoft.com/office/drawing/2014/main" id="{00000000-0008-0000-05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3" name="Text Box 17">
          <a:extLst>
            <a:ext uri="{FF2B5EF4-FFF2-40B4-BE49-F238E27FC236}">
              <a16:creationId xmlns:a16="http://schemas.microsoft.com/office/drawing/2014/main" id="{00000000-0008-0000-05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4" name="Text Box 18">
          <a:extLst>
            <a:ext uri="{FF2B5EF4-FFF2-40B4-BE49-F238E27FC236}">
              <a16:creationId xmlns:a16="http://schemas.microsoft.com/office/drawing/2014/main" id="{00000000-0008-0000-05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5" name="Text Box 19">
          <a:extLst>
            <a:ext uri="{FF2B5EF4-FFF2-40B4-BE49-F238E27FC236}">
              <a16:creationId xmlns:a16="http://schemas.microsoft.com/office/drawing/2014/main" id="{00000000-0008-0000-05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356" name="Text Box 15">
          <a:extLst>
            <a:ext uri="{FF2B5EF4-FFF2-40B4-BE49-F238E27FC236}">
              <a16:creationId xmlns:a16="http://schemas.microsoft.com/office/drawing/2014/main" id="{00000000-0008-0000-05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7" name="Text Box 16">
          <a:extLst>
            <a:ext uri="{FF2B5EF4-FFF2-40B4-BE49-F238E27FC236}">
              <a16:creationId xmlns:a16="http://schemas.microsoft.com/office/drawing/2014/main" id="{00000000-0008-0000-05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8" name="Text Box 17">
          <a:extLst>
            <a:ext uri="{FF2B5EF4-FFF2-40B4-BE49-F238E27FC236}">
              <a16:creationId xmlns:a16="http://schemas.microsoft.com/office/drawing/2014/main" id="{00000000-0008-0000-05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9" name="Text Box 18">
          <a:extLst>
            <a:ext uri="{FF2B5EF4-FFF2-40B4-BE49-F238E27FC236}">
              <a16:creationId xmlns:a16="http://schemas.microsoft.com/office/drawing/2014/main" id="{00000000-0008-0000-05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0" name="Text Box 16">
          <a:extLst>
            <a:ext uri="{FF2B5EF4-FFF2-40B4-BE49-F238E27FC236}">
              <a16:creationId xmlns:a16="http://schemas.microsoft.com/office/drawing/2014/main" id="{00000000-0008-0000-05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1" name="Text Box 17">
          <a:extLst>
            <a:ext uri="{FF2B5EF4-FFF2-40B4-BE49-F238E27FC236}">
              <a16:creationId xmlns:a16="http://schemas.microsoft.com/office/drawing/2014/main" id="{00000000-0008-0000-05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2" name="Text Box 18">
          <a:extLst>
            <a:ext uri="{FF2B5EF4-FFF2-40B4-BE49-F238E27FC236}">
              <a16:creationId xmlns:a16="http://schemas.microsoft.com/office/drawing/2014/main" id="{00000000-0008-0000-05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3" name="Text Box 19">
          <a:extLst>
            <a:ext uri="{FF2B5EF4-FFF2-40B4-BE49-F238E27FC236}">
              <a16:creationId xmlns:a16="http://schemas.microsoft.com/office/drawing/2014/main" id="{00000000-0008-0000-05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4" name="Text Box 16">
          <a:extLst>
            <a:ext uri="{FF2B5EF4-FFF2-40B4-BE49-F238E27FC236}">
              <a16:creationId xmlns:a16="http://schemas.microsoft.com/office/drawing/2014/main" id="{00000000-0008-0000-05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5" name="Text Box 17">
          <a:extLst>
            <a:ext uri="{FF2B5EF4-FFF2-40B4-BE49-F238E27FC236}">
              <a16:creationId xmlns:a16="http://schemas.microsoft.com/office/drawing/2014/main" id="{00000000-0008-0000-05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6" name="Text Box 18">
          <a:extLst>
            <a:ext uri="{FF2B5EF4-FFF2-40B4-BE49-F238E27FC236}">
              <a16:creationId xmlns:a16="http://schemas.microsoft.com/office/drawing/2014/main" id="{00000000-0008-0000-05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67" name="Text Box 15">
          <a:extLst>
            <a:ext uri="{FF2B5EF4-FFF2-40B4-BE49-F238E27FC236}">
              <a16:creationId xmlns:a16="http://schemas.microsoft.com/office/drawing/2014/main" id="{00000000-0008-0000-05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68" name="Text Box 16">
          <a:extLst>
            <a:ext uri="{FF2B5EF4-FFF2-40B4-BE49-F238E27FC236}">
              <a16:creationId xmlns:a16="http://schemas.microsoft.com/office/drawing/2014/main" id="{00000000-0008-0000-05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69" name="Text Box 17">
          <a:extLst>
            <a:ext uri="{FF2B5EF4-FFF2-40B4-BE49-F238E27FC236}">
              <a16:creationId xmlns:a16="http://schemas.microsoft.com/office/drawing/2014/main" id="{00000000-0008-0000-05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70" name="Text Box 18">
          <a:extLst>
            <a:ext uri="{FF2B5EF4-FFF2-40B4-BE49-F238E27FC236}">
              <a16:creationId xmlns:a16="http://schemas.microsoft.com/office/drawing/2014/main" id="{00000000-0008-0000-05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71" name="Text Box 19">
          <a:extLst>
            <a:ext uri="{FF2B5EF4-FFF2-40B4-BE49-F238E27FC236}">
              <a16:creationId xmlns:a16="http://schemas.microsoft.com/office/drawing/2014/main" id="{00000000-0008-0000-05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2" name="Text Box 16">
          <a:extLst>
            <a:ext uri="{FF2B5EF4-FFF2-40B4-BE49-F238E27FC236}">
              <a16:creationId xmlns:a16="http://schemas.microsoft.com/office/drawing/2014/main" id="{00000000-0008-0000-05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3" name="Text Box 17">
          <a:extLst>
            <a:ext uri="{FF2B5EF4-FFF2-40B4-BE49-F238E27FC236}">
              <a16:creationId xmlns:a16="http://schemas.microsoft.com/office/drawing/2014/main" id="{00000000-0008-0000-05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4" name="Text Box 18">
          <a:extLst>
            <a:ext uri="{FF2B5EF4-FFF2-40B4-BE49-F238E27FC236}">
              <a16:creationId xmlns:a16="http://schemas.microsoft.com/office/drawing/2014/main" id="{00000000-0008-0000-05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5" name="Text Box 19">
          <a:extLst>
            <a:ext uri="{FF2B5EF4-FFF2-40B4-BE49-F238E27FC236}">
              <a16:creationId xmlns:a16="http://schemas.microsoft.com/office/drawing/2014/main" id="{00000000-0008-0000-05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6" name="Text Box 16">
          <a:extLst>
            <a:ext uri="{FF2B5EF4-FFF2-40B4-BE49-F238E27FC236}">
              <a16:creationId xmlns:a16="http://schemas.microsoft.com/office/drawing/2014/main" id="{00000000-0008-0000-05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7" name="Text Box 17">
          <a:extLst>
            <a:ext uri="{FF2B5EF4-FFF2-40B4-BE49-F238E27FC236}">
              <a16:creationId xmlns:a16="http://schemas.microsoft.com/office/drawing/2014/main" id="{00000000-0008-0000-05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8" name="Text Box 18">
          <a:extLst>
            <a:ext uri="{FF2B5EF4-FFF2-40B4-BE49-F238E27FC236}">
              <a16:creationId xmlns:a16="http://schemas.microsoft.com/office/drawing/2014/main" id="{00000000-0008-0000-05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9" name="Text Box 19">
          <a:extLst>
            <a:ext uri="{FF2B5EF4-FFF2-40B4-BE49-F238E27FC236}">
              <a16:creationId xmlns:a16="http://schemas.microsoft.com/office/drawing/2014/main" id="{00000000-0008-0000-05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80" name="Text Box 15">
          <a:extLst>
            <a:ext uri="{FF2B5EF4-FFF2-40B4-BE49-F238E27FC236}">
              <a16:creationId xmlns:a16="http://schemas.microsoft.com/office/drawing/2014/main" id="{00000000-0008-0000-05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1" name="Text Box 16">
          <a:extLst>
            <a:ext uri="{FF2B5EF4-FFF2-40B4-BE49-F238E27FC236}">
              <a16:creationId xmlns:a16="http://schemas.microsoft.com/office/drawing/2014/main" id="{00000000-0008-0000-05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2" name="Text Box 17">
          <a:extLst>
            <a:ext uri="{FF2B5EF4-FFF2-40B4-BE49-F238E27FC236}">
              <a16:creationId xmlns:a16="http://schemas.microsoft.com/office/drawing/2014/main" id="{00000000-0008-0000-05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3" name="Text Box 18">
          <a:extLst>
            <a:ext uri="{FF2B5EF4-FFF2-40B4-BE49-F238E27FC236}">
              <a16:creationId xmlns:a16="http://schemas.microsoft.com/office/drawing/2014/main" id="{00000000-0008-0000-05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4" name="Text Box 19">
          <a:extLst>
            <a:ext uri="{FF2B5EF4-FFF2-40B4-BE49-F238E27FC236}">
              <a16:creationId xmlns:a16="http://schemas.microsoft.com/office/drawing/2014/main" id="{00000000-0008-0000-05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85" name="Text Box 16">
          <a:extLst>
            <a:ext uri="{FF2B5EF4-FFF2-40B4-BE49-F238E27FC236}">
              <a16:creationId xmlns:a16="http://schemas.microsoft.com/office/drawing/2014/main" id="{00000000-0008-0000-05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86" name="Text Box 17">
          <a:extLst>
            <a:ext uri="{FF2B5EF4-FFF2-40B4-BE49-F238E27FC236}">
              <a16:creationId xmlns:a16="http://schemas.microsoft.com/office/drawing/2014/main" id="{00000000-0008-0000-05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387" name="Text Box 18">
          <a:extLst>
            <a:ext uri="{FF2B5EF4-FFF2-40B4-BE49-F238E27FC236}">
              <a16:creationId xmlns:a16="http://schemas.microsoft.com/office/drawing/2014/main" id="{00000000-0008-0000-05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88" name="Text Box 16">
          <a:extLst>
            <a:ext uri="{FF2B5EF4-FFF2-40B4-BE49-F238E27FC236}">
              <a16:creationId xmlns:a16="http://schemas.microsoft.com/office/drawing/2014/main" id="{00000000-0008-0000-05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89" name="Text Box 17">
          <a:extLst>
            <a:ext uri="{FF2B5EF4-FFF2-40B4-BE49-F238E27FC236}">
              <a16:creationId xmlns:a16="http://schemas.microsoft.com/office/drawing/2014/main" id="{00000000-0008-0000-05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0" name="Text Box 18">
          <a:extLst>
            <a:ext uri="{FF2B5EF4-FFF2-40B4-BE49-F238E27FC236}">
              <a16:creationId xmlns:a16="http://schemas.microsoft.com/office/drawing/2014/main" id="{00000000-0008-0000-05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1" name="Text Box 19">
          <a:extLst>
            <a:ext uri="{FF2B5EF4-FFF2-40B4-BE49-F238E27FC236}">
              <a16:creationId xmlns:a16="http://schemas.microsoft.com/office/drawing/2014/main" id="{00000000-0008-0000-05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2" name="Text Box 16">
          <a:extLst>
            <a:ext uri="{FF2B5EF4-FFF2-40B4-BE49-F238E27FC236}">
              <a16:creationId xmlns:a16="http://schemas.microsoft.com/office/drawing/2014/main" id="{00000000-0008-0000-05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93" name="Text Box 15">
          <a:extLst>
            <a:ext uri="{FF2B5EF4-FFF2-40B4-BE49-F238E27FC236}">
              <a16:creationId xmlns:a16="http://schemas.microsoft.com/office/drawing/2014/main" id="{00000000-0008-0000-05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394" name="Text Box 15">
          <a:extLst>
            <a:ext uri="{FF2B5EF4-FFF2-40B4-BE49-F238E27FC236}">
              <a16:creationId xmlns:a16="http://schemas.microsoft.com/office/drawing/2014/main" id="{00000000-0008-0000-05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395" name="Text Box 15">
          <a:extLst>
            <a:ext uri="{FF2B5EF4-FFF2-40B4-BE49-F238E27FC236}">
              <a16:creationId xmlns:a16="http://schemas.microsoft.com/office/drawing/2014/main" id="{00000000-0008-0000-05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397" name="Text Box 15">
          <a:extLst>
            <a:ext uri="{FF2B5EF4-FFF2-40B4-BE49-F238E27FC236}">
              <a16:creationId xmlns:a16="http://schemas.microsoft.com/office/drawing/2014/main" id="{00000000-0008-0000-05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398" name="Text Box 15">
          <a:extLst>
            <a:ext uri="{FF2B5EF4-FFF2-40B4-BE49-F238E27FC236}">
              <a16:creationId xmlns:a16="http://schemas.microsoft.com/office/drawing/2014/main" id="{00000000-0008-0000-05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99" name="Text Box 15">
          <a:extLst>
            <a:ext uri="{FF2B5EF4-FFF2-40B4-BE49-F238E27FC236}">
              <a16:creationId xmlns:a16="http://schemas.microsoft.com/office/drawing/2014/main" id="{00000000-0008-0000-05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0" name="Text Box 16">
          <a:extLst>
            <a:ext uri="{FF2B5EF4-FFF2-40B4-BE49-F238E27FC236}">
              <a16:creationId xmlns:a16="http://schemas.microsoft.com/office/drawing/2014/main" id="{00000000-0008-0000-05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1" name="Text Box 17">
          <a:extLst>
            <a:ext uri="{FF2B5EF4-FFF2-40B4-BE49-F238E27FC236}">
              <a16:creationId xmlns:a16="http://schemas.microsoft.com/office/drawing/2014/main" id="{00000000-0008-0000-05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2" name="Text Box 18">
          <a:extLst>
            <a:ext uri="{FF2B5EF4-FFF2-40B4-BE49-F238E27FC236}">
              <a16:creationId xmlns:a16="http://schemas.microsoft.com/office/drawing/2014/main" id="{00000000-0008-0000-05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3" name="Text Box 19">
          <a:extLst>
            <a:ext uri="{FF2B5EF4-FFF2-40B4-BE49-F238E27FC236}">
              <a16:creationId xmlns:a16="http://schemas.microsoft.com/office/drawing/2014/main" id="{00000000-0008-0000-05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4" name="Text Box 16">
          <a:extLst>
            <a:ext uri="{FF2B5EF4-FFF2-40B4-BE49-F238E27FC236}">
              <a16:creationId xmlns:a16="http://schemas.microsoft.com/office/drawing/2014/main" id="{00000000-0008-0000-05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5" name="Text Box 17">
          <a:extLst>
            <a:ext uri="{FF2B5EF4-FFF2-40B4-BE49-F238E27FC236}">
              <a16:creationId xmlns:a16="http://schemas.microsoft.com/office/drawing/2014/main" id="{00000000-0008-0000-05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6" name="Text Box 18">
          <a:extLst>
            <a:ext uri="{FF2B5EF4-FFF2-40B4-BE49-F238E27FC236}">
              <a16:creationId xmlns:a16="http://schemas.microsoft.com/office/drawing/2014/main" id="{00000000-0008-0000-05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7" name="Text Box 19">
          <a:extLst>
            <a:ext uri="{FF2B5EF4-FFF2-40B4-BE49-F238E27FC236}">
              <a16:creationId xmlns:a16="http://schemas.microsoft.com/office/drawing/2014/main" id="{00000000-0008-0000-05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08" name="Text Box 16">
          <a:extLst>
            <a:ext uri="{FF2B5EF4-FFF2-40B4-BE49-F238E27FC236}">
              <a16:creationId xmlns:a16="http://schemas.microsoft.com/office/drawing/2014/main" id="{00000000-0008-0000-05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09" name="Text Box 17">
          <a:extLst>
            <a:ext uri="{FF2B5EF4-FFF2-40B4-BE49-F238E27FC236}">
              <a16:creationId xmlns:a16="http://schemas.microsoft.com/office/drawing/2014/main" id="{00000000-0008-0000-05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10" name="Text Box 18">
          <a:extLst>
            <a:ext uri="{FF2B5EF4-FFF2-40B4-BE49-F238E27FC236}">
              <a16:creationId xmlns:a16="http://schemas.microsoft.com/office/drawing/2014/main" id="{00000000-0008-0000-05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11" name="Text Box 19">
          <a:extLst>
            <a:ext uri="{FF2B5EF4-FFF2-40B4-BE49-F238E27FC236}">
              <a16:creationId xmlns:a16="http://schemas.microsoft.com/office/drawing/2014/main" id="{00000000-0008-0000-05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12" name="Text Box 15">
          <a:extLst>
            <a:ext uri="{FF2B5EF4-FFF2-40B4-BE49-F238E27FC236}">
              <a16:creationId xmlns:a16="http://schemas.microsoft.com/office/drawing/2014/main" id="{00000000-0008-0000-05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3" name="Text Box 16">
          <a:extLst>
            <a:ext uri="{FF2B5EF4-FFF2-40B4-BE49-F238E27FC236}">
              <a16:creationId xmlns:a16="http://schemas.microsoft.com/office/drawing/2014/main" id="{00000000-0008-0000-05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4" name="Text Box 17">
          <a:extLst>
            <a:ext uri="{FF2B5EF4-FFF2-40B4-BE49-F238E27FC236}">
              <a16:creationId xmlns:a16="http://schemas.microsoft.com/office/drawing/2014/main" id="{00000000-0008-0000-05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5" name="Text Box 18">
          <a:extLst>
            <a:ext uri="{FF2B5EF4-FFF2-40B4-BE49-F238E27FC236}">
              <a16:creationId xmlns:a16="http://schemas.microsoft.com/office/drawing/2014/main" id="{00000000-0008-0000-05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6" name="Text Box 19">
          <a:extLst>
            <a:ext uri="{FF2B5EF4-FFF2-40B4-BE49-F238E27FC236}">
              <a16:creationId xmlns:a16="http://schemas.microsoft.com/office/drawing/2014/main" id="{00000000-0008-0000-05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7" name="Text Box 16">
          <a:extLst>
            <a:ext uri="{FF2B5EF4-FFF2-40B4-BE49-F238E27FC236}">
              <a16:creationId xmlns:a16="http://schemas.microsoft.com/office/drawing/2014/main" id="{00000000-0008-0000-05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8" name="Text Box 17">
          <a:extLst>
            <a:ext uri="{FF2B5EF4-FFF2-40B4-BE49-F238E27FC236}">
              <a16:creationId xmlns:a16="http://schemas.microsoft.com/office/drawing/2014/main" id="{00000000-0008-0000-05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9" name="Text Box 18">
          <a:extLst>
            <a:ext uri="{FF2B5EF4-FFF2-40B4-BE49-F238E27FC236}">
              <a16:creationId xmlns:a16="http://schemas.microsoft.com/office/drawing/2014/main" id="{00000000-0008-0000-05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0" name="Text Box 16">
          <a:extLst>
            <a:ext uri="{FF2B5EF4-FFF2-40B4-BE49-F238E27FC236}">
              <a16:creationId xmlns:a16="http://schemas.microsoft.com/office/drawing/2014/main" id="{00000000-0008-0000-05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1" name="Text Box 17">
          <a:extLst>
            <a:ext uri="{FF2B5EF4-FFF2-40B4-BE49-F238E27FC236}">
              <a16:creationId xmlns:a16="http://schemas.microsoft.com/office/drawing/2014/main" id="{00000000-0008-0000-05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2" name="Text Box 18">
          <a:extLst>
            <a:ext uri="{FF2B5EF4-FFF2-40B4-BE49-F238E27FC236}">
              <a16:creationId xmlns:a16="http://schemas.microsoft.com/office/drawing/2014/main" id="{00000000-0008-0000-05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3" name="Text Box 19">
          <a:extLst>
            <a:ext uri="{FF2B5EF4-FFF2-40B4-BE49-F238E27FC236}">
              <a16:creationId xmlns:a16="http://schemas.microsoft.com/office/drawing/2014/main" id="{00000000-0008-0000-05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4" name="Text Box 16">
          <a:extLst>
            <a:ext uri="{FF2B5EF4-FFF2-40B4-BE49-F238E27FC236}">
              <a16:creationId xmlns:a16="http://schemas.microsoft.com/office/drawing/2014/main" id="{00000000-0008-0000-05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5" name="Text Box 17">
          <a:extLst>
            <a:ext uri="{FF2B5EF4-FFF2-40B4-BE49-F238E27FC236}">
              <a16:creationId xmlns:a16="http://schemas.microsoft.com/office/drawing/2014/main" id="{00000000-0008-0000-05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6" name="Text Box 18">
          <a:extLst>
            <a:ext uri="{FF2B5EF4-FFF2-40B4-BE49-F238E27FC236}">
              <a16:creationId xmlns:a16="http://schemas.microsoft.com/office/drawing/2014/main" id="{00000000-0008-0000-05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7" name="Text Box 19">
          <a:extLst>
            <a:ext uri="{FF2B5EF4-FFF2-40B4-BE49-F238E27FC236}">
              <a16:creationId xmlns:a16="http://schemas.microsoft.com/office/drawing/2014/main" id="{00000000-0008-0000-05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428" name="Text Box 15">
          <a:extLst>
            <a:ext uri="{FF2B5EF4-FFF2-40B4-BE49-F238E27FC236}">
              <a16:creationId xmlns:a16="http://schemas.microsoft.com/office/drawing/2014/main" id="{00000000-0008-0000-05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429" name="Text Box 15">
          <a:extLst>
            <a:ext uri="{FF2B5EF4-FFF2-40B4-BE49-F238E27FC236}">
              <a16:creationId xmlns:a16="http://schemas.microsoft.com/office/drawing/2014/main" id="{00000000-0008-0000-05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431" name="Text Box 15">
          <a:extLst>
            <a:ext uri="{FF2B5EF4-FFF2-40B4-BE49-F238E27FC236}">
              <a16:creationId xmlns:a16="http://schemas.microsoft.com/office/drawing/2014/main" id="{00000000-0008-0000-05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432" name="Text Box 15">
          <a:extLst>
            <a:ext uri="{FF2B5EF4-FFF2-40B4-BE49-F238E27FC236}">
              <a16:creationId xmlns:a16="http://schemas.microsoft.com/office/drawing/2014/main" id="{00000000-0008-0000-05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433" name="Text Box 15">
          <a:extLst>
            <a:ext uri="{FF2B5EF4-FFF2-40B4-BE49-F238E27FC236}">
              <a16:creationId xmlns:a16="http://schemas.microsoft.com/office/drawing/2014/main" id="{00000000-0008-0000-05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4" name="Text Box 16">
          <a:extLst>
            <a:ext uri="{FF2B5EF4-FFF2-40B4-BE49-F238E27FC236}">
              <a16:creationId xmlns:a16="http://schemas.microsoft.com/office/drawing/2014/main" id="{00000000-0008-0000-05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5" name="Text Box 17">
          <a:extLst>
            <a:ext uri="{FF2B5EF4-FFF2-40B4-BE49-F238E27FC236}">
              <a16:creationId xmlns:a16="http://schemas.microsoft.com/office/drawing/2014/main" id="{00000000-0008-0000-05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6" name="Text Box 18">
          <a:extLst>
            <a:ext uri="{FF2B5EF4-FFF2-40B4-BE49-F238E27FC236}">
              <a16:creationId xmlns:a16="http://schemas.microsoft.com/office/drawing/2014/main" id="{00000000-0008-0000-05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7" name="Text Box 19">
          <a:extLst>
            <a:ext uri="{FF2B5EF4-FFF2-40B4-BE49-F238E27FC236}">
              <a16:creationId xmlns:a16="http://schemas.microsoft.com/office/drawing/2014/main" id="{00000000-0008-0000-05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38" name="Text Box 16">
          <a:extLst>
            <a:ext uri="{FF2B5EF4-FFF2-40B4-BE49-F238E27FC236}">
              <a16:creationId xmlns:a16="http://schemas.microsoft.com/office/drawing/2014/main" id="{00000000-0008-0000-05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39" name="Text Box 17">
          <a:extLst>
            <a:ext uri="{FF2B5EF4-FFF2-40B4-BE49-F238E27FC236}">
              <a16:creationId xmlns:a16="http://schemas.microsoft.com/office/drawing/2014/main" id="{00000000-0008-0000-05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40" name="Text Box 18">
          <a:extLst>
            <a:ext uri="{FF2B5EF4-FFF2-40B4-BE49-F238E27FC236}">
              <a16:creationId xmlns:a16="http://schemas.microsoft.com/office/drawing/2014/main" id="{00000000-0008-0000-05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41" name="Text Box 19">
          <a:extLst>
            <a:ext uri="{FF2B5EF4-FFF2-40B4-BE49-F238E27FC236}">
              <a16:creationId xmlns:a16="http://schemas.microsoft.com/office/drawing/2014/main" id="{00000000-0008-0000-05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2" name="Text Box 16">
          <a:extLst>
            <a:ext uri="{FF2B5EF4-FFF2-40B4-BE49-F238E27FC236}">
              <a16:creationId xmlns:a16="http://schemas.microsoft.com/office/drawing/2014/main" id="{00000000-0008-0000-05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3" name="Text Box 17">
          <a:extLst>
            <a:ext uri="{FF2B5EF4-FFF2-40B4-BE49-F238E27FC236}">
              <a16:creationId xmlns:a16="http://schemas.microsoft.com/office/drawing/2014/main" id="{00000000-0008-0000-05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4" name="Text Box 18">
          <a:extLst>
            <a:ext uri="{FF2B5EF4-FFF2-40B4-BE49-F238E27FC236}">
              <a16:creationId xmlns:a16="http://schemas.microsoft.com/office/drawing/2014/main" id="{00000000-0008-0000-05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5" name="Text Box 19">
          <a:extLst>
            <a:ext uri="{FF2B5EF4-FFF2-40B4-BE49-F238E27FC236}">
              <a16:creationId xmlns:a16="http://schemas.microsoft.com/office/drawing/2014/main" id="{00000000-0008-0000-05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46" name="Text Box 15">
          <a:extLst>
            <a:ext uri="{FF2B5EF4-FFF2-40B4-BE49-F238E27FC236}">
              <a16:creationId xmlns:a16="http://schemas.microsoft.com/office/drawing/2014/main" id="{00000000-0008-0000-05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7" name="Text Box 16">
          <a:extLst>
            <a:ext uri="{FF2B5EF4-FFF2-40B4-BE49-F238E27FC236}">
              <a16:creationId xmlns:a16="http://schemas.microsoft.com/office/drawing/2014/main" id="{00000000-0008-0000-05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8" name="Text Box 17">
          <a:extLst>
            <a:ext uri="{FF2B5EF4-FFF2-40B4-BE49-F238E27FC236}">
              <a16:creationId xmlns:a16="http://schemas.microsoft.com/office/drawing/2014/main" id="{00000000-0008-0000-05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9" name="Text Box 18">
          <a:extLst>
            <a:ext uri="{FF2B5EF4-FFF2-40B4-BE49-F238E27FC236}">
              <a16:creationId xmlns:a16="http://schemas.microsoft.com/office/drawing/2014/main" id="{00000000-0008-0000-05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50" name="Text Box 19">
          <a:extLst>
            <a:ext uri="{FF2B5EF4-FFF2-40B4-BE49-F238E27FC236}">
              <a16:creationId xmlns:a16="http://schemas.microsoft.com/office/drawing/2014/main" id="{00000000-0008-0000-05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451" name="Text Box 15">
          <a:extLst>
            <a:ext uri="{FF2B5EF4-FFF2-40B4-BE49-F238E27FC236}">
              <a16:creationId xmlns:a16="http://schemas.microsoft.com/office/drawing/2014/main" id="{00000000-0008-0000-05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2" name="Text Box 16">
          <a:extLst>
            <a:ext uri="{FF2B5EF4-FFF2-40B4-BE49-F238E27FC236}">
              <a16:creationId xmlns:a16="http://schemas.microsoft.com/office/drawing/2014/main" id="{00000000-0008-0000-05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3" name="Text Box 17">
          <a:extLst>
            <a:ext uri="{FF2B5EF4-FFF2-40B4-BE49-F238E27FC236}">
              <a16:creationId xmlns:a16="http://schemas.microsoft.com/office/drawing/2014/main" id="{00000000-0008-0000-05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4" name="Text Box 18">
          <a:extLst>
            <a:ext uri="{FF2B5EF4-FFF2-40B4-BE49-F238E27FC236}">
              <a16:creationId xmlns:a16="http://schemas.microsoft.com/office/drawing/2014/main" id="{00000000-0008-0000-05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5" name="Text Box 16">
          <a:extLst>
            <a:ext uri="{FF2B5EF4-FFF2-40B4-BE49-F238E27FC236}">
              <a16:creationId xmlns:a16="http://schemas.microsoft.com/office/drawing/2014/main" id="{00000000-0008-0000-05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6" name="Text Box 17">
          <a:extLst>
            <a:ext uri="{FF2B5EF4-FFF2-40B4-BE49-F238E27FC236}">
              <a16:creationId xmlns:a16="http://schemas.microsoft.com/office/drawing/2014/main" id="{00000000-0008-0000-05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7" name="Text Box 18">
          <a:extLst>
            <a:ext uri="{FF2B5EF4-FFF2-40B4-BE49-F238E27FC236}">
              <a16:creationId xmlns:a16="http://schemas.microsoft.com/office/drawing/2014/main" id="{00000000-0008-0000-05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8" name="Text Box 19">
          <a:extLst>
            <a:ext uri="{FF2B5EF4-FFF2-40B4-BE49-F238E27FC236}">
              <a16:creationId xmlns:a16="http://schemas.microsoft.com/office/drawing/2014/main" id="{00000000-0008-0000-05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9" name="Text Box 16">
          <a:extLst>
            <a:ext uri="{FF2B5EF4-FFF2-40B4-BE49-F238E27FC236}">
              <a16:creationId xmlns:a16="http://schemas.microsoft.com/office/drawing/2014/main" id="{00000000-0008-0000-05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60" name="Text Box 17">
          <a:extLst>
            <a:ext uri="{FF2B5EF4-FFF2-40B4-BE49-F238E27FC236}">
              <a16:creationId xmlns:a16="http://schemas.microsoft.com/office/drawing/2014/main" id="{00000000-0008-0000-05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61" name="Text Box 18">
          <a:extLst>
            <a:ext uri="{FF2B5EF4-FFF2-40B4-BE49-F238E27FC236}">
              <a16:creationId xmlns:a16="http://schemas.microsoft.com/office/drawing/2014/main" id="{00000000-0008-0000-05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62" name="Text Box 15">
          <a:extLst>
            <a:ext uri="{FF2B5EF4-FFF2-40B4-BE49-F238E27FC236}">
              <a16:creationId xmlns:a16="http://schemas.microsoft.com/office/drawing/2014/main" id="{00000000-0008-0000-05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3" name="Text Box 16">
          <a:extLst>
            <a:ext uri="{FF2B5EF4-FFF2-40B4-BE49-F238E27FC236}">
              <a16:creationId xmlns:a16="http://schemas.microsoft.com/office/drawing/2014/main" id="{00000000-0008-0000-05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4" name="Text Box 17">
          <a:extLst>
            <a:ext uri="{FF2B5EF4-FFF2-40B4-BE49-F238E27FC236}">
              <a16:creationId xmlns:a16="http://schemas.microsoft.com/office/drawing/2014/main" id="{00000000-0008-0000-05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5" name="Text Box 18">
          <a:extLst>
            <a:ext uri="{FF2B5EF4-FFF2-40B4-BE49-F238E27FC236}">
              <a16:creationId xmlns:a16="http://schemas.microsoft.com/office/drawing/2014/main" id="{00000000-0008-0000-05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6" name="Text Box 19">
          <a:extLst>
            <a:ext uri="{FF2B5EF4-FFF2-40B4-BE49-F238E27FC236}">
              <a16:creationId xmlns:a16="http://schemas.microsoft.com/office/drawing/2014/main" id="{00000000-0008-0000-05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7" name="Text Box 16">
          <a:extLst>
            <a:ext uri="{FF2B5EF4-FFF2-40B4-BE49-F238E27FC236}">
              <a16:creationId xmlns:a16="http://schemas.microsoft.com/office/drawing/2014/main" id="{00000000-0008-0000-05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8" name="Text Box 17">
          <a:extLst>
            <a:ext uri="{FF2B5EF4-FFF2-40B4-BE49-F238E27FC236}">
              <a16:creationId xmlns:a16="http://schemas.microsoft.com/office/drawing/2014/main" id="{00000000-0008-0000-05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9" name="Text Box 18">
          <a:extLst>
            <a:ext uri="{FF2B5EF4-FFF2-40B4-BE49-F238E27FC236}">
              <a16:creationId xmlns:a16="http://schemas.microsoft.com/office/drawing/2014/main" id="{00000000-0008-0000-05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70" name="Text Box 19">
          <a:extLst>
            <a:ext uri="{FF2B5EF4-FFF2-40B4-BE49-F238E27FC236}">
              <a16:creationId xmlns:a16="http://schemas.microsoft.com/office/drawing/2014/main" id="{00000000-0008-0000-05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1" name="Text Box 16">
          <a:extLst>
            <a:ext uri="{FF2B5EF4-FFF2-40B4-BE49-F238E27FC236}">
              <a16:creationId xmlns:a16="http://schemas.microsoft.com/office/drawing/2014/main" id="{00000000-0008-0000-05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2" name="Text Box 17">
          <a:extLst>
            <a:ext uri="{FF2B5EF4-FFF2-40B4-BE49-F238E27FC236}">
              <a16:creationId xmlns:a16="http://schemas.microsoft.com/office/drawing/2014/main" id="{00000000-0008-0000-05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3" name="Text Box 18">
          <a:extLst>
            <a:ext uri="{FF2B5EF4-FFF2-40B4-BE49-F238E27FC236}">
              <a16:creationId xmlns:a16="http://schemas.microsoft.com/office/drawing/2014/main" id="{00000000-0008-0000-05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4" name="Text Box 19">
          <a:extLst>
            <a:ext uri="{FF2B5EF4-FFF2-40B4-BE49-F238E27FC236}">
              <a16:creationId xmlns:a16="http://schemas.microsoft.com/office/drawing/2014/main" id="{00000000-0008-0000-05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75" name="Text Box 15">
          <a:extLst>
            <a:ext uri="{FF2B5EF4-FFF2-40B4-BE49-F238E27FC236}">
              <a16:creationId xmlns:a16="http://schemas.microsoft.com/office/drawing/2014/main" id="{00000000-0008-0000-05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6" name="Text Box 16">
          <a:extLst>
            <a:ext uri="{FF2B5EF4-FFF2-40B4-BE49-F238E27FC236}">
              <a16:creationId xmlns:a16="http://schemas.microsoft.com/office/drawing/2014/main" id="{00000000-0008-0000-05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7" name="Text Box 17">
          <a:extLst>
            <a:ext uri="{FF2B5EF4-FFF2-40B4-BE49-F238E27FC236}">
              <a16:creationId xmlns:a16="http://schemas.microsoft.com/office/drawing/2014/main" id="{00000000-0008-0000-05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8" name="Text Box 18">
          <a:extLst>
            <a:ext uri="{FF2B5EF4-FFF2-40B4-BE49-F238E27FC236}">
              <a16:creationId xmlns:a16="http://schemas.microsoft.com/office/drawing/2014/main" id="{00000000-0008-0000-05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9" name="Text Box 19">
          <a:extLst>
            <a:ext uri="{FF2B5EF4-FFF2-40B4-BE49-F238E27FC236}">
              <a16:creationId xmlns:a16="http://schemas.microsoft.com/office/drawing/2014/main" id="{00000000-0008-0000-05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80" name="Text Box 16">
          <a:extLst>
            <a:ext uri="{FF2B5EF4-FFF2-40B4-BE49-F238E27FC236}">
              <a16:creationId xmlns:a16="http://schemas.microsoft.com/office/drawing/2014/main" id="{00000000-0008-0000-05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81" name="Text Box 17">
          <a:extLst>
            <a:ext uri="{FF2B5EF4-FFF2-40B4-BE49-F238E27FC236}">
              <a16:creationId xmlns:a16="http://schemas.microsoft.com/office/drawing/2014/main" id="{00000000-0008-0000-05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44</xdr:row>
      <xdr:rowOff>15875</xdr:rowOff>
    </xdr:from>
    <xdr:ext cx="95250" cy="171450"/>
    <xdr:sp macro="" textlink="">
      <xdr:nvSpPr>
        <xdr:cNvPr id="2482" name="Text Box 18">
          <a:extLst>
            <a:ext uri="{FF2B5EF4-FFF2-40B4-BE49-F238E27FC236}">
              <a16:creationId xmlns:a16="http://schemas.microsoft.com/office/drawing/2014/main" id="{00000000-0008-0000-05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3" name="Text Box 16">
          <a:extLst>
            <a:ext uri="{FF2B5EF4-FFF2-40B4-BE49-F238E27FC236}">
              <a16:creationId xmlns:a16="http://schemas.microsoft.com/office/drawing/2014/main" id="{00000000-0008-0000-05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4" name="Text Box 17">
          <a:extLst>
            <a:ext uri="{FF2B5EF4-FFF2-40B4-BE49-F238E27FC236}">
              <a16:creationId xmlns:a16="http://schemas.microsoft.com/office/drawing/2014/main" id="{00000000-0008-0000-05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5" name="Text Box 18">
          <a:extLst>
            <a:ext uri="{FF2B5EF4-FFF2-40B4-BE49-F238E27FC236}">
              <a16:creationId xmlns:a16="http://schemas.microsoft.com/office/drawing/2014/main" id="{00000000-0008-0000-05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6" name="Text Box 19">
          <a:extLst>
            <a:ext uri="{FF2B5EF4-FFF2-40B4-BE49-F238E27FC236}">
              <a16:creationId xmlns:a16="http://schemas.microsoft.com/office/drawing/2014/main" id="{00000000-0008-0000-05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7" name="Text Box 16">
          <a:extLst>
            <a:ext uri="{FF2B5EF4-FFF2-40B4-BE49-F238E27FC236}">
              <a16:creationId xmlns:a16="http://schemas.microsoft.com/office/drawing/2014/main" id="{00000000-0008-0000-05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88" name="Text Box 15">
          <a:extLst>
            <a:ext uri="{FF2B5EF4-FFF2-40B4-BE49-F238E27FC236}">
              <a16:creationId xmlns:a16="http://schemas.microsoft.com/office/drawing/2014/main" id="{00000000-0008-0000-05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2489" name="Text Box 15">
          <a:extLst>
            <a:ext uri="{FF2B5EF4-FFF2-40B4-BE49-F238E27FC236}">
              <a16:creationId xmlns:a16="http://schemas.microsoft.com/office/drawing/2014/main" id="{00000000-0008-0000-05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490" name="Text Box 15">
          <a:extLst>
            <a:ext uri="{FF2B5EF4-FFF2-40B4-BE49-F238E27FC236}">
              <a16:creationId xmlns:a16="http://schemas.microsoft.com/office/drawing/2014/main" id="{00000000-0008-0000-05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2492" name="Text Box 15">
          <a:extLst>
            <a:ext uri="{FF2B5EF4-FFF2-40B4-BE49-F238E27FC236}">
              <a16:creationId xmlns:a16="http://schemas.microsoft.com/office/drawing/2014/main" id="{00000000-0008-0000-05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2493" name="Text Box 15">
          <a:extLst>
            <a:ext uri="{FF2B5EF4-FFF2-40B4-BE49-F238E27FC236}">
              <a16:creationId xmlns:a16="http://schemas.microsoft.com/office/drawing/2014/main" id="{00000000-0008-0000-05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94" name="Text Box 15">
          <a:extLst>
            <a:ext uri="{FF2B5EF4-FFF2-40B4-BE49-F238E27FC236}">
              <a16:creationId xmlns:a16="http://schemas.microsoft.com/office/drawing/2014/main" id="{00000000-0008-0000-05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5" name="Text Box 16">
          <a:extLst>
            <a:ext uri="{FF2B5EF4-FFF2-40B4-BE49-F238E27FC236}">
              <a16:creationId xmlns:a16="http://schemas.microsoft.com/office/drawing/2014/main" id="{00000000-0008-0000-05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6" name="Text Box 17">
          <a:extLst>
            <a:ext uri="{FF2B5EF4-FFF2-40B4-BE49-F238E27FC236}">
              <a16:creationId xmlns:a16="http://schemas.microsoft.com/office/drawing/2014/main" id="{00000000-0008-0000-05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7" name="Text Box 18">
          <a:extLst>
            <a:ext uri="{FF2B5EF4-FFF2-40B4-BE49-F238E27FC236}">
              <a16:creationId xmlns:a16="http://schemas.microsoft.com/office/drawing/2014/main" id="{00000000-0008-0000-05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8" name="Text Box 19">
          <a:extLst>
            <a:ext uri="{FF2B5EF4-FFF2-40B4-BE49-F238E27FC236}">
              <a16:creationId xmlns:a16="http://schemas.microsoft.com/office/drawing/2014/main" id="{00000000-0008-0000-05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499" name="Text Box 16">
          <a:extLst>
            <a:ext uri="{FF2B5EF4-FFF2-40B4-BE49-F238E27FC236}">
              <a16:creationId xmlns:a16="http://schemas.microsoft.com/office/drawing/2014/main" id="{00000000-0008-0000-05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0" name="Text Box 17">
          <a:extLst>
            <a:ext uri="{FF2B5EF4-FFF2-40B4-BE49-F238E27FC236}">
              <a16:creationId xmlns:a16="http://schemas.microsoft.com/office/drawing/2014/main" id="{00000000-0008-0000-05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1" name="Text Box 18">
          <a:extLst>
            <a:ext uri="{FF2B5EF4-FFF2-40B4-BE49-F238E27FC236}">
              <a16:creationId xmlns:a16="http://schemas.microsoft.com/office/drawing/2014/main" id="{00000000-0008-0000-05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2" name="Text Box 19">
          <a:extLst>
            <a:ext uri="{FF2B5EF4-FFF2-40B4-BE49-F238E27FC236}">
              <a16:creationId xmlns:a16="http://schemas.microsoft.com/office/drawing/2014/main" id="{00000000-0008-0000-05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3" name="Text Box 16">
          <a:extLst>
            <a:ext uri="{FF2B5EF4-FFF2-40B4-BE49-F238E27FC236}">
              <a16:creationId xmlns:a16="http://schemas.microsoft.com/office/drawing/2014/main" id="{00000000-0008-0000-05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4" name="Text Box 17">
          <a:extLst>
            <a:ext uri="{FF2B5EF4-FFF2-40B4-BE49-F238E27FC236}">
              <a16:creationId xmlns:a16="http://schemas.microsoft.com/office/drawing/2014/main" id="{00000000-0008-0000-05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5" name="Text Box 18">
          <a:extLst>
            <a:ext uri="{FF2B5EF4-FFF2-40B4-BE49-F238E27FC236}">
              <a16:creationId xmlns:a16="http://schemas.microsoft.com/office/drawing/2014/main" id="{00000000-0008-0000-05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6" name="Text Box 19">
          <a:extLst>
            <a:ext uri="{FF2B5EF4-FFF2-40B4-BE49-F238E27FC236}">
              <a16:creationId xmlns:a16="http://schemas.microsoft.com/office/drawing/2014/main" id="{00000000-0008-0000-05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07" name="Text Box 15">
          <a:extLst>
            <a:ext uri="{FF2B5EF4-FFF2-40B4-BE49-F238E27FC236}">
              <a16:creationId xmlns:a16="http://schemas.microsoft.com/office/drawing/2014/main" id="{00000000-0008-0000-05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08" name="Text Box 16">
          <a:extLst>
            <a:ext uri="{FF2B5EF4-FFF2-40B4-BE49-F238E27FC236}">
              <a16:creationId xmlns:a16="http://schemas.microsoft.com/office/drawing/2014/main" id="{00000000-0008-0000-05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09" name="Text Box 17">
          <a:extLst>
            <a:ext uri="{FF2B5EF4-FFF2-40B4-BE49-F238E27FC236}">
              <a16:creationId xmlns:a16="http://schemas.microsoft.com/office/drawing/2014/main" id="{00000000-0008-0000-05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10" name="Text Box 18">
          <a:extLst>
            <a:ext uri="{FF2B5EF4-FFF2-40B4-BE49-F238E27FC236}">
              <a16:creationId xmlns:a16="http://schemas.microsoft.com/office/drawing/2014/main" id="{00000000-0008-0000-05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11" name="Text Box 19">
          <a:extLst>
            <a:ext uri="{FF2B5EF4-FFF2-40B4-BE49-F238E27FC236}">
              <a16:creationId xmlns:a16="http://schemas.microsoft.com/office/drawing/2014/main" id="{00000000-0008-0000-05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2" name="Text Box 16">
          <a:extLst>
            <a:ext uri="{FF2B5EF4-FFF2-40B4-BE49-F238E27FC236}">
              <a16:creationId xmlns:a16="http://schemas.microsoft.com/office/drawing/2014/main" id="{00000000-0008-0000-05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3" name="Text Box 17">
          <a:extLst>
            <a:ext uri="{FF2B5EF4-FFF2-40B4-BE49-F238E27FC236}">
              <a16:creationId xmlns:a16="http://schemas.microsoft.com/office/drawing/2014/main" id="{00000000-0008-0000-05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4" name="Text Box 18">
          <a:extLst>
            <a:ext uri="{FF2B5EF4-FFF2-40B4-BE49-F238E27FC236}">
              <a16:creationId xmlns:a16="http://schemas.microsoft.com/office/drawing/2014/main" id="{00000000-0008-0000-05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5" name="Text Box 16">
          <a:extLst>
            <a:ext uri="{FF2B5EF4-FFF2-40B4-BE49-F238E27FC236}">
              <a16:creationId xmlns:a16="http://schemas.microsoft.com/office/drawing/2014/main" id="{00000000-0008-0000-05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6" name="Text Box 17">
          <a:extLst>
            <a:ext uri="{FF2B5EF4-FFF2-40B4-BE49-F238E27FC236}">
              <a16:creationId xmlns:a16="http://schemas.microsoft.com/office/drawing/2014/main" id="{00000000-0008-0000-05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7" name="Text Box 18">
          <a:extLst>
            <a:ext uri="{FF2B5EF4-FFF2-40B4-BE49-F238E27FC236}">
              <a16:creationId xmlns:a16="http://schemas.microsoft.com/office/drawing/2014/main" id="{00000000-0008-0000-05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8" name="Text Box 19">
          <a:extLst>
            <a:ext uri="{FF2B5EF4-FFF2-40B4-BE49-F238E27FC236}">
              <a16:creationId xmlns:a16="http://schemas.microsoft.com/office/drawing/2014/main" id="{00000000-0008-0000-05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9" name="Text Box 16">
          <a:extLst>
            <a:ext uri="{FF2B5EF4-FFF2-40B4-BE49-F238E27FC236}">
              <a16:creationId xmlns:a16="http://schemas.microsoft.com/office/drawing/2014/main" id="{00000000-0008-0000-05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0" name="Text Box 17">
          <a:extLst>
            <a:ext uri="{FF2B5EF4-FFF2-40B4-BE49-F238E27FC236}">
              <a16:creationId xmlns:a16="http://schemas.microsoft.com/office/drawing/2014/main" id="{00000000-0008-0000-05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1" name="Text Box 18">
          <a:extLst>
            <a:ext uri="{FF2B5EF4-FFF2-40B4-BE49-F238E27FC236}">
              <a16:creationId xmlns:a16="http://schemas.microsoft.com/office/drawing/2014/main" id="{00000000-0008-0000-05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2" name="Text Box 19">
          <a:extLst>
            <a:ext uri="{FF2B5EF4-FFF2-40B4-BE49-F238E27FC236}">
              <a16:creationId xmlns:a16="http://schemas.microsoft.com/office/drawing/2014/main" id="{00000000-0008-0000-05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2523" name="Text Box 15">
          <a:extLst>
            <a:ext uri="{FF2B5EF4-FFF2-40B4-BE49-F238E27FC236}">
              <a16:creationId xmlns:a16="http://schemas.microsoft.com/office/drawing/2014/main" id="{00000000-0008-0000-05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524" name="Text Box 15">
          <a:extLst>
            <a:ext uri="{FF2B5EF4-FFF2-40B4-BE49-F238E27FC236}">
              <a16:creationId xmlns:a16="http://schemas.microsoft.com/office/drawing/2014/main" id="{00000000-0008-0000-05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2526" name="Text Box 15">
          <a:extLst>
            <a:ext uri="{FF2B5EF4-FFF2-40B4-BE49-F238E27FC236}">
              <a16:creationId xmlns:a16="http://schemas.microsoft.com/office/drawing/2014/main" id="{00000000-0008-0000-05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2527" name="Text Box 15">
          <a:extLst>
            <a:ext uri="{FF2B5EF4-FFF2-40B4-BE49-F238E27FC236}">
              <a16:creationId xmlns:a16="http://schemas.microsoft.com/office/drawing/2014/main" id="{00000000-0008-0000-05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213632"/>
    <xdr:sp macro="" textlink="">
      <xdr:nvSpPr>
        <xdr:cNvPr id="2528" name="Text Box 15">
          <a:extLst>
            <a:ext uri="{FF2B5EF4-FFF2-40B4-BE49-F238E27FC236}">
              <a16:creationId xmlns:a16="http://schemas.microsoft.com/office/drawing/2014/main" id="{00000000-0008-0000-05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29" name="Text Box 16">
          <a:extLst>
            <a:ext uri="{FF2B5EF4-FFF2-40B4-BE49-F238E27FC236}">
              <a16:creationId xmlns:a16="http://schemas.microsoft.com/office/drawing/2014/main" id="{00000000-0008-0000-05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0" name="Text Box 17">
          <a:extLst>
            <a:ext uri="{FF2B5EF4-FFF2-40B4-BE49-F238E27FC236}">
              <a16:creationId xmlns:a16="http://schemas.microsoft.com/office/drawing/2014/main" id="{00000000-0008-0000-05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1" name="Text Box 18">
          <a:extLst>
            <a:ext uri="{FF2B5EF4-FFF2-40B4-BE49-F238E27FC236}">
              <a16:creationId xmlns:a16="http://schemas.microsoft.com/office/drawing/2014/main" id="{00000000-0008-0000-05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2" name="Text Box 19">
          <a:extLst>
            <a:ext uri="{FF2B5EF4-FFF2-40B4-BE49-F238E27FC236}">
              <a16:creationId xmlns:a16="http://schemas.microsoft.com/office/drawing/2014/main" id="{00000000-0008-0000-05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3" name="Text Box 16">
          <a:extLst>
            <a:ext uri="{FF2B5EF4-FFF2-40B4-BE49-F238E27FC236}">
              <a16:creationId xmlns:a16="http://schemas.microsoft.com/office/drawing/2014/main" id="{00000000-0008-0000-05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4" name="Text Box 17">
          <a:extLst>
            <a:ext uri="{FF2B5EF4-FFF2-40B4-BE49-F238E27FC236}">
              <a16:creationId xmlns:a16="http://schemas.microsoft.com/office/drawing/2014/main" id="{00000000-0008-0000-05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5" name="Text Box 18">
          <a:extLst>
            <a:ext uri="{FF2B5EF4-FFF2-40B4-BE49-F238E27FC236}">
              <a16:creationId xmlns:a16="http://schemas.microsoft.com/office/drawing/2014/main" id="{00000000-0008-0000-05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6" name="Text Box 19">
          <a:extLst>
            <a:ext uri="{FF2B5EF4-FFF2-40B4-BE49-F238E27FC236}">
              <a16:creationId xmlns:a16="http://schemas.microsoft.com/office/drawing/2014/main" id="{00000000-0008-0000-05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7" name="Text Box 16">
          <a:extLst>
            <a:ext uri="{FF2B5EF4-FFF2-40B4-BE49-F238E27FC236}">
              <a16:creationId xmlns:a16="http://schemas.microsoft.com/office/drawing/2014/main" id="{00000000-0008-0000-05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8" name="Text Box 17">
          <a:extLst>
            <a:ext uri="{FF2B5EF4-FFF2-40B4-BE49-F238E27FC236}">
              <a16:creationId xmlns:a16="http://schemas.microsoft.com/office/drawing/2014/main" id="{00000000-0008-0000-05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9" name="Text Box 18">
          <a:extLst>
            <a:ext uri="{FF2B5EF4-FFF2-40B4-BE49-F238E27FC236}">
              <a16:creationId xmlns:a16="http://schemas.microsoft.com/office/drawing/2014/main" id="{00000000-0008-0000-05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40" name="Text Box 19">
          <a:extLst>
            <a:ext uri="{FF2B5EF4-FFF2-40B4-BE49-F238E27FC236}">
              <a16:creationId xmlns:a16="http://schemas.microsoft.com/office/drawing/2014/main" id="{00000000-0008-0000-05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41" name="Text Box 15">
          <a:extLst>
            <a:ext uri="{FF2B5EF4-FFF2-40B4-BE49-F238E27FC236}">
              <a16:creationId xmlns:a16="http://schemas.microsoft.com/office/drawing/2014/main" id="{00000000-0008-0000-05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2" name="Text Box 16">
          <a:extLst>
            <a:ext uri="{FF2B5EF4-FFF2-40B4-BE49-F238E27FC236}">
              <a16:creationId xmlns:a16="http://schemas.microsoft.com/office/drawing/2014/main" id="{00000000-0008-0000-05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3" name="Text Box 17">
          <a:extLst>
            <a:ext uri="{FF2B5EF4-FFF2-40B4-BE49-F238E27FC236}">
              <a16:creationId xmlns:a16="http://schemas.microsoft.com/office/drawing/2014/main" id="{00000000-0008-0000-05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4" name="Text Box 18">
          <a:extLst>
            <a:ext uri="{FF2B5EF4-FFF2-40B4-BE49-F238E27FC236}">
              <a16:creationId xmlns:a16="http://schemas.microsoft.com/office/drawing/2014/main" id="{00000000-0008-0000-05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5" name="Text Box 19">
          <a:extLst>
            <a:ext uri="{FF2B5EF4-FFF2-40B4-BE49-F238E27FC236}">
              <a16:creationId xmlns:a16="http://schemas.microsoft.com/office/drawing/2014/main" id="{00000000-0008-0000-05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546" name="Text Box 15">
          <a:extLst>
            <a:ext uri="{FF2B5EF4-FFF2-40B4-BE49-F238E27FC236}">
              <a16:creationId xmlns:a16="http://schemas.microsoft.com/office/drawing/2014/main" id="{00000000-0008-0000-05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7" name="Text Box 16">
          <a:extLst>
            <a:ext uri="{FF2B5EF4-FFF2-40B4-BE49-F238E27FC236}">
              <a16:creationId xmlns:a16="http://schemas.microsoft.com/office/drawing/2014/main" id="{00000000-0008-0000-05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8" name="Text Box 17">
          <a:extLst>
            <a:ext uri="{FF2B5EF4-FFF2-40B4-BE49-F238E27FC236}">
              <a16:creationId xmlns:a16="http://schemas.microsoft.com/office/drawing/2014/main" id="{00000000-0008-0000-05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9" name="Text Box 18">
          <a:extLst>
            <a:ext uri="{FF2B5EF4-FFF2-40B4-BE49-F238E27FC236}">
              <a16:creationId xmlns:a16="http://schemas.microsoft.com/office/drawing/2014/main" id="{00000000-0008-0000-05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0" name="Text Box 16">
          <a:extLst>
            <a:ext uri="{FF2B5EF4-FFF2-40B4-BE49-F238E27FC236}">
              <a16:creationId xmlns:a16="http://schemas.microsoft.com/office/drawing/2014/main" id="{00000000-0008-0000-05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1" name="Text Box 17">
          <a:extLst>
            <a:ext uri="{FF2B5EF4-FFF2-40B4-BE49-F238E27FC236}">
              <a16:creationId xmlns:a16="http://schemas.microsoft.com/office/drawing/2014/main" id="{00000000-0008-0000-05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2" name="Text Box 18">
          <a:extLst>
            <a:ext uri="{FF2B5EF4-FFF2-40B4-BE49-F238E27FC236}">
              <a16:creationId xmlns:a16="http://schemas.microsoft.com/office/drawing/2014/main" id="{00000000-0008-0000-05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3" name="Text Box 19">
          <a:extLst>
            <a:ext uri="{FF2B5EF4-FFF2-40B4-BE49-F238E27FC236}">
              <a16:creationId xmlns:a16="http://schemas.microsoft.com/office/drawing/2014/main" id="{00000000-0008-0000-05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4" name="Text Box 16">
          <a:extLst>
            <a:ext uri="{FF2B5EF4-FFF2-40B4-BE49-F238E27FC236}">
              <a16:creationId xmlns:a16="http://schemas.microsoft.com/office/drawing/2014/main" id="{00000000-0008-0000-05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5" name="Text Box 17">
          <a:extLst>
            <a:ext uri="{FF2B5EF4-FFF2-40B4-BE49-F238E27FC236}">
              <a16:creationId xmlns:a16="http://schemas.microsoft.com/office/drawing/2014/main" id="{00000000-0008-0000-05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6" name="Text Box 18">
          <a:extLst>
            <a:ext uri="{FF2B5EF4-FFF2-40B4-BE49-F238E27FC236}">
              <a16:creationId xmlns:a16="http://schemas.microsoft.com/office/drawing/2014/main" id="{00000000-0008-0000-05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57" name="Text Box 15">
          <a:extLst>
            <a:ext uri="{FF2B5EF4-FFF2-40B4-BE49-F238E27FC236}">
              <a16:creationId xmlns:a16="http://schemas.microsoft.com/office/drawing/2014/main" id="{00000000-0008-0000-05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58" name="Text Box 16">
          <a:extLst>
            <a:ext uri="{FF2B5EF4-FFF2-40B4-BE49-F238E27FC236}">
              <a16:creationId xmlns:a16="http://schemas.microsoft.com/office/drawing/2014/main" id="{00000000-0008-0000-05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59" name="Text Box 17">
          <a:extLst>
            <a:ext uri="{FF2B5EF4-FFF2-40B4-BE49-F238E27FC236}">
              <a16:creationId xmlns:a16="http://schemas.microsoft.com/office/drawing/2014/main" id="{00000000-0008-0000-05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60" name="Text Box 18">
          <a:extLst>
            <a:ext uri="{FF2B5EF4-FFF2-40B4-BE49-F238E27FC236}">
              <a16:creationId xmlns:a16="http://schemas.microsoft.com/office/drawing/2014/main" id="{00000000-0008-0000-05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61" name="Text Box 19">
          <a:extLst>
            <a:ext uri="{FF2B5EF4-FFF2-40B4-BE49-F238E27FC236}">
              <a16:creationId xmlns:a16="http://schemas.microsoft.com/office/drawing/2014/main" id="{00000000-0008-0000-05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2" name="Text Box 16">
          <a:extLst>
            <a:ext uri="{FF2B5EF4-FFF2-40B4-BE49-F238E27FC236}">
              <a16:creationId xmlns:a16="http://schemas.microsoft.com/office/drawing/2014/main" id="{00000000-0008-0000-05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3" name="Text Box 17">
          <a:extLst>
            <a:ext uri="{FF2B5EF4-FFF2-40B4-BE49-F238E27FC236}">
              <a16:creationId xmlns:a16="http://schemas.microsoft.com/office/drawing/2014/main" id="{00000000-0008-0000-05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4" name="Text Box 18">
          <a:extLst>
            <a:ext uri="{FF2B5EF4-FFF2-40B4-BE49-F238E27FC236}">
              <a16:creationId xmlns:a16="http://schemas.microsoft.com/office/drawing/2014/main" id="{00000000-0008-0000-05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5" name="Text Box 19">
          <a:extLst>
            <a:ext uri="{FF2B5EF4-FFF2-40B4-BE49-F238E27FC236}">
              <a16:creationId xmlns:a16="http://schemas.microsoft.com/office/drawing/2014/main" id="{00000000-0008-0000-05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6" name="Text Box 16">
          <a:extLst>
            <a:ext uri="{FF2B5EF4-FFF2-40B4-BE49-F238E27FC236}">
              <a16:creationId xmlns:a16="http://schemas.microsoft.com/office/drawing/2014/main" id="{00000000-0008-0000-05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7" name="Text Box 17">
          <a:extLst>
            <a:ext uri="{FF2B5EF4-FFF2-40B4-BE49-F238E27FC236}">
              <a16:creationId xmlns:a16="http://schemas.microsoft.com/office/drawing/2014/main" id="{00000000-0008-0000-05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8" name="Text Box 18">
          <a:extLst>
            <a:ext uri="{FF2B5EF4-FFF2-40B4-BE49-F238E27FC236}">
              <a16:creationId xmlns:a16="http://schemas.microsoft.com/office/drawing/2014/main" id="{00000000-0008-0000-05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9" name="Text Box 19">
          <a:extLst>
            <a:ext uri="{FF2B5EF4-FFF2-40B4-BE49-F238E27FC236}">
              <a16:creationId xmlns:a16="http://schemas.microsoft.com/office/drawing/2014/main" id="{00000000-0008-0000-05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70" name="Text Box 15">
          <a:extLst>
            <a:ext uri="{FF2B5EF4-FFF2-40B4-BE49-F238E27FC236}">
              <a16:creationId xmlns:a16="http://schemas.microsoft.com/office/drawing/2014/main" id="{00000000-0008-0000-05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1" name="Text Box 16">
          <a:extLst>
            <a:ext uri="{FF2B5EF4-FFF2-40B4-BE49-F238E27FC236}">
              <a16:creationId xmlns:a16="http://schemas.microsoft.com/office/drawing/2014/main" id="{00000000-0008-0000-05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2" name="Text Box 17">
          <a:extLst>
            <a:ext uri="{FF2B5EF4-FFF2-40B4-BE49-F238E27FC236}">
              <a16:creationId xmlns:a16="http://schemas.microsoft.com/office/drawing/2014/main" id="{00000000-0008-0000-05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3" name="Text Box 18">
          <a:extLst>
            <a:ext uri="{FF2B5EF4-FFF2-40B4-BE49-F238E27FC236}">
              <a16:creationId xmlns:a16="http://schemas.microsoft.com/office/drawing/2014/main" id="{00000000-0008-0000-05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4" name="Text Box 19">
          <a:extLst>
            <a:ext uri="{FF2B5EF4-FFF2-40B4-BE49-F238E27FC236}">
              <a16:creationId xmlns:a16="http://schemas.microsoft.com/office/drawing/2014/main" id="{00000000-0008-0000-05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75" name="Text Box 16">
          <a:extLst>
            <a:ext uri="{FF2B5EF4-FFF2-40B4-BE49-F238E27FC236}">
              <a16:creationId xmlns:a16="http://schemas.microsoft.com/office/drawing/2014/main" id="{00000000-0008-0000-05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76" name="Text Box 17">
          <a:extLst>
            <a:ext uri="{FF2B5EF4-FFF2-40B4-BE49-F238E27FC236}">
              <a16:creationId xmlns:a16="http://schemas.microsoft.com/office/drawing/2014/main" id="{00000000-0008-0000-05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577" name="Text Box 18">
          <a:extLst>
            <a:ext uri="{FF2B5EF4-FFF2-40B4-BE49-F238E27FC236}">
              <a16:creationId xmlns:a16="http://schemas.microsoft.com/office/drawing/2014/main" id="{00000000-0008-0000-05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78" name="Text Box 16">
          <a:extLst>
            <a:ext uri="{FF2B5EF4-FFF2-40B4-BE49-F238E27FC236}">
              <a16:creationId xmlns:a16="http://schemas.microsoft.com/office/drawing/2014/main" id="{00000000-0008-0000-05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79" name="Text Box 17">
          <a:extLst>
            <a:ext uri="{FF2B5EF4-FFF2-40B4-BE49-F238E27FC236}">
              <a16:creationId xmlns:a16="http://schemas.microsoft.com/office/drawing/2014/main" id="{00000000-0008-0000-05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0" name="Text Box 18">
          <a:extLst>
            <a:ext uri="{FF2B5EF4-FFF2-40B4-BE49-F238E27FC236}">
              <a16:creationId xmlns:a16="http://schemas.microsoft.com/office/drawing/2014/main" id="{00000000-0008-0000-05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1" name="Text Box 19">
          <a:extLst>
            <a:ext uri="{FF2B5EF4-FFF2-40B4-BE49-F238E27FC236}">
              <a16:creationId xmlns:a16="http://schemas.microsoft.com/office/drawing/2014/main" id="{00000000-0008-0000-05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2" name="Text Box 16">
          <a:extLst>
            <a:ext uri="{FF2B5EF4-FFF2-40B4-BE49-F238E27FC236}">
              <a16:creationId xmlns:a16="http://schemas.microsoft.com/office/drawing/2014/main" id="{00000000-0008-0000-05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83" name="Text Box 15">
          <a:extLst>
            <a:ext uri="{FF2B5EF4-FFF2-40B4-BE49-F238E27FC236}">
              <a16:creationId xmlns:a16="http://schemas.microsoft.com/office/drawing/2014/main" id="{00000000-0008-0000-05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584" name="Text Box 15">
          <a:extLst>
            <a:ext uri="{FF2B5EF4-FFF2-40B4-BE49-F238E27FC236}">
              <a16:creationId xmlns:a16="http://schemas.microsoft.com/office/drawing/2014/main" id="{00000000-0008-0000-05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585" name="Text Box 15">
          <a:extLst>
            <a:ext uri="{FF2B5EF4-FFF2-40B4-BE49-F238E27FC236}">
              <a16:creationId xmlns:a16="http://schemas.microsoft.com/office/drawing/2014/main" id="{00000000-0008-0000-05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587" name="Text Box 15">
          <a:extLst>
            <a:ext uri="{FF2B5EF4-FFF2-40B4-BE49-F238E27FC236}">
              <a16:creationId xmlns:a16="http://schemas.microsoft.com/office/drawing/2014/main" id="{00000000-0008-0000-05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588" name="Text Box 15">
          <a:extLst>
            <a:ext uri="{FF2B5EF4-FFF2-40B4-BE49-F238E27FC236}">
              <a16:creationId xmlns:a16="http://schemas.microsoft.com/office/drawing/2014/main" id="{00000000-0008-0000-05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89" name="Text Box 15">
          <a:extLst>
            <a:ext uri="{FF2B5EF4-FFF2-40B4-BE49-F238E27FC236}">
              <a16:creationId xmlns:a16="http://schemas.microsoft.com/office/drawing/2014/main" id="{00000000-0008-0000-05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0" name="Text Box 16">
          <a:extLst>
            <a:ext uri="{FF2B5EF4-FFF2-40B4-BE49-F238E27FC236}">
              <a16:creationId xmlns:a16="http://schemas.microsoft.com/office/drawing/2014/main" id="{00000000-0008-0000-05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1" name="Text Box 17">
          <a:extLst>
            <a:ext uri="{FF2B5EF4-FFF2-40B4-BE49-F238E27FC236}">
              <a16:creationId xmlns:a16="http://schemas.microsoft.com/office/drawing/2014/main" id="{00000000-0008-0000-05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2" name="Text Box 18">
          <a:extLst>
            <a:ext uri="{FF2B5EF4-FFF2-40B4-BE49-F238E27FC236}">
              <a16:creationId xmlns:a16="http://schemas.microsoft.com/office/drawing/2014/main" id="{00000000-0008-0000-05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3" name="Text Box 19">
          <a:extLst>
            <a:ext uri="{FF2B5EF4-FFF2-40B4-BE49-F238E27FC236}">
              <a16:creationId xmlns:a16="http://schemas.microsoft.com/office/drawing/2014/main" id="{00000000-0008-0000-05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4" name="Text Box 16">
          <a:extLst>
            <a:ext uri="{FF2B5EF4-FFF2-40B4-BE49-F238E27FC236}">
              <a16:creationId xmlns:a16="http://schemas.microsoft.com/office/drawing/2014/main" id="{00000000-0008-0000-05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5" name="Text Box 17">
          <a:extLst>
            <a:ext uri="{FF2B5EF4-FFF2-40B4-BE49-F238E27FC236}">
              <a16:creationId xmlns:a16="http://schemas.microsoft.com/office/drawing/2014/main" id="{00000000-0008-0000-05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6" name="Text Box 18">
          <a:extLst>
            <a:ext uri="{FF2B5EF4-FFF2-40B4-BE49-F238E27FC236}">
              <a16:creationId xmlns:a16="http://schemas.microsoft.com/office/drawing/2014/main" id="{00000000-0008-0000-05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7" name="Text Box 19">
          <a:extLst>
            <a:ext uri="{FF2B5EF4-FFF2-40B4-BE49-F238E27FC236}">
              <a16:creationId xmlns:a16="http://schemas.microsoft.com/office/drawing/2014/main" id="{00000000-0008-0000-05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598" name="Text Box 16">
          <a:extLst>
            <a:ext uri="{FF2B5EF4-FFF2-40B4-BE49-F238E27FC236}">
              <a16:creationId xmlns:a16="http://schemas.microsoft.com/office/drawing/2014/main" id="{00000000-0008-0000-05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599" name="Text Box 17">
          <a:extLst>
            <a:ext uri="{FF2B5EF4-FFF2-40B4-BE49-F238E27FC236}">
              <a16:creationId xmlns:a16="http://schemas.microsoft.com/office/drawing/2014/main" id="{00000000-0008-0000-05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00" name="Text Box 18">
          <a:extLst>
            <a:ext uri="{FF2B5EF4-FFF2-40B4-BE49-F238E27FC236}">
              <a16:creationId xmlns:a16="http://schemas.microsoft.com/office/drawing/2014/main" id="{00000000-0008-0000-05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01" name="Text Box 19">
          <a:extLst>
            <a:ext uri="{FF2B5EF4-FFF2-40B4-BE49-F238E27FC236}">
              <a16:creationId xmlns:a16="http://schemas.microsoft.com/office/drawing/2014/main" id="{00000000-0008-0000-05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02" name="Text Box 15">
          <a:extLst>
            <a:ext uri="{FF2B5EF4-FFF2-40B4-BE49-F238E27FC236}">
              <a16:creationId xmlns:a16="http://schemas.microsoft.com/office/drawing/2014/main" id="{00000000-0008-0000-05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3" name="Text Box 16">
          <a:extLst>
            <a:ext uri="{FF2B5EF4-FFF2-40B4-BE49-F238E27FC236}">
              <a16:creationId xmlns:a16="http://schemas.microsoft.com/office/drawing/2014/main" id="{00000000-0008-0000-05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4" name="Text Box 17">
          <a:extLst>
            <a:ext uri="{FF2B5EF4-FFF2-40B4-BE49-F238E27FC236}">
              <a16:creationId xmlns:a16="http://schemas.microsoft.com/office/drawing/2014/main" id="{00000000-0008-0000-05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5" name="Text Box 18">
          <a:extLst>
            <a:ext uri="{FF2B5EF4-FFF2-40B4-BE49-F238E27FC236}">
              <a16:creationId xmlns:a16="http://schemas.microsoft.com/office/drawing/2014/main" id="{00000000-0008-0000-05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6" name="Text Box 19">
          <a:extLst>
            <a:ext uri="{FF2B5EF4-FFF2-40B4-BE49-F238E27FC236}">
              <a16:creationId xmlns:a16="http://schemas.microsoft.com/office/drawing/2014/main" id="{00000000-0008-0000-05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7" name="Text Box 16">
          <a:extLst>
            <a:ext uri="{FF2B5EF4-FFF2-40B4-BE49-F238E27FC236}">
              <a16:creationId xmlns:a16="http://schemas.microsoft.com/office/drawing/2014/main" id="{00000000-0008-0000-05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8" name="Text Box 17">
          <a:extLst>
            <a:ext uri="{FF2B5EF4-FFF2-40B4-BE49-F238E27FC236}">
              <a16:creationId xmlns:a16="http://schemas.microsoft.com/office/drawing/2014/main" id="{00000000-0008-0000-05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9" name="Text Box 18">
          <a:extLst>
            <a:ext uri="{FF2B5EF4-FFF2-40B4-BE49-F238E27FC236}">
              <a16:creationId xmlns:a16="http://schemas.microsoft.com/office/drawing/2014/main" id="{00000000-0008-0000-05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0" name="Text Box 16">
          <a:extLst>
            <a:ext uri="{FF2B5EF4-FFF2-40B4-BE49-F238E27FC236}">
              <a16:creationId xmlns:a16="http://schemas.microsoft.com/office/drawing/2014/main" id="{00000000-0008-0000-05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1" name="Text Box 17">
          <a:extLst>
            <a:ext uri="{FF2B5EF4-FFF2-40B4-BE49-F238E27FC236}">
              <a16:creationId xmlns:a16="http://schemas.microsoft.com/office/drawing/2014/main" id="{00000000-0008-0000-05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2" name="Text Box 18">
          <a:extLst>
            <a:ext uri="{FF2B5EF4-FFF2-40B4-BE49-F238E27FC236}">
              <a16:creationId xmlns:a16="http://schemas.microsoft.com/office/drawing/2014/main" id="{00000000-0008-0000-05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3" name="Text Box 19">
          <a:extLst>
            <a:ext uri="{FF2B5EF4-FFF2-40B4-BE49-F238E27FC236}">
              <a16:creationId xmlns:a16="http://schemas.microsoft.com/office/drawing/2014/main" id="{00000000-0008-0000-05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4" name="Text Box 16">
          <a:extLst>
            <a:ext uri="{FF2B5EF4-FFF2-40B4-BE49-F238E27FC236}">
              <a16:creationId xmlns:a16="http://schemas.microsoft.com/office/drawing/2014/main" id="{00000000-0008-0000-05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5" name="Text Box 17">
          <a:extLst>
            <a:ext uri="{FF2B5EF4-FFF2-40B4-BE49-F238E27FC236}">
              <a16:creationId xmlns:a16="http://schemas.microsoft.com/office/drawing/2014/main" id="{00000000-0008-0000-05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6" name="Text Box 18">
          <a:extLst>
            <a:ext uri="{FF2B5EF4-FFF2-40B4-BE49-F238E27FC236}">
              <a16:creationId xmlns:a16="http://schemas.microsoft.com/office/drawing/2014/main" id="{00000000-0008-0000-05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7" name="Text Box 19">
          <a:extLst>
            <a:ext uri="{FF2B5EF4-FFF2-40B4-BE49-F238E27FC236}">
              <a16:creationId xmlns:a16="http://schemas.microsoft.com/office/drawing/2014/main" id="{00000000-0008-0000-05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618" name="Text Box 15">
          <a:extLst>
            <a:ext uri="{FF2B5EF4-FFF2-40B4-BE49-F238E27FC236}">
              <a16:creationId xmlns:a16="http://schemas.microsoft.com/office/drawing/2014/main" id="{00000000-0008-0000-05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619" name="Text Box 15">
          <a:extLst>
            <a:ext uri="{FF2B5EF4-FFF2-40B4-BE49-F238E27FC236}">
              <a16:creationId xmlns:a16="http://schemas.microsoft.com/office/drawing/2014/main" id="{00000000-0008-0000-05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621" name="Text Box 15">
          <a:extLst>
            <a:ext uri="{FF2B5EF4-FFF2-40B4-BE49-F238E27FC236}">
              <a16:creationId xmlns:a16="http://schemas.microsoft.com/office/drawing/2014/main" id="{00000000-0008-0000-05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622" name="Text Box 15">
          <a:extLst>
            <a:ext uri="{FF2B5EF4-FFF2-40B4-BE49-F238E27FC236}">
              <a16:creationId xmlns:a16="http://schemas.microsoft.com/office/drawing/2014/main" id="{00000000-0008-0000-05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2623" name="Text Box 15">
          <a:extLst>
            <a:ext uri="{FF2B5EF4-FFF2-40B4-BE49-F238E27FC236}">
              <a16:creationId xmlns:a16="http://schemas.microsoft.com/office/drawing/2014/main" id="{00000000-0008-0000-05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4" name="Text Box 16">
          <a:extLst>
            <a:ext uri="{FF2B5EF4-FFF2-40B4-BE49-F238E27FC236}">
              <a16:creationId xmlns:a16="http://schemas.microsoft.com/office/drawing/2014/main" id="{00000000-0008-0000-05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5" name="Text Box 17">
          <a:extLst>
            <a:ext uri="{FF2B5EF4-FFF2-40B4-BE49-F238E27FC236}">
              <a16:creationId xmlns:a16="http://schemas.microsoft.com/office/drawing/2014/main" id="{00000000-0008-0000-05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6" name="Text Box 18">
          <a:extLst>
            <a:ext uri="{FF2B5EF4-FFF2-40B4-BE49-F238E27FC236}">
              <a16:creationId xmlns:a16="http://schemas.microsoft.com/office/drawing/2014/main" id="{00000000-0008-0000-05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7" name="Text Box 19">
          <a:extLst>
            <a:ext uri="{FF2B5EF4-FFF2-40B4-BE49-F238E27FC236}">
              <a16:creationId xmlns:a16="http://schemas.microsoft.com/office/drawing/2014/main" id="{00000000-0008-0000-05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28" name="Text Box 16">
          <a:extLst>
            <a:ext uri="{FF2B5EF4-FFF2-40B4-BE49-F238E27FC236}">
              <a16:creationId xmlns:a16="http://schemas.microsoft.com/office/drawing/2014/main" id="{00000000-0008-0000-05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29" name="Text Box 17">
          <a:extLst>
            <a:ext uri="{FF2B5EF4-FFF2-40B4-BE49-F238E27FC236}">
              <a16:creationId xmlns:a16="http://schemas.microsoft.com/office/drawing/2014/main" id="{00000000-0008-0000-05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30" name="Text Box 18">
          <a:extLst>
            <a:ext uri="{FF2B5EF4-FFF2-40B4-BE49-F238E27FC236}">
              <a16:creationId xmlns:a16="http://schemas.microsoft.com/office/drawing/2014/main" id="{00000000-0008-0000-05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31" name="Text Box 19">
          <a:extLst>
            <a:ext uri="{FF2B5EF4-FFF2-40B4-BE49-F238E27FC236}">
              <a16:creationId xmlns:a16="http://schemas.microsoft.com/office/drawing/2014/main" id="{00000000-0008-0000-05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2" name="Text Box 16">
          <a:extLst>
            <a:ext uri="{FF2B5EF4-FFF2-40B4-BE49-F238E27FC236}">
              <a16:creationId xmlns:a16="http://schemas.microsoft.com/office/drawing/2014/main" id="{00000000-0008-0000-05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3" name="Text Box 17">
          <a:extLst>
            <a:ext uri="{FF2B5EF4-FFF2-40B4-BE49-F238E27FC236}">
              <a16:creationId xmlns:a16="http://schemas.microsoft.com/office/drawing/2014/main" id="{00000000-0008-0000-05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4" name="Text Box 18">
          <a:extLst>
            <a:ext uri="{FF2B5EF4-FFF2-40B4-BE49-F238E27FC236}">
              <a16:creationId xmlns:a16="http://schemas.microsoft.com/office/drawing/2014/main" id="{00000000-0008-0000-05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5" name="Text Box 19">
          <a:extLst>
            <a:ext uri="{FF2B5EF4-FFF2-40B4-BE49-F238E27FC236}">
              <a16:creationId xmlns:a16="http://schemas.microsoft.com/office/drawing/2014/main" id="{00000000-0008-0000-05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36" name="Text Box 15">
          <a:extLst>
            <a:ext uri="{FF2B5EF4-FFF2-40B4-BE49-F238E27FC236}">
              <a16:creationId xmlns:a16="http://schemas.microsoft.com/office/drawing/2014/main" id="{00000000-0008-0000-05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7" name="Text Box 16">
          <a:extLst>
            <a:ext uri="{FF2B5EF4-FFF2-40B4-BE49-F238E27FC236}">
              <a16:creationId xmlns:a16="http://schemas.microsoft.com/office/drawing/2014/main" id="{00000000-0008-0000-05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8" name="Text Box 17">
          <a:extLst>
            <a:ext uri="{FF2B5EF4-FFF2-40B4-BE49-F238E27FC236}">
              <a16:creationId xmlns:a16="http://schemas.microsoft.com/office/drawing/2014/main" id="{00000000-0008-0000-05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9" name="Text Box 18">
          <a:extLst>
            <a:ext uri="{FF2B5EF4-FFF2-40B4-BE49-F238E27FC236}">
              <a16:creationId xmlns:a16="http://schemas.microsoft.com/office/drawing/2014/main" id="{00000000-0008-0000-05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40" name="Text Box 19">
          <a:extLst>
            <a:ext uri="{FF2B5EF4-FFF2-40B4-BE49-F238E27FC236}">
              <a16:creationId xmlns:a16="http://schemas.microsoft.com/office/drawing/2014/main" id="{00000000-0008-0000-05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2641" name="Text Box 15">
          <a:extLst>
            <a:ext uri="{FF2B5EF4-FFF2-40B4-BE49-F238E27FC236}">
              <a16:creationId xmlns:a16="http://schemas.microsoft.com/office/drawing/2014/main" id="{00000000-0008-0000-05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2" name="Text Box 16">
          <a:extLst>
            <a:ext uri="{FF2B5EF4-FFF2-40B4-BE49-F238E27FC236}">
              <a16:creationId xmlns:a16="http://schemas.microsoft.com/office/drawing/2014/main" id="{00000000-0008-0000-05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3" name="Text Box 17">
          <a:extLst>
            <a:ext uri="{FF2B5EF4-FFF2-40B4-BE49-F238E27FC236}">
              <a16:creationId xmlns:a16="http://schemas.microsoft.com/office/drawing/2014/main" id="{00000000-0008-0000-05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4" name="Text Box 18">
          <a:extLst>
            <a:ext uri="{FF2B5EF4-FFF2-40B4-BE49-F238E27FC236}">
              <a16:creationId xmlns:a16="http://schemas.microsoft.com/office/drawing/2014/main" id="{00000000-0008-0000-05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5" name="Text Box 16">
          <a:extLst>
            <a:ext uri="{FF2B5EF4-FFF2-40B4-BE49-F238E27FC236}">
              <a16:creationId xmlns:a16="http://schemas.microsoft.com/office/drawing/2014/main" id="{00000000-0008-0000-05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6" name="Text Box 17">
          <a:extLst>
            <a:ext uri="{FF2B5EF4-FFF2-40B4-BE49-F238E27FC236}">
              <a16:creationId xmlns:a16="http://schemas.microsoft.com/office/drawing/2014/main" id="{00000000-0008-0000-05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7" name="Text Box 18">
          <a:extLst>
            <a:ext uri="{FF2B5EF4-FFF2-40B4-BE49-F238E27FC236}">
              <a16:creationId xmlns:a16="http://schemas.microsoft.com/office/drawing/2014/main" id="{00000000-0008-0000-05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8" name="Text Box 19">
          <a:extLst>
            <a:ext uri="{FF2B5EF4-FFF2-40B4-BE49-F238E27FC236}">
              <a16:creationId xmlns:a16="http://schemas.microsoft.com/office/drawing/2014/main" id="{00000000-0008-0000-05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9" name="Text Box 16">
          <a:extLst>
            <a:ext uri="{FF2B5EF4-FFF2-40B4-BE49-F238E27FC236}">
              <a16:creationId xmlns:a16="http://schemas.microsoft.com/office/drawing/2014/main" id="{00000000-0008-0000-05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50" name="Text Box 17">
          <a:extLst>
            <a:ext uri="{FF2B5EF4-FFF2-40B4-BE49-F238E27FC236}">
              <a16:creationId xmlns:a16="http://schemas.microsoft.com/office/drawing/2014/main" id="{00000000-0008-0000-05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51" name="Text Box 18">
          <a:extLst>
            <a:ext uri="{FF2B5EF4-FFF2-40B4-BE49-F238E27FC236}">
              <a16:creationId xmlns:a16="http://schemas.microsoft.com/office/drawing/2014/main" id="{00000000-0008-0000-05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52" name="Text Box 15">
          <a:extLst>
            <a:ext uri="{FF2B5EF4-FFF2-40B4-BE49-F238E27FC236}">
              <a16:creationId xmlns:a16="http://schemas.microsoft.com/office/drawing/2014/main" id="{00000000-0008-0000-05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3" name="Text Box 16">
          <a:extLst>
            <a:ext uri="{FF2B5EF4-FFF2-40B4-BE49-F238E27FC236}">
              <a16:creationId xmlns:a16="http://schemas.microsoft.com/office/drawing/2014/main" id="{00000000-0008-0000-05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4" name="Text Box 17">
          <a:extLst>
            <a:ext uri="{FF2B5EF4-FFF2-40B4-BE49-F238E27FC236}">
              <a16:creationId xmlns:a16="http://schemas.microsoft.com/office/drawing/2014/main" id="{00000000-0008-0000-05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5" name="Text Box 18">
          <a:extLst>
            <a:ext uri="{FF2B5EF4-FFF2-40B4-BE49-F238E27FC236}">
              <a16:creationId xmlns:a16="http://schemas.microsoft.com/office/drawing/2014/main" id="{00000000-0008-0000-05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6" name="Text Box 19">
          <a:extLst>
            <a:ext uri="{FF2B5EF4-FFF2-40B4-BE49-F238E27FC236}">
              <a16:creationId xmlns:a16="http://schemas.microsoft.com/office/drawing/2014/main" id="{00000000-0008-0000-05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7" name="Text Box 16">
          <a:extLst>
            <a:ext uri="{FF2B5EF4-FFF2-40B4-BE49-F238E27FC236}">
              <a16:creationId xmlns:a16="http://schemas.microsoft.com/office/drawing/2014/main" id="{00000000-0008-0000-05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8" name="Text Box 17">
          <a:extLst>
            <a:ext uri="{FF2B5EF4-FFF2-40B4-BE49-F238E27FC236}">
              <a16:creationId xmlns:a16="http://schemas.microsoft.com/office/drawing/2014/main" id="{00000000-0008-0000-05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9" name="Text Box 18">
          <a:extLst>
            <a:ext uri="{FF2B5EF4-FFF2-40B4-BE49-F238E27FC236}">
              <a16:creationId xmlns:a16="http://schemas.microsoft.com/office/drawing/2014/main" id="{00000000-0008-0000-05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60" name="Text Box 19">
          <a:extLst>
            <a:ext uri="{FF2B5EF4-FFF2-40B4-BE49-F238E27FC236}">
              <a16:creationId xmlns:a16="http://schemas.microsoft.com/office/drawing/2014/main" id="{00000000-0008-0000-05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1" name="Text Box 16">
          <a:extLst>
            <a:ext uri="{FF2B5EF4-FFF2-40B4-BE49-F238E27FC236}">
              <a16:creationId xmlns:a16="http://schemas.microsoft.com/office/drawing/2014/main" id="{00000000-0008-0000-05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2" name="Text Box 17">
          <a:extLst>
            <a:ext uri="{FF2B5EF4-FFF2-40B4-BE49-F238E27FC236}">
              <a16:creationId xmlns:a16="http://schemas.microsoft.com/office/drawing/2014/main" id="{00000000-0008-0000-05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3" name="Text Box 18">
          <a:extLst>
            <a:ext uri="{FF2B5EF4-FFF2-40B4-BE49-F238E27FC236}">
              <a16:creationId xmlns:a16="http://schemas.microsoft.com/office/drawing/2014/main" id="{00000000-0008-0000-05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4" name="Text Box 19">
          <a:extLst>
            <a:ext uri="{FF2B5EF4-FFF2-40B4-BE49-F238E27FC236}">
              <a16:creationId xmlns:a16="http://schemas.microsoft.com/office/drawing/2014/main" id="{00000000-0008-0000-05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65" name="Text Box 15">
          <a:extLst>
            <a:ext uri="{FF2B5EF4-FFF2-40B4-BE49-F238E27FC236}">
              <a16:creationId xmlns:a16="http://schemas.microsoft.com/office/drawing/2014/main" id="{00000000-0008-0000-05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6" name="Text Box 16">
          <a:extLst>
            <a:ext uri="{FF2B5EF4-FFF2-40B4-BE49-F238E27FC236}">
              <a16:creationId xmlns:a16="http://schemas.microsoft.com/office/drawing/2014/main" id="{00000000-0008-0000-05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7" name="Text Box 17">
          <a:extLst>
            <a:ext uri="{FF2B5EF4-FFF2-40B4-BE49-F238E27FC236}">
              <a16:creationId xmlns:a16="http://schemas.microsoft.com/office/drawing/2014/main" id="{00000000-0008-0000-05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8" name="Text Box 18">
          <a:extLst>
            <a:ext uri="{FF2B5EF4-FFF2-40B4-BE49-F238E27FC236}">
              <a16:creationId xmlns:a16="http://schemas.microsoft.com/office/drawing/2014/main" id="{00000000-0008-0000-05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9" name="Text Box 19">
          <a:extLst>
            <a:ext uri="{FF2B5EF4-FFF2-40B4-BE49-F238E27FC236}">
              <a16:creationId xmlns:a16="http://schemas.microsoft.com/office/drawing/2014/main" id="{00000000-0008-0000-05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70" name="Text Box 16">
          <a:extLst>
            <a:ext uri="{FF2B5EF4-FFF2-40B4-BE49-F238E27FC236}">
              <a16:creationId xmlns:a16="http://schemas.microsoft.com/office/drawing/2014/main" id="{00000000-0008-0000-05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71" name="Text Box 17">
          <a:extLst>
            <a:ext uri="{FF2B5EF4-FFF2-40B4-BE49-F238E27FC236}">
              <a16:creationId xmlns:a16="http://schemas.microsoft.com/office/drawing/2014/main" id="{00000000-0008-0000-05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56</xdr:row>
      <xdr:rowOff>15875</xdr:rowOff>
    </xdr:from>
    <xdr:ext cx="95250" cy="171450"/>
    <xdr:sp macro="" textlink="">
      <xdr:nvSpPr>
        <xdr:cNvPr id="2672" name="Text Box 18">
          <a:extLst>
            <a:ext uri="{FF2B5EF4-FFF2-40B4-BE49-F238E27FC236}">
              <a16:creationId xmlns:a16="http://schemas.microsoft.com/office/drawing/2014/main" id="{00000000-0008-0000-05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3" name="Text Box 16">
          <a:extLst>
            <a:ext uri="{FF2B5EF4-FFF2-40B4-BE49-F238E27FC236}">
              <a16:creationId xmlns:a16="http://schemas.microsoft.com/office/drawing/2014/main" id="{00000000-0008-0000-05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4" name="Text Box 17">
          <a:extLst>
            <a:ext uri="{FF2B5EF4-FFF2-40B4-BE49-F238E27FC236}">
              <a16:creationId xmlns:a16="http://schemas.microsoft.com/office/drawing/2014/main" id="{00000000-0008-0000-05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5" name="Text Box 18">
          <a:extLst>
            <a:ext uri="{FF2B5EF4-FFF2-40B4-BE49-F238E27FC236}">
              <a16:creationId xmlns:a16="http://schemas.microsoft.com/office/drawing/2014/main" id="{00000000-0008-0000-05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6" name="Text Box 19">
          <a:extLst>
            <a:ext uri="{FF2B5EF4-FFF2-40B4-BE49-F238E27FC236}">
              <a16:creationId xmlns:a16="http://schemas.microsoft.com/office/drawing/2014/main" id="{00000000-0008-0000-05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7" name="Text Box 16">
          <a:extLst>
            <a:ext uri="{FF2B5EF4-FFF2-40B4-BE49-F238E27FC236}">
              <a16:creationId xmlns:a16="http://schemas.microsoft.com/office/drawing/2014/main" id="{00000000-0008-0000-05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78" name="Text Box 15">
          <a:extLst>
            <a:ext uri="{FF2B5EF4-FFF2-40B4-BE49-F238E27FC236}">
              <a16:creationId xmlns:a16="http://schemas.microsoft.com/office/drawing/2014/main" id="{00000000-0008-0000-05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2679" name="Text Box 15">
          <a:extLst>
            <a:ext uri="{FF2B5EF4-FFF2-40B4-BE49-F238E27FC236}">
              <a16:creationId xmlns:a16="http://schemas.microsoft.com/office/drawing/2014/main" id="{00000000-0008-0000-05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680" name="Text Box 15">
          <a:extLst>
            <a:ext uri="{FF2B5EF4-FFF2-40B4-BE49-F238E27FC236}">
              <a16:creationId xmlns:a16="http://schemas.microsoft.com/office/drawing/2014/main" id="{00000000-0008-0000-05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2682" name="Text Box 15">
          <a:extLst>
            <a:ext uri="{FF2B5EF4-FFF2-40B4-BE49-F238E27FC236}">
              <a16:creationId xmlns:a16="http://schemas.microsoft.com/office/drawing/2014/main" id="{00000000-0008-0000-05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2683" name="Text Box 15">
          <a:extLst>
            <a:ext uri="{FF2B5EF4-FFF2-40B4-BE49-F238E27FC236}">
              <a16:creationId xmlns:a16="http://schemas.microsoft.com/office/drawing/2014/main" id="{00000000-0008-0000-05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84" name="Text Box 15">
          <a:extLst>
            <a:ext uri="{FF2B5EF4-FFF2-40B4-BE49-F238E27FC236}">
              <a16:creationId xmlns:a16="http://schemas.microsoft.com/office/drawing/2014/main" id="{00000000-0008-0000-05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5" name="Text Box 16">
          <a:extLst>
            <a:ext uri="{FF2B5EF4-FFF2-40B4-BE49-F238E27FC236}">
              <a16:creationId xmlns:a16="http://schemas.microsoft.com/office/drawing/2014/main" id="{00000000-0008-0000-05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6" name="Text Box 17">
          <a:extLst>
            <a:ext uri="{FF2B5EF4-FFF2-40B4-BE49-F238E27FC236}">
              <a16:creationId xmlns:a16="http://schemas.microsoft.com/office/drawing/2014/main" id="{00000000-0008-0000-05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7" name="Text Box 18">
          <a:extLst>
            <a:ext uri="{FF2B5EF4-FFF2-40B4-BE49-F238E27FC236}">
              <a16:creationId xmlns:a16="http://schemas.microsoft.com/office/drawing/2014/main" id="{00000000-0008-0000-05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8" name="Text Box 19">
          <a:extLst>
            <a:ext uri="{FF2B5EF4-FFF2-40B4-BE49-F238E27FC236}">
              <a16:creationId xmlns:a16="http://schemas.microsoft.com/office/drawing/2014/main" id="{00000000-0008-0000-05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89" name="Text Box 16">
          <a:extLst>
            <a:ext uri="{FF2B5EF4-FFF2-40B4-BE49-F238E27FC236}">
              <a16:creationId xmlns:a16="http://schemas.microsoft.com/office/drawing/2014/main" id="{00000000-0008-0000-05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0" name="Text Box 17">
          <a:extLst>
            <a:ext uri="{FF2B5EF4-FFF2-40B4-BE49-F238E27FC236}">
              <a16:creationId xmlns:a16="http://schemas.microsoft.com/office/drawing/2014/main" id="{00000000-0008-0000-05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1" name="Text Box 18">
          <a:extLst>
            <a:ext uri="{FF2B5EF4-FFF2-40B4-BE49-F238E27FC236}">
              <a16:creationId xmlns:a16="http://schemas.microsoft.com/office/drawing/2014/main" id="{00000000-0008-0000-05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2" name="Text Box 19">
          <a:extLst>
            <a:ext uri="{FF2B5EF4-FFF2-40B4-BE49-F238E27FC236}">
              <a16:creationId xmlns:a16="http://schemas.microsoft.com/office/drawing/2014/main" id="{00000000-0008-0000-05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3" name="Text Box 16">
          <a:extLst>
            <a:ext uri="{FF2B5EF4-FFF2-40B4-BE49-F238E27FC236}">
              <a16:creationId xmlns:a16="http://schemas.microsoft.com/office/drawing/2014/main" id="{00000000-0008-0000-05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4" name="Text Box 17">
          <a:extLst>
            <a:ext uri="{FF2B5EF4-FFF2-40B4-BE49-F238E27FC236}">
              <a16:creationId xmlns:a16="http://schemas.microsoft.com/office/drawing/2014/main" id="{00000000-0008-0000-05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5" name="Text Box 18">
          <a:extLst>
            <a:ext uri="{FF2B5EF4-FFF2-40B4-BE49-F238E27FC236}">
              <a16:creationId xmlns:a16="http://schemas.microsoft.com/office/drawing/2014/main" id="{00000000-0008-0000-05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6" name="Text Box 19">
          <a:extLst>
            <a:ext uri="{FF2B5EF4-FFF2-40B4-BE49-F238E27FC236}">
              <a16:creationId xmlns:a16="http://schemas.microsoft.com/office/drawing/2014/main" id="{00000000-0008-0000-05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697" name="Text Box 15">
          <a:extLst>
            <a:ext uri="{FF2B5EF4-FFF2-40B4-BE49-F238E27FC236}">
              <a16:creationId xmlns:a16="http://schemas.microsoft.com/office/drawing/2014/main" id="{00000000-0008-0000-05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98" name="Text Box 16">
          <a:extLst>
            <a:ext uri="{FF2B5EF4-FFF2-40B4-BE49-F238E27FC236}">
              <a16:creationId xmlns:a16="http://schemas.microsoft.com/office/drawing/2014/main" id="{00000000-0008-0000-05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99" name="Text Box 17">
          <a:extLst>
            <a:ext uri="{FF2B5EF4-FFF2-40B4-BE49-F238E27FC236}">
              <a16:creationId xmlns:a16="http://schemas.microsoft.com/office/drawing/2014/main" id="{00000000-0008-0000-05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00" name="Text Box 18">
          <a:extLst>
            <a:ext uri="{FF2B5EF4-FFF2-40B4-BE49-F238E27FC236}">
              <a16:creationId xmlns:a16="http://schemas.microsoft.com/office/drawing/2014/main" id="{00000000-0008-0000-05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01" name="Text Box 19">
          <a:extLst>
            <a:ext uri="{FF2B5EF4-FFF2-40B4-BE49-F238E27FC236}">
              <a16:creationId xmlns:a16="http://schemas.microsoft.com/office/drawing/2014/main" id="{00000000-0008-0000-05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2" name="Text Box 16">
          <a:extLst>
            <a:ext uri="{FF2B5EF4-FFF2-40B4-BE49-F238E27FC236}">
              <a16:creationId xmlns:a16="http://schemas.microsoft.com/office/drawing/2014/main" id="{00000000-0008-0000-05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3" name="Text Box 17">
          <a:extLst>
            <a:ext uri="{FF2B5EF4-FFF2-40B4-BE49-F238E27FC236}">
              <a16:creationId xmlns:a16="http://schemas.microsoft.com/office/drawing/2014/main" id="{00000000-0008-0000-05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4" name="Text Box 18">
          <a:extLst>
            <a:ext uri="{FF2B5EF4-FFF2-40B4-BE49-F238E27FC236}">
              <a16:creationId xmlns:a16="http://schemas.microsoft.com/office/drawing/2014/main" id="{00000000-0008-0000-05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5" name="Text Box 16">
          <a:extLst>
            <a:ext uri="{FF2B5EF4-FFF2-40B4-BE49-F238E27FC236}">
              <a16:creationId xmlns:a16="http://schemas.microsoft.com/office/drawing/2014/main" id="{00000000-0008-0000-05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6" name="Text Box 17">
          <a:extLst>
            <a:ext uri="{FF2B5EF4-FFF2-40B4-BE49-F238E27FC236}">
              <a16:creationId xmlns:a16="http://schemas.microsoft.com/office/drawing/2014/main" id="{00000000-0008-0000-05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7" name="Text Box 18">
          <a:extLst>
            <a:ext uri="{FF2B5EF4-FFF2-40B4-BE49-F238E27FC236}">
              <a16:creationId xmlns:a16="http://schemas.microsoft.com/office/drawing/2014/main" id="{00000000-0008-0000-05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8" name="Text Box 19">
          <a:extLst>
            <a:ext uri="{FF2B5EF4-FFF2-40B4-BE49-F238E27FC236}">
              <a16:creationId xmlns:a16="http://schemas.microsoft.com/office/drawing/2014/main" id="{00000000-0008-0000-05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9" name="Text Box 16">
          <a:extLst>
            <a:ext uri="{FF2B5EF4-FFF2-40B4-BE49-F238E27FC236}">
              <a16:creationId xmlns:a16="http://schemas.microsoft.com/office/drawing/2014/main" id="{00000000-0008-0000-05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0" name="Text Box 17">
          <a:extLst>
            <a:ext uri="{FF2B5EF4-FFF2-40B4-BE49-F238E27FC236}">
              <a16:creationId xmlns:a16="http://schemas.microsoft.com/office/drawing/2014/main" id="{00000000-0008-0000-05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1" name="Text Box 18">
          <a:extLst>
            <a:ext uri="{FF2B5EF4-FFF2-40B4-BE49-F238E27FC236}">
              <a16:creationId xmlns:a16="http://schemas.microsoft.com/office/drawing/2014/main" id="{00000000-0008-0000-05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2" name="Text Box 19">
          <a:extLst>
            <a:ext uri="{FF2B5EF4-FFF2-40B4-BE49-F238E27FC236}">
              <a16:creationId xmlns:a16="http://schemas.microsoft.com/office/drawing/2014/main" id="{00000000-0008-0000-05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2713" name="Text Box 15">
          <a:extLst>
            <a:ext uri="{FF2B5EF4-FFF2-40B4-BE49-F238E27FC236}">
              <a16:creationId xmlns:a16="http://schemas.microsoft.com/office/drawing/2014/main" id="{00000000-0008-0000-05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714" name="Text Box 15">
          <a:extLst>
            <a:ext uri="{FF2B5EF4-FFF2-40B4-BE49-F238E27FC236}">
              <a16:creationId xmlns:a16="http://schemas.microsoft.com/office/drawing/2014/main" id="{00000000-0008-0000-05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2716" name="Text Box 15">
          <a:extLst>
            <a:ext uri="{FF2B5EF4-FFF2-40B4-BE49-F238E27FC236}">
              <a16:creationId xmlns:a16="http://schemas.microsoft.com/office/drawing/2014/main" id="{00000000-0008-0000-05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2717" name="Text Box 15">
          <a:extLst>
            <a:ext uri="{FF2B5EF4-FFF2-40B4-BE49-F238E27FC236}">
              <a16:creationId xmlns:a16="http://schemas.microsoft.com/office/drawing/2014/main" id="{00000000-0008-0000-05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2718" name="Text Box 15">
          <a:extLst>
            <a:ext uri="{FF2B5EF4-FFF2-40B4-BE49-F238E27FC236}">
              <a16:creationId xmlns:a16="http://schemas.microsoft.com/office/drawing/2014/main" id="{00000000-0008-0000-05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19" name="Text Box 16">
          <a:extLst>
            <a:ext uri="{FF2B5EF4-FFF2-40B4-BE49-F238E27FC236}">
              <a16:creationId xmlns:a16="http://schemas.microsoft.com/office/drawing/2014/main" id="{00000000-0008-0000-05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0" name="Text Box 17">
          <a:extLst>
            <a:ext uri="{FF2B5EF4-FFF2-40B4-BE49-F238E27FC236}">
              <a16:creationId xmlns:a16="http://schemas.microsoft.com/office/drawing/2014/main" id="{00000000-0008-0000-05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1" name="Text Box 18">
          <a:extLst>
            <a:ext uri="{FF2B5EF4-FFF2-40B4-BE49-F238E27FC236}">
              <a16:creationId xmlns:a16="http://schemas.microsoft.com/office/drawing/2014/main" id="{00000000-0008-0000-05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2" name="Text Box 19">
          <a:extLst>
            <a:ext uri="{FF2B5EF4-FFF2-40B4-BE49-F238E27FC236}">
              <a16:creationId xmlns:a16="http://schemas.microsoft.com/office/drawing/2014/main" id="{00000000-0008-0000-05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3" name="Text Box 16">
          <a:extLst>
            <a:ext uri="{FF2B5EF4-FFF2-40B4-BE49-F238E27FC236}">
              <a16:creationId xmlns:a16="http://schemas.microsoft.com/office/drawing/2014/main" id="{00000000-0008-0000-05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4" name="Text Box 17">
          <a:extLst>
            <a:ext uri="{FF2B5EF4-FFF2-40B4-BE49-F238E27FC236}">
              <a16:creationId xmlns:a16="http://schemas.microsoft.com/office/drawing/2014/main" id="{00000000-0008-0000-05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5" name="Text Box 18">
          <a:extLst>
            <a:ext uri="{FF2B5EF4-FFF2-40B4-BE49-F238E27FC236}">
              <a16:creationId xmlns:a16="http://schemas.microsoft.com/office/drawing/2014/main" id="{00000000-0008-0000-05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6" name="Text Box 19">
          <a:extLst>
            <a:ext uri="{FF2B5EF4-FFF2-40B4-BE49-F238E27FC236}">
              <a16:creationId xmlns:a16="http://schemas.microsoft.com/office/drawing/2014/main" id="{00000000-0008-0000-05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7" name="Text Box 16">
          <a:extLst>
            <a:ext uri="{FF2B5EF4-FFF2-40B4-BE49-F238E27FC236}">
              <a16:creationId xmlns:a16="http://schemas.microsoft.com/office/drawing/2014/main" id="{00000000-0008-0000-05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8" name="Text Box 17">
          <a:extLst>
            <a:ext uri="{FF2B5EF4-FFF2-40B4-BE49-F238E27FC236}">
              <a16:creationId xmlns:a16="http://schemas.microsoft.com/office/drawing/2014/main" id="{00000000-0008-0000-05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9" name="Text Box 18">
          <a:extLst>
            <a:ext uri="{FF2B5EF4-FFF2-40B4-BE49-F238E27FC236}">
              <a16:creationId xmlns:a16="http://schemas.microsoft.com/office/drawing/2014/main" id="{00000000-0008-0000-05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30" name="Text Box 19">
          <a:extLst>
            <a:ext uri="{FF2B5EF4-FFF2-40B4-BE49-F238E27FC236}">
              <a16:creationId xmlns:a16="http://schemas.microsoft.com/office/drawing/2014/main" id="{00000000-0008-0000-05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731" name="Text Box 15">
          <a:extLst>
            <a:ext uri="{FF2B5EF4-FFF2-40B4-BE49-F238E27FC236}">
              <a16:creationId xmlns:a16="http://schemas.microsoft.com/office/drawing/2014/main" id="{00000000-0008-0000-05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2" name="Text Box 16">
          <a:extLst>
            <a:ext uri="{FF2B5EF4-FFF2-40B4-BE49-F238E27FC236}">
              <a16:creationId xmlns:a16="http://schemas.microsoft.com/office/drawing/2014/main" id="{00000000-0008-0000-05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3" name="Text Box 17">
          <a:extLst>
            <a:ext uri="{FF2B5EF4-FFF2-40B4-BE49-F238E27FC236}">
              <a16:creationId xmlns:a16="http://schemas.microsoft.com/office/drawing/2014/main" id="{00000000-0008-0000-05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4" name="Text Box 18">
          <a:extLst>
            <a:ext uri="{FF2B5EF4-FFF2-40B4-BE49-F238E27FC236}">
              <a16:creationId xmlns:a16="http://schemas.microsoft.com/office/drawing/2014/main" id="{00000000-0008-0000-05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5" name="Text Box 19">
          <a:extLst>
            <a:ext uri="{FF2B5EF4-FFF2-40B4-BE49-F238E27FC236}">
              <a16:creationId xmlns:a16="http://schemas.microsoft.com/office/drawing/2014/main" id="{00000000-0008-0000-05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2736" name="Text Box 15">
          <a:extLst>
            <a:ext uri="{FF2B5EF4-FFF2-40B4-BE49-F238E27FC236}">
              <a16:creationId xmlns:a16="http://schemas.microsoft.com/office/drawing/2014/main" id="{00000000-0008-0000-05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7" name="Text Box 16">
          <a:extLst>
            <a:ext uri="{FF2B5EF4-FFF2-40B4-BE49-F238E27FC236}">
              <a16:creationId xmlns:a16="http://schemas.microsoft.com/office/drawing/2014/main" id="{00000000-0008-0000-05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8" name="Text Box 17">
          <a:extLst>
            <a:ext uri="{FF2B5EF4-FFF2-40B4-BE49-F238E27FC236}">
              <a16:creationId xmlns:a16="http://schemas.microsoft.com/office/drawing/2014/main" id="{00000000-0008-0000-05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9" name="Text Box 18">
          <a:extLst>
            <a:ext uri="{FF2B5EF4-FFF2-40B4-BE49-F238E27FC236}">
              <a16:creationId xmlns:a16="http://schemas.microsoft.com/office/drawing/2014/main" id="{00000000-0008-0000-05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0" name="Text Box 16">
          <a:extLst>
            <a:ext uri="{FF2B5EF4-FFF2-40B4-BE49-F238E27FC236}">
              <a16:creationId xmlns:a16="http://schemas.microsoft.com/office/drawing/2014/main" id="{00000000-0008-0000-05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1" name="Text Box 17">
          <a:extLst>
            <a:ext uri="{FF2B5EF4-FFF2-40B4-BE49-F238E27FC236}">
              <a16:creationId xmlns:a16="http://schemas.microsoft.com/office/drawing/2014/main" id="{00000000-0008-0000-05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2" name="Text Box 18">
          <a:extLst>
            <a:ext uri="{FF2B5EF4-FFF2-40B4-BE49-F238E27FC236}">
              <a16:creationId xmlns:a16="http://schemas.microsoft.com/office/drawing/2014/main" id="{00000000-0008-0000-05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3" name="Text Box 19">
          <a:extLst>
            <a:ext uri="{FF2B5EF4-FFF2-40B4-BE49-F238E27FC236}">
              <a16:creationId xmlns:a16="http://schemas.microsoft.com/office/drawing/2014/main" id="{00000000-0008-0000-05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4" name="Text Box 16">
          <a:extLst>
            <a:ext uri="{FF2B5EF4-FFF2-40B4-BE49-F238E27FC236}">
              <a16:creationId xmlns:a16="http://schemas.microsoft.com/office/drawing/2014/main" id="{00000000-0008-0000-05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5" name="Text Box 17">
          <a:extLst>
            <a:ext uri="{FF2B5EF4-FFF2-40B4-BE49-F238E27FC236}">
              <a16:creationId xmlns:a16="http://schemas.microsoft.com/office/drawing/2014/main" id="{00000000-0008-0000-05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6" name="Text Box 18">
          <a:extLst>
            <a:ext uri="{FF2B5EF4-FFF2-40B4-BE49-F238E27FC236}">
              <a16:creationId xmlns:a16="http://schemas.microsoft.com/office/drawing/2014/main" id="{00000000-0008-0000-05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47" name="Text Box 15">
          <a:extLst>
            <a:ext uri="{FF2B5EF4-FFF2-40B4-BE49-F238E27FC236}">
              <a16:creationId xmlns:a16="http://schemas.microsoft.com/office/drawing/2014/main" id="{00000000-0008-0000-05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48" name="Text Box 16">
          <a:extLst>
            <a:ext uri="{FF2B5EF4-FFF2-40B4-BE49-F238E27FC236}">
              <a16:creationId xmlns:a16="http://schemas.microsoft.com/office/drawing/2014/main" id="{00000000-0008-0000-05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49" name="Text Box 17">
          <a:extLst>
            <a:ext uri="{FF2B5EF4-FFF2-40B4-BE49-F238E27FC236}">
              <a16:creationId xmlns:a16="http://schemas.microsoft.com/office/drawing/2014/main" id="{00000000-0008-0000-05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50" name="Text Box 18">
          <a:extLst>
            <a:ext uri="{FF2B5EF4-FFF2-40B4-BE49-F238E27FC236}">
              <a16:creationId xmlns:a16="http://schemas.microsoft.com/office/drawing/2014/main" id="{00000000-0008-0000-05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51" name="Text Box 19">
          <a:extLst>
            <a:ext uri="{FF2B5EF4-FFF2-40B4-BE49-F238E27FC236}">
              <a16:creationId xmlns:a16="http://schemas.microsoft.com/office/drawing/2014/main" id="{00000000-0008-0000-05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2" name="Text Box 16">
          <a:extLst>
            <a:ext uri="{FF2B5EF4-FFF2-40B4-BE49-F238E27FC236}">
              <a16:creationId xmlns:a16="http://schemas.microsoft.com/office/drawing/2014/main" id="{00000000-0008-0000-05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3" name="Text Box 17">
          <a:extLst>
            <a:ext uri="{FF2B5EF4-FFF2-40B4-BE49-F238E27FC236}">
              <a16:creationId xmlns:a16="http://schemas.microsoft.com/office/drawing/2014/main" id="{00000000-0008-0000-05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4" name="Text Box 18">
          <a:extLst>
            <a:ext uri="{FF2B5EF4-FFF2-40B4-BE49-F238E27FC236}">
              <a16:creationId xmlns:a16="http://schemas.microsoft.com/office/drawing/2014/main" id="{00000000-0008-0000-05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5" name="Text Box 19">
          <a:extLst>
            <a:ext uri="{FF2B5EF4-FFF2-40B4-BE49-F238E27FC236}">
              <a16:creationId xmlns:a16="http://schemas.microsoft.com/office/drawing/2014/main" id="{00000000-0008-0000-05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6" name="Text Box 16">
          <a:extLst>
            <a:ext uri="{FF2B5EF4-FFF2-40B4-BE49-F238E27FC236}">
              <a16:creationId xmlns:a16="http://schemas.microsoft.com/office/drawing/2014/main" id="{00000000-0008-0000-05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7" name="Text Box 17">
          <a:extLst>
            <a:ext uri="{FF2B5EF4-FFF2-40B4-BE49-F238E27FC236}">
              <a16:creationId xmlns:a16="http://schemas.microsoft.com/office/drawing/2014/main" id="{00000000-0008-0000-05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8" name="Text Box 18">
          <a:extLst>
            <a:ext uri="{FF2B5EF4-FFF2-40B4-BE49-F238E27FC236}">
              <a16:creationId xmlns:a16="http://schemas.microsoft.com/office/drawing/2014/main" id="{00000000-0008-0000-05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9" name="Text Box 19">
          <a:extLst>
            <a:ext uri="{FF2B5EF4-FFF2-40B4-BE49-F238E27FC236}">
              <a16:creationId xmlns:a16="http://schemas.microsoft.com/office/drawing/2014/main" id="{00000000-0008-0000-05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760" name="Text Box 15">
          <a:extLst>
            <a:ext uri="{FF2B5EF4-FFF2-40B4-BE49-F238E27FC236}">
              <a16:creationId xmlns:a16="http://schemas.microsoft.com/office/drawing/2014/main" id="{00000000-0008-0000-05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1" name="Text Box 16">
          <a:extLst>
            <a:ext uri="{FF2B5EF4-FFF2-40B4-BE49-F238E27FC236}">
              <a16:creationId xmlns:a16="http://schemas.microsoft.com/office/drawing/2014/main" id="{00000000-0008-0000-05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2" name="Text Box 17">
          <a:extLst>
            <a:ext uri="{FF2B5EF4-FFF2-40B4-BE49-F238E27FC236}">
              <a16:creationId xmlns:a16="http://schemas.microsoft.com/office/drawing/2014/main" id="{00000000-0008-0000-05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3" name="Text Box 18">
          <a:extLst>
            <a:ext uri="{FF2B5EF4-FFF2-40B4-BE49-F238E27FC236}">
              <a16:creationId xmlns:a16="http://schemas.microsoft.com/office/drawing/2014/main" id="{00000000-0008-0000-05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4" name="Text Box 19">
          <a:extLst>
            <a:ext uri="{FF2B5EF4-FFF2-40B4-BE49-F238E27FC236}">
              <a16:creationId xmlns:a16="http://schemas.microsoft.com/office/drawing/2014/main" id="{00000000-0008-0000-05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65" name="Text Box 16">
          <a:extLst>
            <a:ext uri="{FF2B5EF4-FFF2-40B4-BE49-F238E27FC236}">
              <a16:creationId xmlns:a16="http://schemas.microsoft.com/office/drawing/2014/main" id="{00000000-0008-0000-05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66" name="Text Box 17">
          <a:extLst>
            <a:ext uri="{FF2B5EF4-FFF2-40B4-BE49-F238E27FC236}">
              <a16:creationId xmlns:a16="http://schemas.microsoft.com/office/drawing/2014/main" id="{00000000-0008-0000-05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2767" name="Text Box 18">
          <a:extLst>
            <a:ext uri="{FF2B5EF4-FFF2-40B4-BE49-F238E27FC236}">
              <a16:creationId xmlns:a16="http://schemas.microsoft.com/office/drawing/2014/main" id="{00000000-0008-0000-05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68" name="Text Box 16">
          <a:extLst>
            <a:ext uri="{FF2B5EF4-FFF2-40B4-BE49-F238E27FC236}">
              <a16:creationId xmlns:a16="http://schemas.microsoft.com/office/drawing/2014/main" id="{00000000-0008-0000-05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69" name="Text Box 17">
          <a:extLst>
            <a:ext uri="{FF2B5EF4-FFF2-40B4-BE49-F238E27FC236}">
              <a16:creationId xmlns:a16="http://schemas.microsoft.com/office/drawing/2014/main" id="{00000000-0008-0000-05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0" name="Text Box 18">
          <a:extLst>
            <a:ext uri="{FF2B5EF4-FFF2-40B4-BE49-F238E27FC236}">
              <a16:creationId xmlns:a16="http://schemas.microsoft.com/office/drawing/2014/main" id="{00000000-0008-0000-05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1" name="Text Box 19">
          <a:extLst>
            <a:ext uri="{FF2B5EF4-FFF2-40B4-BE49-F238E27FC236}">
              <a16:creationId xmlns:a16="http://schemas.microsoft.com/office/drawing/2014/main" id="{00000000-0008-0000-05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2" name="Text Box 16">
          <a:extLst>
            <a:ext uri="{FF2B5EF4-FFF2-40B4-BE49-F238E27FC236}">
              <a16:creationId xmlns:a16="http://schemas.microsoft.com/office/drawing/2014/main" id="{00000000-0008-0000-05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73" name="Text Box 15">
          <a:extLst>
            <a:ext uri="{FF2B5EF4-FFF2-40B4-BE49-F238E27FC236}">
              <a16:creationId xmlns:a16="http://schemas.microsoft.com/office/drawing/2014/main" id="{00000000-0008-0000-05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2774" name="Text Box 15">
          <a:extLst>
            <a:ext uri="{FF2B5EF4-FFF2-40B4-BE49-F238E27FC236}">
              <a16:creationId xmlns:a16="http://schemas.microsoft.com/office/drawing/2014/main" id="{00000000-0008-0000-05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775" name="Text Box 15">
          <a:extLst>
            <a:ext uri="{FF2B5EF4-FFF2-40B4-BE49-F238E27FC236}">
              <a16:creationId xmlns:a16="http://schemas.microsoft.com/office/drawing/2014/main" id="{00000000-0008-0000-05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2777" name="Text Box 15">
          <a:extLst>
            <a:ext uri="{FF2B5EF4-FFF2-40B4-BE49-F238E27FC236}">
              <a16:creationId xmlns:a16="http://schemas.microsoft.com/office/drawing/2014/main" id="{00000000-0008-0000-05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2778" name="Text Box 15">
          <a:extLst>
            <a:ext uri="{FF2B5EF4-FFF2-40B4-BE49-F238E27FC236}">
              <a16:creationId xmlns:a16="http://schemas.microsoft.com/office/drawing/2014/main" id="{00000000-0008-0000-05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79" name="Text Box 15">
          <a:extLst>
            <a:ext uri="{FF2B5EF4-FFF2-40B4-BE49-F238E27FC236}">
              <a16:creationId xmlns:a16="http://schemas.microsoft.com/office/drawing/2014/main" id="{00000000-0008-0000-05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0" name="Text Box 16">
          <a:extLst>
            <a:ext uri="{FF2B5EF4-FFF2-40B4-BE49-F238E27FC236}">
              <a16:creationId xmlns:a16="http://schemas.microsoft.com/office/drawing/2014/main" id="{00000000-0008-0000-05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1" name="Text Box 17">
          <a:extLst>
            <a:ext uri="{FF2B5EF4-FFF2-40B4-BE49-F238E27FC236}">
              <a16:creationId xmlns:a16="http://schemas.microsoft.com/office/drawing/2014/main" id="{00000000-0008-0000-05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2" name="Text Box 18">
          <a:extLst>
            <a:ext uri="{FF2B5EF4-FFF2-40B4-BE49-F238E27FC236}">
              <a16:creationId xmlns:a16="http://schemas.microsoft.com/office/drawing/2014/main" id="{00000000-0008-0000-05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3" name="Text Box 19">
          <a:extLst>
            <a:ext uri="{FF2B5EF4-FFF2-40B4-BE49-F238E27FC236}">
              <a16:creationId xmlns:a16="http://schemas.microsoft.com/office/drawing/2014/main" id="{00000000-0008-0000-05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4" name="Text Box 16">
          <a:extLst>
            <a:ext uri="{FF2B5EF4-FFF2-40B4-BE49-F238E27FC236}">
              <a16:creationId xmlns:a16="http://schemas.microsoft.com/office/drawing/2014/main" id="{00000000-0008-0000-05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5" name="Text Box 17">
          <a:extLst>
            <a:ext uri="{FF2B5EF4-FFF2-40B4-BE49-F238E27FC236}">
              <a16:creationId xmlns:a16="http://schemas.microsoft.com/office/drawing/2014/main" id="{00000000-0008-0000-05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6" name="Text Box 18">
          <a:extLst>
            <a:ext uri="{FF2B5EF4-FFF2-40B4-BE49-F238E27FC236}">
              <a16:creationId xmlns:a16="http://schemas.microsoft.com/office/drawing/2014/main" id="{00000000-0008-0000-05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7" name="Text Box 19">
          <a:extLst>
            <a:ext uri="{FF2B5EF4-FFF2-40B4-BE49-F238E27FC236}">
              <a16:creationId xmlns:a16="http://schemas.microsoft.com/office/drawing/2014/main" id="{00000000-0008-0000-05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88" name="Text Box 16">
          <a:extLst>
            <a:ext uri="{FF2B5EF4-FFF2-40B4-BE49-F238E27FC236}">
              <a16:creationId xmlns:a16="http://schemas.microsoft.com/office/drawing/2014/main" id="{00000000-0008-0000-05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89" name="Text Box 17">
          <a:extLst>
            <a:ext uri="{FF2B5EF4-FFF2-40B4-BE49-F238E27FC236}">
              <a16:creationId xmlns:a16="http://schemas.microsoft.com/office/drawing/2014/main" id="{00000000-0008-0000-05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90" name="Text Box 18">
          <a:extLst>
            <a:ext uri="{FF2B5EF4-FFF2-40B4-BE49-F238E27FC236}">
              <a16:creationId xmlns:a16="http://schemas.microsoft.com/office/drawing/2014/main" id="{00000000-0008-0000-05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91" name="Text Box 19">
          <a:extLst>
            <a:ext uri="{FF2B5EF4-FFF2-40B4-BE49-F238E27FC236}">
              <a16:creationId xmlns:a16="http://schemas.microsoft.com/office/drawing/2014/main" id="{00000000-0008-0000-05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792" name="Text Box 15">
          <a:extLst>
            <a:ext uri="{FF2B5EF4-FFF2-40B4-BE49-F238E27FC236}">
              <a16:creationId xmlns:a16="http://schemas.microsoft.com/office/drawing/2014/main" id="{00000000-0008-0000-05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3" name="Text Box 16">
          <a:extLst>
            <a:ext uri="{FF2B5EF4-FFF2-40B4-BE49-F238E27FC236}">
              <a16:creationId xmlns:a16="http://schemas.microsoft.com/office/drawing/2014/main" id="{00000000-0008-0000-05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4" name="Text Box 17">
          <a:extLst>
            <a:ext uri="{FF2B5EF4-FFF2-40B4-BE49-F238E27FC236}">
              <a16:creationId xmlns:a16="http://schemas.microsoft.com/office/drawing/2014/main" id="{00000000-0008-0000-05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5" name="Text Box 18">
          <a:extLst>
            <a:ext uri="{FF2B5EF4-FFF2-40B4-BE49-F238E27FC236}">
              <a16:creationId xmlns:a16="http://schemas.microsoft.com/office/drawing/2014/main" id="{00000000-0008-0000-05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6" name="Text Box 19">
          <a:extLst>
            <a:ext uri="{FF2B5EF4-FFF2-40B4-BE49-F238E27FC236}">
              <a16:creationId xmlns:a16="http://schemas.microsoft.com/office/drawing/2014/main" id="{00000000-0008-0000-05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7" name="Text Box 16">
          <a:extLst>
            <a:ext uri="{FF2B5EF4-FFF2-40B4-BE49-F238E27FC236}">
              <a16:creationId xmlns:a16="http://schemas.microsoft.com/office/drawing/2014/main" id="{00000000-0008-0000-05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8" name="Text Box 17">
          <a:extLst>
            <a:ext uri="{FF2B5EF4-FFF2-40B4-BE49-F238E27FC236}">
              <a16:creationId xmlns:a16="http://schemas.microsoft.com/office/drawing/2014/main" id="{00000000-0008-0000-05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9" name="Text Box 18">
          <a:extLst>
            <a:ext uri="{FF2B5EF4-FFF2-40B4-BE49-F238E27FC236}">
              <a16:creationId xmlns:a16="http://schemas.microsoft.com/office/drawing/2014/main" id="{00000000-0008-0000-05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0" name="Text Box 16">
          <a:extLst>
            <a:ext uri="{FF2B5EF4-FFF2-40B4-BE49-F238E27FC236}">
              <a16:creationId xmlns:a16="http://schemas.microsoft.com/office/drawing/2014/main" id="{00000000-0008-0000-05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1" name="Text Box 17">
          <a:extLst>
            <a:ext uri="{FF2B5EF4-FFF2-40B4-BE49-F238E27FC236}">
              <a16:creationId xmlns:a16="http://schemas.microsoft.com/office/drawing/2014/main" id="{00000000-0008-0000-05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2" name="Text Box 18">
          <a:extLst>
            <a:ext uri="{FF2B5EF4-FFF2-40B4-BE49-F238E27FC236}">
              <a16:creationId xmlns:a16="http://schemas.microsoft.com/office/drawing/2014/main" id="{00000000-0008-0000-05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3" name="Text Box 19">
          <a:extLst>
            <a:ext uri="{FF2B5EF4-FFF2-40B4-BE49-F238E27FC236}">
              <a16:creationId xmlns:a16="http://schemas.microsoft.com/office/drawing/2014/main" id="{00000000-0008-0000-05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4" name="Text Box 16">
          <a:extLst>
            <a:ext uri="{FF2B5EF4-FFF2-40B4-BE49-F238E27FC236}">
              <a16:creationId xmlns:a16="http://schemas.microsoft.com/office/drawing/2014/main" id="{00000000-0008-0000-05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5" name="Text Box 17">
          <a:extLst>
            <a:ext uri="{FF2B5EF4-FFF2-40B4-BE49-F238E27FC236}">
              <a16:creationId xmlns:a16="http://schemas.microsoft.com/office/drawing/2014/main" id="{00000000-0008-0000-05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6" name="Text Box 18">
          <a:extLst>
            <a:ext uri="{FF2B5EF4-FFF2-40B4-BE49-F238E27FC236}">
              <a16:creationId xmlns:a16="http://schemas.microsoft.com/office/drawing/2014/main" id="{00000000-0008-0000-05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7" name="Text Box 19">
          <a:extLst>
            <a:ext uri="{FF2B5EF4-FFF2-40B4-BE49-F238E27FC236}">
              <a16:creationId xmlns:a16="http://schemas.microsoft.com/office/drawing/2014/main" id="{00000000-0008-0000-05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2808" name="Text Box 15">
          <a:extLst>
            <a:ext uri="{FF2B5EF4-FFF2-40B4-BE49-F238E27FC236}">
              <a16:creationId xmlns:a16="http://schemas.microsoft.com/office/drawing/2014/main" id="{00000000-0008-0000-05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809" name="Text Box 15">
          <a:extLst>
            <a:ext uri="{FF2B5EF4-FFF2-40B4-BE49-F238E27FC236}">
              <a16:creationId xmlns:a16="http://schemas.microsoft.com/office/drawing/2014/main" id="{00000000-0008-0000-05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2811" name="Text Box 15">
          <a:extLst>
            <a:ext uri="{FF2B5EF4-FFF2-40B4-BE49-F238E27FC236}">
              <a16:creationId xmlns:a16="http://schemas.microsoft.com/office/drawing/2014/main" id="{00000000-0008-0000-05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2812" name="Text Box 15">
          <a:extLst>
            <a:ext uri="{FF2B5EF4-FFF2-40B4-BE49-F238E27FC236}">
              <a16:creationId xmlns:a16="http://schemas.microsoft.com/office/drawing/2014/main" id="{00000000-0008-0000-05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2813" name="Text Box 15">
          <a:extLst>
            <a:ext uri="{FF2B5EF4-FFF2-40B4-BE49-F238E27FC236}">
              <a16:creationId xmlns:a16="http://schemas.microsoft.com/office/drawing/2014/main" id="{00000000-0008-0000-05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4" name="Text Box 16">
          <a:extLst>
            <a:ext uri="{FF2B5EF4-FFF2-40B4-BE49-F238E27FC236}">
              <a16:creationId xmlns:a16="http://schemas.microsoft.com/office/drawing/2014/main" id="{00000000-0008-0000-05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5" name="Text Box 17">
          <a:extLst>
            <a:ext uri="{FF2B5EF4-FFF2-40B4-BE49-F238E27FC236}">
              <a16:creationId xmlns:a16="http://schemas.microsoft.com/office/drawing/2014/main" id="{00000000-0008-0000-05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6" name="Text Box 18">
          <a:extLst>
            <a:ext uri="{FF2B5EF4-FFF2-40B4-BE49-F238E27FC236}">
              <a16:creationId xmlns:a16="http://schemas.microsoft.com/office/drawing/2014/main" id="{00000000-0008-0000-05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7" name="Text Box 19">
          <a:extLst>
            <a:ext uri="{FF2B5EF4-FFF2-40B4-BE49-F238E27FC236}">
              <a16:creationId xmlns:a16="http://schemas.microsoft.com/office/drawing/2014/main" id="{00000000-0008-0000-05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18" name="Text Box 16">
          <a:extLst>
            <a:ext uri="{FF2B5EF4-FFF2-40B4-BE49-F238E27FC236}">
              <a16:creationId xmlns:a16="http://schemas.microsoft.com/office/drawing/2014/main" id="{00000000-0008-0000-05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19" name="Text Box 17">
          <a:extLst>
            <a:ext uri="{FF2B5EF4-FFF2-40B4-BE49-F238E27FC236}">
              <a16:creationId xmlns:a16="http://schemas.microsoft.com/office/drawing/2014/main" id="{00000000-0008-0000-05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20" name="Text Box 18">
          <a:extLst>
            <a:ext uri="{FF2B5EF4-FFF2-40B4-BE49-F238E27FC236}">
              <a16:creationId xmlns:a16="http://schemas.microsoft.com/office/drawing/2014/main" id="{00000000-0008-0000-05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21" name="Text Box 19">
          <a:extLst>
            <a:ext uri="{FF2B5EF4-FFF2-40B4-BE49-F238E27FC236}">
              <a16:creationId xmlns:a16="http://schemas.microsoft.com/office/drawing/2014/main" id="{00000000-0008-0000-05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2" name="Text Box 16">
          <a:extLst>
            <a:ext uri="{FF2B5EF4-FFF2-40B4-BE49-F238E27FC236}">
              <a16:creationId xmlns:a16="http://schemas.microsoft.com/office/drawing/2014/main" id="{00000000-0008-0000-05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3" name="Text Box 17">
          <a:extLst>
            <a:ext uri="{FF2B5EF4-FFF2-40B4-BE49-F238E27FC236}">
              <a16:creationId xmlns:a16="http://schemas.microsoft.com/office/drawing/2014/main" id="{00000000-0008-0000-05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4" name="Text Box 18">
          <a:extLst>
            <a:ext uri="{FF2B5EF4-FFF2-40B4-BE49-F238E27FC236}">
              <a16:creationId xmlns:a16="http://schemas.microsoft.com/office/drawing/2014/main" id="{00000000-0008-0000-05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5" name="Text Box 19">
          <a:extLst>
            <a:ext uri="{FF2B5EF4-FFF2-40B4-BE49-F238E27FC236}">
              <a16:creationId xmlns:a16="http://schemas.microsoft.com/office/drawing/2014/main" id="{00000000-0008-0000-05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826" name="Text Box 15">
          <a:extLst>
            <a:ext uri="{FF2B5EF4-FFF2-40B4-BE49-F238E27FC236}">
              <a16:creationId xmlns:a16="http://schemas.microsoft.com/office/drawing/2014/main" id="{00000000-0008-0000-05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7" name="Text Box 16">
          <a:extLst>
            <a:ext uri="{FF2B5EF4-FFF2-40B4-BE49-F238E27FC236}">
              <a16:creationId xmlns:a16="http://schemas.microsoft.com/office/drawing/2014/main" id="{00000000-0008-0000-05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8" name="Text Box 17">
          <a:extLst>
            <a:ext uri="{FF2B5EF4-FFF2-40B4-BE49-F238E27FC236}">
              <a16:creationId xmlns:a16="http://schemas.microsoft.com/office/drawing/2014/main" id="{00000000-0008-0000-05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9" name="Text Box 18">
          <a:extLst>
            <a:ext uri="{FF2B5EF4-FFF2-40B4-BE49-F238E27FC236}">
              <a16:creationId xmlns:a16="http://schemas.microsoft.com/office/drawing/2014/main" id="{00000000-0008-0000-05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30" name="Text Box 19">
          <a:extLst>
            <a:ext uri="{FF2B5EF4-FFF2-40B4-BE49-F238E27FC236}">
              <a16:creationId xmlns:a16="http://schemas.microsoft.com/office/drawing/2014/main" id="{00000000-0008-0000-05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2831" name="Text Box 15">
          <a:extLst>
            <a:ext uri="{FF2B5EF4-FFF2-40B4-BE49-F238E27FC236}">
              <a16:creationId xmlns:a16="http://schemas.microsoft.com/office/drawing/2014/main" id="{00000000-0008-0000-05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2" name="Text Box 16">
          <a:extLst>
            <a:ext uri="{FF2B5EF4-FFF2-40B4-BE49-F238E27FC236}">
              <a16:creationId xmlns:a16="http://schemas.microsoft.com/office/drawing/2014/main" id="{00000000-0008-0000-05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3" name="Text Box 17">
          <a:extLst>
            <a:ext uri="{FF2B5EF4-FFF2-40B4-BE49-F238E27FC236}">
              <a16:creationId xmlns:a16="http://schemas.microsoft.com/office/drawing/2014/main" id="{00000000-0008-0000-05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4" name="Text Box 18">
          <a:extLst>
            <a:ext uri="{FF2B5EF4-FFF2-40B4-BE49-F238E27FC236}">
              <a16:creationId xmlns:a16="http://schemas.microsoft.com/office/drawing/2014/main" id="{00000000-0008-0000-05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5" name="Text Box 16">
          <a:extLst>
            <a:ext uri="{FF2B5EF4-FFF2-40B4-BE49-F238E27FC236}">
              <a16:creationId xmlns:a16="http://schemas.microsoft.com/office/drawing/2014/main" id="{00000000-0008-0000-05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6" name="Text Box 17">
          <a:extLst>
            <a:ext uri="{FF2B5EF4-FFF2-40B4-BE49-F238E27FC236}">
              <a16:creationId xmlns:a16="http://schemas.microsoft.com/office/drawing/2014/main" id="{00000000-0008-0000-05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7" name="Text Box 18">
          <a:extLst>
            <a:ext uri="{FF2B5EF4-FFF2-40B4-BE49-F238E27FC236}">
              <a16:creationId xmlns:a16="http://schemas.microsoft.com/office/drawing/2014/main" id="{00000000-0008-0000-05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8" name="Text Box 19">
          <a:extLst>
            <a:ext uri="{FF2B5EF4-FFF2-40B4-BE49-F238E27FC236}">
              <a16:creationId xmlns:a16="http://schemas.microsoft.com/office/drawing/2014/main" id="{00000000-0008-0000-05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9" name="Text Box 16">
          <a:extLst>
            <a:ext uri="{FF2B5EF4-FFF2-40B4-BE49-F238E27FC236}">
              <a16:creationId xmlns:a16="http://schemas.microsoft.com/office/drawing/2014/main" id="{00000000-0008-0000-05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40" name="Text Box 17">
          <a:extLst>
            <a:ext uri="{FF2B5EF4-FFF2-40B4-BE49-F238E27FC236}">
              <a16:creationId xmlns:a16="http://schemas.microsoft.com/office/drawing/2014/main" id="{00000000-0008-0000-05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41" name="Text Box 18">
          <a:extLst>
            <a:ext uri="{FF2B5EF4-FFF2-40B4-BE49-F238E27FC236}">
              <a16:creationId xmlns:a16="http://schemas.microsoft.com/office/drawing/2014/main" id="{00000000-0008-0000-05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42" name="Text Box 15">
          <a:extLst>
            <a:ext uri="{FF2B5EF4-FFF2-40B4-BE49-F238E27FC236}">
              <a16:creationId xmlns:a16="http://schemas.microsoft.com/office/drawing/2014/main" id="{00000000-0008-0000-05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3" name="Text Box 16">
          <a:extLst>
            <a:ext uri="{FF2B5EF4-FFF2-40B4-BE49-F238E27FC236}">
              <a16:creationId xmlns:a16="http://schemas.microsoft.com/office/drawing/2014/main" id="{00000000-0008-0000-05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4" name="Text Box 17">
          <a:extLst>
            <a:ext uri="{FF2B5EF4-FFF2-40B4-BE49-F238E27FC236}">
              <a16:creationId xmlns:a16="http://schemas.microsoft.com/office/drawing/2014/main" id="{00000000-0008-0000-05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5" name="Text Box 18">
          <a:extLst>
            <a:ext uri="{FF2B5EF4-FFF2-40B4-BE49-F238E27FC236}">
              <a16:creationId xmlns:a16="http://schemas.microsoft.com/office/drawing/2014/main" id="{00000000-0008-0000-05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6" name="Text Box 19">
          <a:extLst>
            <a:ext uri="{FF2B5EF4-FFF2-40B4-BE49-F238E27FC236}">
              <a16:creationId xmlns:a16="http://schemas.microsoft.com/office/drawing/2014/main" id="{00000000-0008-0000-05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7" name="Text Box 16">
          <a:extLst>
            <a:ext uri="{FF2B5EF4-FFF2-40B4-BE49-F238E27FC236}">
              <a16:creationId xmlns:a16="http://schemas.microsoft.com/office/drawing/2014/main" id="{00000000-0008-0000-05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8" name="Text Box 17">
          <a:extLst>
            <a:ext uri="{FF2B5EF4-FFF2-40B4-BE49-F238E27FC236}">
              <a16:creationId xmlns:a16="http://schemas.microsoft.com/office/drawing/2014/main" id="{00000000-0008-0000-05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9" name="Text Box 18">
          <a:extLst>
            <a:ext uri="{FF2B5EF4-FFF2-40B4-BE49-F238E27FC236}">
              <a16:creationId xmlns:a16="http://schemas.microsoft.com/office/drawing/2014/main" id="{00000000-0008-0000-05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50" name="Text Box 19">
          <a:extLst>
            <a:ext uri="{FF2B5EF4-FFF2-40B4-BE49-F238E27FC236}">
              <a16:creationId xmlns:a16="http://schemas.microsoft.com/office/drawing/2014/main" id="{00000000-0008-0000-05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1" name="Text Box 16">
          <a:extLst>
            <a:ext uri="{FF2B5EF4-FFF2-40B4-BE49-F238E27FC236}">
              <a16:creationId xmlns:a16="http://schemas.microsoft.com/office/drawing/2014/main" id="{00000000-0008-0000-05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2" name="Text Box 17">
          <a:extLst>
            <a:ext uri="{FF2B5EF4-FFF2-40B4-BE49-F238E27FC236}">
              <a16:creationId xmlns:a16="http://schemas.microsoft.com/office/drawing/2014/main" id="{00000000-0008-0000-05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3" name="Text Box 18">
          <a:extLst>
            <a:ext uri="{FF2B5EF4-FFF2-40B4-BE49-F238E27FC236}">
              <a16:creationId xmlns:a16="http://schemas.microsoft.com/office/drawing/2014/main" id="{00000000-0008-0000-05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4" name="Text Box 19">
          <a:extLst>
            <a:ext uri="{FF2B5EF4-FFF2-40B4-BE49-F238E27FC236}">
              <a16:creationId xmlns:a16="http://schemas.microsoft.com/office/drawing/2014/main" id="{00000000-0008-0000-05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855" name="Text Box 15">
          <a:extLst>
            <a:ext uri="{FF2B5EF4-FFF2-40B4-BE49-F238E27FC236}">
              <a16:creationId xmlns:a16="http://schemas.microsoft.com/office/drawing/2014/main" id="{00000000-0008-0000-05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6" name="Text Box 16">
          <a:extLst>
            <a:ext uri="{FF2B5EF4-FFF2-40B4-BE49-F238E27FC236}">
              <a16:creationId xmlns:a16="http://schemas.microsoft.com/office/drawing/2014/main" id="{00000000-0008-0000-05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7" name="Text Box 17">
          <a:extLst>
            <a:ext uri="{FF2B5EF4-FFF2-40B4-BE49-F238E27FC236}">
              <a16:creationId xmlns:a16="http://schemas.microsoft.com/office/drawing/2014/main" id="{00000000-0008-0000-05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8" name="Text Box 18">
          <a:extLst>
            <a:ext uri="{FF2B5EF4-FFF2-40B4-BE49-F238E27FC236}">
              <a16:creationId xmlns:a16="http://schemas.microsoft.com/office/drawing/2014/main" id="{00000000-0008-0000-05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9" name="Text Box 19">
          <a:extLst>
            <a:ext uri="{FF2B5EF4-FFF2-40B4-BE49-F238E27FC236}">
              <a16:creationId xmlns:a16="http://schemas.microsoft.com/office/drawing/2014/main" id="{00000000-0008-0000-05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60" name="Text Box 16">
          <a:extLst>
            <a:ext uri="{FF2B5EF4-FFF2-40B4-BE49-F238E27FC236}">
              <a16:creationId xmlns:a16="http://schemas.microsoft.com/office/drawing/2014/main" id="{00000000-0008-0000-05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61" name="Text Box 17">
          <a:extLst>
            <a:ext uri="{FF2B5EF4-FFF2-40B4-BE49-F238E27FC236}">
              <a16:creationId xmlns:a16="http://schemas.microsoft.com/office/drawing/2014/main" id="{00000000-0008-0000-05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68</xdr:row>
      <xdr:rowOff>15875</xdr:rowOff>
    </xdr:from>
    <xdr:ext cx="95250" cy="171450"/>
    <xdr:sp macro="" textlink="">
      <xdr:nvSpPr>
        <xdr:cNvPr id="2862" name="Text Box 18">
          <a:extLst>
            <a:ext uri="{FF2B5EF4-FFF2-40B4-BE49-F238E27FC236}">
              <a16:creationId xmlns:a16="http://schemas.microsoft.com/office/drawing/2014/main" id="{00000000-0008-0000-05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3" name="Text Box 16">
          <a:extLst>
            <a:ext uri="{FF2B5EF4-FFF2-40B4-BE49-F238E27FC236}">
              <a16:creationId xmlns:a16="http://schemas.microsoft.com/office/drawing/2014/main" id="{00000000-0008-0000-05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4" name="Text Box 17">
          <a:extLst>
            <a:ext uri="{FF2B5EF4-FFF2-40B4-BE49-F238E27FC236}">
              <a16:creationId xmlns:a16="http://schemas.microsoft.com/office/drawing/2014/main" id="{00000000-0008-0000-05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5" name="Text Box 18">
          <a:extLst>
            <a:ext uri="{FF2B5EF4-FFF2-40B4-BE49-F238E27FC236}">
              <a16:creationId xmlns:a16="http://schemas.microsoft.com/office/drawing/2014/main" id="{00000000-0008-0000-05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6" name="Text Box 19">
          <a:extLst>
            <a:ext uri="{FF2B5EF4-FFF2-40B4-BE49-F238E27FC236}">
              <a16:creationId xmlns:a16="http://schemas.microsoft.com/office/drawing/2014/main" id="{00000000-0008-0000-05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7" name="Text Box 16">
          <a:extLst>
            <a:ext uri="{FF2B5EF4-FFF2-40B4-BE49-F238E27FC236}">
              <a16:creationId xmlns:a16="http://schemas.microsoft.com/office/drawing/2014/main" id="{00000000-0008-0000-05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68" name="Text Box 15">
          <a:extLst>
            <a:ext uri="{FF2B5EF4-FFF2-40B4-BE49-F238E27FC236}">
              <a16:creationId xmlns:a16="http://schemas.microsoft.com/office/drawing/2014/main" id="{00000000-0008-0000-05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2869" name="Text Box 15">
          <a:extLst>
            <a:ext uri="{FF2B5EF4-FFF2-40B4-BE49-F238E27FC236}">
              <a16:creationId xmlns:a16="http://schemas.microsoft.com/office/drawing/2014/main" id="{00000000-0008-0000-05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870" name="Text Box 15">
          <a:extLst>
            <a:ext uri="{FF2B5EF4-FFF2-40B4-BE49-F238E27FC236}">
              <a16:creationId xmlns:a16="http://schemas.microsoft.com/office/drawing/2014/main" id="{00000000-0008-0000-05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872" name="Text Box 15">
          <a:extLst>
            <a:ext uri="{FF2B5EF4-FFF2-40B4-BE49-F238E27FC236}">
              <a16:creationId xmlns:a16="http://schemas.microsoft.com/office/drawing/2014/main" id="{00000000-0008-0000-05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873" name="Text Box 15">
          <a:extLst>
            <a:ext uri="{FF2B5EF4-FFF2-40B4-BE49-F238E27FC236}">
              <a16:creationId xmlns:a16="http://schemas.microsoft.com/office/drawing/2014/main" id="{00000000-0008-0000-05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74" name="Text Box 15">
          <a:extLst>
            <a:ext uri="{FF2B5EF4-FFF2-40B4-BE49-F238E27FC236}">
              <a16:creationId xmlns:a16="http://schemas.microsoft.com/office/drawing/2014/main" id="{00000000-0008-0000-05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5" name="Text Box 16">
          <a:extLst>
            <a:ext uri="{FF2B5EF4-FFF2-40B4-BE49-F238E27FC236}">
              <a16:creationId xmlns:a16="http://schemas.microsoft.com/office/drawing/2014/main" id="{00000000-0008-0000-05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6" name="Text Box 17">
          <a:extLst>
            <a:ext uri="{FF2B5EF4-FFF2-40B4-BE49-F238E27FC236}">
              <a16:creationId xmlns:a16="http://schemas.microsoft.com/office/drawing/2014/main" id="{00000000-0008-0000-05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7" name="Text Box 18">
          <a:extLst>
            <a:ext uri="{FF2B5EF4-FFF2-40B4-BE49-F238E27FC236}">
              <a16:creationId xmlns:a16="http://schemas.microsoft.com/office/drawing/2014/main" id="{00000000-0008-0000-05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8" name="Text Box 19">
          <a:extLst>
            <a:ext uri="{FF2B5EF4-FFF2-40B4-BE49-F238E27FC236}">
              <a16:creationId xmlns:a16="http://schemas.microsoft.com/office/drawing/2014/main" id="{00000000-0008-0000-05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79" name="Text Box 16">
          <a:extLst>
            <a:ext uri="{FF2B5EF4-FFF2-40B4-BE49-F238E27FC236}">
              <a16:creationId xmlns:a16="http://schemas.microsoft.com/office/drawing/2014/main" id="{00000000-0008-0000-05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0" name="Text Box 17">
          <a:extLst>
            <a:ext uri="{FF2B5EF4-FFF2-40B4-BE49-F238E27FC236}">
              <a16:creationId xmlns:a16="http://schemas.microsoft.com/office/drawing/2014/main" id="{00000000-0008-0000-05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1" name="Text Box 18">
          <a:extLst>
            <a:ext uri="{FF2B5EF4-FFF2-40B4-BE49-F238E27FC236}">
              <a16:creationId xmlns:a16="http://schemas.microsoft.com/office/drawing/2014/main" id="{00000000-0008-0000-05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2" name="Text Box 19">
          <a:extLst>
            <a:ext uri="{FF2B5EF4-FFF2-40B4-BE49-F238E27FC236}">
              <a16:creationId xmlns:a16="http://schemas.microsoft.com/office/drawing/2014/main" id="{00000000-0008-0000-05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3" name="Text Box 16">
          <a:extLst>
            <a:ext uri="{FF2B5EF4-FFF2-40B4-BE49-F238E27FC236}">
              <a16:creationId xmlns:a16="http://schemas.microsoft.com/office/drawing/2014/main" id="{00000000-0008-0000-05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4" name="Text Box 17">
          <a:extLst>
            <a:ext uri="{FF2B5EF4-FFF2-40B4-BE49-F238E27FC236}">
              <a16:creationId xmlns:a16="http://schemas.microsoft.com/office/drawing/2014/main" id="{00000000-0008-0000-05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5" name="Text Box 18">
          <a:extLst>
            <a:ext uri="{FF2B5EF4-FFF2-40B4-BE49-F238E27FC236}">
              <a16:creationId xmlns:a16="http://schemas.microsoft.com/office/drawing/2014/main" id="{00000000-0008-0000-05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6" name="Text Box 19">
          <a:extLst>
            <a:ext uri="{FF2B5EF4-FFF2-40B4-BE49-F238E27FC236}">
              <a16:creationId xmlns:a16="http://schemas.microsoft.com/office/drawing/2014/main" id="{00000000-0008-0000-05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887" name="Text Box 15">
          <a:extLst>
            <a:ext uri="{FF2B5EF4-FFF2-40B4-BE49-F238E27FC236}">
              <a16:creationId xmlns:a16="http://schemas.microsoft.com/office/drawing/2014/main" id="{00000000-0008-0000-05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88" name="Text Box 16">
          <a:extLst>
            <a:ext uri="{FF2B5EF4-FFF2-40B4-BE49-F238E27FC236}">
              <a16:creationId xmlns:a16="http://schemas.microsoft.com/office/drawing/2014/main" id="{00000000-0008-0000-05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89" name="Text Box 17">
          <a:extLst>
            <a:ext uri="{FF2B5EF4-FFF2-40B4-BE49-F238E27FC236}">
              <a16:creationId xmlns:a16="http://schemas.microsoft.com/office/drawing/2014/main" id="{00000000-0008-0000-05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90" name="Text Box 18">
          <a:extLst>
            <a:ext uri="{FF2B5EF4-FFF2-40B4-BE49-F238E27FC236}">
              <a16:creationId xmlns:a16="http://schemas.microsoft.com/office/drawing/2014/main" id="{00000000-0008-0000-05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91" name="Text Box 19">
          <a:extLst>
            <a:ext uri="{FF2B5EF4-FFF2-40B4-BE49-F238E27FC236}">
              <a16:creationId xmlns:a16="http://schemas.microsoft.com/office/drawing/2014/main" id="{00000000-0008-0000-05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2" name="Text Box 16">
          <a:extLst>
            <a:ext uri="{FF2B5EF4-FFF2-40B4-BE49-F238E27FC236}">
              <a16:creationId xmlns:a16="http://schemas.microsoft.com/office/drawing/2014/main" id="{00000000-0008-0000-05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3" name="Text Box 17">
          <a:extLst>
            <a:ext uri="{FF2B5EF4-FFF2-40B4-BE49-F238E27FC236}">
              <a16:creationId xmlns:a16="http://schemas.microsoft.com/office/drawing/2014/main" id="{00000000-0008-0000-05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4" name="Text Box 18">
          <a:extLst>
            <a:ext uri="{FF2B5EF4-FFF2-40B4-BE49-F238E27FC236}">
              <a16:creationId xmlns:a16="http://schemas.microsoft.com/office/drawing/2014/main" id="{00000000-0008-0000-05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5" name="Text Box 16">
          <a:extLst>
            <a:ext uri="{FF2B5EF4-FFF2-40B4-BE49-F238E27FC236}">
              <a16:creationId xmlns:a16="http://schemas.microsoft.com/office/drawing/2014/main" id="{00000000-0008-0000-05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6" name="Text Box 17">
          <a:extLst>
            <a:ext uri="{FF2B5EF4-FFF2-40B4-BE49-F238E27FC236}">
              <a16:creationId xmlns:a16="http://schemas.microsoft.com/office/drawing/2014/main" id="{00000000-0008-0000-05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7" name="Text Box 18">
          <a:extLst>
            <a:ext uri="{FF2B5EF4-FFF2-40B4-BE49-F238E27FC236}">
              <a16:creationId xmlns:a16="http://schemas.microsoft.com/office/drawing/2014/main" id="{00000000-0008-0000-05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8" name="Text Box 19">
          <a:extLst>
            <a:ext uri="{FF2B5EF4-FFF2-40B4-BE49-F238E27FC236}">
              <a16:creationId xmlns:a16="http://schemas.microsoft.com/office/drawing/2014/main" id="{00000000-0008-0000-05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9" name="Text Box 16">
          <a:extLst>
            <a:ext uri="{FF2B5EF4-FFF2-40B4-BE49-F238E27FC236}">
              <a16:creationId xmlns:a16="http://schemas.microsoft.com/office/drawing/2014/main" id="{00000000-0008-0000-05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0" name="Text Box 17">
          <a:extLst>
            <a:ext uri="{FF2B5EF4-FFF2-40B4-BE49-F238E27FC236}">
              <a16:creationId xmlns:a16="http://schemas.microsoft.com/office/drawing/2014/main" id="{00000000-0008-0000-05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1" name="Text Box 18">
          <a:extLst>
            <a:ext uri="{FF2B5EF4-FFF2-40B4-BE49-F238E27FC236}">
              <a16:creationId xmlns:a16="http://schemas.microsoft.com/office/drawing/2014/main" id="{00000000-0008-0000-05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2" name="Text Box 19">
          <a:extLst>
            <a:ext uri="{FF2B5EF4-FFF2-40B4-BE49-F238E27FC236}">
              <a16:creationId xmlns:a16="http://schemas.microsoft.com/office/drawing/2014/main" id="{00000000-0008-0000-05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2903" name="Text Box 15">
          <a:extLst>
            <a:ext uri="{FF2B5EF4-FFF2-40B4-BE49-F238E27FC236}">
              <a16:creationId xmlns:a16="http://schemas.microsoft.com/office/drawing/2014/main" id="{00000000-0008-0000-05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904" name="Text Box 15">
          <a:extLst>
            <a:ext uri="{FF2B5EF4-FFF2-40B4-BE49-F238E27FC236}">
              <a16:creationId xmlns:a16="http://schemas.microsoft.com/office/drawing/2014/main" id="{00000000-0008-0000-05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906" name="Text Box 15">
          <a:extLst>
            <a:ext uri="{FF2B5EF4-FFF2-40B4-BE49-F238E27FC236}">
              <a16:creationId xmlns:a16="http://schemas.microsoft.com/office/drawing/2014/main" id="{00000000-0008-0000-05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907"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2908"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09" name="Text Box 16">
          <a:extLst>
            <a:ext uri="{FF2B5EF4-FFF2-40B4-BE49-F238E27FC236}">
              <a16:creationId xmlns:a16="http://schemas.microsoft.com/office/drawing/2014/main" id="{00000000-0008-0000-05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0" name="Text Box 17">
          <a:extLst>
            <a:ext uri="{FF2B5EF4-FFF2-40B4-BE49-F238E27FC236}">
              <a16:creationId xmlns:a16="http://schemas.microsoft.com/office/drawing/2014/main" id="{00000000-0008-0000-05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1" name="Text Box 18">
          <a:extLst>
            <a:ext uri="{FF2B5EF4-FFF2-40B4-BE49-F238E27FC236}">
              <a16:creationId xmlns:a16="http://schemas.microsoft.com/office/drawing/2014/main" id="{00000000-0008-0000-05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2" name="Text Box 19">
          <a:extLst>
            <a:ext uri="{FF2B5EF4-FFF2-40B4-BE49-F238E27FC236}">
              <a16:creationId xmlns:a16="http://schemas.microsoft.com/office/drawing/2014/main" id="{00000000-0008-0000-05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3" name="Text Box 16">
          <a:extLst>
            <a:ext uri="{FF2B5EF4-FFF2-40B4-BE49-F238E27FC236}">
              <a16:creationId xmlns:a16="http://schemas.microsoft.com/office/drawing/2014/main" id="{00000000-0008-0000-05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4" name="Text Box 17">
          <a:extLst>
            <a:ext uri="{FF2B5EF4-FFF2-40B4-BE49-F238E27FC236}">
              <a16:creationId xmlns:a16="http://schemas.microsoft.com/office/drawing/2014/main" id="{00000000-0008-0000-05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5" name="Text Box 18">
          <a:extLst>
            <a:ext uri="{FF2B5EF4-FFF2-40B4-BE49-F238E27FC236}">
              <a16:creationId xmlns:a16="http://schemas.microsoft.com/office/drawing/2014/main" id="{00000000-0008-0000-05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6" name="Text Box 19">
          <a:extLst>
            <a:ext uri="{FF2B5EF4-FFF2-40B4-BE49-F238E27FC236}">
              <a16:creationId xmlns:a16="http://schemas.microsoft.com/office/drawing/2014/main" id="{00000000-0008-0000-05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7" name="Text Box 16">
          <a:extLst>
            <a:ext uri="{FF2B5EF4-FFF2-40B4-BE49-F238E27FC236}">
              <a16:creationId xmlns:a16="http://schemas.microsoft.com/office/drawing/2014/main" id="{00000000-0008-0000-05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8" name="Text Box 17">
          <a:extLst>
            <a:ext uri="{FF2B5EF4-FFF2-40B4-BE49-F238E27FC236}">
              <a16:creationId xmlns:a16="http://schemas.microsoft.com/office/drawing/2014/main" id="{00000000-0008-0000-05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9" name="Text Box 18">
          <a:extLst>
            <a:ext uri="{FF2B5EF4-FFF2-40B4-BE49-F238E27FC236}">
              <a16:creationId xmlns:a16="http://schemas.microsoft.com/office/drawing/2014/main" id="{00000000-0008-0000-05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20" name="Text Box 19">
          <a:extLst>
            <a:ext uri="{FF2B5EF4-FFF2-40B4-BE49-F238E27FC236}">
              <a16:creationId xmlns:a16="http://schemas.microsoft.com/office/drawing/2014/main" id="{00000000-0008-0000-05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921"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2" name="Text Box 16">
          <a:extLst>
            <a:ext uri="{FF2B5EF4-FFF2-40B4-BE49-F238E27FC236}">
              <a16:creationId xmlns:a16="http://schemas.microsoft.com/office/drawing/2014/main" id="{00000000-0008-0000-05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3" name="Text Box 17">
          <a:extLst>
            <a:ext uri="{FF2B5EF4-FFF2-40B4-BE49-F238E27FC236}">
              <a16:creationId xmlns:a16="http://schemas.microsoft.com/office/drawing/2014/main" id="{00000000-0008-0000-05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4" name="Text Box 18">
          <a:extLst>
            <a:ext uri="{FF2B5EF4-FFF2-40B4-BE49-F238E27FC236}">
              <a16:creationId xmlns:a16="http://schemas.microsoft.com/office/drawing/2014/main" id="{00000000-0008-0000-05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5" name="Text Box 19">
          <a:extLst>
            <a:ext uri="{FF2B5EF4-FFF2-40B4-BE49-F238E27FC236}">
              <a16:creationId xmlns:a16="http://schemas.microsoft.com/office/drawing/2014/main" id="{00000000-0008-0000-05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26"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7" name="Text Box 16">
          <a:extLst>
            <a:ext uri="{FF2B5EF4-FFF2-40B4-BE49-F238E27FC236}">
              <a16:creationId xmlns:a16="http://schemas.microsoft.com/office/drawing/2014/main" id="{00000000-0008-0000-05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8" name="Text Box 17">
          <a:extLst>
            <a:ext uri="{FF2B5EF4-FFF2-40B4-BE49-F238E27FC236}">
              <a16:creationId xmlns:a16="http://schemas.microsoft.com/office/drawing/2014/main" id="{00000000-0008-0000-05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9" name="Text Box 18">
          <a:extLst>
            <a:ext uri="{FF2B5EF4-FFF2-40B4-BE49-F238E27FC236}">
              <a16:creationId xmlns:a16="http://schemas.microsoft.com/office/drawing/2014/main" id="{00000000-0008-0000-05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0" name="Text Box 16">
          <a:extLst>
            <a:ext uri="{FF2B5EF4-FFF2-40B4-BE49-F238E27FC236}">
              <a16:creationId xmlns:a16="http://schemas.microsoft.com/office/drawing/2014/main" id="{00000000-0008-0000-05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1" name="Text Box 17">
          <a:extLst>
            <a:ext uri="{FF2B5EF4-FFF2-40B4-BE49-F238E27FC236}">
              <a16:creationId xmlns:a16="http://schemas.microsoft.com/office/drawing/2014/main" id="{00000000-0008-0000-05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2" name="Text Box 18">
          <a:extLst>
            <a:ext uri="{FF2B5EF4-FFF2-40B4-BE49-F238E27FC236}">
              <a16:creationId xmlns:a16="http://schemas.microsoft.com/office/drawing/2014/main" id="{00000000-0008-0000-05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3" name="Text Box 19">
          <a:extLst>
            <a:ext uri="{FF2B5EF4-FFF2-40B4-BE49-F238E27FC236}">
              <a16:creationId xmlns:a16="http://schemas.microsoft.com/office/drawing/2014/main" id="{00000000-0008-0000-05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4" name="Text Box 16">
          <a:extLst>
            <a:ext uri="{FF2B5EF4-FFF2-40B4-BE49-F238E27FC236}">
              <a16:creationId xmlns:a16="http://schemas.microsoft.com/office/drawing/2014/main" id="{00000000-0008-0000-05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5" name="Text Box 17">
          <a:extLst>
            <a:ext uri="{FF2B5EF4-FFF2-40B4-BE49-F238E27FC236}">
              <a16:creationId xmlns:a16="http://schemas.microsoft.com/office/drawing/2014/main" id="{00000000-0008-0000-05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6" name="Text Box 18">
          <a:extLst>
            <a:ext uri="{FF2B5EF4-FFF2-40B4-BE49-F238E27FC236}">
              <a16:creationId xmlns:a16="http://schemas.microsoft.com/office/drawing/2014/main" id="{00000000-0008-0000-05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37"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38" name="Text Box 16">
          <a:extLst>
            <a:ext uri="{FF2B5EF4-FFF2-40B4-BE49-F238E27FC236}">
              <a16:creationId xmlns:a16="http://schemas.microsoft.com/office/drawing/2014/main" id="{00000000-0008-0000-05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39" name="Text Box 17">
          <a:extLst>
            <a:ext uri="{FF2B5EF4-FFF2-40B4-BE49-F238E27FC236}">
              <a16:creationId xmlns:a16="http://schemas.microsoft.com/office/drawing/2014/main" id="{00000000-0008-0000-05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40" name="Text Box 18">
          <a:extLst>
            <a:ext uri="{FF2B5EF4-FFF2-40B4-BE49-F238E27FC236}">
              <a16:creationId xmlns:a16="http://schemas.microsoft.com/office/drawing/2014/main" id="{00000000-0008-0000-05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41" name="Text Box 19">
          <a:extLst>
            <a:ext uri="{FF2B5EF4-FFF2-40B4-BE49-F238E27FC236}">
              <a16:creationId xmlns:a16="http://schemas.microsoft.com/office/drawing/2014/main" id="{00000000-0008-0000-05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2" name="Text Box 16">
          <a:extLst>
            <a:ext uri="{FF2B5EF4-FFF2-40B4-BE49-F238E27FC236}">
              <a16:creationId xmlns:a16="http://schemas.microsoft.com/office/drawing/2014/main" id="{00000000-0008-0000-05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3" name="Text Box 17">
          <a:extLst>
            <a:ext uri="{FF2B5EF4-FFF2-40B4-BE49-F238E27FC236}">
              <a16:creationId xmlns:a16="http://schemas.microsoft.com/office/drawing/2014/main" id="{00000000-0008-0000-05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4" name="Text Box 18">
          <a:extLst>
            <a:ext uri="{FF2B5EF4-FFF2-40B4-BE49-F238E27FC236}">
              <a16:creationId xmlns:a16="http://schemas.microsoft.com/office/drawing/2014/main" id="{00000000-0008-0000-05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5" name="Text Box 19">
          <a:extLst>
            <a:ext uri="{FF2B5EF4-FFF2-40B4-BE49-F238E27FC236}">
              <a16:creationId xmlns:a16="http://schemas.microsoft.com/office/drawing/2014/main" id="{00000000-0008-0000-05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6" name="Text Box 16">
          <a:extLst>
            <a:ext uri="{FF2B5EF4-FFF2-40B4-BE49-F238E27FC236}">
              <a16:creationId xmlns:a16="http://schemas.microsoft.com/office/drawing/2014/main" id="{00000000-0008-0000-05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7" name="Text Box 17">
          <a:extLst>
            <a:ext uri="{FF2B5EF4-FFF2-40B4-BE49-F238E27FC236}">
              <a16:creationId xmlns:a16="http://schemas.microsoft.com/office/drawing/2014/main" id="{00000000-0008-0000-05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8" name="Text Box 18">
          <a:extLst>
            <a:ext uri="{FF2B5EF4-FFF2-40B4-BE49-F238E27FC236}">
              <a16:creationId xmlns:a16="http://schemas.microsoft.com/office/drawing/2014/main" id="{00000000-0008-0000-05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9" name="Text Box 19">
          <a:extLst>
            <a:ext uri="{FF2B5EF4-FFF2-40B4-BE49-F238E27FC236}">
              <a16:creationId xmlns:a16="http://schemas.microsoft.com/office/drawing/2014/main" id="{00000000-0008-0000-05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950"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1" name="Text Box 16">
          <a:extLst>
            <a:ext uri="{FF2B5EF4-FFF2-40B4-BE49-F238E27FC236}">
              <a16:creationId xmlns:a16="http://schemas.microsoft.com/office/drawing/2014/main" id="{00000000-0008-0000-05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2" name="Text Box 17">
          <a:extLst>
            <a:ext uri="{FF2B5EF4-FFF2-40B4-BE49-F238E27FC236}">
              <a16:creationId xmlns:a16="http://schemas.microsoft.com/office/drawing/2014/main" id="{00000000-0008-0000-05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3" name="Text Box 18">
          <a:extLst>
            <a:ext uri="{FF2B5EF4-FFF2-40B4-BE49-F238E27FC236}">
              <a16:creationId xmlns:a16="http://schemas.microsoft.com/office/drawing/2014/main" id="{00000000-0008-0000-05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4" name="Text Box 19">
          <a:extLst>
            <a:ext uri="{FF2B5EF4-FFF2-40B4-BE49-F238E27FC236}">
              <a16:creationId xmlns:a16="http://schemas.microsoft.com/office/drawing/2014/main" id="{00000000-0008-0000-05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55" name="Text Box 16">
          <a:extLst>
            <a:ext uri="{FF2B5EF4-FFF2-40B4-BE49-F238E27FC236}">
              <a16:creationId xmlns:a16="http://schemas.microsoft.com/office/drawing/2014/main" id="{00000000-0008-0000-05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56" name="Text Box 17">
          <a:extLst>
            <a:ext uri="{FF2B5EF4-FFF2-40B4-BE49-F238E27FC236}">
              <a16:creationId xmlns:a16="http://schemas.microsoft.com/office/drawing/2014/main" id="{00000000-0008-0000-05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2957" name="Text Box 18">
          <a:extLst>
            <a:ext uri="{FF2B5EF4-FFF2-40B4-BE49-F238E27FC236}">
              <a16:creationId xmlns:a16="http://schemas.microsoft.com/office/drawing/2014/main" id="{00000000-0008-0000-05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58" name="Text Box 16">
          <a:extLst>
            <a:ext uri="{FF2B5EF4-FFF2-40B4-BE49-F238E27FC236}">
              <a16:creationId xmlns:a16="http://schemas.microsoft.com/office/drawing/2014/main" id="{00000000-0008-0000-05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59" name="Text Box 17">
          <a:extLst>
            <a:ext uri="{FF2B5EF4-FFF2-40B4-BE49-F238E27FC236}">
              <a16:creationId xmlns:a16="http://schemas.microsoft.com/office/drawing/2014/main" id="{00000000-0008-0000-05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0" name="Text Box 18">
          <a:extLst>
            <a:ext uri="{FF2B5EF4-FFF2-40B4-BE49-F238E27FC236}">
              <a16:creationId xmlns:a16="http://schemas.microsoft.com/office/drawing/2014/main" id="{00000000-0008-0000-05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1" name="Text Box 19">
          <a:extLst>
            <a:ext uri="{FF2B5EF4-FFF2-40B4-BE49-F238E27FC236}">
              <a16:creationId xmlns:a16="http://schemas.microsoft.com/office/drawing/2014/main" id="{00000000-0008-0000-05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2" name="Text Box 16">
          <a:extLst>
            <a:ext uri="{FF2B5EF4-FFF2-40B4-BE49-F238E27FC236}">
              <a16:creationId xmlns:a16="http://schemas.microsoft.com/office/drawing/2014/main" id="{00000000-0008-0000-05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63"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2964"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2965"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2967"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2968"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69"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0" name="Text Box 16">
          <a:extLst>
            <a:ext uri="{FF2B5EF4-FFF2-40B4-BE49-F238E27FC236}">
              <a16:creationId xmlns:a16="http://schemas.microsoft.com/office/drawing/2014/main" id="{00000000-0008-0000-05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1" name="Text Box 17">
          <a:extLst>
            <a:ext uri="{FF2B5EF4-FFF2-40B4-BE49-F238E27FC236}">
              <a16:creationId xmlns:a16="http://schemas.microsoft.com/office/drawing/2014/main" id="{00000000-0008-0000-05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2" name="Text Box 18">
          <a:extLst>
            <a:ext uri="{FF2B5EF4-FFF2-40B4-BE49-F238E27FC236}">
              <a16:creationId xmlns:a16="http://schemas.microsoft.com/office/drawing/2014/main" id="{00000000-0008-0000-05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3" name="Text Box 19">
          <a:extLst>
            <a:ext uri="{FF2B5EF4-FFF2-40B4-BE49-F238E27FC236}">
              <a16:creationId xmlns:a16="http://schemas.microsoft.com/office/drawing/2014/main" id="{00000000-0008-0000-05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4" name="Text Box 16">
          <a:extLst>
            <a:ext uri="{FF2B5EF4-FFF2-40B4-BE49-F238E27FC236}">
              <a16:creationId xmlns:a16="http://schemas.microsoft.com/office/drawing/2014/main" id="{00000000-0008-0000-05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5" name="Text Box 17">
          <a:extLst>
            <a:ext uri="{FF2B5EF4-FFF2-40B4-BE49-F238E27FC236}">
              <a16:creationId xmlns:a16="http://schemas.microsoft.com/office/drawing/2014/main" id="{00000000-0008-0000-05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6" name="Text Box 18">
          <a:extLst>
            <a:ext uri="{FF2B5EF4-FFF2-40B4-BE49-F238E27FC236}">
              <a16:creationId xmlns:a16="http://schemas.microsoft.com/office/drawing/2014/main" id="{00000000-0008-0000-05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7" name="Text Box 19">
          <a:extLst>
            <a:ext uri="{FF2B5EF4-FFF2-40B4-BE49-F238E27FC236}">
              <a16:creationId xmlns:a16="http://schemas.microsoft.com/office/drawing/2014/main" id="{00000000-0008-0000-05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78" name="Text Box 16">
          <a:extLst>
            <a:ext uri="{FF2B5EF4-FFF2-40B4-BE49-F238E27FC236}">
              <a16:creationId xmlns:a16="http://schemas.microsoft.com/office/drawing/2014/main" id="{00000000-0008-0000-05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79" name="Text Box 17">
          <a:extLst>
            <a:ext uri="{FF2B5EF4-FFF2-40B4-BE49-F238E27FC236}">
              <a16:creationId xmlns:a16="http://schemas.microsoft.com/office/drawing/2014/main" id="{00000000-0008-0000-05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80" name="Text Box 18">
          <a:extLst>
            <a:ext uri="{FF2B5EF4-FFF2-40B4-BE49-F238E27FC236}">
              <a16:creationId xmlns:a16="http://schemas.microsoft.com/office/drawing/2014/main" id="{00000000-0008-0000-05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81" name="Text Box 19">
          <a:extLst>
            <a:ext uri="{FF2B5EF4-FFF2-40B4-BE49-F238E27FC236}">
              <a16:creationId xmlns:a16="http://schemas.microsoft.com/office/drawing/2014/main" id="{00000000-0008-0000-05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2982"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3" name="Text Box 16">
          <a:extLst>
            <a:ext uri="{FF2B5EF4-FFF2-40B4-BE49-F238E27FC236}">
              <a16:creationId xmlns:a16="http://schemas.microsoft.com/office/drawing/2014/main" id="{00000000-0008-0000-05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4" name="Text Box 17">
          <a:extLst>
            <a:ext uri="{FF2B5EF4-FFF2-40B4-BE49-F238E27FC236}">
              <a16:creationId xmlns:a16="http://schemas.microsoft.com/office/drawing/2014/main" id="{00000000-0008-0000-05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5" name="Text Box 18">
          <a:extLst>
            <a:ext uri="{FF2B5EF4-FFF2-40B4-BE49-F238E27FC236}">
              <a16:creationId xmlns:a16="http://schemas.microsoft.com/office/drawing/2014/main" id="{00000000-0008-0000-05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6" name="Text Box 19">
          <a:extLst>
            <a:ext uri="{FF2B5EF4-FFF2-40B4-BE49-F238E27FC236}">
              <a16:creationId xmlns:a16="http://schemas.microsoft.com/office/drawing/2014/main" id="{00000000-0008-0000-05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7" name="Text Box 16">
          <a:extLst>
            <a:ext uri="{FF2B5EF4-FFF2-40B4-BE49-F238E27FC236}">
              <a16:creationId xmlns:a16="http://schemas.microsoft.com/office/drawing/2014/main" id="{00000000-0008-0000-05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8" name="Text Box 17">
          <a:extLst>
            <a:ext uri="{FF2B5EF4-FFF2-40B4-BE49-F238E27FC236}">
              <a16:creationId xmlns:a16="http://schemas.microsoft.com/office/drawing/2014/main" id="{00000000-0008-0000-05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9" name="Text Box 18">
          <a:extLst>
            <a:ext uri="{FF2B5EF4-FFF2-40B4-BE49-F238E27FC236}">
              <a16:creationId xmlns:a16="http://schemas.microsoft.com/office/drawing/2014/main" id="{00000000-0008-0000-05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0" name="Text Box 16">
          <a:extLst>
            <a:ext uri="{FF2B5EF4-FFF2-40B4-BE49-F238E27FC236}">
              <a16:creationId xmlns:a16="http://schemas.microsoft.com/office/drawing/2014/main" id="{00000000-0008-0000-05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1" name="Text Box 17">
          <a:extLst>
            <a:ext uri="{FF2B5EF4-FFF2-40B4-BE49-F238E27FC236}">
              <a16:creationId xmlns:a16="http://schemas.microsoft.com/office/drawing/2014/main" id="{00000000-0008-0000-05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2" name="Text Box 18">
          <a:extLst>
            <a:ext uri="{FF2B5EF4-FFF2-40B4-BE49-F238E27FC236}">
              <a16:creationId xmlns:a16="http://schemas.microsoft.com/office/drawing/2014/main" id="{00000000-0008-0000-05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3" name="Text Box 19">
          <a:extLst>
            <a:ext uri="{FF2B5EF4-FFF2-40B4-BE49-F238E27FC236}">
              <a16:creationId xmlns:a16="http://schemas.microsoft.com/office/drawing/2014/main" id="{00000000-0008-0000-05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4" name="Text Box 16">
          <a:extLst>
            <a:ext uri="{FF2B5EF4-FFF2-40B4-BE49-F238E27FC236}">
              <a16:creationId xmlns:a16="http://schemas.microsoft.com/office/drawing/2014/main" id="{00000000-0008-0000-05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5" name="Text Box 17">
          <a:extLst>
            <a:ext uri="{FF2B5EF4-FFF2-40B4-BE49-F238E27FC236}">
              <a16:creationId xmlns:a16="http://schemas.microsoft.com/office/drawing/2014/main" id="{00000000-0008-0000-05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6" name="Text Box 18">
          <a:extLst>
            <a:ext uri="{FF2B5EF4-FFF2-40B4-BE49-F238E27FC236}">
              <a16:creationId xmlns:a16="http://schemas.microsoft.com/office/drawing/2014/main" id="{00000000-0008-0000-05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7" name="Text Box 19">
          <a:extLst>
            <a:ext uri="{FF2B5EF4-FFF2-40B4-BE49-F238E27FC236}">
              <a16:creationId xmlns:a16="http://schemas.microsoft.com/office/drawing/2014/main" id="{00000000-0008-0000-05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2998"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2999"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001"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002"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003"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4" name="Text Box 16">
          <a:extLst>
            <a:ext uri="{FF2B5EF4-FFF2-40B4-BE49-F238E27FC236}">
              <a16:creationId xmlns:a16="http://schemas.microsoft.com/office/drawing/2014/main" id="{00000000-0008-0000-05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5" name="Text Box 17">
          <a:extLst>
            <a:ext uri="{FF2B5EF4-FFF2-40B4-BE49-F238E27FC236}">
              <a16:creationId xmlns:a16="http://schemas.microsoft.com/office/drawing/2014/main" id="{00000000-0008-0000-05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6" name="Text Box 18">
          <a:extLst>
            <a:ext uri="{FF2B5EF4-FFF2-40B4-BE49-F238E27FC236}">
              <a16:creationId xmlns:a16="http://schemas.microsoft.com/office/drawing/2014/main" id="{00000000-0008-0000-05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7" name="Text Box 19">
          <a:extLst>
            <a:ext uri="{FF2B5EF4-FFF2-40B4-BE49-F238E27FC236}">
              <a16:creationId xmlns:a16="http://schemas.microsoft.com/office/drawing/2014/main" id="{00000000-0008-0000-05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08" name="Text Box 16">
          <a:extLst>
            <a:ext uri="{FF2B5EF4-FFF2-40B4-BE49-F238E27FC236}">
              <a16:creationId xmlns:a16="http://schemas.microsoft.com/office/drawing/2014/main" id="{00000000-0008-0000-05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09" name="Text Box 17">
          <a:extLst>
            <a:ext uri="{FF2B5EF4-FFF2-40B4-BE49-F238E27FC236}">
              <a16:creationId xmlns:a16="http://schemas.microsoft.com/office/drawing/2014/main" id="{00000000-0008-0000-05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10" name="Text Box 18">
          <a:extLst>
            <a:ext uri="{FF2B5EF4-FFF2-40B4-BE49-F238E27FC236}">
              <a16:creationId xmlns:a16="http://schemas.microsoft.com/office/drawing/2014/main" id="{00000000-0008-0000-05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11" name="Text Box 19">
          <a:extLst>
            <a:ext uri="{FF2B5EF4-FFF2-40B4-BE49-F238E27FC236}">
              <a16:creationId xmlns:a16="http://schemas.microsoft.com/office/drawing/2014/main" id="{00000000-0008-0000-05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2" name="Text Box 16">
          <a:extLst>
            <a:ext uri="{FF2B5EF4-FFF2-40B4-BE49-F238E27FC236}">
              <a16:creationId xmlns:a16="http://schemas.microsoft.com/office/drawing/2014/main" id="{00000000-0008-0000-05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3" name="Text Box 17">
          <a:extLst>
            <a:ext uri="{FF2B5EF4-FFF2-40B4-BE49-F238E27FC236}">
              <a16:creationId xmlns:a16="http://schemas.microsoft.com/office/drawing/2014/main" id="{00000000-0008-0000-05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4" name="Text Box 18">
          <a:extLst>
            <a:ext uri="{FF2B5EF4-FFF2-40B4-BE49-F238E27FC236}">
              <a16:creationId xmlns:a16="http://schemas.microsoft.com/office/drawing/2014/main" id="{00000000-0008-0000-05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5" name="Text Box 19">
          <a:extLst>
            <a:ext uri="{FF2B5EF4-FFF2-40B4-BE49-F238E27FC236}">
              <a16:creationId xmlns:a16="http://schemas.microsoft.com/office/drawing/2014/main" id="{00000000-0008-0000-05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016"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7" name="Text Box 16">
          <a:extLst>
            <a:ext uri="{FF2B5EF4-FFF2-40B4-BE49-F238E27FC236}">
              <a16:creationId xmlns:a16="http://schemas.microsoft.com/office/drawing/2014/main" id="{00000000-0008-0000-05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8" name="Text Box 17">
          <a:extLst>
            <a:ext uri="{FF2B5EF4-FFF2-40B4-BE49-F238E27FC236}">
              <a16:creationId xmlns:a16="http://schemas.microsoft.com/office/drawing/2014/main" id="{00000000-0008-0000-05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9" name="Text Box 18">
          <a:extLst>
            <a:ext uri="{FF2B5EF4-FFF2-40B4-BE49-F238E27FC236}">
              <a16:creationId xmlns:a16="http://schemas.microsoft.com/office/drawing/2014/main" id="{00000000-0008-0000-05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20" name="Text Box 19">
          <a:extLst>
            <a:ext uri="{FF2B5EF4-FFF2-40B4-BE49-F238E27FC236}">
              <a16:creationId xmlns:a16="http://schemas.microsoft.com/office/drawing/2014/main" id="{00000000-0008-0000-05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021"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2" name="Text Box 16">
          <a:extLst>
            <a:ext uri="{FF2B5EF4-FFF2-40B4-BE49-F238E27FC236}">
              <a16:creationId xmlns:a16="http://schemas.microsoft.com/office/drawing/2014/main" id="{00000000-0008-0000-05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3" name="Text Box 17">
          <a:extLst>
            <a:ext uri="{FF2B5EF4-FFF2-40B4-BE49-F238E27FC236}">
              <a16:creationId xmlns:a16="http://schemas.microsoft.com/office/drawing/2014/main" id="{00000000-0008-0000-05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4" name="Text Box 18">
          <a:extLst>
            <a:ext uri="{FF2B5EF4-FFF2-40B4-BE49-F238E27FC236}">
              <a16:creationId xmlns:a16="http://schemas.microsoft.com/office/drawing/2014/main" id="{00000000-0008-0000-05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5" name="Text Box 16">
          <a:extLst>
            <a:ext uri="{FF2B5EF4-FFF2-40B4-BE49-F238E27FC236}">
              <a16:creationId xmlns:a16="http://schemas.microsoft.com/office/drawing/2014/main" id="{00000000-0008-0000-05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6" name="Text Box 17">
          <a:extLst>
            <a:ext uri="{FF2B5EF4-FFF2-40B4-BE49-F238E27FC236}">
              <a16:creationId xmlns:a16="http://schemas.microsoft.com/office/drawing/2014/main" id="{00000000-0008-0000-05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7" name="Text Box 18">
          <a:extLst>
            <a:ext uri="{FF2B5EF4-FFF2-40B4-BE49-F238E27FC236}">
              <a16:creationId xmlns:a16="http://schemas.microsoft.com/office/drawing/2014/main" id="{00000000-0008-0000-05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8" name="Text Box 19">
          <a:extLst>
            <a:ext uri="{FF2B5EF4-FFF2-40B4-BE49-F238E27FC236}">
              <a16:creationId xmlns:a16="http://schemas.microsoft.com/office/drawing/2014/main" id="{00000000-0008-0000-05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9" name="Text Box 16">
          <a:extLst>
            <a:ext uri="{FF2B5EF4-FFF2-40B4-BE49-F238E27FC236}">
              <a16:creationId xmlns:a16="http://schemas.microsoft.com/office/drawing/2014/main" id="{00000000-0008-0000-05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30" name="Text Box 17">
          <a:extLst>
            <a:ext uri="{FF2B5EF4-FFF2-40B4-BE49-F238E27FC236}">
              <a16:creationId xmlns:a16="http://schemas.microsoft.com/office/drawing/2014/main" id="{00000000-0008-0000-05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31" name="Text Box 18">
          <a:extLst>
            <a:ext uri="{FF2B5EF4-FFF2-40B4-BE49-F238E27FC236}">
              <a16:creationId xmlns:a16="http://schemas.microsoft.com/office/drawing/2014/main" id="{00000000-0008-0000-05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32"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3" name="Text Box 16">
          <a:extLst>
            <a:ext uri="{FF2B5EF4-FFF2-40B4-BE49-F238E27FC236}">
              <a16:creationId xmlns:a16="http://schemas.microsoft.com/office/drawing/2014/main" id="{00000000-0008-0000-05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4" name="Text Box 17">
          <a:extLst>
            <a:ext uri="{FF2B5EF4-FFF2-40B4-BE49-F238E27FC236}">
              <a16:creationId xmlns:a16="http://schemas.microsoft.com/office/drawing/2014/main" id="{00000000-0008-0000-05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5" name="Text Box 18">
          <a:extLst>
            <a:ext uri="{FF2B5EF4-FFF2-40B4-BE49-F238E27FC236}">
              <a16:creationId xmlns:a16="http://schemas.microsoft.com/office/drawing/2014/main" id="{00000000-0008-0000-05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6" name="Text Box 19">
          <a:extLst>
            <a:ext uri="{FF2B5EF4-FFF2-40B4-BE49-F238E27FC236}">
              <a16:creationId xmlns:a16="http://schemas.microsoft.com/office/drawing/2014/main" id="{00000000-0008-0000-05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7" name="Text Box 16">
          <a:extLst>
            <a:ext uri="{FF2B5EF4-FFF2-40B4-BE49-F238E27FC236}">
              <a16:creationId xmlns:a16="http://schemas.microsoft.com/office/drawing/2014/main" id="{00000000-0008-0000-05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8" name="Text Box 17">
          <a:extLst>
            <a:ext uri="{FF2B5EF4-FFF2-40B4-BE49-F238E27FC236}">
              <a16:creationId xmlns:a16="http://schemas.microsoft.com/office/drawing/2014/main" id="{00000000-0008-0000-05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9" name="Text Box 18">
          <a:extLst>
            <a:ext uri="{FF2B5EF4-FFF2-40B4-BE49-F238E27FC236}">
              <a16:creationId xmlns:a16="http://schemas.microsoft.com/office/drawing/2014/main" id="{00000000-0008-0000-05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40" name="Text Box 19">
          <a:extLst>
            <a:ext uri="{FF2B5EF4-FFF2-40B4-BE49-F238E27FC236}">
              <a16:creationId xmlns:a16="http://schemas.microsoft.com/office/drawing/2014/main" id="{00000000-0008-0000-05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1" name="Text Box 16">
          <a:extLst>
            <a:ext uri="{FF2B5EF4-FFF2-40B4-BE49-F238E27FC236}">
              <a16:creationId xmlns:a16="http://schemas.microsoft.com/office/drawing/2014/main" id="{00000000-0008-0000-05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2" name="Text Box 17">
          <a:extLst>
            <a:ext uri="{FF2B5EF4-FFF2-40B4-BE49-F238E27FC236}">
              <a16:creationId xmlns:a16="http://schemas.microsoft.com/office/drawing/2014/main" id="{00000000-0008-0000-05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3" name="Text Box 18">
          <a:extLst>
            <a:ext uri="{FF2B5EF4-FFF2-40B4-BE49-F238E27FC236}">
              <a16:creationId xmlns:a16="http://schemas.microsoft.com/office/drawing/2014/main" id="{00000000-0008-0000-05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4" name="Text Box 19">
          <a:extLst>
            <a:ext uri="{FF2B5EF4-FFF2-40B4-BE49-F238E27FC236}">
              <a16:creationId xmlns:a16="http://schemas.microsoft.com/office/drawing/2014/main" id="{00000000-0008-0000-05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045"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6" name="Text Box 16">
          <a:extLst>
            <a:ext uri="{FF2B5EF4-FFF2-40B4-BE49-F238E27FC236}">
              <a16:creationId xmlns:a16="http://schemas.microsoft.com/office/drawing/2014/main" id="{00000000-0008-0000-05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7" name="Text Box 17">
          <a:extLst>
            <a:ext uri="{FF2B5EF4-FFF2-40B4-BE49-F238E27FC236}">
              <a16:creationId xmlns:a16="http://schemas.microsoft.com/office/drawing/2014/main" id="{00000000-0008-0000-05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8" name="Text Box 18">
          <a:extLst>
            <a:ext uri="{FF2B5EF4-FFF2-40B4-BE49-F238E27FC236}">
              <a16:creationId xmlns:a16="http://schemas.microsoft.com/office/drawing/2014/main" id="{00000000-0008-0000-05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9" name="Text Box 19">
          <a:extLst>
            <a:ext uri="{FF2B5EF4-FFF2-40B4-BE49-F238E27FC236}">
              <a16:creationId xmlns:a16="http://schemas.microsoft.com/office/drawing/2014/main" id="{00000000-0008-0000-05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50" name="Text Box 16">
          <a:extLst>
            <a:ext uri="{FF2B5EF4-FFF2-40B4-BE49-F238E27FC236}">
              <a16:creationId xmlns:a16="http://schemas.microsoft.com/office/drawing/2014/main" id="{00000000-0008-0000-05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51" name="Text Box 17">
          <a:extLst>
            <a:ext uri="{FF2B5EF4-FFF2-40B4-BE49-F238E27FC236}">
              <a16:creationId xmlns:a16="http://schemas.microsoft.com/office/drawing/2014/main" id="{00000000-0008-0000-05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80</xdr:row>
      <xdr:rowOff>15875</xdr:rowOff>
    </xdr:from>
    <xdr:ext cx="95250" cy="171450"/>
    <xdr:sp macro="" textlink="">
      <xdr:nvSpPr>
        <xdr:cNvPr id="3052" name="Text Box 18">
          <a:extLst>
            <a:ext uri="{FF2B5EF4-FFF2-40B4-BE49-F238E27FC236}">
              <a16:creationId xmlns:a16="http://schemas.microsoft.com/office/drawing/2014/main" id="{00000000-0008-0000-05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3" name="Text Box 16">
          <a:extLst>
            <a:ext uri="{FF2B5EF4-FFF2-40B4-BE49-F238E27FC236}">
              <a16:creationId xmlns:a16="http://schemas.microsoft.com/office/drawing/2014/main" id="{00000000-0008-0000-05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4" name="Text Box 17">
          <a:extLst>
            <a:ext uri="{FF2B5EF4-FFF2-40B4-BE49-F238E27FC236}">
              <a16:creationId xmlns:a16="http://schemas.microsoft.com/office/drawing/2014/main" id="{00000000-0008-0000-05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5" name="Text Box 18">
          <a:extLst>
            <a:ext uri="{FF2B5EF4-FFF2-40B4-BE49-F238E27FC236}">
              <a16:creationId xmlns:a16="http://schemas.microsoft.com/office/drawing/2014/main" id="{00000000-0008-0000-05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6" name="Text Box 19">
          <a:extLst>
            <a:ext uri="{FF2B5EF4-FFF2-40B4-BE49-F238E27FC236}">
              <a16:creationId xmlns:a16="http://schemas.microsoft.com/office/drawing/2014/main" id="{00000000-0008-0000-05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7" name="Text Box 16">
          <a:extLst>
            <a:ext uri="{FF2B5EF4-FFF2-40B4-BE49-F238E27FC236}">
              <a16:creationId xmlns:a16="http://schemas.microsoft.com/office/drawing/2014/main" id="{00000000-0008-0000-05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58"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3059"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060"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3062"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3063"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64"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5" name="Text Box 16">
          <a:extLst>
            <a:ext uri="{FF2B5EF4-FFF2-40B4-BE49-F238E27FC236}">
              <a16:creationId xmlns:a16="http://schemas.microsoft.com/office/drawing/2014/main" id="{00000000-0008-0000-05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6" name="Text Box 17">
          <a:extLst>
            <a:ext uri="{FF2B5EF4-FFF2-40B4-BE49-F238E27FC236}">
              <a16:creationId xmlns:a16="http://schemas.microsoft.com/office/drawing/2014/main" id="{00000000-0008-0000-05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7" name="Text Box 18">
          <a:extLst>
            <a:ext uri="{FF2B5EF4-FFF2-40B4-BE49-F238E27FC236}">
              <a16:creationId xmlns:a16="http://schemas.microsoft.com/office/drawing/2014/main" id="{00000000-0008-0000-05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8" name="Text Box 19">
          <a:extLst>
            <a:ext uri="{FF2B5EF4-FFF2-40B4-BE49-F238E27FC236}">
              <a16:creationId xmlns:a16="http://schemas.microsoft.com/office/drawing/2014/main" id="{00000000-0008-0000-05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69" name="Text Box 16">
          <a:extLst>
            <a:ext uri="{FF2B5EF4-FFF2-40B4-BE49-F238E27FC236}">
              <a16:creationId xmlns:a16="http://schemas.microsoft.com/office/drawing/2014/main" id="{00000000-0008-0000-05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0" name="Text Box 17">
          <a:extLst>
            <a:ext uri="{FF2B5EF4-FFF2-40B4-BE49-F238E27FC236}">
              <a16:creationId xmlns:a16="http://schemas.microsoft.com/office/drawing/2014/main" id="{00000000-0008-0000-05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1" name="Text Box 18">
          <a:extLst>
            <a:ext uri="{FF2B5EF4-FFF2-40B4-BE49-F238E27FC236}">
              <a16:creationId xmlns:a16="http://schemas.microsoft.com/office/drawing/2014/main" id="{00000000-0008-0000-05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2" name="Text Box 19">
          <a:extLst>
            <a:ext uri="{FF2B5EF4-FFF2-40B4-BE49-F238E27FC236}">
              <a16:creationId xmlns:a16="http://schemas.microsoft.com/office/drawing/2014/main" id="{00000000-0008-0000-05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3" name="Text Box 16">
          <a:extLst>
            <a:ext uri="{FF2B5EF4-FFF2-40B4-BE49-F238E27FC236}">
              <a16:creationId xmlns:a16="http://schemas.microsoft.com/office/drawing/2014/main" id="{00000000-0008-0000-05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4" name="Text Box 17">
          <a:extLst>
            <a:ext uri="{FF2B5EF4-FFF2-40B4-BE49-F238E27FC236}">
              <a16:creationId xmlns:a16="http://schemas.microsoft.com/office/drawing/2014/main" id="{00000000-0008-0000-05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5" name="Text Box 18">
          <a:extLst>
            <a:ext uri="{FF2B5EF4-FFF2-40B4-BE49-F238E27FC236}">
              <a16:creationId xmlns:a16="http://schemas.microsoft.com/office/drawing/2014/main" id="{00000000-0008-0000-05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6" name="Text Box 19">
          <a:extLst>
            <a:ext uri="{FF2B5EF4-FFF2-40B4-BE49-F238E27FC236}">
              <a16:creationId xmlns:a16="http://schemas.microsoft.com/office/drawing/2014/main" id="{00000000-0008-0000-05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077"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78" name="Text Box 16">
          <a:extLst>
            <a:ext uri="{FF2B5EF4-FFF2-40B4-BE49-F238E27FC236}">
              <a16:creationId xmlns:a16="http://schemas.microsoft.com/office/drawing/2014/main" id="{00000000-0008-0000-05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79" name="Text Box 17">
          <a:extLst>
            <a:ext uri="{FF2B5EF4-FFF2-40B4-BE49-F238E27FC236}">
              <a16:creationId xmlns:a16="http://schemas.microsoft.com/office/drawing/2014/main" id="{00000000-0008-0000-05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80" name="Text Box 18">
          <a:extLst>
            <a:ext uri="{FF2B5EF4-FFF2-40B4-BE49-F238E27FC236}">
              <a16:creationId xmlns:a16="http://schemas.microsoft.com/office/drawing/2014/main" id="{00000000-0008-0000-05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81" name="Text Box 19">
          <a:extLst>
            <a:ext uri="{FF2B5EF4-FFF2-40B4-BE49-F238E27FC236}">
              <a16:creationId xmlns:a16="http://schemas.microsoft.com/office/drawing/2014/main" id="{00000000-0008-0000-05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2" name="Text Box 16">
          <a:extLst>
            <a:ext uri="{FF2B5EF4-FFF2-40B4-BE49-F238E27FC236}">
              <a16:creationId xmlns:a16="http://schemas.microsoft.com/office/drawing/2014/main" id="{00000000-0008-0000-05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3" name="Text Box 17">
          <a:extLst>
            <a:ext uri="{FF2B5EF4-FFF2-40B4-BE49-F238E27FC236}">
              <a16:creationId xmlns:a16="http://schemas.microsoft.com/office/drawing/2014/main" id="{00000000-0008-0000-05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4" name="Text Box 18">
          <a:extLst>
            <a:ext uri="{FF2B5EF4-FFF2-40B4-BE49-F238E27FC236}">
              <a16:creationId xmlns:a16="http://schemas.microsoft.com/office/drawing/2014/main" id="{00000000-0008-0000-05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5" name="Text Box 16">
          <a:extLst>
            <a:ext uri="{FF2B5EF4-FFF2-40B4-BE49-F238E27FC236}">
              <a16:creationId xmlns:a16="http://schemas.microsoft.com/office/drawing/2014/main" id="{00000000-0008-0000-05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6" name="Text Box 17">
          <a:extLst>
            <a:ext uri="{FF2B5EF4-FFF2-40B4-BE49-F238E27FC236}">
              <a16:creationId xmlns:a16="http://schemas.microsoft.com/office/drawing/2014/main" id="{00000000-0008-0000-05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7" name="Text Box 18">
          <a:extLst>
            <a:ext uri="{FF2B5EF4-FFF2-40B4-BE49-F238E27FC236}">
              <a16:creationId xmlns:a16="http://schemas.microsoft.com/office/drawing/2014/main" id="{00000000-0008-0000-05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8" name="Text Box 19">
          <a:extLst>
            <a:ext uri="{FF2B5EF4-FFF2-40B4-BE49-F238E27FC236}">
              <a16:creationId xmlns:a16="http://schemas.microsoft.com/office/drawing/2014/main" id="{00000000-0008-0000-05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9" name="Text Box 16">
          <a:extLst>
            <a:ext uri="{FF2B5EF4-FFF2-40B4-BE49-F238E27FC236}">
              <a16:creationId xmlns:a16="http://schemas.microsoft.com/office/drawing/2014/main" id="{00000000-0008-0000-05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0" name="Text Box 17">
          <a:extLst>
            <a:ext uri="{FF2B5EF4-FFF2-40B4-BE49-F238E27FC236}">
              <a16:creationId xmlns:a16="http://schemas.microsoft.com/office/drawing/2014/main" id="{00000000-0008-0000-05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1" name="Text Box 18">
          <a:extLst>
            <a:ext uri="{FF2B5EF4-FFF2-40B4-BE49-F238E27FC236}">
              <a16:creationId xmlns:a16="http://schemas.microsoft.com/office/drawing/2014/main" id="{00000000-0008-0000-05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2" name="Text Box 19">
          <a:extLst>
            <a:ext uri="{FF2B5EF4-FFF2-40B4-BE49-F238E27FC236}">
              <a16:creationId xmlns:a16="http://schemas.microsoft.com/office/drawing/2014/main" id="{00000000-0008-0000-05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3093"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094"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3096"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3097"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213632"/>
    <xdr:sp macro="" textlink="">
      <xdr:nvSpPr>
        <xdr:cNvPr id="3098"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99" name="Text Box 16">
          <a:extLst>
            <a:ext uri="{FF2B5EF4-FFF2-40B4-BE49-F238E27FC236}">
              <a16:creationId xmlns:a16="http://schemas.microsoft.com/office/drawing/2014/main" id="{00000000-0008-0000-05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0" name="Text Box 17">
          <a:extLst>
            <a:ext uri="{FF2B5EF4-FFF2-40B4-BE49-F238E27FC236}">
              <a16:creationId xmlns:a16="http://schemas.microsoft.com/office/drawing/2014/main" id="{00000000-0008-0000-05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1" name="Text Box 18">
          <a:extLst>
            <a:ext uri="{FF2B5EF4-FFF2-40B4-BE49-F238E27FC236}">
              <a16:creationId xmlns:a16="http://schemas.microsoft.com/office/drawing/2014/main" id="{00000000-0008-0000-05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2" name="Text Box 19">
          <a:extLst>
            <a:ext uri="{FF2B5EF4-FFF2-40B4-BE49-F238E27FC236}">
              <a16:creationId xmlns:a16="http://schemas.microsoft.com/office/drawing/2014/main" id="{00000000-0008-0000-05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3" name="Text Box 16">
          <a:extLst>
            <a:ext uri="{FF2B5EF4-FFF2-40B4-BE49-F238E27FC236}">
              <a16:creationId xmlns:a16="http://schemas.microsoft.com/office/drawing/2014/main" id="{00000000-0008-0000-05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4" name="Text Box 17">
          <a:extLst>
            <a:ext uri="{FF2B5EF4-FFF2-40B4-BE49-F238E27FC236}">
              <a16:creationId xmlns:a16="http://schemas.microsoft.com/office/drawing/2014/main" id="{00000000-0008-0000-05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5" name="Text Box 18">
          <a:extLst>
            <a:ext uri="{FF2B5EF4-FFF2-40B4-BE49-F238E27FC236}">
              <a16:creationId xmlns:a16="http://schemas.microsoft.com/office/drawing/2014/main" id="{00000000-0008-0000-05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6" name="Text Box 19">
          <a:extLst>
            <a:ext uri="{FF2B5EF4-FFF2-40B4-BE49-F238E27FC236}">
              <a16:creationId xmlns:a16="http://schemas.microsoft.com/office/drawing/2014/main" id="{00000000-0008-0000-05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7" name="Text Box 16">
          <a:extLst>
            <a:ext uri="{FF2B5EF4-FFF2-40B4-BE49-F238E27FC236}">
              <a16:creationId xmlns:a16="http://schemas.microsoft.com/office/drawing/2014/main" id="{00000000-0008-0000-05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8" name="Text Box 17">
          <a:extLst>
            <a:ext uri="{FF2B5EF4-FFF2-40B4-BE49-F238E27FC236}">
              <a16:creationId xmlns:a16="http://schemas.microsoft.com/office/drawing/2014/main" id="{00000000-0008-0000-05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9" name="Text Box 18">
          <a:extLst>
            <a:ext uri="{FF2B5EF4-FFF2-40B4-BE49-F238E27FC236}">
              <a16:creationId xmlns:a16="http://schemas.microsoft.com/office/drawing/2014/main" id="{00000000-0008-0000-05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10" name="Text Box 19">
          <a:extLst>
            <a:ext uri="{FF2B5EF4-FFF2-40B4-BE49-F238E27FC236}">
              <a16:creationId xmlns:a16="http://schemas.microsoft.com/office/drawing/2014/main" id="{00000000-0008-0000-05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111"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2" name="Text Box 16">
          <a:extLst>
            <a:ext uri="{FF2B5EF4-FFF2-40B4-BE49-F238E27FC236}">
              <a16:creationId xmlns:a16="http://schemas.microsoft.com/office/drawing/2014/main" id="{00000000-0008-0000-05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3" name="Text Box 17">
          <a:extLst>
            <a:ext uri="{FF2B5EF4-FFF2-40B4-BE49-F238E27FC236}">
              <a16:creationId xmlns:a16="http://schemas.microsoft.com/office/drawing/2014/main" id="{00000000-0008-0000-05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4" name="Text Box 18">
          <a:extLst>
            <a:ext uri="{FF2B5EF4-FFF2-40B4-BE49-F238E27FC236}">
              <a16:creationId xmlns:a16="http://schemas.microsoft.com/office/drawing/2014/main" id="{00000000-0008-0000-05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5" name="Text Box 19">
          <a:extLst>
            <a:ext uri="{FF2B5EF4-FFF2-40B4-BE49-F238E27FC236}">
              <a16:creationId xmlns:a16="http://schemas.microsoft.com/office/drawing/2014/main" id="{00000000-0008-0000-05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116"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7" name="Text Box 16">
          <a:extLst>
            <a:ext uri="{FF2B5EF4-FFF2-40B4-BE49-F238E27FC236}">
              <a16:creationId xmlns:a16="http://schemas.microsoft.com/office/drawing/2014/main" id="{00000000-0008-0000-05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8" name="Text Box 17">
          <a:extLst>
            <a:ext uri="{FF2B5EF4-FFF2-40B4-BE49-F238E27FC236}">
              <a16:creationId xmlns:a16="http://schemas.microsoft.com/office/drawing/2014/main" id="{00000000-0008-0000-05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9" name="Text Box 18">
          <a:extLst>
            <a:ext uri="{FF2B5EF4-FFF2-40B4-BE49-F238E27FC236}">
              <a16:creationId xmlns:a16="http://schemas.microsoft.com/office/drawing/2014/main" id="{00000000-0008-0000-05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0" name="Text Box 16">
          <a:extLst>
            <a:ext uri="{FF2B5EF4-FFF2-40B4-BE49-F238E27FC236}">
              <a16:creationId xmlns:a16="http://schemas.microsoft.com/office/drawing/2014/main" id="{00000000-0008-0000-05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1" name="Text Box 17">
          <a:extLst>
            <a:ext uri="{FF2B5EF4-FFF2-40B4-BE49-F238E27FC236}">
              <a16:creationId xmlns:a16="http://schemas.microsoft.com/office/drawing/2014/main" id="{00000000-0008-0000-05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2" name="Text Box 18">
          <a:extLst>
            <a:ext uri="{FF2B5EF4-FFF2-40B4-BE49-F238E27FC236}">
              <a16:creationId xmlns:a16="http://schemas.microsoft.com/office/drawing/2014/main" id="{00000000-0008-0000-05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3" name="Text Box 19">
          <a:extLst>
            <a:ext uri="{FF2B5EF4-FFF2-40B4-BE49-F238E27FC236}">
              <a16:creationId xmlns:a16="http://schemas.microsoft.com/office/drawing/2014/main" id="{00000000-0008-0000-05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4" name="Text Box 16">
          <a:extLst>
            <a:ext uri="{FF2B5EF4-FFF2-40B4-BE49-F238E27FC236}">
              <a16:creationId xmlns:a16="http://schemas.microsoft.com/office/drawing/2014/main" id="{00000000-0008-0000-05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5" name="Text Box 17">
          <a:extLst>
            <a:ext uri="{FF2B5EF4-FFF2-40B4-BE49-F238E27FC236}">
              <a16:creationId xmlns:a16="http://schemas.microsoft.com/office/drawing/2014/main" id="{00000000-0008-0000-05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6" name="Text Box 18">
          <a:extLst>
            <a:ext uri="{FF2B5EF4-FFF2-40B4-BE49-F238E27FC236}">
              <a16:creationId xmlns:a16="http://schemas.microsoft.com/office/drawing/2014/main" id="{00000000-0008-0000-05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27"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28" name="Text Box 16">
          <a:extLst>
            <a:ext uri="{FF2B5EF4-FFF2-40B4-BE49-F238E27FC236}">
              <a16:creationId xmlns:a16="http://schemas.microsoft.com/office/drawing/2014/main" id="{00000000-0008-0000-05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29" name="Text Box 17">
          <a:extLst>
            <a:ext uri="{FF2B5EF4-FFF2-40B4-BE49-F238E27FC236}">
              <a16:creationId xmlns:a16="http://schemas.microsoft.com/office/drawing/2014/main" id="{00000000-0008-0000-05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30" name="Text Box 18">
          <a:extLst>
            <a:ext uri="{FF2B5EF4-FFF2-40B4-BE49-F238E27FC236}">
              <a16:creationId xmlns:a16="http://schemas.microsoft.com/office/drawing/2014/main" id="{00000000-0008-0000-05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31" name="Text Box 19">
          <a:extLst>
            <a:ext uri="{FF2B5EF4-FFF2-40B4-BE49-F238E27FC236}">
              <a16:creationId xmlns:a16="http://schemas.microsoft.com/office/drawing/2014/main" id="{00000000-0008-0000-05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2" name="Text Box 16">
          <a:extLst>
            <a:ext uri="{FF2B5EF4-FFF2-40B4-BE49-F238E27FC236}">
              <a16:creationId xmlns:a16="http://schemas.microsoft.com/office/drawing/2014/main" id="{00000000-0008-0000-05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3" name="Text Box 17">
          <a:extLst>
            <a:ext uri="{FF2B5EF4-FFF2-40B4-BE49-F238E27FC236}">
              <a16:creationId xmlns:a16="http://schemas.microsoft.com/office/drawing/2014/main" id="{00000000-0008-0000-05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4" name="Text Box 18">
          <a:extLst>
            <a:ext uri="{FF2B5EF4-FFF2-40B4-BE49-F238E27FC236}">
              <a16:creationId xmlns:a16="http://schemas.microsoft.com/office/drawing/2014/main" id="{00000000-0008-0000-05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5" name="Text Box 19">
          <a:extLst>
            <a:ext uri="{FF2B5EF4-FFF2-40B4-BE49-F238E27FC236}">
              <a16:creationId xmlns:a16="http://schemas.microsoft.com/office/drawing/2014/main" id="{00000000-0008-0000-05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6" name="Text Box 16">
          <a:extLst>
            <a:ext uri="{FF2B5EF4-FFF2-40B4-BE49-F238E27FC236}">
              <a16:creationId xmlns:a16="http://schemas.microsoft.com/office/drawing/2014/main" id="{00000000-0008-0000-05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7" name="Text Box 17">
          <a:extLst>
            <a:ext uri="{FF2B5EF4-FFF2-40B4-BE49-F238E27FC236}">
              <a16:creationId xmlns:a16="http://schemas.microsoft.com/office/drawing/2014/main" id="{00000000-0008-0000-05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8" name="Text Box 18">
          <a:extLst>
            <a:ext uri="{FF2B5EF4-FFF2-40B4-BE49-F238E27FC236}">
              <a16:creationId xmlns:a16="http://schemas.microsoft.com/office/drawing/2014/main" id="{00000000-0008-0000-05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9" name="Text Box 19">
          <a:extLst>
            <a:ext uri="{FF2B5EF4-FFF2-40B4-BE49-F238E27FC236}">
              <a16:creationId xmlns:a16="http://schemas.microsoft.com/office/drawing/2014/main" id="{00000000-0008-0000-05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140"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1" name="Text Box 16">
          <a:extLst>
            <a:ext uri="{FF2B5EF4-FFF2-40B4-BE49-F238E27FC236}">
              <a16:creationId xmlns:a16="http://schemas.microsoft.com/office/drawing/2014/main" id="{00000000-0008-0000-05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2" name="Text Box 17">
          <a:extLst>
            <a:ext uri="{FF2B5EF4-FFF2-40B4-BE49-F238E27FC236}">
              <a16:creationId xmlns:a16="http://schemas.microsoft.com/office/drawing/2014/main" id="{00000000-0008-0000-05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3" name="Text Box 18">
          <a:extLst>
            <a:ext uri="{FF2B5EF4-FFF2-40B4-BE49-F238E27FC236}">
              <a16:creationId xmlns:a16="http://schemas.microsoft.com/office/drawing/2014/main" id="{00000000-0008-0000-05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4" name="Text Box 19">
          <a:extLst>
            <a:ext uri="{FF2B5EF4-FFF2-40B4-BE49-F238E27FC236}">
              <a16:creationId xmlns:a16="http://schemas.microsoft.com/office/drawing/2014/main" id="{00000000-0008-0000-05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45" name="Text Box 16">
          <a:extLst>
            <a:ext uri="{FF2B5EF4-FFF2-40B4-BE49-F238E27FC236}">
              <a16:creationId xmlns:a16="http://schemas.microsoft.com/office/drawing/2014/main" id="{00000000-0008-0000-05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46" name="Text Box 17">
          <a:extLst>
            <a:ext uri="{FF2B5EF4-FFF2-40B4-BE49-F238E27FC236}">
              <a16:creationId xmlns:a16="http://schemas.microsoft.com/office/drawing/2014/main" id="{00000000-0008-0000-05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147" name="Text Box 18">
          <a:extLst>
            <a:ext uri="{FF2B5EF4-FFF2-40B4-BE49-F238E27FC236}">
              <a16:creationId xmlns:a16="http://schemas.microsoft.com/office/drawing/2014/main" id="{00000000-0008-0000-05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48" name="Text Box 16">
          <a:extLst>
            <a:ext uri="{FF2B5EF4-FFF2-40B4-BE49-F238E27FC236}">
              <a16:creationId xmlns:a16="http://schemas.microsoft.com/office/drawing/2014/main" id="{00000000-0008-0000-05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49" name="Text Box 17">
          <a:extLst>
            <a:ext uri="{FF2B5EF4-FFF2-40B4-BE49-F238E27FC236}">
              <a16:creationId xmlns:a16="http://schemas.microsoft.com/office/drawing/2014/main" id="{00000000-0008-0000-05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0" name="Text Box 18">
          <a:extLst>
            <a:ext uri="{FF2B5EF4-FFF2-40B4-BE49-F238E27FC236}">
              <a16:creationId xmlns:a16="http://schemas.microsoft.com/office/drawing/2014/main" id="{00000000-0008-0000-05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1" name="Text Box 19">
          <a:extLst>
            <a:ext uri="{FF2B5EF4-FFF2-40B4-BE49-F238E27FC236}">
              <a16:creationId xmlns:a16="http://schemas.microsoft.com/office/drawing/2014/main" id="{00000000-0008-0000-05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2" name="Text Box 16">
          <a:extLst>
            <a:ext uri="{FF2B5EF4-FFF2-40B4-BE49-F238E27FC236}">
              <a16:creationId xmlns:a16="http://schemas.microsoft.com/office/drawing/2014/main" id="{00000000-0008-0000-05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53"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3154"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155"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157"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158"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59"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0" name="Text Box 16">
          <a:extLst>
            <a:ext uri="{FF2B5EF4-FFF2-40B4-BE49-F238E27FC236}">
              <a16:creationId xmlns:a16="http://schemas.microsoft.com/office/drawing/2014/main" id="{00000000-0008-0000-05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1" name="Text Box 17">
          <a:extLst>
            <a:ext uri="{FF2B5EF4-FFF2-40B4-BE49-F238E27FC236}">
              <a16:creationId xmlns:a16="http://schemas.microsoft.com/office/drawing/2014/main" id="{00000000-0008-0000-05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2" name="Text Box 18">
          <a:extLst>
            <a:ext uri="{FF2B5EF4-FFF2-40B4-BE49-F238E27FC236}">
              <a16:creationId xmlns:a16="http://schemas.microsoft.com/office/drawing/2014/main" id="{00000000-0008-0000-05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3" name="Text Box 19">
          <a:extLst>
            <a:ext uri="{FF2B5EF4-FFF2-40B4-BE49-F238E27FC236}">
              <a16:creationId xmlns:a16="http://schemas.microsoft.com/office/drawing/2014/main" id="{00000000-0008-0000-05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4" name="Text Box 16">
          <a:extLst>
            <a:ext uri="{FF2B5EF4-FFF2-40B4-BE49-F238E27FC236}">
              <a16:creationId xmlns:a16="http://schemas.microsoft.com/office/drawing/2014/main" id="{00000000-0008-0000-05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5" name="Text Box 17">
          <a:extLst>
            <a:ext uri="{FF2B5EF4-FFF2-40B4-BE49-F238E27FC236}">
              <a16:creationId xmlns:a16="http://schemas.microsoft.com/office/drawing/2014/main" id="{00000000-0008-0000-05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6" name="Text Box 18">
          <a:extLst>
            <a:ext uri="{FF2B5EF4-FFF2-40B4-BE49-F238E27FC236}">
              <a16:creationId xmlns:a16="http://schemas.microsoft.com/office/drawing/2014/main" id="{00000000-0008-0000-05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7" name="Text Box 19">
          <a:extLst>
            <a:ext uri="{FF2B5EF4-FFF2-40B4-BE49-F238E27FC236}">
              <a16:creationId xmlns:a16="http://schemas.microsoft.com/office/drawing/2014/main" id="{00000000-0008-0000-05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68" name="Text Box 16">
          <a:extLst>
            <a:ext uri="{FF2B5EF4-FFF2-40B4-BE49-F238E27FC236}">
              <a16:creationId xmlns:a16="http://schemas.microsoft.com/office/drawing/2014/main" id="{00000000-0008-0000-05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69" name="Text Box 17">
          <a:extLst>
            <a:ext uri="{FF2B5EF4-FFF2-40B4-BE49-F238E27FC236}">
              <a16:creationId xmlns:a16="http://schemas.microsoft.com/office/drawing/2014/main" id="{00000000-0008-0000-05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70" name="Text Box 18">
          <a:extLst>
            <a:ext uri="{FF2B5EF4-FFF2-40B4-BE49-F238E27FC236}">
              <a16:creationId xmlns:a16="http://schemas.microsoft.com/office/drawing/2014/main" id="{00000000-0008-0000-05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71" name="Text Box 19">
          <a:extLst>
            <a:ext uri="{FF2B5EF4-FFF2-40B4-BE49-F238E27FC236}">
              <a16:creationId xmlns:a16="http://schemas.microsoft.com/office/drawing/2014/main" id="{00000000-0008-0000-05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172"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3" name="Text Box 16">
          <a:extLst>
            <a:ext uri="{FF2B5EF4-FFF2-40B4-BE49-F238E27FC236}">
              <a16:creationId xmlns:a16="http://schemas.microsoft.com/office/drawing/2014/main" id="{00000000-0008-0000-05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4" name="Text Box 17">
          <a:extLst>
            <a:ext uri="{FF2B5EF4-FFF2-40B4-BE49-F238E27FC236}">
              <a16:creationId xmlns:a16="http://schemas.microsoft.com/office/drawing/2014/main" id="{00000000-0008-0000-05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5" name="Text Box 18">
          <a:extLst>
            <a:ext uri="{FF2B5EF4-FFF2-40B4-BE49-F238E27FC236}">
              <a16:creationId xmlns:a16="http://schemas.microsoft.com/office/drawing/2014/main" id="{00000000-0008-0000-05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6" name="Text Box 19">
          <a:extLst>
            <a:ext uri="{FF2B5EF4-FFF2-40B4-BE49-F238E27FC236}">
              <a16:creationId xmlns:a16="http://schemas.microsoft.com/office/drawing/2014/main" id="{00000000-0008-0000-05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7" name="Text Box 16">
          <a:extLst>
            <a:ext uri="{FF2B5EF4-FFF2-40B4-BE49-F238E27FC236}">
              <a16:creationId xmlns:a16="http://schemas.microsoft.com/office/drawing/2014/main" id="{00000000-0008-0000-05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8" name="Text Box 17">
          <a:extLst>
            <a:ext uri="{FF2B5EF4-FFF2-40B4-BE49-F238E27FC236}">
              <a16:creationId xmlns:a16="http://schemas.microsoft.com/office/drawing/2014/main" id="{00000000-0008-0000-05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9" name="Text Box 18">
          <a:extLst>
            <a:ext uri="{FF2B5EF4-FFF2-40B4-BE49-F238E27FC236}">
              <a16:creationId xmlns:a16="http://schemas.microsoft.com/office/drawing/2014/main" id="{00000000-0008-0000-05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0" name="Text Box 16">
          <a:extLst>
            <a:ext uri="{FF2B5EF4-FFF2-40B4-BE49-F238E27FC236}">
              <a16:creationId xmlns:a16="http://schemas.microsoft.com/office/drawing/2014/main" id="{00000000-0008-0000-05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1" name="Text Box 17">
          <a:extLst>
            <a:ext uri="{FF2B5EF4-FFF2-40B4-BE49-F238E27FC236}">
              <a16:creationId xmlns:a16="http://schemas.microsoft.com/office/drawing/2014/main" id="{00000000-0008-0000-05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2" name="Text Box 18">
          <a:extLst>
            <a:ext uri="{FF2B5EF4-FFF2-40B4-BE49-F238E27FC236}">
              <a16:creationId xmlns:a16="http://schemas.microsoft.com/office/drawing/2014/main" id="{00000000-0008-0000-05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3" name="Text Box 19">
          <a:extLst>
            <a:ext uri="{FF2B5EF4-FFF2-40B4-BE49-F238E27FC236}">
              <a16:creationId xmlns:a16="http://schemas.microsoft.com/office/drawing/2014/main" id="{00000000-0008-0000-05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4" name="Text Box 16">
          <a:extLst>
            <a:ext uri="{FF2B5EF4-FFF2-40B4-BE49-F238E27FC236}">
              <a16:creationId xmlns:a16="http://schemas.microsoft.com/office/drawing/2014/main" id="{00000000-0008-0000-05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5" name="Text Box 17">
          <a:extLst>
            <a:ext uri="{FF2B5EF4-FFF2-40B4-BE49-F238E27FC236}">
              <a16:creationId xmlns:a16="http://schemas.microsoft.com/office/drawing/2014/main" id="{00000000-0008-0000-05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6" name="Text Box 18">
          <a:extLst>
            <a:ext uri="{FF2B5EF4-FFF2-40B4-BE49-F238E27FC236}">
              <a16:creationId xmlns:a16="http://schemas.microsoft.com/office/drawing/2014/main" id="{00000000-0008-0000-05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7" name="Text Box 19">
          <a:extLst>
            <a:ext uri="{FF2B5EF4-FFF2-40B4-BE49-F238E27FC236}">
              <a16:creationId xmlns:a16="http://schemas.microsoft.com/office/drawing/2014/main" id="{00000000-0008-0000-05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3188"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189"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191"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192"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3193"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4" name="Text Box 16">
          <a:extLst>
            <a:ext uri="{FF2B5EF4-FFF2-40B4-BE49-F238E27FC236}">
              <a16:creationId xmlns:a16="http://schemas.microsoft.com/office/drawing/2014/main" id="{00000000-0008-0000-05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5" name="Text Box 17">
          <a:extLst>
            <a:ext uri="{FF2B5EF4-FFF2-40B4-BE49-F238E27FC236}">
              <a16:creationId xmlns:a16="http://schemas.microsoft.com/office/drawing/2014/main" id="{00000000-0008-0000-05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6" name="Text Box 18">
          <a:extLst>
            <a:ext uri="{FF2B5EF4-FFF2-40B4-BE49-F238E27FC236}">
              <a16:creationId xmlns:a16="http://schemas.microsoft.com/office/drawing/2014/main" id="{00000000-0008-0000-05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7" name="Text Box 19">
          <a:extLst>
            <a:ext uri="{FF2B5EF4-FFF2-40B4-BE49-F238E27FC236}">
              <a16:creationId xmlns:a16="http://schemas.microsoft.com/office/drawing/2014/main" id="{00000000-0008-0000-05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98" name="Text Box 16">
          <a:extLst>
            <a:ext uri="{FF2B5EF4-FFF2-40B4-BE49-F238E27FC236}">
              <a16:creationId xmlns:a16="http://schemas.microsoft.com/office/drawing/2014/main" id="{00000000-0008-0000-05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99" name="Text Box 17">
          <a:extLst>
            <a:ext uri="{FF2B5EF4-FFF2-40B4-BE49-F238E27FC236}">
              <a16:creationId xmlns:a16="http://schemas.microsoft.com/office/drawing/2014/main" id="{00000000-0008-0000-05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00" name="Text Box 18">
          <a:extLst>
            <a:ext uri="{FF2B5EF4-FFF2-40B4-BE49-F238E27FC236}">
              <a16:creationId xmlns:a16="http://schemas.microsoft.com/office/drawing/2014/main" id="{00000000-0008-0000-05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01" name="Text Box 19">
          <a:extLst>
            <a:ext uri="{FF2B5EF4-FFF2-40B4-BE49-F238E27FC236}">
              <a16:creationId xmlns:a16="http://schemas.microsoft.com/office/drawing/2014/main" id="{00000000-0008-0000-05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2" name="Text Box 16">
          <a:extLst>
            <a:ext uri="{FF2B5EF4-FFF2-40B4-BE49-F238E27FC236}">
              <a16:creationId xmlns:a16="http://schemas.microsoft.com/office/drawing/2014/main" id="{00000000-0008-0000-05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3" name="Text Box 17">
          <a:extLst>
            <a:ext uri="{FF2B5EF4-FFF2-40B4-BE49-F238E27FC236}">
              <a16:creationId xmlns:a16="http://schemas.microsoft.com/office/drawing/2014/main" id="{00000000-0008-0000-05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4" name="Text Box 18">
          <a:extLst>
            <a:ext uri="{FF2B5EF4-FFF2-40B4-BE49-F238E27FC236}">
              <a16:creationId xmlns:a16="http://schemas.microsoft.com/office/drawing/2014/main" id="{00000000-0008-0000-05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5" name="Text Box 19">
          <a:extLst>
            <a:ext uri="{FF2B5EF4-FFF2-40B4-BE49-F238E27FC236}">
              <a16:creationId xmlns:a16="http://schemas.microsoft.com/office/drawing/2014/main" id="{00000000-0008-0000-05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206"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7" name="Text Box 16">
          <a:extLst>
            <a:ext uri="{FF2B5EF4-FFF2-40B4-BE49-F238E27FC236}">
              <a16:creationId xmlns:a16="http://schemas.microsoft.com/office/drawing/2014/main" id="{00000000-0008-0000-05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8" name="Text Box 17">
          <a:extLst>
            <a:ext uri="{FF2B5EF4-FFF2-40B4-BE49-F238E27FC236}">
              <a16:creationId xmlns:a16="http://schemas.microsoft.com/office/drawing/2014/main" id="{00000000-0008-0000-05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9" name="Text Box 18">
          <a:extLst>
            <a:ext uri="{FF2B5EF4-FFF2-40B4-BE49-F238E27FC236}">
              <a16:creationId xmlns:a16="http://schemas.microsoft.com/office/drawing/2014/main" id="{00000000-0008-0000-05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10" name="Text Box 19">
          <a:extLst>
            <a:ext uri="{FF2B5EF4-FFF2-40B4-BE49-F238E27FC236}">
              <a16:creationId xmlns:a16="http://schemas.microsoft.com/office/drawing/2014/main" id="{00000000-0008-0000-05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88</xdr:row>
      <xdr:rowOff>504825</xdr:rowOff>
    </xdr:from>
    <xdr:ext cx="95250" cy="442269"/>
    <xdr:sp macro="" textlink="">
      <xdr:nvSpPr>
        <xdr:cNvPr id="3211"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2" name="Text Box 16">
          <a:extLst>
            <a:ext uri="{FF2B5EF4-FFF2-40B4-BE49-F238E27FC236}">
              <a16:creationId xmlns:a16="http://schemas.microsoft.com/office/drawing/2014/main" id="{00000000-0008-0000-05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3" name="Text Box 17">
          <a:extLst>
            <a:ext uri="{FF2B5EF4-FFF2-40B4-BE49-F238E27FC236}">
              <a16:creationId xmlns:a16="http://schemas.microsoft.com/office/drawing/2014/main" id="{00000000-0008-0000-05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4" name="Text Box 18">
          <a:extLst>
            <a:ext uri="{FF2B5EF4-FFF2-40B4-BE49-F238E27FC236}">
              <a16:creationId xmlns:a16="http://schemas.microsoft.com/office/drawing/2014/main" id="{00000000-0008-0000-05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5" name="Text Box 16">
          <a:extLst>
            <a:ext uri="{FF2B5EF4-FFF2-40B4-BE49-F238E27FC236}">
              <a16:creationId xmlns:a16="http://schemas.microsoft.com/office/drawing/2014/main" id="{00000000-0008-0000-05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6" name="Text Box 17">
          <a:extLst>
            <a:ext uri="{FF2B5EF4-FFF2-40B4-BE49-F238E27FC236}">
              <a16:creationId xmlns:a16="http://schemas.microsoft.com/office/drawing/2014/main" id="{00000000-0008-0000-05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7" name="Text Box 18">
          <a:extLst>
            <a:ext uri="{FF2B5EF4-FFF2-40B4-BE49-F238E27FC236}">
              <a16:creationId xmlns:a16="http://schemas.microsoft.com/office/drawing/2014/main" id="{00000000-0008-0000-05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8" name="Text Box 19">
          <a:extLst>
            <a:ext uri="{FF2B5EF4-FFF2-40B4-BE49-F238E27FC236}">
              <a16:creationId xmlns:a16="http://schemas.microsoft.com/office/drawing/2014/main" id="{00000000-0008-0000-05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9" name="Text Box 16">
          <a:extLst>
            <a:ext uri="{FF2B5EF4-FFF2-40B4-BE49-F238E27FC236}">
              <a16:creationId xmlns:a16="http://schemas.microsoft.com/office/drawing/2014/main" id="{00000000-0008-0000-05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20" name="Text Box 17">
          <a:extLst>
            <a:ext uri="{FF2B5EF4-FFF2-40B4-BE49-F238E27FC236}">
              <a16:creationId xmlns:a16="http://schemas.microsoft.com/office/drawing/2014/main" id="{00000000-0008-0000-05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21" name="Text Box 18">
          <a:extLst>
            <a:ext uri="{FF2B5EF4-FFF2-40B4-BE49-F238E27FC236}">
              <a16:creationId xmlns:a16="http://schemas.microsoft.com/office/drawing/2014/main" id="{00000000-0008-0000-05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22"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3" name="Text Box 16">
          <a:extLst>
            <a:ext uri="{FF2B5EF4-FFF2-40B4-BE49-F238E27FC236}">
              <a16:creationId xmlns:a16="http://schemas.microsoft.com/office/drawing/2014/main" id="{00000000-0008-0000-05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4" name="Text Box 17">
          <a:extLst>
            <a:ext uri="{FF2B5EF4-FFF2-40B4-BE49-F238E27FC236}">
              <a16:creationId xmlns:a16="http://schemas.microsoft.com/office/drawing/2014/main" id="{00000000-0008-0000-05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5" name="Text Box 18">
          <a:extLst>
            <a:ext uri="{FF2B5EF4-FFF2-40B4-BE49-F238E27FC236}">
              <a16:creationId xmlns:a16="http://schemas.microsoft.com/office/drawing/2014/main" id="{00000000-0008-0000-05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6" name="Text Box 19">
          <a:extLst>
            <a:ext uri="{FF2B5EF4-FFF2-40B4-BE49-F238E27FC236}">
              <a16:creationId xmlns:a16="http://schemas.microsoft.com/office/drawing/2014/main" id="{00000000-0008-0000-05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7" name="Text Box 16">
          <a:extLst>
            <a:ext uri="{FF2B5EF4-FFF2-40B4-BE49-F238E27FC236}">
              <a16:creationId xmlns:a16="http://schemas.microsoft.com/office/drawing/2014/main" id="{00000000-0008-0000-05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8" name="Text Box 17">
          <a:extLst>
            <a:ext uri="{FF2B5EF4-FFF2-40B4-BE49-F238E27FC236}">
              <a16:creationId xmlns:a16="http://schemas.microsoft.com/office/drawing/2014/main" id="{00000000-0008-0000-05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9" name="Text Box 18">
          <a:extLst>
            <a:ext uri="{FF2B5EF4-FFF2-40B4-BE49-F238E27FC236}">
              <a16:creationId xmlns:a16="http://schemas.microsoft.com/office/drawing/2014/main" id="{00000000-0008-0000-05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30" name="Text Box 19">
          <a:extLst>
            <a:ext uri="{FF2B5EF4-FFF2-40B4-BE49-F238E27FC236}">
              <a16:creationId xmlns:a16="http://schemas.microsoft.com/office/drawing/2014/main" id="{00000000-0008-0000-05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1" name="Text Box 16">
          <a:extLst>
            <a:ext uri="{FF2B5EF4-FFF2-40B4-BE49-F238E27FC236}">
              <a16:creationId xmlns:a16="http://schemas.microsoft.com/office/drawing/2014/main" id="{00000000-0008-0000-05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2" name="Text Box 17">
          <a:extLst>
            <a:ext uri="{FF2B5EF4-FFF2-40B4-BE49-F238E27FC236}">
              <a16:creationId xmlns:a16="http://schemas.microsoft.com/office/drawing/2014/main" id="{00000000-0008-0000-05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3" name="Text Box 18">
          <a:extLst>
            <a:ext uri="{FF2B5EF4-FFF2-40B4-BE49-F238E27FC236}">
              <a16:creationId xmlns:a16="http://schemas.microsoft.com/office/drawing/2014/main" id="{00000000-0008-0000-05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4" name="Text Box 19">
          <a:extLst>
            <a:ext uri="{FF2B5EF4-FFF2-40B4-BE49-F238E27FC236}">
              <a16:creationId xmlns:a16="http://schemas.microsoft.com/office/drawing/2014/main" id="{00000000-0008-0000-05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235"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6" name="Text Box 16">
          <a:extLst>
            <a:ext uri="{FF2B5EF4-FFF2-40B4-BE49-F238E27FC236}">
              <a16:creationId xmlns:a16="http://schemas.microsoft.com/office/drawing/2014/main" id="{00000000-0008-0000-05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7" name="Text Box 17">
          <a:extLst>
            <a:ext uri="{FF2B5EF4-FFF2-40B4-BE49-F238E27FC236}">
              <a16:creationId xmlns:a16="http://schemas.microsoft.com/office/drawing/2014/main" id="{00000000-0008-0000-05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8" name="Text Box 18">
          <a:extLst>
            <a:ext uri="{FF2B5EF4-FFF2-40B4-BE49-F238E27FC236}">
              <a16:creationId xmlns:a16="http://schemas.microsoft.com/office/drawing/2014/main" id="{00000000-0008-0000-05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9" name="Text Box 19">
          <a:extLst>
            <a:ext uri="{FF2B5EF4-FFF2-40B4-BE49-F238E27FC236}">
              <a16:creationId xmlns:a16="http://schemas.microsoft.com/office/drawing/2014/main" id="{00000000-0008-0000-05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40" name="Text Box 16">
          <a:extLst>
            <a:ext uri="{FF2B5EF4-FFF2-40B4-BE49-F238E27FC236}">
              <a16:creationId xmlns:a16="http://schemas.microsoft.com/office/drawing/2014/main" id="{00000000-0008-0000-05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41" name="Text Box 17">
          <a:extLst>
            <a:ext uri="{FF2B5EF4-FFF2-40B4-BE49-F238E27FC236}">
              <a16:creationId xmlns:a16="http://schemas.microsoft.com/office/drawing/2014/main" id="{00000000-0008-0000-05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92</xdr:row>
      <xdr:rowOff>15875</xdr:rowOff>
    </xdr:from>
    <xdr:ext cx="95250" cy="171450"/>
    <xdr:sp macro="" textlink="">
      <xdr:nvSpPr>
        <xdr:cNvPr id="3242" name="Text Box 18">
          <a:extLst>
            <a:ext uri="{FF2B5EF4-FFF2-40B4-BE49-F238E27FC236}">
              <a16:creationId xmlns:a16="http://schemas.microsoft.com/office/drawing/2014/main" id="{00000000-0008-0000-05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3" name="Text Box 16">
          <a:extLst>
            <a:ext uri="{FF2B5EF4-FFF2-40B4-BE49-F238E27FC236}">
              <a16:creationId xmlns:a16="http://schemas.microsoft.com/office/drawing/2014/main" id="{00000000-0008-0000-05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4" name="Text Box 17">
          <a:extLst>
            <a:ext uri="{FF2B5EF4-FFF2-40B4-BE49-F238E27FC236}">
              <a16:creationId xmlns:a16="http://schemas.microsoft.com/office/drawing/2014/main" id="{00000000-0008-0000-05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5" name="Text Box 18">
          <a:extLst>
            <a:ext uri="{FF2B5EF4-FFF2-40B4-BE49-F238E27FC236}">
              <a16:creationId xmlns:a16="http://schemas.microsoft.com/office/drawing/2014/main" id="{00000000-0008-0000-05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6" name="Text Box 19">
          <a:extLst>
            <a:ext uri="{FF2B5EF4-FFF2-40B4-BE49-F238E27FC236}">
              <a16:creationId xmlns:a16="http://schemas.microsoft.com/office/drawing/2014/main" id="{00000000-0008-0000-05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7" name="Text Box 16">
          <a:extLst>
            <a:ext uri="{FF2B5EF4-FFF2-40B4-BE49-F238E27FC236}">
              <a16:creationId xmlns:a16="http://schemas.microsoft.com/office/drawing/2014/main" id="{00000000-0008-0000-05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48"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3249"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250"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3251"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3252"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3253"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54"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5" name="Text Box 16">
          <a:extLst>
            <a:ext uri="{FF2B5EF4-FFF2-40B4-BE49-F238E27FC236}">
              <a16:creationId xmlns:a16="http://schemas.microsoft.com/office/drawing/2014/main" id="{00000000-0008-0000-05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6" name="Text Box 17">
          <a:extLst>
            <a:ext uri="{FF2B5EF4-FFF2-40B4-BE49-F238E27FC236}">
              <a16:creationId xmlns:a16="http://schemas.microsoft.com/office/drawing/2014/main" id="{00000000-0008-0000-05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7" name="Text Box 18">
          <a:extLst>
            <a:ext uri="{FF2B5EF4-FFF2-40B4-BE49-F238E27FC236}">
              <a16:creationId xmlns:a16="http://schemas.microsoft.com/office/drawing/2014/main" id="{00000000-0008-0000-05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8" name="Text Box 19">
          <a:extLst>
            <a:ext uri="{FF2B5EF4-FFF2-40B4-BE49-F238E27FC236}">
              <a16:creationId xmlns:a16="http://schemas.microsoft.com/office/drawing/2014/main" id="{00000000-0008-0000-05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59" name="Text Box 16">
          <a:extLst>
            <a:ext uri="{FF2B5EF4-FFF2-40B4-BE49-F238E27FC236}">
              <a16:creationId xmlns:a16="http://schemas.microsoft.com/office/drawing/2014/main" id="{00000000-0008-0000-05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0" name="Text Box 17">
          <a:extLst>
            <a:ext uri="{FF2B5EF4-FFF2-40B4-BE49-F238E27FC236}">
              <a16:creationId xmlns:a16="http://schemas.microsoft.com/office/drawing/2014/main" id="{00000000-0008-0000-05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1" name="Text Box 18">
          <a:extLst>
            <a:ext uri="{FF2B5EF4-FFF2-40B4-BE49-F238E27FC236}">
              <a16:creationId xmlns:a16="http://schemas.microsoft.com/office/drawing/2014/main" id="{00000000-0008-0000-05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2" name="Text Box 19">
          <a:extLst>
            <a:ext uri="{FF2B5EF4-FFF2-40B4-BE49-F238E27FC236}">
              <a16:creationId xmlns:a16="http://schemas.microsoft.com/office/drawing/2014/main" id="{00000000-0008-0000-05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3" name="Text Box 16">
          <a:extLst>
            <a:ext uri="{FF2B5EF4-FFF2-40B4-BE49-F238E27FC236}">
              <a16:creationId xmlns:a16="http://schemas.microsoft.com/office/drawing/2014/main" id="{00000000-0008-0000-05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4" name="Text Box 17">
          <a:extLst>
            <a:ext uri="{FF2B5EF4-FFF2-40B4-BE49-F238E27FC236}">
              <a16:creationId xmlns:a16="http://schemas.microsoft.com/office/drawing/2014/main" id="{00000000-0008-0000-05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5" name="Text Box 18">
          <a:extLst>
            <a:ext uri="{FF2B5EF4-FFF2-40B4-BE49-F238E27FC236}">
              <a16:creationId xmlns:a16="http://schemas.microsoft.com/office/drawing/2014/main" id="{00000000-0008-0000-05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6" name="Text Box 19">
          <a:extLst>
            <a:ext uri="{FF2B5EF4-FFF2-40B4-BE49-F238E27FC236}">
              <a16:creationId xmlns:a16="http://schemas.microsoft.com/office/drawing/2014/main" id="{00000000-0008-0000-05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267"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68" name="Text Box 16">
          <a:extLst>
            <a:ext uri="{FF2B5EF4-FFF2-40B4-BE49-F238E27FC236}">
              <a16:creationId xmlns:a16="http://schemas.microsoft.com/office/drawing/2014/main" id="{00000000-0008-0000-05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69" name="Text Box 17">
          <a:extLst>
            <a:ext uri="{FF2B5EF4-FFF2-40B4-BE49-F238E27FC236}">
              <a16:creationId xmlns:a16="http://schemas.microsoft.com/office/drawing/2014/main" id="{00000000-0008-0000-05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70" name="Text Box 18">
          <a:extLst>
            <a:ext uri="{FF2B5EF4-FFF2-40B4-BE49-F238E27FC236}">
              <a16:creationId xmlns:a16="http://schemas.microsoft.com/office/drawing/2014/main" id="{00000000-0008-0000-05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71" name="Text Box 19">
          <a:extLst>
            <a:ext uri="{FF2B5EF4-FFF2-40B4-BE49-F238E27FC236}">
              <a16:creationId xmlns:a16="http://schemas.microsoft.com/office/drawing/2014/main" id="{00000000-0008-0000-05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2" name="Text Box 16">
          <a:extLst>
            <a:ext uri="{FF2B5EF4-FFF2-40B4-BE49-F238E27FC236}">
              <a16:creationId xmlns:a16="http://schemas.microsoft.com/office/drawing/2014/main" id="{00000000-0008-0000-05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3" name="Text Box 17">
          <a:extLst>
            <a:ext uri="{FF2B5EF4-FFF2-40B4-BE49-F238E27FC236}">
              <a16:creationId xmlns:a16="http://schemas.microsoft.com/office/drawing/2014/main" id="{00000000-0008-0000-05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4" name="Text Box 18">
          <a:extLst>
            <a:ext uri="{FF2B5EF4-FFF2-40B4-BE49-F238E27FC236}">
              <a16:creationId xmlns:a16="http://schemas.microsoft.com/office/drawing/2014/main" id="{00000000-0008-0000-05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5" name="Text Box 16">
          <a:extLst>
            <a:ext uri="{FF2B5EF4-FFF2-40B4-BE49-F238E27FC236}">
              <a16:creationId xmlns:a16="http://schemas.microsoft.com/office/drawing/2014/main" id="{00000000-0008-0000-05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6" name="Text Box 17">
          <a:extLst>
            <a:ext uri="{FF2B5EF4-FFF2-40B4-BE49-F238E27FC236}">
              <a16:creationId xmlns:a16="http://schemas.microsoft.com/office/drawing/2014/main" id="{00000000-0008-0000-05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7" name="Text Box 18">
          <a:extLst>
            <a:ext uri="{FF2B5EF4-FFF2-40B4-BE49-F238E27FC236}">
              <a16:creationId xmlns:a16="http://schemas.microsoft.com/office/drawing/2014/main" id="{00000000-0008-0000-05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8" name="Text Box 19">
          <a:extLst>
            <a:ext uri="{FF2B5EF4-FFF2-40B4-BE49-F238E27FC236}">
              <a16:creationId xmlns:a16="http://schemas.microsoft.com/office/drawing/2014/main" id="{00000000-0008-0000-05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9" name="Text Box 16">
          <a:extLst>
            <a:ext uri="{FF2B5EF4-FFF2-40B4-BE49-F238E27FC236}">
              <a16:creationId xmlns:a16="http://schemas.microsoft.com/office/drawing/2014/main" id="{00000000-0008-0000-05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0" name="Text Box 17">
          <a:extLst>
            <a:ext uri="{FF2B5EF4-FFF2-40B4-BE49-F238E27FC236}">
              <a16:creationId xmlns:a16="http://schemas.microsoft.com/office/drawing/2014/main" id="{00000000-0008-0000-05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1" name="Text Box 18">
          <a:extLst>
            <a:ext uri="{FF2B5EF4-FFF2-40B4-BE49-F238E27FC236}">
              <a16:creationId xmlns:a16="http://schemas.microsoft.com/office/drawing/2014/main" id="{00000000-0008-0000-05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2" name="Text Box 19">
          <a:extLst>
            <a:ext uri="{FF2B5EF4-FFF2-40B4-BE49-F238E27FC236}">
              <a16:creationId xmlns:a16="http://schemas.microsoft.com/office/drawing/2014/main" id="{00000000-0008-0000-05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3283"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284"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3285"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3286"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3287"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213632"/>
    <xdr:sp macro="" textlink="">
      <xdr:nvSpPr>
        <xdr:cNvPr id="3288"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89" name="Text Box 16">
          <a:extLst>
            <a:ext uri="{FF2B5EF4-FFF2-40B4-BE49-F238E27FC236}">
              <a16:creationId xmlns:a16="http://schemas.microsoft.com/office/drawing/2014/main" id="{00000000-0008-0000-05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0" name="Text Box 17">
          <a:extLst>
            <a:ext uri="{FF2B5EF4-FFF2-40B4-BE49-F238E27FC236}">
              <a16:creationId xmlns:a16="http://schemas.microsoft.com/office/drawing/2014/main" id="{00000000-0008-0000-05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1" name="Text Box 18">
          <a:extLst>
            <a:ext uri="{FF2B5EF4-FFF2-40B4-BE49-F238E27FC236}">
              <a16:creationId xmlns:a16="http://schemas.microsoft.com/office/drawing/2014/main" id="{00000000-0008-0000-05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2" name="Text Box 19">
          <a:extLst>
            <a:ext uri="{FF2B5EF4-FFF2-40B4-BE49-F238E27FC236}">
              <a16:creationId xmlns:a16="http://schemas.microsoft.com/office/drawing/2014/main" id="{00000000-0008-0000-05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3" name="Text Box 16">
          <a:extLst>
            <a:ext uri="{FF2B5EF4-FFF2-40B4-BE49-F238E27FC236}">
              <a16:creationId xmlns:a16="http://schemas.microsoft.com/office/drawing/2014/main" id="{00000000-0008-0000-05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4" name="Text Box 17">
          <a:extLst>
            <a:ext uri="{FF2B5EF4-FFF2-40B4-BE49-F238E27FC236}">
              <a16:creationId xmlns:a16="http://schemas.microsoft.com/office/drawing/2014/main" id="{00000000-0008-0000-05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5" name="Text Box 18">
          <a:extLst>
            <a:ext uri="{FF2B5EF4-FFF2-40B4-BE49-F238E27FC236}">
              <a16:creationId xmlns:a16="http://schemas.microsoft.com/office/drawing/2014/main" id="{00000000-0008-0000-05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6" name="Text Box 19">
          <a:extLst>
            <a:ext uri="{FF2B5EF4-FFF2-40B4-BE49-F238E27FC236}">
              <a16:creationId xmlns:a16="http://schemas.microsoft.com/office/drawing/2014/main" id="{00000000-0008-0000-05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7" name="Text Box 16">
          <a:extLst>
            <a:ext uri="{FF2B5EF4-FFF2-40B4-BE49-F238E27FC236}">
              <a16:creationId xmlns:a16="http://schemas.microsoft.com/office/drawing/2014/main" id="{00000000-0008-0000-05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8" name="Text Box 17">
          <a:extLst>
            <a:ext uri="{FF2B5EF4-FFF2-40B4-BE49-F238E27FC236}">
              <a16:creationId xmlns:a16="http://schemas.microsoft.com/office/drawing/2014/main" id="{00000000-0008-0000-05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9" name="Text Box 18">
          <a:extLst>
            <a:ext uri="{FF2B5EF4-FFF2-40B4-BE49-F238E27FC236}">
              <a16:creationId xmlns:a16="http://schemas.microsoft.com/office/drawing/2014/main" id="{00000000-0008-0000-05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300" name="Text Box 19">
          <a:extLst>
            <a:ext uri="{FF2B5EF4-FFF2-40B4-BE49-F238E27FC236}">
              <a16:creationId xmlns:a16="http://schemas.microsoft.com/office/drawing/2014/main" id="{00000000-0008-0000-05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301"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2" name="Text Box 16">
          <a:extLst>
            <a:ext uri="{FF2B5EF4-FFF2-40B4-BE49-F238E27FC236}">
              <a16:creationId xmlns:a16="http://schemas.microsoft.com/office/drawing/2014/main" id="{00000000-0008-0000-05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3" name="Text Box 17">
          <a:extLst>
            <a:ext uri="{FF2B5EF4-FFF2-40B4-BE49-F238E27FC236}">
              <a16:creationId xmlns:a16="http://schemas.microsoft.com/office/drawing/2014/main" id="{00000000-0008-0000-05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4" name="Text Box 18">
          <a:extLst>
            <a:ext uri="{FF2B5EF4-FFF2-40B4-BE49-F238E27FC236}">
              <a16:creationId xmlns:a16="http://schemas.microsoft.com/office/drawing/2014/main" id="{00000000-0008-0000-05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5" name="Text Box 19">
          <a:extLst>
            <a:ext uri="{FF2B5EF4-FFF2-40B4-BE49-F238E27FC236}">
              <a16:creationId xmlns:a16="http://schemas.microsoft.com/office/drawing/2014/main" id="{00000000-0008-0000-05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94</xdr:row>
      <xdr:rowOff>504825</xdr:rowOff>
    </xdr:from>
    <xdr:ext cx="95250" cy="442269"/>
    <xdr:sp macro="" textlink="">
      <xdr:nvSpPr>
        <xdr:cNvPr id="3306"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7" name="Text Box 16">
          <a:extLst>
            <a:ext uri="{FF2B5EF4-FFF2-40B4-BE49-F238E27FC236}">
              <a16:creationId xmlns:a16="http://schemas.microsoft.com/office/drawing/2014/main" id="{00000000-0008-0000-05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8" name="Text Box 17">
          <a:extLst>
            <a:ext uri="{FF2B5EF4-FFF2-40B4-BE49-F238E27FC236}">
              <a16:creationId xmlns:a16="http://schemas.microsoft.com/office/drawing/2014/main" id="{00000000-0008-0000-05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9" name="Text Box 18">
          <a:extLst>
            <a:ext uri="{FF2B5EF4-FFF2-40B4-BE49-F238E27FC236}">
              <a16:creationId xmlns:a16="http://schemas.microsoft.com/office/drawing/2014/main" id="{00000000-0008-0000-05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0" name="Text Box 16">
          <a:extLst>
            <a:ext uri="{FF2B5EF4-FFF2-40B4-BE49-F238E27FC236}">
              <a16:creationId xmlns:a16="http://schemas.microsoft.com/office/drawing/2014/main" id="{00000000-0008-0000-05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1" name="Text Box 17">
          <a:extLst>
            <a:ext uri="{FF2B5EF4-FFF2-40B4-BE49-F238E27FC236}">
              <a16:creationId xmlns:a16="http://schemas.microsoft.com/office/drawing/2014/main" id="{00000000-0008-0000-05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2" name="Text Box 18">
          <a:extLst>
            <a:ext uri="{FF2B5EF4-FFF2-40B4-BE49-F238E27FC236}">
              <a16:creationId xmlns:a16="http://schemas.microsoft.com/office/drawing/2014/main" id="{00000000-0008-0000-05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3" name="Text Box 19">
          <a:extLst>
            <a:ext uri="{FF2B5EF4-FFF2-40B4-BE49-F238E27FC236}">
              <a16:creationId xmlns:a16="http://schemas.microsoft.com/office/drawing/2014/main" id="{00000000-0008-0000-05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4" name="Text Box 16">
          <a:extLst>
            <a:ext uri="{FF2B5EF4-FFF2-40B4-BE49-F238E27FC236}">
              <a16:creationId xmlns:a16="http://schemas.microsoft.com/office/drawing/2014/main" id="{00000000-0008-0000-05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5" name="Text Box 17">
          <a:extLst>
            <a:ext uri="{FF2B5EF4-FFF2-40B4-BE49-F238E27FC236}">
              <a16:creationId xmlns:a16="http://schemas.microsoft.com/office/drawing/2014/main" id="{00000000-0008-0000-05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6" name="Text Box 18">
          <a:extLst>
            <a:ext uri="{FF2B5EF4-FFF2-40B4-BE49-F238E27FC236}">
              <a16:creationId xmlns:a16="http://schemas.microsoft.com/office/drawing/2014/main" id="{00000000-0008-0000-05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17"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18" name="Text Box 16">
          <a:extLst>
            <a:ext uri="{FF2B5EF4-FFF2-40B4-BE49-F238E27FC236}">
              <a16:creationId xmlns:a16="http://schemas.microsoft.com/office/drawing/2014/main" id="{00000000-0008-0000-05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19" name="Text Box 17">
          <a:extLst>
            <a:ext uri="{FF2B5EF4-FFF2-40B4-BE49-F238E27FC236}">
              <a16:creationId xmlns:a16="http://schemas.microsoft.com/office/drawing/2014/main" id="{00000000-0008-0000-05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20" name="Text Box 18">
          <a:extLst>
            <a:ext uri="{FF2B5EF4-FFF2-40B4-BE49-F238E27FC236}">
              <a16:creationId xmlns:a16="http://schemas.microsoft.com/office/drawing/2014/main" id="{00000000-0008-0000-05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21" name="Text Box 19">
          <a:extLst>
            <a:ext uri="{FF2B5EF4-FFF2-40B4-BE49-F238E27FC236}">
              <a16:creationId xmlns:a16="http://schemas.microsoft.com/office/drawing/2014/main" id="{00000000-0008-0000-05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2" name="Text Box 16">
          <a:extLst>
            <a:ext uri="{FF2B5EF4-FFF2-40B4-BE49-F238E27FC236}">
              <a16:creationId xmlns:a16="http://schemas.microsoft.com/office/drawing/2014/main" id="{00000000-0008-0000-05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3" name="Text Box 17">
          <a:extLst>
            <a:ext uri="{FF2B5EF4-FFF2-40B4-BE49-F238E27FC236}">
              <a16:creationId xmlns:a16="http://schemas.microsoft.com/office/drawing/2014/main" id="{00000000-0008-0000-05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4" name="Text Box 18">
          <a:extLst>
            <a:ext uri="{FF2B5EF4-FFF2-40B4-BE49-F238E27FC236}">
              <a16:creationId xmlns:a16="http://schemas.microsoft.com/office/drawing/2014/main" id="{00000000-0008-0000-05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5" name="Text Box 19">
          <a:extLst>
            <a:ext uri="{FF2B5EF4-FFF2-40B4-BE49-F238E27FC236}">
              <a16:creationId xmlns:a16="http://schemas.microsoft.com/office/drawing/2014/main" id="{00000000-0008-0000-05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6" name="Text Box 16">
          <a:extLst>
            <a:ext uri="{FF2B5EF4-FFF2-40B4-BE49-F238E27FC236}">
              <a16:creationId xmlns:a16="http://schemas.microsoft.com/office/drawing/2014/main" id="{00000000-0008-0000-05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7" name="Text Box 17">
          <a:extLst>
            <a:ext uri="{FF2B5EF4-FFF2-40B4-BE49-F238E27FC236}">
              <a16:creationId xmlns:a16="http://schemas.microsoft.com/office/drawing/2014/main" id="{00000000-0008-0000-05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8" name="Text Box 18">
          <a:extLst>
            <a:ext uri="{FF2B5EF4-FFF2-40B4-BE49-F238E27FC236}">
              <a16:creationId xmlns:a16="http://schemas.microsoft.com/office/drawing/2014/main" id="{00000000-0008-0000-05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9" name="Text Box 19">
          <a:extLst>
            <a:ext uri="{FF2B5EF4-FFF2-40B4-BE49-F238E27FC236}">
              <a16:creationId xmlns:a16="http://schemas.microsoft.com/office/drawing/2014/main" id="{00000000-0008-0000-05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330"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1" name="Text Box 16">
          <a:extLst>
            <a:ext uri="{FF2B5EF4-FFF2-40B4-BE49-F238E27FC236}">
              <a16:creationId xmlns:a16="http://schemas.microsoft.com/office/drawing/2014/main" id="{00000000-0008-0000-05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2" name="Text Box 17">
          <a:extLst>
            <a:ext uri="{FF2B5EF4-FFF2-40B4-BE49-F238E27FC236}">
              <a16:creationId xmlns:a16="http://schemas.microsoft.com/office/drawing/2014/main" id="{00000000-0008-0000-05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3" name="Text Box 18">
          <a:extLst>
            <a:ext uri="{FF2B5EF4-FFF2-40B4-BE49-F238E27FC236}">
              <a16:creationId xmlns:a16="http://schemas.microsoft.com/office/drawing/2014/main" id="{00000000-0008-0000-05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4" name="Text Box 19">
          <a:extLst>
            <a:ext uri="{FF2B5EF4-FFF2-40B4-BE49-F238E27FC236}">
              <a16:creationId xmlns:a16="http://schemas.microsoft.com/office/drawing/2014/main" id="{00000000-0008-0000-05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35" name="Text Box 16">
          <a:extLst>
            <a:ext uri="{FF2B5EF4-FFF2-40B4-BE49-F238E27FC236}">
              <a16:creationId xmlns:a16="http://schemas.microsoft.com/office/drawing/2014/main" id="{00000000-0008-0000-05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36" name="Text Box 17">
          <a:extLst>
            <a:ext uri="{FF2B5EF4-FFF2-40B4-BE49-F238E27FC236}">
              <a16:creationId xmlns:a16="http://schemas.microsoft.com/office/drawing/2014/main" id="{00000000-0008-0000-05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98</xdr:row>
      <xdr:rowOff>15875</xdr:rowOff>
    </xdr:from>
    <xdr:ext cx="95250" cy="171450"/>
    <xdr:sp macro="" textlink="">
      <xdr:nvSpPr>
        <xdr:cNvPr id="3337" name="Text Box 18">
          <a:extLst>
            <a:ext uri="{FF2B5EF4-FFF2-40B4-BE49-F238E27FC236}">
              <a16:creationId xmlns:a16="http://schemas.microsoft.com/office/drawing/2014/main" id="{00000000-0008-0000-05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38" name="Text Box 16">
          <a:extLst>
            <a:ext uri="{FF2B5EF4-FFF2-40B4-BE49-F238E27FC236}">
              <a16:creationId xmlns:a16="http://schemas.microsoft.com/office/drawing/2014/main" id="{00000000-0008-0000-05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39" name="Text Box 17">
          <a:extLst>
            <a:ext uri="{FF2B5EF4-FFF2-40B4-BE49-F238E27FC236}">
              <a16:creationId xmlns:a16="http://schemas.microsoft.com/office/drawing/2014/main" id="{00000000-0008-0000-05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0" name="Text Box 18">
          <a:extLst>
            <a:ext uri="{FF2B5EF4-FFF2-40B4-BE49-F238E27FC236}">
              <a16:creationId xmlns:a16="http://schemas.microsoft.com/office/drawing/2014/main" id="{00000000-0008-0000-05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1" name="Text Box 19">
          <a:extLst>
            <a:ext uri="{FF2B5EF4-FFF2-40B4-BE49-F238E27FC236}">
              <a16:creationId xmlns:a16="http://schemas.microsoft.com/office/drawing/2014/main" id="{00000000-0008-0000-05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2" name="Text Box 16">
          <a:extLst>
            <a:ext uri="{FF2B5EF4-FFF2-40B4-BE49-F238E27FC236}">
              <a16:creationId xmlns:a16="http://schemas.microsoft.com/office/drawing/2014/main" id="{00000000-0008-0000-05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43"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3344"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345"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504825</xdr:rowOff>
    </xdr:from>
    <xdr:ext cx="95250" cy="442269"/>
    <xdr:sp macro="" textlink="">
      <xdr:nvSpPr>
        <xdr:cNvPr id="3346"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3347"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3348"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49"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0" name="Text Box 16">
          <a:extLst>
            <a:ext uri="{FF2B5EF4-FFF2-40B4-BE49-F238E27FC236}">
              <a16:creationId xmlns:a16="http://schemas.microsoft.com/office/drawing/2014/main" id="{00000000-0008-0000-05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1" name="Text Box 17">
          <a:extLst>
            <a:ext uri="{FF2B5EF4-FFF2-40B4-BE49-F238E27FC236}">
              <a16:creationId xmlns:a16="http://schemas.microsoft.com/office/drawing/2014/main" id="{00000000-0008-0000-05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2" name="Text Box 18">
          <a:extLst>
            <a:ext uri="{FF2B5EF4-FFF2-40B4-BE49-F238E27FC236}">
              <a16:creationId xmlns:a16="http://schemas.microsoft.com/office/drawing/2014/main" id="{00000000-0008-0000-05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3" name="Text Box 19">
          <a:extLst>
            <a:ext uri="{FF2B5EF4-FFF2-40B4-BE49-F238E27FC236}">
              <a16:creationId xmlns:a16="http://schemas.microsoft.com/office/drawing/2014/main" id="{00000000-0008-0000-05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4" name="Text Box 16">
          <a:extLst>
            <a:ext uri="{FF2B5EF4-FFF2-40B4-BE49-F238E27FC236}">
              <a16:creationId xmlns:a16="http://schemas.microsoft.com/office/drawing/2014/main" id="{00000000-0008-0000-05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5" name="Text Box 17">
          <a:extLst>
            <a:ext uri="{FF2B5EF4-FFF2-40B4-BE49-F238E27FC236}">
              <a16:creationId xmlns:a16="http://schemas.microsoft.com/office/drawing/2014/main" id="{00000000-0008-0000-05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6" name="Text Box 18">
          <a:extLst>
            <a:ext uri="{FF2B5EF4-FFF2-40B4-BE49-F238E27FC236}">
              <a16:creationId xmlns:a16="http://schemas.microsoft.com/office/drawing/2014/main" id="{00000000-0008-0000-05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7" name="Text Box 19">
          <a:extLst>
            <a:ext uri="{FF2B5EF4-FFF2-40B4-BE49-F238E27FC236}">
              <a16:creationId xmlns:a16="http://schemas.microsoft.com/office/drawing/2014/main" id="{00000000-0008-0000-05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58" name="Text Box 16">
          <a:extLst>
            <a:ext uri="{FF2B5EF4-FFF2-40B4-BE49-F238E27FC236}">
              <a16:creationId xmlns:a16="http://schemas.microsoft.com/office/drawing/2014/main" id="{00000000-0008-0000-05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59" name="Text Box 17">
          <a:extLst>
            <a:ext uri="{FF2B5EF4-FFF2-40B4-BE49-F238E27FC236}">
              <a16:creationId xmlns:a16="http://schemas.microsoft.com/office/drawing/2014/main" id="{00000000-0008-0000-05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60" name="Text Box 18">
          <a:extLst>
            <a:ext uri="{FF2B5EF4-FFF2-40B4-BE49-F238E27FC236}">
              <a16:creationId xmlns:a16="http://schemas.microsoft.com/office/drawing/2014/main" id="{00000000-0008-0000-05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61" name="Text Box 19">
          <a:extLst>
            <a:ext uri="{FF2B5EF4-FFF2-40B4-BE49-F238E27FC236}">
              <a16:creationId xmlns:a16="http://schemas.microsoft.com/office/drawing/2014/main" id="{00000000-0008-0000-05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362"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3" name="Text Box 16">
          <a:extLst>
            <a:ext uri="{FF2B5EF4-FFF2-40B4-BE49-F238E27FC236}">
              <a16:creationId xmlns:a16="http://schemas.microsoft.com/office/drawing/2014/main" id="{00000000-0008-0000-05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4" name="Text Box 17">
          <a:extLst>
            <a:ext uri="{FF2B5EF4-FFF2-40B4-BE49-F238E27FC236}">
              <a16:creationId xmlns:a16="http://schemas.microsoft.com/office/drawing/2014/main" id="{00000000-0008-0000-05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5" name="Text Box 18">
          <a:extLst>
            <a:ext uri="{FF2B5EF4-FFF2-40B4-BE49-F238E27FC236}">
              <a16:creationId xmlns:a16="http://schemas.microsoft.com/office/drawing/2014/main" id="{00000000-0008-0000-05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6" name="Text Box 19">
          <a:extLst>
            <a:ext uri="{FF2B5EF4-FFF2-40B4-BE49-F238E27FC236}">
              <a16:creationId xmlns:a16="http://schemas.microsoft.com/office/drawing/2014/main" id="{00000000-0008-0000-05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7" name="Text Box 16">
          <a:extLst>
            <a:ext uri="{FF2B5EF4-FFF2-40B4-BE49-F238E27FC236}">
              <a16:creationId xmlns:a16="http://schemas.microsoft.com/office/drawing/2014/main" id="{00000000-0008-0000-05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8" name="Text Box 17">
          <a:extLst>
            <a:ext uri="{FF2B5EF4-FFF2-40B4-BE49-F238E27FC236}">
              <a16:creationId xmlns:a16="http://schemas.microsoft.com/office/drawing/2014/main" id="{00000000-0008-0000-05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9" name="Text Box 18">
          <a:extLst>
            <a:ext uri="{FF2B5EF4-FFF2-40B4-BE49-F238E27FC236}">
              <a16:creationId xmlns:a16="http://schemas.microsoft.com/office/drawing/2014/main" id="{00000000-0008-0000-05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0" name="Text Box 16">
          <a:extLst>
            <a:ext uri="{FF2B5EF4-FFF2-40B4-BE49-F238E27FC236}">
              <a16:creationId xmlns:a16="http://schemas.microsoft.com/office/drawing/2014/main" id="{00000000-0008-0000-05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1" name="Text Box 17">
          <a:extLst>
            <a:ext uri="{FF2B5EF4-FFF2-40B4-BE49-F238E27FC236}">
              <a16:creationId xmlns:a16="http://schemas.microsoft.com/office/drawing/2014/main" id="{00000000-0008-0000-05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2" name="Text Box 18">
          <a:extLst>
            <a:ext uri="{FF2B5EF4-FFF2-40B4-BE49-F238E27FC236}">
              <a16:creationId xmlns:a16="http://schemas.microsoft.com/office/drawing/2014/main" id="{00000000-0008-0000-05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3" name="Text Box 19">
          <a:extLst>
            <a:ext uri="{FF2B5EF4-FFF2-40B4-BE49-F238E27FC236}">
              <a16:creationId xmlns:a16="http://schemas.microsoft.com/office/drawing/2014/main" id="{00000000-0008-0000-05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4" name="Text Box 16">
          <a:extLst>
            <a:ext uri="{FF2B5EF4-FFF2-40B4-BE49-F238E27FC236}">
              <a16:creationId xmlns:a16="http://schemas.microsoft.com/office/drawing/2014/main" id="{00000000-0008-0000-05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5" name="Text Box 17">
          <a:extLst>
            <a:ext uri="{FF2B5EF4-FFF2-40B4-BE49-F238E27FC236}">
              <a16:creationId xmlns:a16="http://schemas.microsoft.com/office/drawing/2014/main" id="{00000000-0008-0000-05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6" name="Text Box 18">
          <a:extLst>
            <a:ext uri="{FF2B5EF4-FFF2-40B4-BE49-F238E27FC236}">
              <a16:creationId xmlns:a16="http://schemas.microsoft.com/office/drawing/2014/main" id="{00000000-0008-0000-05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7" name="Text Box 19">
          <a:extLst>
            <a:ext uri="{FF2B5EF4-FFF2-40B4-BE49-F238E27FC236}">
              <a16:creationId xmlns:a16="http://schemas.microsoft.com/office/drawing/2014/main" id="{00000000-0008-0000-05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3378"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379"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504825</xdr:rowOff>
    </xdr:from>
    <xdr:ext cx="95250" cy="442269"/>
    <xdr:sp macro="" textlink="">
      <xdr:nvSpPr>
        <xdr:cNvPr id="3380"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3381"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3382"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213632"/>
    <xdr:sp macro="" textlink="">
      <xdr:nvSpPr>
        <xdr:cNvPr id="3383"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4" name="Text Box 16">
          <a:extLst>
            <a:ext uri="{FF2B5EF4-FFF2-40B4-BE49-F238E27FC236}">
              <a16:creationId xmlns:a16="http://schemas.microsoft.com/office/drawing/2014/main" id="{00000000-0008-0000-05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5" name="Text Box 17">
          <a:extLst>
            <a:ext uri="{FF2B5EF4-FFF2-40B4-BE49-F238E27FC236}">
              <a16:creationId xmlns:a16="http://schemas.microsoft.com/office/drawing/2014/main" id="{00000000-0008-0000-05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6" name="Text Box 18">
          <a:extLst>
            <a:ext uri="{FF2B5EF4-FFF2-40B4-BE49-F238E27FC236}">
              <a16:creationId xmlns:a16="http://schemas.microsoft.com/office/drawing/2014/main" id="{00000000-0008-0000-05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7" name="Text Box 19">
          <a:extLst>
            <a:ext uri="{FF2B5EF4-FFF2-40B4-BE49-F238E27FC236}">
              <a16:creationId xmlns:a16="http://schemas.microsoft.com/office/drawing/2014/main" id="{00000000-0008-0000-05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88" name="Text Box 16">
          <a:extLst>
            <a:ext uri="{FF2B5EF4-FFF2-40B4-BE49-F238E27FC236}">
              <a16:creationId xmlns:a16="http://schemas.microsoft.com/office/drawing/2014/main" id="{00000000-0008-0000-05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89" name="Text Box 17">
          <a:extLst>
            <a:ext uri="{FF2B5EF4-FFF2-40B4-BE49-F238E27FC236}">
              <a16:creationId xmlns:a16="http://schemas.microsoft.com/office/drawing/2014/main" id="{00000000-0008-0000-05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90" name="Text Box 18">
          <a:extLst>
            <a:ext uri="{FF2B5EF4-FFF2-40B4-BE49-F238E27FC236}">
              <a16:creationId xmlns:a16="http://schemas.microsoft.com/office/drawing/2014/main" id="{00000000-0008-0000-05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91" name="Text Box 19">
          <a:extLst>
            <a:ext uri="{FF2B5EF4-FFF2-40B4-BE49-F238E27FC236}">
              <a16:creationId xmlns:a16="http://schemas.microsoft.com/office/drawing/2014/main" id="{00000000-0008-0000-05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2" name="Text Box 16">
          <a:extLst>
            <a:ext uri="{FF2B5EF4-FFF2-40B4-BE49-F238E27FC236}">
              <a16:creationId xmlns:a16="http://schemas.microsoft.com/office/drawing/2014/main" id="{00000000-0008-0000-05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3" name="Text Box 17">
          <a:extLst>
            <a:ext uri="{FF2B5EF4-FFF2-40B4-BE49-F238E27FC236}">
              <a16:creationId xmlns:a16="http://schemas.microsoft.com/office/drawing/2014/main" id="{00000000-0008-0000-05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4" name="Text Box 18">
          <a:extLst>
            <a:ext uri="{FF2B5EF4-FFF2-40B4-BE49-F238E27FC236}">
              <a16:creationId xmlns:a16="http://schemas.microsoft.com/office/drawing/2014/main" id="{00000000-0008-0000-05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5" name="Text Box 19">
          <a:extLst>
            <a:ext uri="{FF2B5EF4-FFF2-40B4-BE49-F238E27FC236}">
              <a16:creationId xmlns:a16="http://schemas.microsoft.com/office/drawing/2014/main" id="{00000000-0008-0000-05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396"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7" name="Text Box 16">
          <a:extLst>
            <a:ext uri="{FF2B5EF4-FFF2-40B4-BE49-F238E27FC236}">
              <a16:creationId xmlns:a16="http://schemas.microsoft.com/office/drawing/2014/main" id="{00000000-0008-0000-05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8" name="Text Box 17">
          <a:extLst>
            <a:ext uri="{FF2B5EF4-FFF2-40B4-BE49-F238E27FC236}">
              <a16:creationId xmlns:a16="http://schemas.microsoft.com/office/drawing/2014/main" id="{00000000-0008-0000-05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9" name="Text Box 18">
          <a:extLst>
            <a:ext uri="{FF2B5EF4-FFF2-40B4-BE49-F238E27FC236}">
              <a16:creationId xmlns:a16="http://schemas.microsoft.com/office/drawing/2014/main" id="{00000000-0008-0000-05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00" name="Text Box 19">
          <a:extLst>
            <a:ext uri="{FF2B5EF4-FFF2-40B4-BE49-F238E27FC236}">
              <a16:creationId xmlns:a16="http://schemas.microsoft.com/office/drawing/2014/main" id="{00000000-0008-0000-05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100</xdr:row>
      <xdr:rowOff>504825</xdr:rowOff>
    </xdr:from>
    <xdr:ext cx="95250" cy="442269"/>
    <xdr:sp macro="" textlink="">
      <xdr:nvSpPr>
        <xdr:cNvPr id="3401"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2" name="Text Box 16">
          <a:extLst>
            <a:ext uri="{FF2B5EF4-FFF2-40B4-BE49-F238E27FC236}">
              <a16:creationId xmlns:a16="http://schemas.microsoft.com/office/drawing/2014/main" id="{00000000-0008-0000-05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3" name="Text Box 17">
          <a:extLst>
            <a:ext uri="{FF2B5EF4-FFF2-40B4-BE49-F238E27FC236}">
              <a16:creationId xmlns:a16="http://schemas.microsoft.com/office/drawing/2014/main" id="{00000000-0008-0000-05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4" name="Text Box 18">
          <a:extLst>
            <a:ext uri="{FF2B5EF4-FFF2-40B4-BE49-F238E27FC236}">
              <a16:creationId xmlns:a16="http://schemas.microsoft.com/office/drawing/2014/main" id="{00000000-0008-0000-05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5" name="Text Box 16">
          <a:extLst>
            <a:ext uri="{FF2B5EF4-FFF2-40B4-BE49-F238E27FC236}">
              <a16:creationId xmlns:a16="http://schemas.microsoft.com/office/drawing/2014/main" id="{00000000-0008-0000-05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6" name="Text Box 17">
          <a:extLst>
            <a:ext uri="{FF2B5EF4-FFF2-40B4-BE49-F238E27FC236}">
              <a16:creationId xmlns:a16="http://schemas.microsoft.com/office/drawing/2014/main" id="{00000000-0008-0000-05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7" name="Text Box 18">
          <a:extLst>
            <a:ext uri="{FF2B5EF4-FFF2-40B4-BE49-F238E27FC236}">
              <a16:creationId xmlns:a16="http://schemas.microsoft.com/office/drawing/2014/main" id="{00000000-0008-0000-05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8" name="Text Box 19">
          <a:extLst>
            <a:ext uri="{FF2B5EF4-FFF2-40B4-BE49-F238E27FC236}">
              <a16:creationId xmlns:a16="http://schemas.microsoft.com/office/drawing/2014/main" id="{00000000-0008-0000-05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9" name="Text Box 16">
          <a:extLst>
            <a:ext uri="{FF2B5EF4-FFF2-40B4-BE49-F238E27FC236}">
              <a16:creationId xmlns:a16="http://schemas.microsoft.com/office/drawing/2014/main" id="{00000000-0008-0000-05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10" name="Text Box 17">
          <a:extLst>
            <a:ext uri="{FF2B5EF4-FFF2-40B4-BE49-F238E27FC236}">
              <a16:creationId xmlns:a16="http://schemas.microsoft.com/office/drawing/2014/main" id="{00000000-0008-0000-05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11" name="Text Box 18">
          <a:extLst>
            <a:ext uri="{FF2B5EF4-FFF2-40B4-BE49-F238E27FC236}">
              <a16:creationId xmlns:a16="http://schemas.microsoft.com/office/drawing/2014/main" id="{00000000-0008-0000-05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12"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3" name="Text Box 16">
          <a:extLst>
            <a:ext uri="{FF2B5EF4-FFF2-40B4-BE49-F238E27FC236}">
              <a16:creationId xmlns:a16="http://schemas.microsoft.com/office/drawing/2014/main" id="{00000000-0008-0000-05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4" name="Text Box 17">
          <a:extLst>
            <a:ext uri="{FF2B5EF4-FFF2-40B4-BE49-F238E27FC236}">
              <a16:creationId xmlns:a16="http://schemas.microsoft.com/office/drawing/2014/main" id="{00000000-0008-0000-05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5" name="Text Box 18">
          <a:extLst>
            <a:ext uri="{FF2B5EF4-FFF2-40B4-BE49-F238E27FC236}">
              <a16:creationId xmlns:a16="http://schemas.microsoft.com/office/drawing/2014/main" id="{00000000-0008-0000-05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6" name="Text Box 19">
          <a:extLst>
            <a:ext uri="{FF2B5EF4-FFF2-40B4-BE49-F238E27FC236}">
              <a16:creationId xmlns:a16="http://schemas.microsoft.com/office/drawing/2014/main" id="{00000000-0008-0000-05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7" name="Text Box 16">
          <a:extLst>
            <a:ext uri="{FF2B5EF4-FFF2-40B4-BE49-F238E27FC236}">
              <a16:creationId xmlns:a16="http://schemas.microsoft.com/office/drawing/2014/main" id="{00000000-0008-0000-05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8" name="Text Box 17">
          <a:extLst>
            <a:ext uri="{FF2B5EF4-FFF2-40B4-BE49-F238E27FC236}">
              <a16:creationId xmlns:a16="http://schemas.microsoft.com/office/drawing/2014/main" id="{00000000-0008-0000-05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9" name="Text Box 18">
          <a:extLst>
            <a:ext uri="{FF2B5EF4-FFF2-40B4-BE49-F238E27FC236}">
              <a16:creationId xmlns:a16="http://schemas.microsoft.com/office/drawing/2014/main" id="{00000000-0008-0000-05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20" name="Text Box 19">
          <a:extLst>
            <a:ext uri="{FF2B5EF4-FFF2-40B4-BE49-F238E27FC236}">
              <a16:creationId xmlns:a16="http://schemas.microsoft.com/office/drawing/2014/main" id="{00000000-0008-0000-05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1" name="Text Box 16">
          <a:extLst>
            <a:ext uri="{FF2B5EF4-FFF2-40B4-BE49-F238E27FC236}">
              <a16:creationId xmlns:a16="http://schemas.microsoft.com/office/drawing/2014/main" id="{00000000-0008-0000-05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2" name="Text Box 17">
          <a:extLst>
            <a:ext uri="{FF2B5EF4-FFF2-40B4-BE49-F238E27FC236}">
              <a16:creationId xmlns:a16="http://schemas.microsoft.com/office/drawing/2014/main" id="{00000000-0008-0000-05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3" name="Text Box 18">
          <a:extLst>
            <a:ext uri="{FF2B5EF4-FFF2-40B4-BE49-F238E27FC236}">
              <a16:creationId xmlns:a16="http://schemas.microsoft.com/office/drawing/2014/main" id="{00000000-0008-0000-05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4" name="Text Box 19">
          <a:extLst>
            <a:ext uri="{FF2B5EF4-FFF2-40B4-BE49-F238E27FC236}">
              <a16:creationId xmlns:a16="http://schemas.microsoft.com/office/drawing/2014/main" id="{00000000-0008-0000-05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425"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6" name="Text Box 16">
          <a:extLst>
            <a:ext uri="{FF2B5EF4-FFF2-40B4-BE49-F238E27FC236}">
              <a16:creationId xmlns:a16="http://schemas.microsoft.com/office/drawing/2014/main" id="{00000000-0008-0000-05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7" name="Text Box 17">
          <a:extLst>
            <a:ext uri="{FF2B5EF4-FFF2-40B4-BE49-F238E27FC236}">
              <a16:creationId xmlns:a16="http://schemas.microsoft.com/office/drawing/2014/main" id="{00000000-0008-0000-05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8" name="Text Box 18">
          <a:extLst>
            <a:ext uri="{FF2B5EF4-FFF2-40B4-BE49-F238E27FC236}">
              <a16:creationId xmlns:a16="http://schemas.microsoft.com/office/drawing/2014/main" id="{00000000-0008-0000-05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9" name="Text Box 19">
          <a:extLst>
            <a:ext uri="{FF2B5EF4-FFF2-40B4-BE49-F238E27FC236}">
              <a16:creationId xmlns:a16="http://schemas.microsoft.com/office/drawing/2014/main" id="{00000000-0008-0000-05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30" name="Text Box 16">
          <a:extLst>
            <a:ext uri="{FF2B5EF4-FFF2-40B4-BE49-F238E27FC236}">
              <a16:creationId xmlns:a16="http://schemas.microsoft.com/office/drawing/2014/main" id="{00000000-0008-0000-05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31" name="Text Box 17">
          <a:extLst>
            <a:ext uri="{FF2B5EF4-FFF2-40B4-BE49-F238E27FC236}">
              <a16:creationId xmlns:a16="http://schemas.microsoft.com/office/drawing/2014/main" id="{00000000-0008-0000-05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104</xdr:row>
      <xdr:rowOff>15875</xdr:rowOff>
    </xdr:from>
    <xdr:ext cx="95250" cy="171450"/>
    <xdr:sp macro="" textlink="">
      <xdr:nvSpPr>
        <xdr:cNvPr id="3432" name="Text Box 18">
          <a:extLst>
            <a:ext uri="{FF2B5EF4-FFF2-40B4-BE49-F238E27FC236}">
              <a16:creationId xmlns:a16="http://schemas.microsoft.com/office/drawing/2014/main" id="{00000000-0008-0000-05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3" name="Text Box 16">
          <a:extLst>
            <a:ext uri="{FF2B5EF4-FFF2-40B4-BE49-F238E27FC236}">
              <a16:creationId xmlns:a16="http://schemas.microsoft.com/office/drawing/2014/main" id="{00000000-0008-0000-05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4" name="Text Box 17">
          <a:extLst>
            <a:ext uri="{FF2B5EF4-FFF2-40B4-BE49-F238E27FC236}">
              <a16:creationId xmlns:a16="http://schemas.microsoft.com/office/drawing/2014/main" id="{00000000-0008-0000-05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5" name="Text Box 18">
          <a:extLst>
            <a:ext uri="{FF2B5EF4-FFF2-40B4-BE49-F238E27FC236}">
              <a16:creationId xmlns:a16="http://schemas.microsoft.com/office/drawing/2014/main" id="{00000000-0008-0000-05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6" name="Text Box 19">
          <a:extLst>
            <a:ext uri="{FF2B5EF4-FFF2-40B4-BE49-F238E27FC236}">
              <a16:creationId xmlns:a16="http://schemas.microsoft.com/office/drawing/2014/main" id="{00000000-0008-0000-05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7" name="Text Box 16">
          <a:extLst>
            <a:ext uri="{FF2B5EF4-FFF2-40B4-BE49-F238E27FC236}">
              <a16:creationId xmlns:a16="http://schemas.microsoft.com/office/drawing/2014/main" id="{00000000-0008-0000-05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38"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3439"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3440"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3441"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3442"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3443"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44"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5" name="Text Box 16">
          <a:extLst>
            <a:ext uri="{FF2B5EF4-FFF2-40B4-BE49-F238E27FC236}">
              <a16:creationId xmlns:a16="http://schemas.microsoft.com/office/drawing/2014/main" id="{00000000-0008-0000-05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6" name="Text Box 17">
          <a:extLst>
            <a:ext uri="{FF2B5EF4-FFF2-40B4-BE49-F238E27FC236}">
              <a16:creationId xmlns:a16="http://schemas.microsoft.com/office/drawing/2014/main" id="{00000000-0008-0000-05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7" name="Text Box 18">
          <a:extLst>
            <a:ext uri="{FF2B5EF4-FFF2-40B4-BE49-F238E27FC236}">
              <a16:creationId xmlns:a16="http://schemas.microsoft.com/office/drawing/2014/main" id="{00000000-0008-0000-05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8" name="Text Box 19">
          <a:extLst>
            <a:ext uri="{FF2B5EF4-FFF2-40B4-BE49-F238E27FC236}">
              <a16:creationId xmlns:a16="http://schemas.microsoft.com/office/drawing/2014/main" id="{00000000-0008-0000-05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49" name="Text Box 16">
          <a:extLst>
            <a:ext uri="{FF2B5EF4-FFF2-40B4-BE49-F238E27FC236}">
              <a16:creationId xmlns:a16="http://schemas.microsoft.com/office/drawing/2014/main" id="{00000000-0008-0000-05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0" name="Text Box 17">
          <a:extLst>
            <a:ext uri="{FF2B5EF4-FFF2-40B4-BE49-F238E27FC236}">
              <a16:creationId xmlns:a16="http://schemas.microsoft.com/office/drawing/2014/main" id="{00000000-0008-0000-05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1" name="Text Box 18">
          <a:extLst>
            <a:ext uri="{FF2B5EF4-FFF2-40B4-BE49-F238E27FC236}">
              <a16:creationId xmlns:a16="http://schemas.microsoft.com/office/drawing/2014/main" id="{00000000-0008-0000-05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2" name="Text Box 19">
          <a:extLst>
            <a:ext uri="{FF2B5EF4-FFF2-40B4-BE49-F238E27FC236}">
              <a16:creationId xmlns:a16="http://schemas.microsoft.com/office/drawing/2014/main" id="{00000000-0008-0000-05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3" name="Text Box 16">
          <a:extLst>
            <a:ext uri="{FF2B5EF4-FFF2-40B4-BE49-F238E27FC236}">
              <a16:creationId xmlns:a16="http://schemas.microsoft.com/office/drawing/2014/main" id="{00000000-0008-0000-05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4" name="Text Box 17">
          <a:extLst>
            <a:ext uri="{FF2B5EF4-FFF2-40B4-BE49-F238E27FC236}">
              <a16:creationId xmlns:a16="http://schemas.microsoft.com/office/drawing/2014/main" id="{00000000-0008-0000-05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5" name="Text Box 18">
          <a:extLst>
            <a:ext uri="{FF2B5EF4-FFF2-40B4-BE49-F238E27FC236}">
              <a16:creationId xmlns:a16="http://schemas.microsoft.com/office/drawing/2014/main" id="{00000000-0008-0000-05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6" name="Text Box 19">
          <a:extLst>
            <a:ext uri="{FF2B5EF4-FFF2-40B4-BE49-F238E27FC236}">
              <a16:creationId xmlns:a16="http://schemas.microsoft.com/office/drawing/2014/main" id="{00000000-0008-0000-05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457"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58" name="Text Box 16">
          <a:extLst>
            <a:ext uri="{FF2B5EF4-FFF2-40B4-BE49-F238E27FC236}">
              <a16:creationId xmlns:a16="http://schemas.microsoft.com/office/drawing/2014/main" id="{00000000-0008-0000-05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59" name="Text Box 17">
          <a:extLst>
            <a:ext uri="{FF2B5EF4-FFF2-40B4-BE49-F238E27FC236}">
              <a16:creationId xmlns:a16="http://schemas.microsoft.com/office/drawing/2014/main" id="{00000000-0008-0000-05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60" name="Text Box 18">
          <a:extLst>
            <a:ext uri="{FF2B5EF4-FFF2-40B4-BE49-F238E27FC236}">
              <a16:creationId xmlns:a16="http://schemas.microsoft.com/office/drawing/2014/main" id="{00000000-0008-0000-05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61" name="Text Box 19">
          <a:extLst>
            <a:ext uri="{FF2B5EF4-FFF2-40B4-BE49-F238E27FC236}">
              <a16:creationId xmlns:a16="http://schemas.microsoft.com/office/drawing/2014/main" id="{00000000-0008-0000-05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2" name="Text Box 16">
          <a:extLst>
            <a:ext uri="{FF2B5EF4-FFF2-40B4-BE49-F238E27FC236}">
              <a16:creationId xmlns:a16="http://schemas.microsoft.com/office/drawing/2014/main" id="{00000000-0008-0000-05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3" name="Text Box 17">
          <a:extLst>
            <a:ext uri="{FF2B5EF4-FFF2-40B4-BE49-F238E27FC236}">
              <a16:creationId xmlns:a16="http://schemas.microsoft.com/office/drawing/2014/main" id="{00000000-0008-0000-05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4" name="Text Box 18">
          <a:extLst>
            <a:ext uri="{FF2B5EF4-FFF2-40B4-BE49-F238E27FC236}">
              <a16:creationId xmlns:a16="http://schemas.microsoft.com/office/drawing/2014/main" id="{00000000-0008-0000-05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5" name="Text Box 16">
          <a:extLst>
            <a:ext uri="{FF2B5EF4-FFF2-40B4-BE49-F238E27FC236}">
              <a16:creationId xmlns:a16="http://schemas.microsoft.com/office/drawing/2014/main" id="{00000000-0008-0000-05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6" name="Text Box 17">
          <a:extLst>
            <a:ext uri="{FF2B5EF4-FFF2-40B4-BE49-F238E27FC236}">
              <a16:creationId xmlns:a16="http://schemas.microsoft.com/office/drawing/2014/main" id="{00000000-0008-0000-05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7" name="Text Box 18">
          <a:extLst>
            <a:ext uri="{FF2B5EF4-FFF2-40B4-BE49-F238E27FC236}">
              <a16:creationId xmlns:a16="http://schemas.microsoft.com/office/drawing/2014/main" id="{00000000-0008-0000-05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8" name="Text Box 19">
          <a:extLst>
            <a:ext uri="{FF2B5EF4-FFF2-40B4-BE49-F238E27FC236}">
              <a16:creationId xmlns:a16="http://schemas.microsoft.com/office/drawing/2014/main" id="{00000000-0008-0000-05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9" name="Text Box 16">
          <a:extLst>
            <a:ext uri="{FF2B5EF4-FFF2-40B4-BE49-F238E27FC236}">
              <a16:creationId xmlns:a16="http://schemas.microsoft.com/office/drawing/2014/main" id="{00000000-0008-0000-05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0" name="Text Box 17">
          <a:extLst>
            <a:ext uri="{FF2B5EF4-FFF2-40B4-BE49-F238E27FC236}">
              <a16:creationId xmlns:a16="http://schemas.microsoft.com/office/drawing/2014/main" id="{00000000-0008-0000-05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1" name="Text Box 18">
          <a:extLst>
            <a:ext uri="{FF2B5EF4-FFF2-40B4-BE49-F238E27FC236}">
              <a16:creationId xmlns:a16="http://schemas.microsoft.com/office/drawing/2014/main" id="{00000000-0008-0000-05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2" name="Text Box 19">
          <a:extLst>
            <a:ext uri="{FF2B5EF4-FFF2-40B4-BE49-F238E27FC236}">
              <a16:creationId xmlns:a16="http://schemas.microsoft.com/office/drawing/2014/main" id="{00000000-0008-0000-05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3474"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3475"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213632"/>
    <xdr:sp macro="" textlink="">
      <xdr:nvSpPr>
        <xdr:cNvPr id="3478"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79" name="Text Box 16">
          <a:extLst>
            <a:ext uri="{FF2B5EF4-FFF2-40B4-BE49-F238E27FC236}">
              <a16:creationId xmlns:a16="http://schemas.microsoft.com/office/drawing/2014/main" id="{00000000-0008-0000-05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0" name="Text Box 17">
          <a:extLst>
            <a:ext uri="{FF2B5EF4-FFF2-40B4-BE49-F238E27FC236}">
              <a16:creationId xmlns:a16="http://schemas.microsoft.com/office/drawing/2014/main" id="{00000000-0008-0000-05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1" name="Text Box 18">
          <a:extLst>
            <a:ext uri="{FF2B5EF4-FFF2-40B4-BE49-F238E27FC236}">
              <a16:creationId xmlns:a16="http://schemas.microsoft.com/office/drawing/2014/main" id="{00000000-0008-0000-05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2" name="Text Box 19">
          <a:extLst>
            <a:ext uri="{FF2B5EF4-FFF2-40B4-BE49-F238E27FC236}">
              <a16:creationId xmlns:a16="http://schemas.microsoft.com/office/drawing/2014/main" id="{00000000-0008-0000-05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3" name="Text Box 16">
          <a:extLst>
            <a:ext uri="{FF2B5EF4-FFF2-40B4-BE49-F238E27FC236}">
              <a16:creationId xmlns:a16="http://schemas.microsoft.com/office/drawing/2014/main" id="{00000000-0008-0000-05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4" name="Text Box 17">
          <a:extLst>
            <a:ext uri="{FF2B5EF4-FFF2-40B4-BE49-F238E27FC236}">
              <a16:creationId xmlns:a16="http://schemas.microsoft.com/office/drawing/2014/main" id="{00000000-0008-0000-05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5" name="Text Box 18">
          <a:extLst>
            <a:ext uri="{FF2B5EF4-FFF2-40B4-BE49-F238E27FC236}">
              <a16:creationId xmlns:a16="http://schemas.microsoft.com/office/drawing/2014/main" id="{00000000-0008-0000-05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6" name="Text Box 19">
          <a:extLst>
            <a:ext uri="{FF2B5EF4-FFF2-40B4-BE49-F238E27FC236}">
              <a16:creationId xmlns:a16="http://schemas.microsoft.com/office/drawing/2014/main" id="{00000000-0008-0000-05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7" name="Text Box 16">
          <a:extLst>
            <a:ext uri="{FF2B5EF4-FFF2-40B4-BE49-F238E27FC236}">
              <a16:creationId xmlns:a16="http://schemas.microsoft.com/office/drawing/2014/main" id="{00000000-0008-0000-05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8" name="Text Box 17">
          <a:extLst>
            <a:ext uri="{FF2B5EF4-FFF2-40B4-BE49-F238E27FC236}">
              <a16:creationId xmlns:a16="http://schemas.microsoft.com/office/drawing/2014/main" id="{00000000-0008-0000-05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9" name="Text Box 18">
          <a:extLst>
            <a:ext uri="{FF2B5EF4-FFF2-40B4-BE49-F238E27FC236}">
              <a16:creationId xmlns:a16="http://schemas.microsoft.com/office/drawing/2014/main" id="{00000000-0008-0000-05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90" name="Text Box 19">
          <a:extLst>
            <a:ext uri="{FF2B5EF4-FFF2-40B4-BE49-F238E27FC236}">
              <a16:creationId xmlns:a16="http://schemas.microsoft.com/office/drawing/2014/main" id="{00000000-0008-0000-05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491"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2" name="Text Box 16">
          <a:extLst>
            <a:ext uri="{FF2B5EF4-FFF2-40B4-BE49-F238E27FC236}">
              <a16:creationId xmlns:a16="http://schemas.microsoft.com/office/drawing/2014/main" id="{00000000-0008-0000-05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3" name="Text Box 17">
          <a:extLst>
            <a:ext uri="{FF2B5EF4-FFF2-40B4-BE49-F238E27FC236}">
              <a16:creationId xmlns:a16="http://schemas.microsoft.com/office/drawing/2014/main" id="{00000000-0008-0000-05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4" name="Text Box 18">
          <a:extLst>
            <a:ext uri="{FF2B5EF4-FFF2-40B4-BE49-F238E27FC236}">
              <a16:creationId xmlns:a16="http://schemas.microsoft.com/office/drawing/2014/main" id="{00000000-0008-0000-05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5" name="Text Box 19">
          <a:extLst>
            <a:ext uri="{FF2B5EF4-FFF2-40B4-BE49-F238E27FC236}">
              <a16:creationId xmlns:a16="http://schemas.microsoft.com/office/drawing/2014/main" id="{00000000-0008-0000-05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496"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7" name="Text Box 16">
          <a:extLst>
            <a:ext uri="{FF2B5EF4-FFF2-40B4-BE49-F238E27FC236}">
              <a16:creationId xmlns:a16="http://schemas.microsoft.com/office/drawing/2014/main" id="{00000000-0008-0000-05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8" name="Text Box 17">
          <a:extLst>
            <a:ext uri="{FF2B5EF4-FFF2-40B4-BE49-F238E27FC236}">
              <a16:creationId xmlns:a16="http://schemas.microsoft.com/office/drawing/2014/main" id="{00000000-0008-0000-05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9" name="Text Box 18">
          <a:extLst>
            <a:ext uri="{FF2B5EF4-FFF2-40B4-BE49-F238E27FC236}">
              <a16:creationId xmlns:a16="http://schemas.microsoft.com/office/drawing/2014/main" id="{00000000-0008-0000-05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0" name="Text Box 16">
          <a:extLst>
            <a:ext uri="{FF2B5EF4-FFF2-40B4-BE49-F238E27FC236}">
              <a16:creationId xmlns:a16="http://schemas.microsoft.com/office/drawing/2014/main" id="{00000000-0008-0000-05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1" name="Text Box 17">
          <a:extLst>
            <a:ext uri="{FF2B5EF4-FFF2-40B4-BE49-F238E27FC236}">
              <a16:creationId xmlns:a16="http://schemas.microsoft.com/office/drawing/2014/main" id="{00000000-0008-0000-05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2" name="Text Box 18">
          <a:extLst>
            <a:ext uri="{FF2B5EF4-FFF2-40B4-BE49-F238E27FC236}">
              <a16:creationId xmlns:a16="http://schemas.microsoft.com/office/drawing/2014/main" id="{00000000-0008-0000-05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3" name="Text Box 19">
          <a:extLst>
            <a:ext uri="{FF2B5EF4-FFF2-40B4-BE49-F238E27FC236}">
              <a16:creationId xmlns:a16="http://schemas.microsoft.com/office/drawing/2014/main" id="{00000000-0008-0000-05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4" name="Text Box 16">
          <a:extLst>
            <a:ext uri="{FF2B5EF4-FFF2-40B4-BE49-F238E27FC236}">
              <a16:creationId xmlns:a16="http://schemas.microsoft.com/office/drawing/2014/main" id="{00000000-0008-0000-05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5" name="Text Box 17">
          <a:extLst>
            <a:ext uri="{FF2B5EF4-FFF2-40B4-BE49-F238E27FC236}">
              <a16:creationId xmlns:a16="http://schemas.microsoft.com/office/drawing/2014/main" id="{00000000-0008-0000-05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6" name="Text Box 18">
          <a:extLst>
            <a:ext uri="{FF2B5EF4-FFF2-40B4-BE49-F238E27FC236}">
              <a16:creationId xmlns:a16="http://schemas.microsoft.com/office/drawing/2014/main" id="{00000000-0008-0000-05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07"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08" name="Text Box 16">
          <a:extLst>
            <a:ext uri="{FF2B5EF4-FFF2-40B4-BE49-F238E27FC236}">
              <a16:creationId xmlns:a16="http://schemas.microsoft.com/office/drawing/2014/main" id="{00000000-0008-0000-05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09" name="Text Box 17">
          <a:extLst>
            <a:ext uri="{FF2B5EF4-FFF2-40B4-BE49-F238E27FC236}">
              <a16:creationId xmlns:a16="http://schemas.microsoft.com/office/drawing/2014/main" id="{00000000-0008-0000-05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10" name="Text Box 18">
          <a:extLst>
            <a:ext uri="{FF2B5EF4-FFF2-40B4-BE49-F238E27FC236}">
              <a16:creationId xmlns:a16="http://schemas.microsoft.com/office/drawing/2014/main" id="{00000000-0008-0000-05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11" name="Text Box 19">
          <a:extLst>
            <a:ext uri="{FF2B5EF4-FFF2-40B4-BE49-F238E27FC236}">
              <a16:creationId xmlns:a16="http://schemas.microsoft.com/office/drawing/2014/main" id="{00000000-0008-0000-05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2" name="Text Box 16">
          <a:extLst>
            <a:ext uri="{FF2B5EF4-FFF2-40B4-BE49-F238E27FC236}">
              <a16:creationId xmlns:a16="http://schemas.microsoft.com/office/drawing/2014/main" id="{00000000-0008-0000-05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3" name="Text Box 17">
          <a:extLst>
            <a:ext uri="{FF2B5EF4-FFF2-40B4-BE49-F238E27FC236}">
              <a16:creationId xmlns:a16="http://schemas.microsoft.com/office/drawing/2014/main" id="{00000000-0008-0000-05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4" name="Text Box 18">
          <a:extLst>
            <a:ext uri="{FF2B5EF4-FFF2-40B4-BE49-F238E27FC236}">
              <a16:creationId xmlns:a16="http://schemas.microsoft.com/office/drawing/2014/main" id="{00000000-0008-0000-05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5" name="Text Box 19">
          <a:extLst>
            <a:ext uri="{FF2B5EF4-FFF2-40B4-BE49-F238E27FC236}">
              <a16:creationId xmlns:a16="http://schemas.microsoft.com/office/drawing/2014/main" id="{00000000-0008-0000-05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6" name="Text Box 16">
          <a:extLst>
            <a:ext uri="{FF2B5EF4-FFF2-40B4-BE49-F238E27FC236}">
              <a16:creationId xmlns:a16="http://schemas.microsoft.com/office/drawing/2014/main" id="{00000000-0008-0000-05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7" name="Text Box 17">
          <a:extLst>
            <a:ext uri="{FF2B5EF4-FFF2-40B4-BE49-F238E27FC236}">
              <a16:creationId xmlns:a16="http://schemas.microsoft.com/office/drawing/2014/main" id="{00000000-0008-0000-05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8" name="Text Box 18">
          <a:extLst>
            <a:ext uri="{FF2B5EF4-FFF2-40B4-BE49-F238E27FC236}">
              <a16:creationId xmlns:a16="http://schemas.microsoft.com/office/drawing/2014/main" id="{00000000-0008-0000-05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9" name="Text Box 19">
          <a:extLst>
            <a:ext uri="{FF2B5EF4-FFF2-40B4-BE49-F238E27FC236}">
              <a16:creationId xmlns:a16="http://schemas.microsoft.com/office/drawing/2014/main" id="{00000000-0008-0000-05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520"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1" name="Text Box 16">
          <a:extLst>
            <a:ext uri="{FF2B5EF4-FFF2-40B4-BE49-F238E27FC236}">
              <a16:creationId xmlns:a16="http://schemas.microsoft.com/office/drawing/2014/main" id="{00000000-0008-0000-05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2" name="Text Box 17">
          <a:extLst>
            <a:ext uri="{FF2B5EF4-FFF2-40B4-BE49-F238E27FC236}">
              <a16:creationId xmlns:a16="http://schemas.microsoft.com/office/drawing/2014/main" id="{00000000-0008-0000-05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3" name="Text Box 18">
          <a:extLst>
            <a:ext uri="{FF2B5EF4-FFF2-40B4-BE49-F238E27FC236}">
              <a16:creationId xmlns:a16="http://schemas.microsoft.com/office/drawing/2014/main" id="{00000000-0008-0000-05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4" name="Text Box 19">
          <a:extLst>
            <a:ext uri="{FF2B5EF4-FFF2-40B4-BE49-F238E27FC236}">
              <a16:creationId xmlns:a16="http://schemas.microsoft.com/office/drawing/2014/main" id="{00000000-0008-0000-05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25" name="Text Box 16">
          <a:extLst>
            <a:ext uri="{FF2B5EF4-FFF2-40B4-BE49-F238E27FC236}">
              <a16:creationId xmlns:a16="http://schemas.microsoft.com/office/drawing/2014/main" id="{00000000-0008-0000-05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26" name="Text Box 17">
          <a:extLst>
            <a:ext uri="{FF2B5EF4-FFF2-40B4-BE49-F238E27FC236}">
              <a16:creationId xmlns:a16="http://schemas.microsoft.com/office/drawing/2014/main" id="{00000000-0008-0000-05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110</xdr:row>
      <xdr:rowOff>15875</xdr:rowOff>
    </xdr:from>
    <xdr:ext cx="95250" cy="171450"/>
    <xdr:sp macro="" textlink="">
      <xdr:nvSpPr>
        <xdr:cNvPr id="3527" name="Text Box 18">
          <a:extLst>
            <a:ext uri="{FF2B5EF4-FFF2-40B4-BE49-F238E27FC236}">
              <a16:creationId xmlns:a16="http://schemas.microsoft.com/office/drawing/2014/main" id="{00000000-0008-0000-05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28" name="Text Box 16">
          <a:extLst>
            <a:ext uri="{FF2B5EF4-FFF2-40B4-BE49-F238E27FC236}">
              <a16:creationId xmlns:a16="http://schemas.microsoft.com/office/drawing/2014/main" id="{00000000-0008-0000-05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29" name="Text Box 17">
          <a:extLst>
            <a:ext uri="{FF2B5EF4-FFF2-40B4-BE49-F238E27FC236}">
              <a16:creationId xmlns:a16="http://schemas.microsoft.com/office/drawing/2014/main" id="{00000000-0008-0000-05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0" name="Text Box 18">
          <a:extLst>
            <a:ext uri="{FF2B5EF4-FFF2-40B4-BE49-F238E27FC236}">
              <a16:creationId xmlns:a16="http://schemas.microsoft.com/office/drawing/2014/main" id="{00000000-0008-0000-05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1" name="Text Box 19">
          <a:extLst>
            <a:ext uri="{FF2B5EF4-FFF2-40B4-BE49-F238E27FC236}">
              <a16:creationId xmlns:a16="http://schemas.microsoft.com/office/drawing/2014/main" id="{00000000-0008-0000-05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2" name="Text Box 16">
          <a:extLst>
            <a:ext uri="{FF2B5EF4-FFF2-40B4-BE49-F238E27FC236}">
              <a16:creationId xmlns:a16="http://schemas.microsoft.com/office/drawing/2014/main" id="{00000000-0008-0000-05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33"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3534"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3535"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3536"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3537"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3538"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39"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0" name="Text Box 16">
          <a:extLst>
            <a:ext uri="{FF2B5EF4-FFF2-40B4-BE49-F238E27FC236}">
              <a16:creationId xmlns:a16="http://schemas.microsoft.com/office/drawing/2014/main" id="{00000000-0008-0000-05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1" name="Text Box 17">
          <a:extLst>
            <a:ext uri="{FF2B5EF4-FFF2-40B4-BE49-F238E27FC236}">
              <a16:creationId xmlns:a16="http://schemas.microsoft.com/office/drawing/2014/main" id="{00000000-0008-0000-05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2" name="Text Box 18">
          <a:extLst>
            <a:ext uri="{FF2B5EF4-FFF2-40B4-BE49-F238E27FC236}">
              <a16:creationId xmlns:a16="http://schemas.microsoft.com/office/drawing/2014/main" id="{00000000-0008-0000-05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3" name="Text Box 19">
          <a:extLst>
            <a:ext uri="{FF2B5EF4-FFF2-40B4-BE49-F238E27FC236}">
              <a16:creationId xmlns:a16="http://schemas.microsoft.com/office/drawing/2014/main" id="{00000000-0008-0000-05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4" name="Text Box 16">
          <a:extLst>
            <a:ext uri="{FF2B5EF4-FFF2-40B4-BE49-F238E27FC236}">
              <a16:creationId xmlns:a16="http://schemas.microsoft.com/office/drawing/2014/main" id="{00000000-0008-0000-05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5" name="Text Box 17">
          <a:extLst>
            <a:ext uri="{FF2B5EF4-FFF2-40B4-BE49-F238E27FC236}">
              <a16:creationId xmlns:a16="http://schemas.microsoft.com/office/drawing/2014/main" id="{00000000-0008-0000-05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6" name="Text Box 18">
          <a:extLst>
            <a:ext uri="{FF2B5EF4-FFF2-40B4-BE49-F238E27FC236}">
              <a16:creationId xmlns:a16="http://schemas.microsoft.com/office/drawing/2014/main" id="{00000000-0008-0000-05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7" name="Text Box 19">
          <a:extLst>
            <a:ext uri="{FF2B5EF4-FFF2-40B4-BE49-F238E27FC236}">
              <a16:creationId xmlns:a16="http://schemas.microsoft.com/office/drawing/2014/main" id="{00000000-0008-0000-05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48" name="Text Box 16">
          <a:extLst>
            <a:ext uri="{FF2B5EF4-FFF2-40B4-BE49-F238E27FC236}">
              <a16:creationId xmlns:a16="http://schemas.microsoft.com/office/drawing/2014/main" id="{00000000-0008-0000-05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49" name="Text Box 17">
          <a:extLst>
            <a:ext uri="{FF2B5EF4-FFF2-40B4-BE49-F238E27FC236}">
              <a16:creationId xmlns:a16="http://schemas.microsoft.com/office/drawing/2014/main" id="{00000000-0008-0000-05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50" name="Text Box 18">
          <a:extLst>
            <a:ext uri="{FF2B5EF4-FFF2-40B4-BE49-F238E27FC236}">
              <a16:creationId xmlns:a16="http://schemas.microsoft.com/office/drawing/2014/main" id="{00000000-0008-0000-05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51" name="Text Box 19">
          <a:extLst>
            <a:ext uri="{FF2B5EF4-FFF2-40B4-BE49-F238E27FC236}">
              <a16:creationId xmlns:a16="http://schemas.microsoft.com/office/drawing/2014/main" id="{00000000-0008-0000-05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552"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3" name="Text Box 16">
          <a:extLst>
            <a:ext uri="{FF2B5EF4-FFF2-40B4-BE49-F238E27FC236}">
              <a16:creationId xmlns:a16="http://schemas.microsoft.com/office/drawing/2014/main" id="{00000000-0008-0000-05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4" name="Text Box 17">
          <a:extLst>
            <a:ext uri="{FF2B5EF4-FFF2-40B4-BE49-F238E27FC236}">
              <a16:creationId xmlns:a16="http://schemas.microsoft.com/office/drawing/2014/main" id="{00000000-0008-0000-05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5" name="Text Box 18">
          <a:extLst>
            <a:ext uri="{FF2B5EF4-FFF2-40B4-BE49-F238E27FC236}">
              <a16:creationId xmlns:a16="http://schemas.microsoft.com/office/drawing/2014/main" id="{00000000-0008-0000-05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6" name="Text Box 19">
          <a:extLst>
            <a:ext uri="{FF2B5EF4-FFF2-40B4-BE49-F238E27FC236}">
              <a16:creationId xmlns:a16="http://schemas.microsoft.com/office/drawing/2014/main" id="{00000000-0008-0000-05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7" name="Text Box 16">
          <a:extLst>
            <a:ext uri="{FF2B5EF4-FFF2-40B4-BE49-F238E27FC236}">
              <a16:creationId xmlns:a16="http://schemas.microsoft.com/office/drawing/2014/main" id="{00000000-0008-0000-05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8" name="Text Box 17">
          <a:extLst>
            <a:ext uri="{FF2B5EF4-FFF2-40B4-BE49-F238E27FC236}">
              <a16:creationId xmlns:a16="http://schemas.microsoft.com/office/drawing/2014/main" id="{00000000-0008-0000-05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9" name="Text Box 18">
          <a:extLst>
            <a:ext uri="{FF2B5EF4-FFF2-40B4-BE49-F238E27FC236}">
              <a16:creationId xmlns:a16="http://schemas.microsoft.com/office/drawing/2014/main" id="{00000000-0008-0000-05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0" name="Text Box 16">
          <a:extLst>
            <a:ext uri="{FF2B5EF4-FFF2-40B4-BE49-F238E27FC236}">
              <a16:creationId xmlns:a16="http://schemas.microsoft.com/office/drawing/2014/main" id="{00000000-0008-0000-05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1" name="Text Box 17">
          <a:extLst>
            <a:ext uri="{FF2B5EF4-FFF2-40B4-BE49-F238E27FC236}">
              <a16:creationId xmlns:a16="http://schemas.microsoft.com/office/drawing/2014/main" id="{00000000-0008-0000-05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2" name="Text Box 18">
          <a:extLst>
            <a:ext uri="{FF2B5EF4-FFF2-40B4-BE49-F238E27FC236}">
              <a16:creationId xmlns:a16="http://schemas.microsoft.com/office/drawing/2014/main" id="{00000000-0008-0000-05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3" name="Text Box 19">
          <a:extLst>
            <a:ext uri="{FF2B5EF4-FFF2-40B4-BE49-F238E27FC236}">
              <a16:creationId xmlns:a16="http://schemas.microsoft.com/office/drawing/2014/main" id="{00000000-0008-0000-05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4" name="Text Box 16">
          <a:extLst>
            <a:ext uri="{FF2B5EF4-FFF2-40B4-BE49-F238E27FC236}">
              <a16:creationId xmlns:a16="http://schemas.microsoft.com/office/drawing/2014/main" id="{00000000-0008-0000-05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5" name="Text Box 17">
          <a:extLst>
            <a:ext uri="{FF2B5EF4-FFF2-40B4-BE49-F238E27FC236}">
              <a16:creationId xmlns:a16="http://schemas.microsoft.com/office/drawing/2014/main" id="{00000000-0008-0000-05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6" name="Text Box 18">
          <a:extLst>
            <a:ext uri="{FF2B5EF4-FFF2-40B4-BE49-F238E27FC236}">
              <a16:creationId xmlns:a16="http://schemas.microsoft.com/office/drawing/2014/main" id="{00000000-0008-0000-05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7" name="Text Box 19">
          <a:extLst>
            <a:ext uri="{FF2B5EF4-FFF2-40B4-BE49-F238E27FC236}">
              <a16:creationId xmlns:a16="http://schemas.microsoft.com/office/drawing/2014/main" id="{00000000-0008-0000-05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3568"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3569"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3570"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3571"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3572"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213632"/>
    <xdr:sp macro="" textlink="">
      <xdr:nvSpPr>
        <xdr:cNvPr id="3573"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4" name="Text Box 16">
          <a:extLst>
            <a:ext uri="{FF2B5EF4-FFF2-40B4-BE49-F238E27FC236}">
              <a16:creationId xmlns:a16="http://schemas.microsoft.com/office/drawing/2014/main" id="{00000000-0008-0000-05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5" name="Text Box 17">
          <a:extLst>
            <a:ext uri="{FF2B5EF4-FFF2-40B4-BE49-F238E27FC236}">
              <a16:creationId xmlns:a16="http://schemas.microsoft.com/office/drawing/2014/main" id="{00000000-0008-0000-05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6" name="Text Box 18">
          <a:extLst>
            <a:ext uri="{FF2B5EF4-FFF2-40B4-BE49-F238E27FC236}">
              <a16:creationId xmlns:a16="http://schemas.microsoft.com/office/drawing/2014/main" id="{00000000-0008-0000-05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7" name="Text Box 19">
          <a:extLst>
            <a:ext uri="{FF2B5EF4-FFF2-40B4-BE49-F238E27FC236}">
              <a16:creationId xmlns:a16="http://schemas.microsoft.com/office/drawing/2014/main" id="{00000000-0008-0000-05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78" name="Text Box 16">
          <a:extLst>
            <a:ext uri="{FF2B5EF4-FFF2-40B4-BE49-F238E27FC236}">
              <a16:creationId xmlns:a16="http://schemas.microsoft.com/office/drawing/2014/main" id="{00000000-0008-0000-05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79" name="Text Box 17">
          <a:extLst>
            <a:ext uri="{FF2B5EF4-FFF2-40B4-BE49-F238E27FC236}">
              <a16:creationId xmlns:a16="http://schemas.microsoft.com/office/drawing/2014/main" id="{00000000-0008-0000-05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80" name="Text Box 18">
          <a:extLst>
            <a:ext uri="{FF2B5EF4-FFF2-40B4-BE49-F238E27FC236}">
              <a16:creationId xmlns:a16="http://schemas.microsoft.com/office/drawing/2014/main" id="{00000000-0008-0000-05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81" name="Text Box 19">
          <a:extLst>
            <a:ext uri="{FF2B5EF4-FFF2-40B4-BE49-F238E27FC236}">
              <a16:creationId xmlns:a16="http://schemas.microsoft.com/office/drawing/2014/main" id="{00000000-0008-0000-05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2" name="Text Box 16">
          <a:extLst>
            <a:ext uri="{FF2B5EF4-FFF2-40B4-BE49-F238E27FC236}">
              <a16:creationId xmlns:a16="http://schemas.microsoft.com/office/drawing/2014/main" id="{00000000-0008-0000-05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3" name="Text Box 17">
          <a:extLst>
            <a:ext uri="{FF2B5EF4-FFF2-40B4-BE49-F238E27FC236}">
              <a16:creationId xmlns:a16="http://schemas.microsoft.com/office/drawing/2014/main" id="{00000000-0008-0000-05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4" name="Text Box 18">
          <a:extLst>
            <a:ext uri="{FF2B5EF4-FFF2-40B4-BE49-F238E27FC236}">
              <a16:creationId xmlns:a16="http://schemas.microsoft.com/office/drawing/2014/main" id="{00000000-0008-0000-05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5" name="Text Box 19">
          <a:extLst>
            <a:ext uri="{FF2B5EF4-FFF2-40B4-BE49-F238E27FC236}">
              <a16:creationId xmlns:a16="http://schemas.microsoft.com/office/drawing/2014/main" id="{00000000-0008-0000-05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586"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7" name="Text Box 16">
          <a:extLst>
            <a:ext uri="{FF2B5EF4-FFF2-40B4-BE49-F238E27FC236}">
              <a16:creationId xmlns:a16="http://schemas.microsoft.com/office/drawing/2014/main" id="{00000000-0008-0000-05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8" name="Text Box 17">
          <a:extLst>
            <a:ext uri="{FF2B5EF4-FFF2-40B4-BE49-F238E27FC236}">
              <a16:creationId xmlns:a16="http://schemas.microsoft.com/office/drawing/2014/main" id="{00000000-0008-0000-05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9" name="Text Box 18">
          <a:extLst>
            <a:ext uri="{FF2B5EF4-FFF2-40B4-BE49-F238E27FC236}">
              <a16:creationId xmlns:a16="http://schemas.microsoft.com/office/drawing/2014/main" id="{00000000-0008-0000-05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90" name="Text Box 19">
          <a:extLst>
            <a:ext uri="{FF2B5EF4-FFF2-40B4-BE49-F238E27FC236}">
              <a16:creationId xmlns:a16="http://schemas.microsoft.com/office/drawing/2014/main" id="{00000000-0008-0000-05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591"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2" name="Text Box 16">
          <a:extLst>
            <a:ext uri="{FF2B5EF4-FFF2-40B4-BE49-F238E27FC236}">
              <a16:creationId xmlns:a16="http://schemas.microsoft.com/office/drawing/2014/main" id="{00000000-0008-0000-05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3" name="Text Box 17">
          <a:extLst>
            <a:ext uri="{FF2B5EF4-FFF2-40B4-BE49-F238E27FC236}">
              <a16:creationId xmlns:a16="http://schemas.microsoft.com/office/drawing/2014/main" id="{00000000-0008-0000-05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4" name="Text Box 18">
          <a:extLst>
            <a:ext uri="{FF2B5EF4-FFF2-40B4-BE49-F238E27FC236}">
              <a16:creationId xmlns:a16="http://schemas.microsoft.com/office/drawing/2014/main" id="{00000000-0008-0000-05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5" name="Text Box 16">
          <a:extLst>
            <a:ext uri="{FF2B5EF4-FFF2-40B4-BE49-F238E27FC236}">
              <a16:creationId xmlns:a16="http://schemas.microsoft.com/office/drawing/2014/main" id="{00000000-0008-0000-05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6" name="Text Box 17">
          <a:extLst>
            <a:ext uri="{FF2B5EF4-FFF2-40B4-BE49-F238E27FC236}">
              <a16:creationId xmlns:a16="http://schemas.microsoft.com/office/drawing/2014/main" id="{00000000-0008-0000-05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7" name="Text Box 18">
          <a:extLst>
            <a:ext uri="{FF2B5EF4-FFF2-40B4-BE49-F238E27FC236}">
              <a16:creationId xmlns:a16="http://schemas.microsoft.com/office/drawing/2014/main" id="{00000000-0008-0000-05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8" name="Text Box 19">
          <a:extLst>
            <a:ext uri="{FF2B5EF4-FFF2-40B4-BE49-F238E27FC236}">
              <a16:creationId xmlns:a16="http://schemas.microsoft.com/office/drawing/2014/main" id="{00000000-0008-0000-05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9" name="Text Box 16">
          <a:extLst>
            <a:ext uri="{FF2B5EF4-FFF2-40B4-BE49-F238E27FC236}">
              <a16:creationId xmlns:a16="http://schemas.microsoft.com/office/drawing/2014/main" id="{00000000-0008-0000-05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00" name="Text Box 17">
          <a:extLst>
            <a:ext uri="{FF2B5EF4-FFF2-40B4-BE49-F238E27FC236}">
              <a16:creationId xmlns:a16="http://schemas.microsoft.com/office/drawing/2014/main" id="{00000000-0008-0000-05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01" name="Text Box 18">
          <a:extLst>
            <a:ext uri="{FF2B5EF4-FFF2-40B4-BE49-F238E27FC236}">
              <a16:creationId xmlns:a16="http://schemas.microsoft.com/office/drawing/2014/main" id="{00000000-0008-0000-05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02"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3" name="Text Box 16">
          <a:extLst>
            <a:ext uri="{FF2B5EF4-FFF2-40B4-BE49-F238E27FC236}">
              <a16:creationId xmlns:a16="http://schemas.microsoft.com/office/drawing/2014/main" id="{00000000-0008-0000-05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4" name="Text Box 17">
          <a:extLst>
            <a:ext uri="{FF2B5EF4-FFF2-40B4-BE49-F238E27FC236}">
              <a16:creationId xmlns:a16="http://schemas.microsoft.com/office/drawing/2014/main" id="{00000000-0008-0000-05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5" name="Text Box 18">
          <a:extLst>
            <a:ext uri="{FF2B5EF4-FFF2-40B4-BE49-F238E27FC236}">
              <a16:creationId xmlns:a16="http://schemas.microsoft.com/office/drawing/2014/main" id="{00000000-0008-0000-05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6" name="Text Box 19">
          <a:extLst>
            <a:ext uri="{FF2B5EF4-FFF2-40B4-BE49-F238E27FC236}">
              <a16:creationId xmlns:a16="http://schemas.microsoft.com/office/drawing/2014/main" id="{00000000-0008-0000-05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7" name="Text Box 16">
          <a:extLst>
            <a:ext uri="{FF2B5EF4-FFF2-40B4-BE49-F238E27FC236}">
              <a16:creationId xmlns:a16="http://schemas.microsoft.com/office/drawing/2014/main" id="{00000000-0008-0000-05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8" name="Text Box 17">
          <a:extLst>
            <a:ext uri="{FF2B5EF4-FFF2-40B4-BE49-F238E27FC236}">
              <a16:creationId xmlns:a16="http://schemas.microsoft.com/office/drawing/2014/main" id="{00000000-0008-0000-05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9" name="Text Box 18">
          <a:extLst>
            <a:ext uri="{FF2B5EF4-FFF2-40B4-BE49-F238E27FC236}">
              <a16:creationId xmlns:a16="http://schemas.microsoft.com/office/drawing/2014/main" id="{00000000-0008-0000-05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10" name="Text Box 19">
          <a:extLst>
            <a:ext uri="{FF2B5EF4-FFF2-40B4-BE49-F238E27FC236}">
              <a16:creationId xmlns:a16="http://schemas.microsoft.com/office/drawing/2014/main" id="{00000000-0008-0000-05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1" name="Text Box 16">
          <a:extLst>
            <a:ext uri="{FF2B5EF4-FFF2-40B4-BE49-F238E27FC236}">
              <a16:creationId xmlns:a16="http://schemas.microsoft.com/office/drawing/2014/main" id="{00000000-0008-0000-05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2" name="Text Box 17">
          <a:extLst>
            <a:ext uri="{FF2B5EF4-FFF2-40B4-BE49-F238E27FC236}">
              <a16:creationId xmlns:a16="http://schemas.microsoft.com/office/drawing/2014/main" id="{00000000-0008-0000-05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3" name="Text Box 18">
          <a:extLst>
            <a:ext uri="{FF2B5EF4-FFF2-40B4-BE49-F238E27FC236}">
              <a16:creationId xmlns:a16="http://schemas.microsoft.com/office/drawing/2014/main" id="{00000000-0008-0000-05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4" name="Text Box 19">
          <a:extLst>
            <a:ext uri="{FF2B5EF4-FFF2-40B4-BE49-F238E27FC236}">
              <a16:creationId xmlns:a16="http://schemas.microsoft.com/office/drawing/2014/main" id="{00000000-0008-0000-05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615"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6" name="Text Box 16">
          <a:extLst>
            <a:ext uri="{FF2B5EF4-FFF2-40B4-BE49-F238E27FC236}">
              <a16:creationId xmlns:a16="http://schemas.microsoft.com/office/drawing/2014/main" id="{00000000-0008-0000-05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7" name="Text Box 17">
          <a:extLst>
            <a:ext uri="{FF2B5EF4-FFF2-40B4-BE49-F238E27FC236}">
              <a16:creationId xmlns:a16="http://schemas.microsoft.com/office/drawing/2014/main" id="{00000000-0008-0000-05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8" name="Text Box 18">
          <a:extLst>
            <a:ext uri="{FF2B5EF4-FFF2-40B4-BE49-F238E27FC236}">
              <a16:creationId xmlns:a16="http://schemas.microsoft.com/office/drawing/2014/main" id="{00000000-0008-0000-05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9" name="Text Box 19">
          <a:extLst>
            <a:ext uri="{FF2B5EF4-FFF2-40B4-BE49-F238E27FC236}">
              <a16:creationId xmlns:a16="http://schemas.microsoft.com/office/drawing/2014/main" id="{00000000-0008-0000-05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20" name="Text Box 16">
          <a:extLst>
            <a:ext uri="{FF2B5EF4-FFF2-40B4-BE49-F238E27FC236}">
              <a16:creationId xmlns:a16="http://schemas.microsoft.com/office/drawing/2014/main" id="{00000000-0008-0000-05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21" name="Text Box 17">
          <a:extLst>
            <a:ext uri="{FF2B5EF4-FFF2-40B4-BE49-F238E27FC236}">
              <a16:creationId xmlns:a16="http://schemas.microsoft.com/office/drawing/2014/main" id="{00000000-0008-0000-05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116</xdr:row>
      <xdr:rowOff>15875</xdr:rowOff>
    </xdr:from>
    <xdr:ext cx="95250" cy="171450"/>
    <xdr:sp macro="" textlink="">
      <xdr:nvSpPr>
        <xdr:cNvPr id="3622" name="Text Box 18">
          <a:extLst>
            <a:ext uri="{FF2B5EF4-FFF2-40B4-BE49-F238E27FC236}">
              <a16:creationId xmlns:a16="http://schemas.microsoft.com/office/drawing/2014/main" id="{00000000-0008-0000-05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3" name="Text Box 16">
          <a:extLst>
            <a:ext uri="{FF2B5EF4-FFF2-40B4-BE49-F238E27FC236}">
              <a16:creationId xmlns:a16="http://schemas.microsoft.com/office/drawing/2014/main" id="{00000000-0008-0000-05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4" name="Text Box 17">
          <a:extLst>
            <a:ext uri="{FF2B5EF4-FFF2-40B4-BE49-F238E27FC236}">
              <a16:creationId xmlns:a16="http://schemas.microsoft.com/office/drawing/2014/main" id="{00000000-0008-0000-05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5" name="Text Box 18">
          <a:extLst>
            <a:ext uri="{FF2B5EF4-FFF2-40B4-BE49-F238E27FC236}">
              <a16:creationId xmlns:a16="http://schemas.microsoft.com/office/drawing/2014/main" id="{00000000-0008-0000-05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6" name="Text Box 19">
          <a:extLst>
            <a:ext uri="{FF2B5EF4-FFF2-40B4-BE49-F238E27FC236}">
              <a16:creationId xmlns:a16="http://schemas.microsoft.com/office/drawing/2014/main" id="{00000000-0008-0000-05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7" name="Text Box 16">
          <a:extLst>
            <a:ext uri="{FF2B5EF4-FFF2-40B4-BE49-F238E27FC236}">
              <a16:creationId xmlns:a16="http://schemas.microsoft.com/office/drawing/2014/main" id="{00000000-0008-0000-05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28"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3629"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442269"/>
    <xdr:sp macro="" textlink="">
      <xdr:nvSpPr>
        <xdr:cNvPr id="3630"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504825</xdr:rowOff>
    </xdr:from>
    <xdr:ext cx="95250" cy="442269"/>
    <xdr:sp macro="" textlink="">
      <xdr:nvSpPr>
        <xdr:cNvPr id="3631"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3632"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3633"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34"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5" name="Text Box 16">
          <a:extLst>
            <a:ext uri="{FF2B5EF4-FFF2-40B4-BE49-F238E27FC236}">
              <a16:creationId xmlns:a16="http://schemas.microsoft.com/office/drawing/2014/main" id="{00000000-0008-0000-05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6" name="Text Box 17">
          <a:extLst>
            <a:ext uri="{FF2B5EF4-FFF2-40B4-BE49-F238E27FC236}">
              <a16:creationId xmlns:a16="http://schemas.microsoft.com/office/drawing/2014/main" id="{00000000-0008-0000-05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7" name="Text Box 18">
          <a:extLst>
            <a:ext uri="{FF2B5EF4-FFF2-40B4-BE49-F238E27FC236}">
              <a16:creationId xmlns:a16="http://schemas.microsoft.com/office/drawing/2014/main" id="{00000000-0008-0000-05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8" name="Text Box 19">
          <a:extLst>
            <a:ext uri="{FF2B5EF4-FFF2-40B4-BE49-F238E27FC236}">
              <a16:creationId xmlns:a16="http://schemas.microsoft.com/office/drawing/2014/main" id="{00000000-0008-0000-05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39" name="Text Box 16">
          <a:extLst>
            <a:ext uri="{FF2B5EF4-FFF2-40B4-BE49-F238E27FC236}">
              <a16:creationId xmlns:a16="http://schemas.microsoft.com/office/drawing/2014/main" id="{00000000-0008-0000-05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0" name="Text Box 17">
          <a:extLst>
            <a:ext uri="{FF2B5EF4-FFF2-40B4-BE49-F238E27FC236}">
              <a16:creationId xmlns:a16="http://schemas.microsoft.com/office/drawing/2014/main" id="{00000000-0008-0000-05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1" name="Text Box 18">
          <a:extLst>
            <a:ext uri="{FF2B5EF4-FFF2-40B4-BE49-F238E27FC236}">
              <a16:creationId xmlns:a16="http://schemas.microsoft.com/office/drawing/2014/main" id="{00000000-0008-0000-05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2" name="Text Box 19">
          <a:extLst>
            <a:ext uri="{FF2B5EF4-FFF2-40B4-BE49-F238E27FC236}">
              <a16:creationId xmlns:a16="http://schemas.microsoft.com/office/drawing/2014/main" id="{00000000-0008-0000-05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3" name="Text Box 16">
          <a:extLst>
            <a:ext uri="{FF2B5EF4-FFF2-40B4-BE49-F238E27FC236}">
              <a16:creationId xmlns:a16="http://schemas.microsoft.com/office/drawing/2014/main" id="{00000000-0008-0000-05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4" name="Text Box 17">
          <a:extLst>
            <a:ext uri="{FF2B5EF4-FFF2-40B4-BE49-F238E27FC236}">
              <a16:creationId xmlns:a16="http://schemas.microsoft.com/office/drawing/2014/main" id="{00000000-0008-0000-05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5" name="Text Box 18">
          <a:extLst>
            <a:ext uri="{FF2B5EF4-FFF2-40B4-BE49-F238E27FC236}">
              <a16:creationId xmlns:a16="http://schemas.microsoft.com/office/drawing/2014/main" id="{00000000-0008-0000-05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6" name="Text Box 19">
          <a:extLst>
            <a:ext uri="{FF2B5EF4-FFF2-40B4-BE49-F238E27FC236}">
              <a16:creationId xmlns:a16="http://schemas.microsoft.com/office/drawing/2014/main" id="{00000000-0008-0000-05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647"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48" name="Text Box 16">
          <a:extLst>
            <a:ext uri="{FF2B5EF4-FFF2-40B4-BE49-F238E27FC236}">
              <a16:creationId xmlns:a16="http://schemas.microsoft.com/office/drawing/2014/main" id="{00000000-0008-0000-05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49" name="Text Box 17">
          <a:extLst>
            <a:ext uri="{FF2B5EF4-FFF2-40B4-BE49-F238E27FC236}">
              <a16:creationId xmlns:a16="http://schemas.microsoft.com/office/drawing/2014/main" id="{00000000-0008-0000-05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50" name="Text Box 18">
          <a:extLst>
            <a:ext uri="{FF2B5EF4-FFF2-40B4-BE49-F238E27FC236}">
              <a16:creationId xmlns:a16="http://schemas.microsoft.com/office/drawing/2014/main" id="{00000000-0008-0000-05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51" name="Text Box 19">
          <a:extLst>
            <a:ext uri="{FF2B5EF4-FFF2-40B4-BE49-F238E27FC236}">
              <a16:creationId xmlns:a16="http://schemas.microsoft.com/office/drawing/2014/main" id="{00000000-0008-0000-05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2" name="Text Box 16">
          <a:extLst>
            <a:ext uri="{FF2B5EF4-FFF2-40B4-BE49-F238E27FC236}">
              <a16:creationId xmlns:a16="http://schemas.microsoft.com/office/drawing/2014/main" id="{00000000-0008-0000-05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3" name="Text Box 17">
          <a:extLst>
            <a:ext uri="{FF2B5EF4-FFF2-40B4-BE49-F238E27FC236}">
              <a16:creationId xmlns:a16="http://schemas.microsoft.com/office/drawing/2014/main" id="{00000000-0008-0000-05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4" name="Text Box 18">
          <a:extLst>
            <a:ext uri="{FF2B5EF4-FFF2-40B4-BE49-F238E27FC236}">
              <a16:creationId xmlns:a16="http://schemas.microsoft.com/office/drawing/2014/main" id="{00000000-0008-0000-05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5" name="Text Box 16">
          <a:extLst>
            <a:ext uri="{FF2B5EF4-FFF2-40B4-BE49-F238E27FC236}">
              <a16:creationId xmlns:a16="http://schemas.microsoft.com/office/drawing/2014/main" id="{00000000-0008-0000-05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6" name="Text Box 17">
          <a:extLst>
            <a:ext uri="{FF2B5EF4-FFF2-40B4-BE49-F238E27FC236}">
              <a16:creationId xmlns:a16="http://schemas.microsoft.com/office/drawing/2014/main" id="{00000000-0008-0000-05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7" name="Text Box 18">
          <a:extLst>
            <a:ext uri="{FF2B5EF4-FFF2-40B4-BE49-F238E27FC236}">
              <a16:creationId xmlns:a16="http://schemas.microsoft.com/office/drawing/2014/main" id="{00000000-0008-0000-05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8" name="Text Box 19">
          <a:extLst>
            <a:ext uri="{FF2B5EF4-FFF2-40B4-BE49-F238E27FC236}">
              <a16:creationId xmlns:a16="http://schemas.microsoft.com/office/drawing/2014/main" id="{00000000-0008-0000-05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9" name="Text Box 16">
          <a:extLst>
            <a:ext uri="{FF2B5EF4-FFF2-40B4-BE49-F238E27FC236}">
              <a16:creationId xmlns:a16="http://schemas.microsoft.com/office/drawing/2014/main" id="{00000000-0008-0000-05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0" name="Text Box 17">
          <a:extLst>
            <a:ext uri="{FF2B5EF4-FFF2-40B4-BE49-F238E27FC236}">
              <a16:creationId xmlns:a16="http://schemas.microsoft.com/office/drawing/2014/main" id="{00000000-0008-0000-05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1" name="Text Box 18">
          <a:extLst>
            <a:ext uri="{FF2B5EF4-FFF2-40B4-BE49-F238E27FC236}">
              <a16:creationId xmlns:a16="http://schemas.microsoft.com/office/drawing/2014/main" id="{00000000-0008-0000-05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2" name="Text Box 19">
          <a:extLst>
            <a:ext uri="{FF2B5EF4-FFF2-40B4-BE49-F238E27FC236}">
              <a16:creationId xmlns:a16="http://schemas.microsoft.com/office/drawing/2014/main" id="{00000000-0008-0000-05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3663"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442269"/>
    <xdr:sp macro="" textlink="">
      <xdr:nvSpPr>
        <xdr:cNvPr id="3664"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504825</xdr:rowOff>
    </xdr:from>
    <xdr:ext cx="95250" cy="442269"/>
    <xdr:sp macro="" textlink="">
      <xdr:nvSpPr>
        <xdr:cNvPr id="3665"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3666"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3667"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213632"/>
    <xdr:sp macro="" textlink="">
      <xdr:nvSpPr>
        <xdr:cNvPr id="3668"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69" name="Text Box 16">
          <a:extLst>
            <a:ext uri="{FF2B5EF4-FFF2-40B4-BE49-F238E27FC236}">
              <a16:creationId xmlns:a16="http://schemas.microsoft.com/office/drawing/2014/main" id="{00000000-0008-0000-05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0" name="Text Box 17">
          <a:extLst>
            <a:ext uri="{FF2B5EF4-FFF2-40B4-BE49-F238E27FC236}">
              <a16:creationId xmlns:a16="http://schemas.microsoft.com/office/drawing/2014/main" id="{00000000-0008-0000-05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1" name="Text Box 18">
          <a:extLst>
            <a:ext uri="{FF2B5EF4-FFF2-40B4-BE49-F238E27FC236}">
              <a16:creationId xmlns:a16="http://schemas.microsoft.com/office/drawing/2014/main" id="{00000000-0008-0000-05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2" name="Text Box 19">
          <a:extLst>
            <a:ext uri="{FF2B5EF4-FFF2-40B4-BE49-F238E27FC236}">
              <a16:creationId xmlns:a16="http://schemas.microsoft.com/office/drawing/2014/main" id="{00000000-0008-0000-05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3" name="Text Box 16">
          <a:extLst>
            <a:ext uri="{FF2B5EF4-FFF2-40B4-BE49-F238E27FC236}">
              <a16:creationId xmlns:a16="http://schemas.microsoft.com/office/drawing/2014/main" id="{00000000-0008-0000-05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4" name="Text Box 17">
          <a:extLst>
            <a:ext uri="{FF2B5EF4-FFF2-40B4-BE49-F238E27FC236}">
              <a16:creationId xmlns:a16="http://schemas.microsoft.com/office/drawing/2014/main" id="{00000000-0008-0000-05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5" name="Text Box 18">
          <a:extLst>
            <a:ext uri="{FF2B5EF4-FFF2-40B4-BE49-F238E27FC236}">
              <a16:creationId xmlns:a16="http://schemas.microsoft.com/office/drawing/2014/main" id="{00000000-0008-0000-05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6" name="Text Box 19">
          <a:extLst>
            <a:ext uri="{FF2B5EF4-FFF2-40B4-BE49-F238E27FC236}">
              <a16:creationId xmlns:a16="http://schemas.microsoft.com/office/drawing/2014/main" id="{00000000-0008-0000-05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7" name="Text Box 16">
          <a:extLst>
            <a:ext uri="{FF2B5EF4-FFF2-40B4-BE49-F238E27FC236}">
              <a16:creationId xmlns:a16="http://schemas.microsoft.com/office/drawing/2014/main" id="{00000000-0008-0000-05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8" name="Text Box 17">
          <a:extLst>
            <a:ext uri="{FF2B5EF4-FFF2-40B4-BE49-F238E27FC236}">
              <a16:creationId xmlns:a16="http://schemas.microsoft.com/office/drawing/2014/main" id="{00000000-0008-0000-05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9" name="Text Box 18">
          <a:extLst>
            <a:ext uri="{FF2B5EF4-FFF2-40B4-BE49-F238E27FC236}">
              <a16:creationId xmlns:a16="http://schemas.microsoft.com/office/drawing/2014/main" id="{00000000-0008-0000-05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80" name="Text Box 19">
          <a:extLst>
            <a:ext uri="{FF2B5EF4-FFF2-40B4-BE49-F238E27FC236}">
              <a16:creationId xmlns:a16="http://schemas.microsoft.com/office/drawing/2014/main" id="{00000000-0008-0000-05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681"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2" name="Text Box 16">
          <a:extLst>
            <a:ext uri="{FF2B5EF4-FFF2-40B4-BE49-F238E27FC236}">
              <a16:creationId xmlns:a16="http://schemas.microsoft.com/office/drawing/2014/main" id="{00000000-0008-0000-05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3" name="Text Box 17">
          <a:extLst>
            <a:ext uri="{FF2B5EF4-FFF2-40B4-BE49-F238E27FC236}">
              <a16:creationId xmlns:a16="http://schemas.microsoft.com/office/drawing/2014/main" id="{00000000-0008-0000-05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4" name="Text Box 18">
          <a:extLst>
            <a:ext uri="{FF2B5EF4-FFF2-40B4-BE49-F238E27FC236}">
              <a16:creationId xmlns:a16="http://schemas.microsoft.com/office/drawing/2014/main" id="{00000000-0008-0000-05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5" name="Text Box 19">
          <a:extLst>
            <a:ext uri="{FF2B5EF4-FFF2-40B4-BE49-F238E27FC236}">
              <a16:creationId xmlns:a16="http://schemas.microsoft.com/office/drawing/2014/main" id="{00000000-0008-0000-05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686"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7" name="Text Box 16">
          <a:extLst>
            <a:ext uri="{FF2B5EF4-FFF2-40B4-BE49-F238E27FC236}">
              <a16:creationId xmlns:a16="http://schemas.microsoft.com/office/drawing/2014/main" id="{00000000-0008-0000-05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8" name="Text Box 17">
          <a:extLst>
            <a:ext uri="{FF2B5EF4-FFF2-40B4-BE49-F238E27FC236}">
              <a16:creationId xmlns:a16="http://schemas.microsoft.com/office/drawing/2014/main" id="{00000000-0008-0000-05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9" name="Text Box 18">
          <a:extLst>
            <a:ext uri="{FF2B5EF4-FFF2-40B4-BE49-F238E27FC236}">
              <a16:creationId xmlns:a16="http://schemas.microsoft.com/office/drawing/2014/main" id="{00000000-0008-0000-05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0" name="Text Box 16">
          <a:extLst>
            <a:ext uri="{FF2B5EF4-FFF2-40B4-BE49-F238E27FC236}">
              <a16:creationId xmlns:a16="http://schemas.microsoft.com/office/drawing/2014/main" id="{00000000-0008-0000-05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1" name="Text Box 17">
          <a:extLst>
            <a:ext uri="{FF2B5EF4-FFF2-40B4-BE49-F238E27FC236}">
              <a16:creationId xmlns:a16="http://schemas.microsoft.com/office/drawing/2014/main" id="{00000000-0008-0000-05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2" name="Text Box 18">
          <a:extLst>
            <a:ext uri="{FF2B5EF4-FFF2-40B4-BE49-F238E27FC236}">
              <a16:creationId xmlns:a16="http://schemas.microsoft.com/office/drawing/2014/main" id="{00000000-0008-0000-05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3" name="Text Box 19">
          <a:extLst>
            <a:ext uri="{FF2B5EF4-FFF2-40B4-BE49-F238E27FC236}">
              <a16:creationId xmlns:a16="http://schemas.microsoft.com/office/drawing/2014/main" id="{00000000-0008-0000-05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4" name="Text Box 16">
          <a:extLst>
            <a:ext uri="{FF2B5EF4-FFF2-40B4-BE49-F238E27FC236}">
              <a16:creationId xmlns:a16="http://schemas.microsoft.com/office/drawing/2014/main" id="{00000000-0008-0000-05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5" name="Text Box 17">
          <a:extLst>
            <a:ext uri="{FF2B5EF4-FFF2-40B4-BE49-F238E27FC236}">
              <a16:creationId xmlns:a16="http://schemas.microsoft.com/office/drawing/2014/main" id="{00000000-0008-0000-05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6" name="Text Box 18">
          <a:extLst>
            <a:ext uri="{FF2B5EF4-FFF2-40B4-BE49-F238E27FC236}">
              <a16:creationId xmlns:a16="http://schemas.microsoft.com/office/drawing/2014/main" id="{00000000-0008-0000-05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697"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98" name="Text Box 16">
          <a:extLst>
            <a:ext uri="{FF2B5EF4-FFF2-40B4-BE49-F238E27FC236}">
              <a16:creationId xmlns:a16="http://schemas.microsoft.com/office/drawing/2014/main" id="{00000000-0008-0000-05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99" name="Text Box 17">
          <a:extLst>
            <a:ext uri="{FF2B5EF4-FFF2-40B4-BE49-F238E27FC236}">
              <a16:creationId xmlns:a16="http://schemas.microsoft.com/office/drawing/2014/main" id="{00000000-0008-0000-05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00" name="Text Box 18">
          <a:extLst>
            <a:ext uri="{FF2B5EF4-FFF2-40B4-BE49-F238E27FC236}">
              <a16:creationId xmlns:a16="http://schemas.microsoft.com/office/drawing/2014/main" id="{00000000-0008-0000-05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01" name="Text Box 19">
          <a:extLst>
            <a:ext uri="{FF2B5EF4-FFF2-40B4-BE49-F238E27FC236}">
              <a16:creationId xmlns:a16="http://schemas.microsoft.com/office/drawing/2014/main" id="{00000000-0008-0000-05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2" name="Text Box 16">
          <a:extLst>
            <a:ext uri="{FF2B5EF4-FFF2-40B4-BE49-F238E27FC236}">
              <a16:creationId xmlns:a16="http://schemas.microsoft.com/office/drawing/2014/main" id="{00000000-0008-0000-05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3" name="Text Box 17">
          <a:extLst>
            <a:ext uri="{FF2B5EF4-FFF2-40B4-BE49-F238E27FC236}">
              <a16:creationId xmlns:a16="http://schemas.microsoft.com/office/drawing/2014/main" id="{00000000-0008-0000-05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4" name="Text Box 18">
          <a:extLst>
            <a:ext uri="{FF2B5EF4-FFF2-40B4-BE49-F238E27FC236}">
              <a16:creationId xmlns:a16="http://schemas.microsoft.com/office/drawing/2014/main" id="{00000000-0008-0000-05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5" name="Text Box 19">
          <a:extLst>
            <a:ext uri="{FF2B5EF4-FFF2-40B4-BE49-F238E27FC236}">
              <a16:creationId xmlns:a16="http://schemas.microsoft.com/office/drawing/2014/main" id="{00000000-0008-0000-05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6" name="Text Box 16">
          <a:extLst>
            <a:ext uri="{FF2B5EF4-FFF2-40B4-BE49-F238E27FC236}">
              <a16:creationId xmlns:a16="http://schemas.microsoft.com/office/drawing/2014/main" id="{00000000-0008-0000-05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7" name="Text Box 17">
          <a:extLst>
            <a:ext uri="{FF2B5EF4-FFF2-40B4-BE49-F238E27FC236}">
              <a16:creationId xmlns:a16="http://schemas.microsoft.com/office/drawing/2014/main" id="{00000000-0008-0000-05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8" name="Text Box 18">
          <a:extLst>
            <a:ext uri="{FF2B5EF4-FFF2-40B4-BE49-F238E27FC236}">
              <a16:creationId xmlns:a16="http://schemas.microsoft.com/office/drawing/2014/main" id="{00000000-0008-0000-05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9" name="Text Box 19">
          <a:extLst>
            <a:ext uri="{FF2B5EF4-FFF2-40B4-BE49-F238E27FC236}">
              <a16:creationId xmlns:a16="http://schemas.microsoft.com/office/drawing/2014/main" id="{00000000-0008-0000-05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710"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1" name="Text Box 16">
          <a:extLst>
            <a:ext uri="{FF2B5EF4-FFF2-40B4-BE49-F238E27FC236}">
              <a16:creationId xmlns:a16="http://schemas.microsoft.com/office/drawing/2014/main" id="{00000000-0008-0000-05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2" name="Text Box 17">
          <a:extLst>
            <a:ext uri="{FF2B5EF4-FFF2-40B4-BE49-F238E27FC236}">
              <a16:creationId xmlns:a16="http://schemas.microsoft.com/office/drawing/2014/main" id="{00000000-0008-0000-05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3" name="Text Box 18">
          <a:extLst>
            <a:ext uri="{FF2B5EF4-FFF2-40B4-BE49-F238E27FC236}">
              <a16:creationId xmlns:a16="http://schemas.microsoft.com/office/drawing/2014/main" id="{00000000-0008-0000-05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4" name="Text Box 19">
          <a:extLst>
            <a:ext uri="{FF2B5EF4-FFF2-40B4-BE49-F238E27FC236}">
              <a16:creationId xmlns:a16="http://schemas.microsoft.com/office/drawing/2014/main" id="{00000000-0008-0000-05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15" name="Text Box 16">
          <a:extLst>
            <a:ext uri="{FF2B5EF4-FFF2-40B4-BE49-F238E27FC236}">
              <a16:creationId xmlns:a16="http://schemas.microsoft.com/office/drawing/2014/main" id="{00000000-0008-0000-05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16" name="Text Box 17">
          <a:extLst>
            <a:ext uri="{FF2B5EF4-FFF2-40B4-BE49-F238E27FC236}">
              <a16:creationId xmlns:a16="http://schemas.microsoft.com/office/drawing/2014/main" id="{00000000-0008-0000-05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122</xdr:row>
      <xdr:rowOff>15875</xdr:rowOff>
    </xdr:from>
    <xdr:ext cx="95250" cy="171450"/>
    <xdr:sp macro="" textlink="">
      <xdr:nvSpPr>
        <xdr:cNvPr id="3717" name="Text Box 18">
          <a:extLst>
            <a:ext uri="{FF2B5EF4-FFF2-40B4-BE49-F238E27FC236}">
              <a16:creationId xmlns:a16="http://schemas.microsoft.com/office/drawing/2014/main" id="{00000000-0008-0000-05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18" name="Text Box 16">
          <a:extLst>
            <a:ext uri="{FF2B5EF4-FFF2-40B4-BE49-F238E27FC236}">
              <a16:creationId xmlns:a16="http://schemas.microsoft.com/office/drawing/2014/main" id="{00000000-0008-0000-05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19" name="Text Box 17">
          <a:extLst>
            <a:ext uri="{FF2B5EF4-FFF2-40B4-BE49-F238E27FC236}">
              <a16:creationId xmlns:a16="http://schemas.microsoft.com/office/drawing/2014/main" id="{00000000-0008-0000-05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0" name="Text Box 18">
          <a:extLst>
            <a:ext uri="{FF2B5EF4-FFF2-40B4-BE49-F238E27FC236}">
              <a16:creationId xmlns:a16="http://schemas.microsoft.com/office/drawing/2014/main" id="{00000000-0008-0000-05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1" name="Text Box 19">
          <a:extLst>
            <a:ext uri="{FF2B5EF4-FFF2-40B4-BE49-F238E27FC236}">
              <a16:creationId xmlns:a16="http://schemas.microsoft.com/office/drawing/2014/main" id="{00000000-0008-0000-05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2" name="Text Box 16">
          <a:extLst>
            <a:ext uri="{FF2B5EF4-FFF2-40B4-BE49-F238E27FC236}">
              <a16:creationId xmlns:a16="http://schemas.microsoft.com/office/drawing/2014/main" id="{00000000-0008-0000-05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723"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3724"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3725"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3726"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3727"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3728"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729"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30" name="Text Box 16">
          <a:extLst>
            <a:ext uri="{FF2B5EF4-FFF2-40B4-BE49-F238E27FC236}">
              <a16:creationId xmlns:a16="http://schemas.microsoft.com/office/drawing/2014/main" id="{00000000-0008-0000-05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31" name="Text Box 17">
          <a:extLst>
            <a:ext uri="{FF2B5EF4-FFF2-40B4-BE49-F238E27FC236}">
              <a16:creationId xmlns:a16="http://schemas.microsoft.com/office/drawing/2014/main" id="{00000000-0008-0000-05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32" name="Text Box 18">
          <a:extLst>
            <a:ext uri="{FF2B5EF4-FFF2-40B4-BE49-F238E27FC236}">
              <a16:creationId xmlns:a16="http://schemas.microsoft.com/office/drawing/2014/main" id="{00000000-0008-0000-05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33" name="Text Box 19">
          <a:extLst>
            <a:ext uri="{FF2B5EF4-FFF2-40B4-BE49-F238E27FC236}">
              <a16:creationId xmlns:a16="http://schemas.microsoft.com/office/drawing/2014/main" id="{00000000-0008-0000-05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34" name="Text Box 16">
          <a:extLst>
            <a:ext uri="{FF2B5EF4-FFF2-40B4-BE49-F238E27FC236}">
              <a16:creationId xmlns:a16="http://schemas.microsoft.com/office/drawing/2014/main" id="{00000000-0008-0000-05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35" name="Text Box 17">
          <a:extLst>
            <a:ext uri="{FF2B5EF4-FFF2-40B4-BE49-F238E27FC236}">
              <a16:creationId xmlns:a16="http://schemas.microsoft.com/office/drawing/2014/main" id="{00000000-0008-0000-05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36" name="Text Box 18">
          <a:extLst>
            <a:ext uri="{FF2B5EF4-FFF2-40B4-BE49-F238E27FC236}">
              <a16:creationId xmlns:a16="http://schemas.microsoft.com/office/drawing/2014/main" id="{00000000-0008-0000-05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37" name="Text Box 19">
          <a:extLst>
            <a:ext uri="{FF2B5EF4-FFF2-40B4-BE49-F238E27FC236}">
              <a16:creationId xmlns:a16="http://schemas.microsoft.com/office/drawing/2014/main" id="{00000000-0008-0000-05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38" name="Text Box 16">
          <a:extLst>
            <a:ext uri="{FF2B5EF4-FFF2-40B4-BE49-F238E27FC236}">
              <a16:creationId xmlns:a16="http://schemas.microsoft.com/office/drawing/2014/main" id="{00000000-0008-0000-05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39" name="Text Box 17">
          <a:extLst>
            <a:ext uri="{FF2B5EF4-FFF2-40B4-BE49-F238E27FC236}">
              <a16:creationId xmlns:a16="http://schemas.microsoft.com/office/drawing/2014/main" id="{00000000-0008-0000-05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40" name="Text Box 18">
          <a:extLst>
            <a:ext uri="{FF2B5EF4-FFF2-40B4-BE49-F238E27FC236}">
              <a16:creationId xmlns:a16="http://schemas.microsoft.com/office/drawing/2014/main" id="{00000000-0008-0000-05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41" name="Text Box 19">
          <a:extLst>
            <a:ext uri="{FF2B5EF4-FFF2-40B4-BE49-F238E27FC236}">
              <a16:creationId xmlns:a16="http://schemas.microsoft.com/office/drawing/2014/main" id="{00000000-0008-0000-05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3742"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43" name="Text Box 16">
          <a:extLst>
            <a:ext uri="{FF2B5EF4-FFF2-40B4-BE49-F238E27FC236}">
              <a16:creationId xmlns:a16="http://schemas.microsoft.com/office/drawing/2014/main" id="{00000000-0008-0000-05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44" name="Text Box 17">
          <a:extLst>
            <a:ext uri="{FF2B5EF4-FFF2-40B4-BE49-F238E27FC236}">
              <a16:creationId xmlns:a16="http://schemas.microsoft.com/office/drawing/2014/main" id="{00000000-0008-0000-05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45" name="Text Box 18">
          <a:extLst>
            <a:ext uri="{FF2B5EF4-FFF2-40B4-BE49-F238E27FC236}">
              <a16:creationId xmlns:a16="http://schemas.microsoft.com/office/drawing/2014/main" id="{00000000-0008-0000-05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46" name="Text Box 19">
          <a:extLst>
            <a:ext uri="{FF2B5EF4-FFF2-40B4-BE49-F238E27FC236}">
              <a16:creationId xmlns:a16="http://schemas.microsoft.com/office/drawing/2014/main" id="{00000000-0008-0000-05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47" name="Text Box 16">
          <a:extLst>
            <a:ext uri="{FF2B5EF4-FFF2-40B4-BE49-F238E27FC236}">
              <a16:creationId xmlns:a16="http://schemas.microsoft.com/office/drawing/2014/main" id="{00000000-0008-0000-05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48" name="Text Box 17">
          <a:extLst>
            <a:ext uri="{FF2B5EF4-FFF2-40B4-BE49-F238E27FC236}">
              <a16:creationId xmlns:a16="http://schemas.microsoft.com/office/drawing/2014/main" id="{00000000-0008-0000-05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49" name="Text Box 18">
          <a:extLst>
            <a:ext uri="{FF2B5EF4-FFF2-40B4-BE49-F238E27FC236}">
              <a16:creationId xmlns:a16="http://schemas.microsoft.com/office/drawing/2014/main" id="{00000000-0008-0000-05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0" name="Text Box 16">
          <a:extLst>
            <a:ext uri="{FF2B5EF4-FFF2-40B4-BE49-F238E27FC236}">
              <a16:creationId xmlns:a16="http://schemas.microsoft.com/office/drawing/2014/main" id="{00000000-0008-0000-05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1" name="Text Box 17">
          <a:extLst>
            <a:ext uri="{FF2B5EF4-FFF2-40B4-BE49-F238E27FC236}">
              <a16:creationId xmlns:a16="http://schemas.microsoft.com/office/drawing/2014/main" id="{00000000-0008-0000-05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2" name="Text Box 18">
          <a:extLst>
            <a:ext uri="{FF2B5EF4-FFF2-40B4-BE49-F238E27FC236}">
              <a16:creationId xmlns:a16="http://schemas.microsoft.com/office/drawing/2014/main" id="{00000000-0008-0000-05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3" name="Text Box 19">
          <a:extLst>
            <a:ext uri="{FF2B5EF4-FFF2-40B4-BE49-F238E27FC236}">
              <a16:creationId xmlns:a16="http://schemas.microsoft.com/office/drawing/2014/main" id="{00000000-0008-0000-05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4" name="Text Box 16">
          <a:extLst>
            <a:ext uri="{FF2B5EF4-FFF2-40B4-BE49-F238E27FC236}">
              <a16:creationId xmlns:a16="http://schemas.microsoft.com/office/drawing/2014/main" id="{00000000-0008-0000-05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5" name="Text Box 17">
          <a:extLst>
            <a:ext uri="{FF2B5EF4-FFF2-40B4-BE49-F238E27FC236}">
              <a16:creationId xmlns:a16="http://schemas.microsoft.com/office/drawing/2014/main" id="{00000000-0008-0000-05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6" name="Text Box 18">
          <a:extLst>
            <a:ext uri="{FF2B5EF4-FFF2-40B4-BE49-F238E27FC236}">
              <a16:creationId xmlns:a16="http://schemas.microsoft.com/office/drawing/2014/main" id="{00000000-0008-0000-05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57" name="Text Box 19">
          <a:extLst>
            <a:ext uri="{FF2B5EF4-FFF2-40B4-BE49-F238E27FC236}">
              <a16:creationId xmlns:a16="http://schemas.microsoft.com/office/drawing/2014/main" id="{00000000-0008-0000-05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3758"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3759"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3760"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3761"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122</xdr:row>
      <xdr:rowOff>346075</xdr:rowOff>
    </xdr:from>
    <xdr:ext cx="95250" cy="444331"/>
    <xdr:sp macro="" textlink="">
      <xdr:nvSpPr>
        <xdr:cNvPr id="3762"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4927600" y="44764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3763"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64" name="Text Box 16">
          <a:extLst>
            <a:ext uri="{FF2B5EF4-FFF2-40B4-BE49-F238E27FC236}">
              <a16:creationId xmlns:a16="http://schemas.microsoft.com/office/drawing/2014/main" id="{00000000-0008-0000-05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65" name="Text Box 17">
          <a:extLst>
            <a:ext uri="{FF2B5EF4-FFF2-40B4-BE49-F238E27FC236}">
              <a16:creationId xmlns:a16="http://schemas.microsoft.com/office/drawing/2014/main" id="{00000000-0008-0000-05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66" name="Text Box 18">
          <a:extLst>
            <a:ext uri="{FF2B5EF4-FFF2-40B4-BE49-F238E27FC236}">
              <a16:creationId xmlns:a16="http://schemas.microsoft.com/office/drawing/2014/main" id="{00000000-0008-0000-05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67" name="Text Box 19">
          <a:extLst>
            <a:ext uri="{FF2B5EF4-FFF2-40B4-BE49-F238E27FC236}">
              <a16:creationId xmlns:a16="http://schemas.microsoft.com/office/drawing/2014/main" id="{00000000-0008-0000-05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68" name="Text Box 16">
          <a:extLst>
            <a:ext uri="{FF2B5EF4-FFF2-40B4-BE49-F238E27FC236}">
              <a16:creationId xmlns:a16="http://schemas.microsoft.com/office/drawing/2014/main" id="{00000000-0008-0000-05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69" name="Text Box 17">
          <a:extLst>
            <a:ext uri="{FF2B5EF4-FFF2-40B4-BE49-F238E27FC236}">
              <a16:creationId xmlns:a16="http://schemas.microsoft.com/office/drawing/2014/main" id="{00000000-0008-0000-05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70" name="Text Box 18">
          <a:extLst>
            <a:ext uri="{FF2B5EF4-FFF2-40B4-BE49-F238E27FC236}">
              <a16:creationId xmlns:a16="http://schemas.microsoft.com/office/drawing/2014/main" id="{00000000-0008-0000-05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71" name="Text Box 19">
          <a:extLst>
            <a:ext uri="{FF2B5EF4-FFF2-40B4-BE49-F238E27FC236}">
              <a16:creationId xmlns:a16="http://schemas.microsoft.com/office/drawing/2014/main" id="{00000000-0008-0000-05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72" name="Text Box 16">
          <a:extLst>
            <a:ext uri="{FF2B5EF4-FFF2-40B4-BE49-F238E27FC236}">
              <a16:creationId xmlns:a16="http://schemas.microsoft.com/office/drawing/2014/main" id="{00000000-0008-0000-05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73" name="Text Box 17">
          <a:extLst>
            <a:ext uri="{FF2B5EF4-FFF2-40B4-BE49-F238E27FC236}">
              <a16:creationId xmlns:a16="http://schemas.microsoft.com/office/drawing/2014/main" id="{00000000-0008-0000-05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74" name="Text Box 18">
          <a:extLst>
            <a:ext uri="{FF2B5EF4-FFF2-40B4-BE49-F238E27FC236}">
              <a16:creationId xmlns:a16="http://schemas.microsoft.com/office/drawing/2014/main" id="{00000000-0008-0000-05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3775" name="Text Box 19">
          <a:extLst>
            <a:ext uri="{FF2B5EF4-FFF2-40B4-BE49-F238E27FC236}">
              <a16:creationId xmlns:a16="http://schemas.microsoft.com/office/drawing/2014/main" id="{00000000-0008-0000-05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3776"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77" name="Text Box 16">
          <a:extLst>
            <a:ext uri="{FF2B5EF4-FFF2-40B4-BE49-F238E27FC236}">
              <a16:creationId xmlns:a16="http://schemas.microsoft.com/office/drawing/2014/main" id="{00000000-0008-0000-05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78" name="Text Box 17">
          <a:extLst>
            <a:ext uri="{FF2B5EF4-FFF2-40B4-BE49-F238E27FC236}">
              <a16:creationId xmlns:a16="http://schemas.microsoft.com/office/drawing/2014/main" id="{00000000-0008-0000-05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79" name="Text Box 18">
          <a:extLst>
            <a:ext uri="{FF2B5EF4-FFF2-40B4-BE49-F238E27FC236}">
              <a16:creationId xmlns:a16="http://schemas.microsoft.com/office/drawing/2014/main" id="{00000000-0008-0000-05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80" name="Text Box 19">
          <a:extLst>
            <a:ext uri="{FF2B5EF4-FFF2-40B4-BE49-F238E27FC236}">
              <a16:creationId xmlns:a16="http://schemas.microsoft.com/office/drawing/2014/main" id="{00000000-0008-0000-05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504825</xdr:rowOff>
    </xdr:from>
    <xdr:ext cx="95250" cy="442269"/>
    <xdr:sp macro="" textlink="">
      <xdr:nvSpPr>
        <xdr:cNvPr id="3781"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82" name="Text Box 16">
          <a:extLst>
            <a:ext uri="{FF2B5EF4-FFF2-40B4-BE49-F238E27FC236}">
              <a16:creationId xmlns:a16="http://schemas.microsoft.com/office/drawing/2014/main" id="{00000000-0008-0000-05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83" name="Text Box 17">
          <a:extLst>
            <a:ext uri="{FF2B5EF4-FFF2-40B4-BE49-F238E27FC236}">
              <a16:creationId xmlns:a16="http://schemas.microsoft.com/office/drawing/2014/main" id="{00000000-0008-0000-05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84" name="Text Box 18">
          <a:extLst>
            <a:ext uri="{FF2B5EF4-FFF2-40B4-BE49-F238E27FC236}">
              <a16:creationId xmlns:a16="http://schemas.microsoft.com/office/drawing/2014/main" id="{00000000-0008-0000-05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5" name="Text Box 16">
          <a:extLst>
            <a:ext uri="{FF2B5EF4-FFF2-40B4-BE49-F238E27FC236}">
              <a16:creationId xmlns:a16="http://schemas.microsoft.com/office/drawing/2014/main" id="{00000000-0008-0000-05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6" name="Text Box 17">
          <a:extLst>
            <a:ext uri="{FF2B5EF4-FFF2-40B4-BE49-F238E27FC236}">
              <a16:creationId xmlns:a16="http://schemas.microsoft.com/office/drawing/2014/main" id="{00000000-0008-0000-05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7" name="Text Box 18">
          <a:extLst>
            <a:ext uri="{FF2B5EF4-FFF2-40B4-BE49-F238E27FC236}">
              <a16:creationId xmlns:a16="http://schemas.microsoft.com/office/drawing/2014/main" id="{00000000-0008-0000-05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8" name="Text Box 19">
          <a:extLst>
            <a:ext uri="{FF2B5EF4-FFF2-40B4-BE49-F238E27FC236}">
              <a16:creationId xmlns:a16="http://schemas.microsoft.com/office/drawing/2014/main" id="{00000000-0008-0000-05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89" name="Text Box 16">
          <a:extLst>
            <a:ext uri="{FF2B5EF4-FFF2-40B4-BE49-F238E27FC236}">
              <a16:creationId xmlns:a16="http://schemas.microsoft.com/office/drawing/2014/main" id="{00000000-0008-0000-05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90" name="Text Box 17">
          <a:extLst>
            <a:ext uri="{FF2B5EF4-FFF2-40B4-BE49-F238E27FC236}">
              <a16:creationId xmlns:a16="http://schemas.microsoft.com/office/drawing/2014/main" id="{00000000-0008-0000-05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791" name="Text Box 18">
          <a:extLst>
            <a:ext uri="{FF2B5EF4-FFF2-40B4-BE49-F238E27FC236}">
              <a16:creationId xmlns:a16="http://schemas.microsoft.com/office/drawing/2014/main" id="{00000000-0008-0000-05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3792"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93" name="Text Box 16">
          <a:extLst>
            <a:ext uri="{FF2B5EF4-FFF2-40B4-BE49-F238E27FC236}">
              <a16:creationId xmlns:a16="http://schemas.microsoft.com/office/drawing/2014/main" id="{00000000-0008-0000-05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94" name="Text Box 17">
          <a:extLst>
            <a:ext uri="{FF2B5EF4-FFF2-40B4-BE49-F238E27FC236}">
              <a16:creationId xmlns:a16="http://schemas.microsoft.com/office/drawing/2014/main" id="{00000000-0008-0000-05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95" name="Text Box 18">
          <a:extLst>
            <a:ext uri="{FF2B5EF4-FFF2-40B4-BE49-F238E27FC236}">
              <a16:creationId xmlns:a16="http://schemas.microsoft.com/office/drawing/2014/main" id="{00000000-0008-0000-05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96" name="Text Box 19">
          <a:extLst>
            <a:ext uri="{FF2B5EF4-FFF2-40B4-BE49-F238E27FC236}">
              <a16:creationId xmlns:a16="http://schemas.microsoft.com/office/drawing/2014/main" id="{00000000-0008-0000-05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97" name="Text Box 16">
          <a:extLst>
            <a:ext uri="{FF2B5EF4-FFF2-40B4-BE49-F238E27FC236}">
              <a16:creationId xmlns:a16="http://schemas.microsoft.com/office/drawing/2014/main" id="{00000000-0008-0000-05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98" name="Text Box 17">
          <a:extLst>
            <a:ext uri="{FF2B5EF4-FFF2-40B4-BE49-F238E27FC236}">
              <a16:creationId xmlns:a16="http://schemas.microsoft.com/office/drawing/2014/main" id="{00000000-0008-0000-05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799" name="Text Box 18">
          <a:extLst>
            <a:ext uri="{FF2B5EF4-FFF2-40B4-BE49-F238E27FC236}">
              <a16:creationId xmlns:a16="http://schemas.microsoft.com/office/drawing/2014/main" id="{00000000-0008-0000-05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800" name="Text Box 19">
          <a:extLst>
            <a:ext uri="{FF2B5EF4-FFF2-40B4-BE49-F238E27FC236}">
              <a16:creationId xmlns:a16="http://schemas.microsoft.com/office/drawing/2014/main" id="{00000000-0008-0000-05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3801" name="Text Box 16">
          <a:extLst>
            <a:ext uri="{FF2B5EF4-FFF2-40B4-BE49-F238E27FC236}">
              <a16:creationId xmlns:a16="http://schemas.microsoft.com/office/drawing/2014/main" id="{00000000-0008-0000-05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3802" name="Text Box 17">
          <a:extLst>
            <a:ext uri="{FF2B5EF4-FFF2-40B4-BE49-F238E27FC236}">
              <a16:creationId xmlns:a16="http://schemas.microsoft.com/office/drawing/2014/main" id="{00000000-0008-0000-05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3803" name="Text Box 18">
          <a:extLst>
            <a:ext uri="{FF2B5EF4-FFF2-40B4-BE49-F238E27FC236}">
              <a16:creationId xmlns:a16="http://schemas.microsoft.com/office/drawing/2014/main" id="{00000000-0008-0000-05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3804" name="Text Box 19">
          <a:extLst>
            <a:ext uri="{FF2B5EF4-FFF2-40B4-BE49-F238E27FC236}">
              <a16:creationId xmlns:a16="http://schemas.microsoft.com/office/drawing/2014/main" id="{00000000-0008-0000-05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3805"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06" name="Text Box 16">
          <a:extLst>
            <a:ext uri="{FF2B5EF4-FFF2-40B4-BE49-F238E27FC236}">
              <a16:creationId xmlns:a16="http://schemas.microsoft.com/office/drawing/2014/main" id="{00000000-0008-0000-05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07" name="Text Box 17">
          <a:extLst>
            <a:ext uri="{FF2B5EF4-FFF2-40B4-BE49-F238E27FC236}">
              <a16:creationId xmlns:a16="http://schemas.microsoft.com/office/drawing/2014/main" id="{00000000-0008-0000-05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08" name="Text Box 18">
          <a:extLst>
            <a:ext uri="{FF2B5EF4-FFF2-40B4-BE49-F238E27FC236}">
              <a16:creationId xmlns:a16="http://schemas.microsoft.com/office/drawing/2014/main" id="{00000000-0008-0000-05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09" name="Text Box 19">
          <a:extLst>
            <a:ext uri="{FF2B5EF4-FFF2-40B4-BE49-F238E27FC236}">
              <a16:creationId xmlns:a16="http://schemas.microsoft.com/office/drawing/2014/main" id="{00000000-0008-0000-05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810" name="Text Box 16">
          <a:extLst>
            <a:ext uri="{FF2B5EF4-FFF2-40B4-BE49-F238E27FC236}">
              <a16:creationId xmlns:a16="http://schemas.microsoft.com/office/drawing/2014/main" id="{00000000-0008-0000-05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3811" name="Text Box 17">
          <a:extLst>
            <a:ext uri="{FF2B5EF4-FFF2-40B4-BE49-F238E27FC236}">
              <a16:creationId xmlns:a16="http://schemas.microsoft.com/office/drawing/2014/main" id="{00000000-0008-0000-05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128</xdr:row>
      <xdr:rowOff>15875</xdr:rowOff>
    </xdr:from>
    <xdr:ext cx="95250" cy="171450"/>
    <xdr:sp macro="" textlink="">
      <xdr:nvSpPr>
        <xdr:cNvPr id="3812" name="Text Box 18">
          <a:extLst>
            <a:ext uri="{FF2B5EF4-FFF2-40B4-BE49-F238E27FC236}">
              <a16:creationId xmlns:a16="http://schemas.microsoft.com/office/drawing/2014/main" id="{00000000-0008-0000-05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3" name="Text Box 16">
          <a:extLst>
            <a:ext uri="{FF2B5EF4-FFF2-40B4-BE49-F238E27FC236}">
              <a16:creationId xmlns:a16="http://schemas.microsoft.com/office/drawing/2014/main" id="{00000000-0008-0000-05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4" name="Text Box 17">
          <a:extLst>
            <a:ext uri="{FF2B5EF4-FFF2-40B4-BE49-F238E27FC236}">
              <a16:creationId xmlns:a16="http://schemas.microsoft.com/office/drawing/2014/main" id="{00000000-0008-0000-05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5" name="Text Box 18">
          <a:extLst>
            <a:ext uri="{FF2B5EF4-FFF2-40B4-BE49-F238E27FC236}">
              <a16:creationId xmlns:a16="http://schemas.microsoft.com/office/drawing/2014/main" id="{00000000-0008-0000-05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6" name="Text Box 19">
          <a:extLst>
            <a:ext uri="{FF2B5EF4-FFF2-40B4-BE49-F238E27FC236}">
              <a16:creationId xmlns:a16="http://schemas.microsoft.com/office/drawing/2014/main" id="{00000000-0008-0000-05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3817" name="Text Box 16">
          <a:extLst>
            <a:ext uri="{FF2B5EF4-FFF2-40B4-BE49-F238E27FC236}">
              <a16:creationId xmlns:a16="http://schemas.microsoft.com/office/drawing/2014/main" id="{00000000-0008-0000-05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3818"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67134"/>
    <xdr:sp macro="" textlink="">
      <xdr:nvSpPr>
        <xdr:cNvPr id="3819"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4972050" y="507682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3820"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4972050" y="5076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3821"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4972050" y="5076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3822"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3823"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824"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25"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26"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827"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28"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29"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3830"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1"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3832"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3833"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4"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3835"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6"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7"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838"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39"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0"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841"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2"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3"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4"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5"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3846"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47"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3848"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3849"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0"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3851"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2"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3"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4"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5"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6"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7"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58"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9"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0"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61"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2"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3"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64"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5"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6"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7"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8"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9"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70"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71"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2"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3"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74"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5"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6"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877"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8"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9"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0"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1"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2"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3"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4"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5"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6"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7"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8"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9"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0"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91"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2"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3"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94"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5"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6"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97"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8"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9"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0"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1" name="Text Box 15">
          <a:extLst>
            <a:ext uri="{FF2B5EF4-FFF2-40B4-BE49-F238E27FC236}">
              <a16:creationId xmlns:a16="http://schemas.microsoft.com/office/drawing/2014/main" id="{00000000-0008-0000-0500-00003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2" name="Text Box 15">
          <a:extLst>
            <a:ext uri="{FF2B5EF4-FFF2-40B4-BE49-F238E27FC236}">
              <a16:creationId xmlns:a16="http://schemas.microsoft.com/office/drawing/2014/main" id="{00000000-0008-0000-0500-00003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3" name="Text Box 15">
          <a:extLst>
            <a:ext uri="{FF2B5EF4-FFF2-40B4-BE49-F238E27FC236}">
              <a16:creationId xmlns:a16="http://schemas.microsoft.com/office/drawing/2014/main" id="{00000000-0008-0000-0500-00003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4" name="Text Box 15">
          <a:extLst>
            <a:ext uri="{FF2B5EF4-FFF2-40B4-BE49-F238E27FC236}">
              <a16:creationId xmlns:a16="http://schemas.microsoft.com/office/drawing/2014/main" id="{00000000-0008-0000-0500-00004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5" name="Text Box 15">
          <a:extLst>
            <a:ext uri="{FF2B5EF4-FFF2-40B4-BE49-F238E27FC236}">
              <a16:creationId xmlns:a16="http://schemas.microsoft.com/office/drawing/2014/main" id="{00000000-0008-0000-0500-00004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6" name="Text Box 15">
          <a:extLst>
            <a:ext uri="{FF2B5EF4-FFF2-40B4-BE49-F238E27FC236}">
              <a16:creationId xmlns:a16="http://schemas.microsoft.com/office/drawing/2014/main" id="{00000000-0008-0000-0500-00004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7" name="Text Box 15">
          <a:extLst>
            <a:ext uri="{FF2B5EF4-FFF2-40B4-BE49-F238E27FC236}">
              <a16:creationId xmlns:a16="http://schemas.microsoft.com/office/drawing/2014/main" id="{00000000-0008-0000-0500-00004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8" name="Text Box 15">
          <a:extLst>
            <a:ext uri="{FF2B5EF4-FFF2-40B4-BE49-F238E27FC236}">
              <a16:creationId xmlns:a16="http://schemas.microsoft.com/office/drawing/2014/main" id="{00000000-0008-0000-0500-00004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9" name="Text Box 15">
          <a:extLst>
            <a:ext uri="{FF2B5EF4-FFF2-40B4-BE49-F238E27FC236}">
              <a16:creationId xmlns:a16="http://schemas.microsoft.com/office/drawing/2014/main" id="{00000000-0008-0000-0500-00004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0" name="Text Box 15">
          <a:extLst>
            <a:ext uri="{FF2B5EF4-FFF2-40B4-BE49-F238E27FC236}">
              <a16:creationId xmlns:a16="http://schemas.microsoft.com/office/drawing/2014/main" id="{00000000-0008-0000-0500-00004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11" name="Text Box 15">
          <a:extLst>
            <a:ext uri="{FF2B5EF4-FFF2-40B4-BE49-F238E27FC236}">
              <a16:creationId xmlns:a16="http://schemas.microsoft.com/office/drawing/2014/main" id="{00000000-0008-0000-0500-000047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2" name="Text Box 15">
          <a:extLst>
            <a:ext uri="{FF2B5EF4-FFF2-40B4-BE49-F238E27FC236}">
              <a16:creationId xmlns:a16="http://schemas.microsoft.com/office/drawing/2014/main" id="{00000000-0008-0000-0500-00004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3" name="Text Box 15">
          <a:extLst>
            <a:ext uri="{FF2B5EF4-FFF2-40B4-BE49-F238E27FC236}">
              <a16:creationId xmlns:a16="http://schemas.microsoft.com/office/drawing/2014/main" id="{00000000-0008-0000-0500-000049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14" name="Text Box 15">
          <a:extLst>
            <a:ext uri="{FF2B5EF4-FFF2-40B4-BE49-F238E27FC236}">
              <a16:creationId xmlns:a16="http://schemas.microsoft.com/office/drawing/2014/main" id="{00000000-0008-0000-0500-00004A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5" name="Text Box 15">
          <a:extLst>
            <a:ext uri="{FF2B5EF4-FFF2-40B4-BE49-F238E27FC236}">
              <a16:creationId xmlns:a16="http://schemas.microsoft.com/office/drawing/2014/main" id="{00000000-0008-0000-0500-00004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6" name="Text Box 15">
          <a:extLst>
            <a:ext uri="{FF2B5EF4-FFF2-40B4-BE49-F238E27FC236}">
              <a16:creationId xmlns:a16="http://schemas.microsoft.com/office/drawing/2014/main" id="{00000000-0008-0000-0500-00004C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3917" name="Text Box 15">
          <a:extLst>
            <a:ext uri="{FF2B5EF4-FFF2-40B4-BE49-F238E27FC236}">
              <a16:creationId xmlns:a16="http://schemas.microsoft.com/office/drawing/2014/main" id="{00000000-0008-0000-0500-00004D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8" name="Text Box 15">
          <a:extLst>
            <a:ext uri="{FF2B5EF4-FFF2-40B4-BE49-F238E27FC236}">
              <a16:creationId xmlns:a16="http://schemas.microsoft.com/office/drawing/2014/main" id="{00000000-0008-0000-0500-00004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9" name="Text Box 15">
          <a:extLst>
            <a:ext uri="{FF2B5EF4-FFF2-40B4-BE49-F238E27FC236}">
              <a16:creationId xmlns:a16="http://schemas.microsoft.com/office/drawing/2014/main" id="{00000000-0008-0000-0500-00004F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0" name="Text Box 15">
          <a:extLst>
            <a:ext uri="{FF2B5EF4-FFF2-40B4-BE49-F238E27FC236}">
              <a16:creationId xmlns:a16="http://schemas.microsoft.com/office/drawing/2014/main" id="{00000000-0008-0000-0500-00005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1" name="Text Box 15">
          <a:extLst>
            <a:ext uri="{FF2B5EF4-FFF2-40B4-BE49-F238E27FC236}">
              <a16:creationId xmlns:a16="http://schemas.microsoft.com/office/drawing/2014/main" id="{00000000-0008-0000-0500-00005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2" name="Text Box 15">
          <a:extLst>
            <a:ext uri="{FF2B5EF4-FFF2-40B4-BE49-F238E27FC236}">
              <a16:creationId xmlns:a16="http://schemas.microsoft.com/office/drawing/2014/main" id="{00000000-0008-0000-0500-00005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3" name="Text Box 15">
          <a:extLst>
            <a:ext uri="{FF2B5EF4-FFF2-40B4-BE49-F238E27FC236}">
              <a16:creationId xmlns:a16="http://schemas.microsoft.com/office/drawing/2014/main" id="{00000000-0008-0000-0500-00005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4" name="Text Box 15">
          <a:extLst>
            <a:ext uri="{FF2B5EF4-FFF2-40B4-BE49-F238E27FC236}">
              <a16:creationId xmlns:a16="http://schemas.microsoft.com/office/drawing/2014/main" id="{00000000-0008-0000-0500-00005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5" name="Text Box 15">
          <a:extLst>
            <a:ext uri="{FF2B5EF4-FFF2-40B4-BE49-F238E27FC236}">
              <a16:creationId xmlns:a16="http://schemas.microsoft.com/office/drawing/2014/main" id="{00000000-0008-0000-0500-00005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6" name="Text Box 15">
          <a:extLst>
            <a:ext uri="{FF2B5EF4-FFF2-40B4-BE49-F238E27FC236}">
              <a16:creationId xmlns:a16="http://schemas.microsoft.com/office/drawing/2014/main" id="{00000000-0008-0000-0500-00005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7" name="Text Box 15">
          <a:extLst>
            <a:ext uri="{FF2B5EF4-FFF2-40B4-BE49-F238E27FC236}">
              <a16:creationId xmlns:a16="http://schemas.microsoft.com/office/drawing/2014/main" id="{00000000-0008-0000-0500-00005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8" name="Text Box 15">
          <a:extLst>
            <a:ext uri="{FF2B5EF4-FFF2-40B4-BE49-F238E27FC236}">
              <a16:creationId xmlns:a16="http://schemas.microsoft.com/office/drawing/2014/main" id="{00000000-0008-0000-0500-00005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9" name="Text Box 15">
          <a:extLst>
            <a:ext uri="{FF2B5EF4-FFF2-40B4-BE49-F238E27FC236}">
              <a16:creationId xmlns:a16="http://schemas.microsoft.com/office/drawing/2014/main" id="{00000000-0008-0000-0500-00005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0" name="Text Box 15">
          <a:extLst>
            <a:ext uri="{FF2B5EF4-FFF2-40B4-BE49-F238E27FC236}">
              <a16:creationId xmlns:a16="http://schemas.microsoft.com/office/drawing/2014/main" id="{00000000-0008-0000-0500-00005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31" name="Text Box 15">
          <a:extLst>
            <a:ext uri="{FF2B5EF4-FFF2-40B4-BE49-F238E27FC236}">
              <a16:creationId xmlns:a16="http://schemas.microsoft.com/office/drawing/2014/main" id="{00000000-0008-0000-0500-00005B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2" name="Text Box 15">
          <a:extLst>
            <a:ext uri="{FF2B5EF4-FFF2-40B4-BE49-F238E27FC236}">
              <a16:creationId xmlns:a16="http://schemas.microsoft.com/office/drawing/2014/main" id="{00000000-0008-0000-0500-00005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3" name="Text Box 15">
          <a:extLst>
            <a:ext uri="{FF2B5EF4-FFF2-40B4-BE49-F238E27FC236}">
              <a16:creationId xmlns:a16="http://schemas.microsoft.com/office/drawing/2014/main" id="{00000000-0008-0000-0500-00005D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34" name="Text Box 15">
          <a:extLst>
            <a:ext uri="{FF2B5EF4-FFF2-40B4-BE49-F238E27FC236}">
              <a16:creationId xmlns:a16="http://schemas.microsoft.com/office/drawing/2014/main" id="{00000000-0008-0000-0500-00005E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5" name="Text Box 15">
          <a:extLst>
            <a:ext uri="{FF2B5EF4-FFF2-40B4-BE49-F238E27FC236}">
              <a16:creationId xmlns:a16="http://schemas.microsoft.com/office/drawing/2014/main" id="{00000000-0008-0000-0500-00005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6" name="Text Box 15">
          <a:extLst>
            <a:ext uri="{FF2B5EF4-FFF2-40B4-BE49-F238E27FC236}">
              <a16:creationId xmlns:a16="http://schemas.microsoft.com/office/drawing/2014/main" id="{00000000-0008-0000-0500-000060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3937" name="Text Box 15">
          <a:extLst>
            <a:ext uri="{FF2B5EF4-FFF2-40B4-BE49-F238E27FC236}">
              <a16:creationId xmlns:a16="http://schemas.microsoft.com/office/drawing/2014/main" id="{00000000-0008-0000-0500-000061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8" name="Text Box 15">
          <a:extLst>
            <a:ext uri="{FF2B5EF4-FFF2-40B4-BE49-F238E27FC236}">
              <a16:creationId xmlns:a16="http://schemas.microsoft.com/office/drawing/2014/main" id="{00000000-0008-0000-0500-00006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9" name="Text Box 15">
          <a:extLst>
            <a:ext uri="{FF2B5EF4-FFF2-40B4-BE49-F238E27FC236}">
              <a16:creationId xmlns:a16="http://schemas.microsoft.com/office/drawing/2014/main" id="{00000000-0008-0000-0500-000063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0" name="Text Box 15">
          <a:extLst>
            <a:ext uri="{FF2B5EF4-FFF2-40B4-BE49-F238E27FC236}">
              <a16:creationId xmlns:a16="http://schemas.microsoft.com/office/drawing/2014/main" id="{00000000-0008-0000-0500-00006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1" name="Text Box 15">
          <a:extLst>
            <a:ext uri="{FF2B5EF4-FFF2-40B4-BE49-F238E27FC236}">
              <a16:creationId xmlns:a16="http://schemas.microsoft.com/office/drawing/2014/main" id="{00000000-0008-0000-0500-000065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2" name="Text Box 15">
          <a:extLst>
            <a:ext uri="{FF2B5EF4-FFF2-40B4-BE49-F238E27FC236}">
              <a16:creationId xmlns:a16="http://schemas.microsoft.com/office/drawing/2014/main" id="{00000000-0008-0000-0500-00006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3" name="Text Box 15">
          <a:extLst>
            <a:ext uri="{FF2B5EF4-FFF2-40B4-BE49-F238E27FC236}">
              <a16:creationId xmlns:a16="http://schemas.microsoft.com/office/drawing/2014/main" id="{00000000-0008-0000-0500-00006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4" name="Text Box 15">
          <a:extLst>
            <a:ext uri="{FF2B5EF4-FFF2-40B4-BE49-F238E27FC236}">
              <a16:creationId xmlns:a16="http://schemas.microsoft.com/office/drawing/2014/main" id="{00000000-0008-0000-0500-00006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5" name="Text Box 15">
          <a:extLst>
            <a:ext uri="{FF2B5EF4-FFF2-40B4-BE49-F238E27FC236}">
              <a16:creationId xmlns:a16="http://schemas.microsoft.com/office/drawing/2014/main" id="{00000000-0008-0000-0500-00006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6" name="Text Box 15">
          <a:extLst>
            <a:ext uri="{FF2B5EF4-FFF2-40B4-BE49-F238E27FC236}">
              <a16:creationId xmlns:a16="http://schemas.microsoft.com/office/drawing/2014/main" id="{00000000-0008-0000-0500-00006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7" name="Text Box 15">
          <a:extLst>
            <a:ext uri="{FF2B5EF4-FFF2-40B4-BE49-F238E27FC236}">
              <a16:creationId xmlns:a16="http://schemas.microsoft.com/office/drawing/2014/main" id="{00000000-0008-0000-0500-00006B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8" name="Text Box 15">
          <a:extLst>
            <a:ext uri="{FF2B5EF4-FFF2-40B4-BE49-F238E27FC236}">
              <a16:creationId xmlns:a16="http://schemas.microsoft.com/office/drawing/2014/main" id="{00000000-0008-0000-0500-00006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9" name="Text Box 15">
          <a:extLst>
            <a:ext uri="{FF2B5EF4-FFF2-40B4-BE49-F238E27FC236}">
              <a16:creationId xmlns:a16="http://schemas.microsoft.com/office/drawing/2014/main" id="{00000000-0008-0000-0500-00006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50" name="Text Box 15">
          <a:extLst>
            <a:ext uri="{FF2B5EF4-FFF2-40B4-BE49-F238E27FC236}">
              <a16:creationId xmlns:a16="http://schemas.microsoft.com/office/drawing/2014/main" id="{00000000-0008-0000-0500-00006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51" name="Text Box 15">
          <a:extLst>
            <a:ext uri="{FF2B5EF4-FFF2-40B4-BE49-F238E27FC236}">
              <a16:creationId xmlns:a16="http://schemas.microsoft.com/office/drawing/2014/main" id="{00000000-0008-0000-0500-00006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2" name="Text Box 15">
          <a:extLst>
            <a:ext uri="{FF2B5EF4-FFF2-40B4-BE49-F238E27FC236}">
              <a16:creationId xmlns:a16="http://schemas.microsoft.com/office/drawing/2014/main" id="{00000000-0008-0000-0500-00007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3" name="Text Box 15">
          <a:extLst>
            <a:ext uri="{FF2B5EF4-FFF2-40B4-BE49-F238E27FC236}">
              <a16:creationId xmlns:a16="http://schemas.microsoft.com/office/drawing/2014/main" id="{00000000-0008-0000-0500-00007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54" name="Text Box 15">
          <a:extLst>
            <a:ext uri="{FF2B5EF4-FFF2-40B4-BE49-F238E27FC236}">
              <a16:creationId xmlns:a16="http://schemas.microsoft.com/office/drawing/2014/main" id="{00000000-0008-0000-0500-00007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5" name="Text Box 15">
          <a:extLst>
            <a:ext uri="{FF2B5EF4-FFF2-40B4-BE49-F238E27FC236}">
              <a16:creationId xmlns:a16="http://schemas.microsoft.com/office/drawing/2014/main" id="{00000000-0008-0000-0500-00007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6" name="Text Box 15">
          <a:extLst>
            <a:ext uri="{FF2B5EF4-FFF2-40B4-BE49-F238E27FC236}">
              <a16:creationId xmlns:a16="http://schemas.microsoft.com/office/drawing/2014/main" id="{00000000-0008-0000-0500-00007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57" name="Text Box 15">
          <a:extLst>
            <a:ext uri="{FF2B5EF4-FFF2-40B4-BE49-F238E27FC236}">
              <a16:creationId xmlns:a16="http://schemas.microsoft.com/office/drawing/2014/main" id="{00000000-0008-0000-0500-00007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8" name="Text Box 15">
          <a:extLst>
            <a:ext uri="{FF2B5EF4-FFF2-40B4-BE49-F238E27FC236}">
              <a16:creationId xmlns:a16="http://schemas.microsoft.com/office/drawing/2014/main" id="{00000000-0008-0000-0500-00007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9" name="Text Box 15">
          <a:extLst>
            <a:ext uri="{FF2B5EF4-FFF2-40B4-BE49-F238E27FC236}">
              <a16:creationId xmlns:a16="http://schemas.microsoft.com/office/drawing/2014/main" id="{00000000-0008-0000-0500-00007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0" name="Text Box 15">
          <a:extLst>
            <a:ext uri="{FF2B5EF4-FFF2-40B4-BE49-F238E27FC236}">
              <a16:creationId xmlns:a16="http://schemas.microsoft.com/office/drawing/2014/main" id="{00000000-0008-0000-0500-00007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1" name="Text Box 15">
          <a:extLst>
            <a:ext uri="{FF2B5EF4-FFF2-40B4-BE49-F238E27FC236}">
              <a16:creationId xmlns:a16="http://schemas.microsoft.com/office/drawing/2014/main" id="{00000000-0008-0000-0500-00007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2" name="Text Box 15">
          <a:extLst>
            <a:ext uri="{FF2B5EF4-FFF2-40B4-BE49-F238E27FC236}">
              <a16:creationId xmlns:a16="http://schemas.microsoft.com/office/drawing/2014/main" id="{00000000-0008-0000-0500-00007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3" name="Text Box 15">
          <a:extLst>
            <a:ext uri="{FF2B5EF4-FFF2-40B4-BE49-F238E27FC236}">
              <a16:creationId xmlns:a16="http://schemas.microsoft.com/office/drawing/2014/main" id="{00000000-0008-0000-0500-00007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64" name="Text Box 15">
          <a:extLst>
            <a:ext uri="{FF2B5EF4-FFF2-40B4-BE49-F238E27FC236}">
              <a16:creationId xmlns:a16="http://schemas.microsoft.com/office/drawing/2014/main" id="{00000000-0008-0000-0500-00007C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65" name="Text Box 15">
          <a:extLst>
            <a:ext uri="{FF2B5EF4-FFF2-40B4-BE49-F238E27FC236}">
              <a16:creationId xmlns:a16="http://schemas.microsoft.com/office/drawing/2014/main" id="{00000000-0008-0000-0500-00007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66" name="Text Box 15">
          <a:extLst>
            <a:ext uri="{FF2B5EF4-FFF2-40B4-BE49-F238E27FC236}">
              <a16:creationId xmlns:a16="http://schemas.microsoft.com/office/drawing/2014/main" id="{00000000-0008-0000-0500-00007E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67" name="Text Box 15">
          <a:extLst>
            <a:ext uri="{FF2B5EF4-FFF2-40B4-BE49-F238E27FC236}">
              <a16:creationId xmlns:a16="http://schemas.microsoft.com/office/drawing/2014/main" id="{00000000-0008-0000-0500-00007F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68" name="Text Box 15">
          <a:extLst>
            <a:ext uri="{FF2B5EF4-FFF2-40B4-BE49-F238E27FC236}">
              <a16:creationId xmlns:a16="http://schemas.microsoft.com/office/drawing/2014/main" id="{00000000-0008-0000-0500-00008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69" name="Text Box 15">
          <a:extLst>
            <a:ext uri="{FF2B5EF4-FFF2-40B4-BE49-F238E27FC236}">
              <a16:creationId xmlns:a16="http://schemas.microsoft.com/office/drawing/2014/main" id="{00000000-0008-0000-0500-000081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1" name="Text Box 15">
          <a:extLst>
            <a:ext uri="{FF2B5EF4-FFF2-40B4-BE49-F238E27FC236}">
              <a16:creationId xmlns:a16="http://schemas.microsoft.com/office/drawing/2014/main" id="{00000000-0008-0000-0500-00008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72" name="Text Box 15">
          <a:extLst>
            <a:ext uri="{FF2B5EF4-FFF2-40B4-BE49-F238E27FC236}">
              <a16:creationId xmlns:a16="http://schemas.microsoft.com/office/drawing/2014/main" id="{00000000-0008-0000-0500-000084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3"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4"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5"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6"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7"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8"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9"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0"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1"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2"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3"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84"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5"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86"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87"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8"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89"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3990"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1"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92"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3"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4"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5"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6"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97"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98"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99"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4000"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1"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4002"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4003"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4"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4005"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6"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7"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8"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9"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0"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1"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2"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3"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4"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5"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6"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7"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8"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9"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0"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1"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2"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3"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4024"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25"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26"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4027"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28"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29"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4030"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1"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4032"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4033"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4"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4035"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6"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7"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4038"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39"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0"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4041"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2"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3"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4044"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5"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6"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7"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8"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61691"/>
    <xdr:sp macro="" textlink="">
      <xdr:nvSpPr>
        <xdr:cNvPr id="4049"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0"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1"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4052"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3"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4"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4055"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6"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7"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8"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9"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0"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1"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2"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3"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4"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65"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66"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67"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68"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69"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70"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4071"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2"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73"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4"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5"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6"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7"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8"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4079"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0"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1"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4082"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3"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4"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4085"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6"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7"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8"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9"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0"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1"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2"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3"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4"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5"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6"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7"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8"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9"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0"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4101"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2"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03"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4104"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5"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06"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7"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8"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9"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0"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1"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2"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3"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4"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4115"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16"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4117"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4118"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19"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4120"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1"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2"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3"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4"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5"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6"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7"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8"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29"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0"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1"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2"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3"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4"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5"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6"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7"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8"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39"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0"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1"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42"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3"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4"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145"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6"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7"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8"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9"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0"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1"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2"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3"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4"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5"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6"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7"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4158"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59"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0"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4161"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2"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3"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4164"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5"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6"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7"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8"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9"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0"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1"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2"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3"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4"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5"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6"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7"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8"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9"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0"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1"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2"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3"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4"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5"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6"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7"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8"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9"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190"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1"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2"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193"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4"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5"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196"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7"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8"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9"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0"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1"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2"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3"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4"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5"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6"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7"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8"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9"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0"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1"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4212"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3"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14"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4215"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6"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17"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4218"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9"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20"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1"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2"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3"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4"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5"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6"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7"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8"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9"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0"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1"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2"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3"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4"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5"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6"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7"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8"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9"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0"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1"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2"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3"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4"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5"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6"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7"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8"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9"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250"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1"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52"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253"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4"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55"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6"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7"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8"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9"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0"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1"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2"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3"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4"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5"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6"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7"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8"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9"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0"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1"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4272"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3"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4274"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4275"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6"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4277"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8"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9"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0"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1"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2"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3"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4"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5"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6"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7"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8"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9"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0"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1"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2"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3"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4"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5"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6"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7"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8"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9"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0"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1"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2"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3"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4"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5"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6"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7"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8"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9"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0"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1"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312"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3"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14"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315"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6"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17"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318"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9"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20"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1"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2"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3"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4"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5"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6"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7"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8"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9"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0"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1"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2"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3"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4"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5"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6"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7"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8"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61691"/>
    <xdr:sp macro="" textlink="">
      <xdr:nvSpPr>
        <xdr:cNvPr id="4339"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0"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1"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4342"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3"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4"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4345"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6"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7"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8"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9"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0"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1"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2"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3"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4"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5"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6"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7"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8"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9"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0"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1"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2"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3"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4"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5"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6"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7"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8"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9"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0"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1"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2"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3"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4"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5"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6"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7"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8"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9"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0"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1"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2"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3"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4"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5"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6"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387"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88"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89"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390"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1"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92"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393"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4"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95"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6"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7"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8"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9"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0"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1"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2"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3"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4"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5"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6"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7"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8"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9"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0"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1"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2"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3"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4"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5"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6"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4417"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18"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19"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4420"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1"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22"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4423"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4"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25"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6"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7"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8"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9"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0"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1"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2"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3"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4"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5"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6"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7"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8"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9"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0"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1"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2"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3"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4"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5"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6"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7"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8"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9"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0"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1"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2"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3"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4"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5"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6"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7"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8"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9"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0"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1"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2"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3"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4"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5"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6"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7"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8"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9"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0"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8496"/>
    <xdr:sp macro="" textlink="">
      <xdr:nvSpPr>
        <xdr:cNvPr id="4471"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4972050" y="357981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2"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331"/>
    <xdr:sp macro="" textlink="">
      <xdr:nvSpPr>
        <xdr:cNvPr id="4473"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56743"/>
    <xdr:sp macro="" textlink="">
      <xdr:nvSpPr>
        <xdr:cNvPr id="4474"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4972050" y="357981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5"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331"/>
    <xdr:sp macro="" textlink="">
      <xdr:nvSpPr>
        <xdr:cNvPr id="4476"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7"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8"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9"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0"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1"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2"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3"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4"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5"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6"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7"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8"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9"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0"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1"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2"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3"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4"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5"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6"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7"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8"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9"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500"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01"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2"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3"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04"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5"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6"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507"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8"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9"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4510"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1"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2"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4513"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4"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5"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4516"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7"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8"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19"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0"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1"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22"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3"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24"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25"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6"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27"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528"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9"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0"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1"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2"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3"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4534"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35"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36"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4537"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38"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39"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4540"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1"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42"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3"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4"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5"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6"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7"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8"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9"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0"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1"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552"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3"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54"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555"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6"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57"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8"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9"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0"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1"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2"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3"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4564"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65"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4566"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4567"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68"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4569"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0"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1"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2"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3"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4"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5"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6"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7"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8"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9"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0"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1"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2"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3"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584"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85"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586"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587"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88"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589"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590"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1"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3"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4"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5"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6"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7"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8"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599"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0"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61691"/>
    <xdr:sp macro="" textlink="">
      <xdr:nvSpPr>
        <xdr:cNvPr id="4601"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02"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4603"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8496"/>
    <xdr:sp macro="" textlink="">
      <xdr:nvSpPr>
        <xdr:cNvPr id="4604"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05"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4606"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56743"/>
    <xdr:sp macro="" textlink="">
      <xdr:nvSpPr>
        <xdr:cNvPr id="4607"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08"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4609"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0"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1"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2"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3"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4"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5"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6"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7"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18"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19"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0"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1"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2"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3"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4"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5"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6"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7"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628"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29"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0"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1"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32"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3"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4"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635"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6"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7"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8"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9"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0"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1"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2"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3"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4"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5"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6"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7"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8"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9"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0"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1"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2"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3"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4"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5"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6"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7"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8"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4659"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0"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1"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4662"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3"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4"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4665"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6"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7"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8"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9"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0"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1"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2"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3"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4"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5"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6"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7"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8"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9"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0"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1"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2"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3"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4"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5"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6"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7"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8"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89"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0"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1"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2"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3"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4"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5"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6"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7"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8"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9"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0"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1"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2"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3"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4"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5"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6"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7"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8"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9"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0"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1"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2"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127</xdr:row>
      <xdr:rowOff>0</xdr:rowOff>
    </xdr:from>
    <xdr:to>
      <xdr:col>4</xdr:col>
      <xdr:colOff>90438</xdr:colOff>
      <xdr:row>132</xdr:row>
      <xdr:rowOff>41458</xdr:rowOff>
    </xdr:to>
    <xdr:sp macro="" textlink="">
      <xdr:nvSpPr>
        <xdr:cNvPr id="2" name="Text Box 15">
          <a:extLst>
            <a:ext uri="{FF2B5EF4-FFF2-40B4-BE49-F238E27FC236}">
              <a16:creationId xmlns:a16="http://schemas.microsoft.com/office/drawing/2014/main" id="{DDC9161A-3AF4-446A-A2BA-ECF150A43AA8}"/>
            </a:ext>
          </a:extLst>
        </xdr:cNvPr>
        <xdr:cNvSpPr txBox="1">
          <a:spLocks noChangeArrowheads="1"/>
        </xdr:cNvSpPr>
      </xdr:nvSpPr>
      <xdr:spPr bwMode="auto">
        <a:xfrm>
          <a:off x="4743450" y="52539900"/>
          <a:ext cx="90438" cy="946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3" name="Text Box 16">
          <a:extLst>
            <a:ext uri="{FF2B5EF4-FFF2-40B4-BE49-F238E27FC236}">
              <a16:creationId xmlns:a16="http://schemas.microsoft.com/office/drawing/2014/main" id="{55A08D92-8BBB-47E2-9FF2-1409A899A619}"/>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4" name="Text Box 17">
          <a:extLst>
            <a:ext uri="{FF2B5EF4-FFF2-40B4-BE49-F238E27FC236}">
              <a16:creationId xmlns:a16="http://schemas.microsoft.com/office/drawing/2014/main" id="{791CE3F0-98AE-4388-B867-50A0A80BDE3D}"/>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5" name="Text Box 18">
          <a:extLst>
            <a:ext uri="{FF2B5EF4-FFF2-40B4-BE49-F238E27FC236}">
              <a16:creationId xmlns:a16="http://schemas.microsoft.com/office/drawing/2014/main" id="{3E89A400-8DC8-4891-BD51-CB059FFA673C}"/>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 name="Text Box 19">
          <a:extLst>
            <a:ext uri="{FF2B5EF4-FFF2-40B4-BE49-F238E27FC236}">
              <a16:creationId xmlns:a16="http://schemas.microsoft.com/office/drawing/2014/main" id="{7AB6D175-B80F-45CC-B8B8-21AEBED0106C}"/>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504825</xdr:rowOff>
    </xdr:from>
    <xdr:to>
      <xdr:col>4</xdr:col>
      <xdr:colOff>95250</xdr:colOff>
      <xdr:row>14</xdr:row>
      <xdr:rowOff>89310</xdr:rowOff>
    </xdr:to>
    <xdr:sp macro="" textlink="">
      <xdr:nvSpPr>
        <xdr:cNvPr id="7" name="Text Box 15">
          <a:extLst>
            <a:ext uri="{FF2B5EF4-FFF2-40B4-BE49-F238E27FC236}">
              <a16:creationId xmlns:a16="http://schemas.microsoft.com/office/drawing/2014/main" id="{0851F71F-AF4D-4C13-B2FA-AE1A16342881}"/>
            </a:ext>
          </a:extLst>
        </xdr:cNvPr>
        <xdr:cNvSpPr txBox="1">
          <a:spLocks noChangeArrowheads="1"/>
        </xdr:cNvSpPr>
      </xdr:nvSpPr>
      <xdr:spPr bwMode="auto">
        <a:xfrm>
          <a:off x="4743450" y="10191750"/>
          <a:ext cx="95250" cy="460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127</xdr:row>
      <xdr:rowOff>0</xdr:rowOff>
    </xdr:from>
    <xdr:ext cx="95250" cy="213632"/>
    <xdr:sp macro="" textlink="">
      <xdr:nvSpPr>
        <xdr:cNvPr id="8" name="Text Box 15">
          <a:extLst>
            <a:ext uri="{FF2B5EF4-FFF2-40B4-BE49-F238E27FC236}">
              <a16:creationId xmlns:a16="http://schemas.microsoft.com/office/drawing/2014/main" id="{0463A448-C2AC-440F-ADF9-497E2B77A0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 name="Text Box 15">
          <a:extLst>
            <a:ext uri="{FF2B5EF4-FFF2-40B4-BE49-F238E27FC236}">
              <a16:creationId xmlns:a16="http://schemas.microsoft.com/office/drawing/2014/main" id="{AAFE73DD-4EDD-4504-974A-09D76E62D3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 name="Text Box 15">
          <a:extLst>
            <a:ext uri="{FF2B5EF4-FFF2-40B4-BE49-F238E27FC236}">
              <a16:creationId xmlns:a16="http://schemas.microsoft.com/office/drawing/2014/main" id="{114F2D80-A980-434F-A6F5-7FE7AE9B97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 name="Text Box 15">
          <a:extLst>
            <a:ext uri="{FF2B5EF4-FFF2-40B4-BE49-F238E27FC236}">
              <a16:creationId xmlns:a16="http://schemas.microsoft.com/office/drawing/2014/main" id="{4C136D3D-D01C-4137-8285-712E07B883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 name="Text Box 15">
          <a:extLst>
            <a:ext uri="{FF2B5EF4-FFF2-40B4-BE49-F238E27FC236}">
              <a16:creationId xmlns:a16="http://schemas.microsoft.com/office/drawing/2014/main" id="{CFDA76B2-5C9F-442B-A229-5C5771935C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 name="Text Box 15">
          <a:extLst>
            <a:ext uri="{FF2B5EF4-FFF2-40B4-BE49-F238E27FC236}">
              <a16:creationId xmlns:a16="http://schemas.microsoft.com/office/drawing/2014/main" id="{035B8D14-AB3B-4440-9639-C878AE09E0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 name="Text Box 15">
          <a:extLst>
            <a:ext uri="{FF2B5EF4-FFF2-40B4-BE49-F238E27FC236}">
              <a16:creationId xmlns:a16="http://schemas.microsoft.com/office/drawing/2014/main" id="{F1C7FA9B-F443-429B-A20F-AEB211BAE49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 name="Text Box 15">
          <a:extLst>
            <a:ext uri="{FF2B5EF4-FFF2-40B4-BE49-F238E27FC236}">
              <a16:creationId xmlns:a16="http://schemas.microsoft.com/office/drawing/2014/main" id="{2540CB19-798E-42E9-8337-F5448E088B9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 name="Text Box 15">
          <a:extLst>
            <a:ext uri="{FF2B5EF4-FFF2-40B4-BE49-F238E27FC236}">
              <a16:creationId xmlns:a16="http://schemas.microsoft.com/office/drawing/2014/main" id="{D9EC1288-F87C-4683-AA3E-48DF01F1BF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 name="Text Box 15">
          <a:extLst>
            <a:ext uri="{FF2B5EF4-FFF2-40B4-BE49-F238E27FC236}">
              <a16:creationId xmlns:a16="http://schemas.microsoft.com/office/drawing/2014/main" id="{9D91250E-46F3-4263-9EA0-4B1AEC6CFA2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 name="Text Box 15">
          <a:extLst>
            <a:ext uri="{FF2B5EF4-FFF2-40B4-BE49-F238E27FC236}">
              <a16:creationId xmlns:a16="http://schemas.microsoft.com/office/drawing/2014/main" id="{8D06141E-D855-4524-AC0B-A9A95138D50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 name="Text Box 15">
          <a:extLst>
            <a:ext uri="{FF2B5EF4-FFF2-40B4-BE49-F238E27FC236}">
              <a16:creationId xmlns:a16="http://schemas.microsoft.com/office/drawing/2014/main" id="{42F5ACD3-80AE-464D-A621-E4BD51BF71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 name="Text Box 15">
          <a:extLst>
            <a:ext uri="{FF2B5EF4-FFF2-40B4-BE49-F238E27FC236}">
              <a16:creationId xmlns:a16="http://schemas.microsoft.com/office/drawing/2014/main" id="{FFA5A961-FEDF-4957-9B16-30E1416099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 name="Text Box 15">
          <a:extLst>
            <a:ext uri="{FF2B5EF4-FFF2-40B4-BE49-F238E27FC236}">
              <a16:creationId xmlns:a16="http://schemas.microsoft.com/office/drawing/2014/main" id="{95A9FDD3-9E6A-404B-8678-D71B10C2D5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2" name="Text Box 16">
          <a:extLst>
            <a:ext uri="{FF2B5EF4-FFF2-40B4-BE49-F238E27FC236}">
              <a16:creationId xmlns:a16="http://schemas.microsoft.com/office/drawing/2014/main" id="{CF64D70D-CAB8-4AF3-8A83-6D3891C90D7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3" name="Text Box 17">
          <a:extLst>
            <a:ext uri="{FF2B5EF4-FFF2-40B4-BE49-F238E27FC236}">
              <a16:creationId xmlns:a16="http://schemas.microsoft.com/office/drawing/2014/main" id="{39C13B31-7CA2-4835-8B2D-3FEDFF81264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4" name="Text Box 18">
          <a:extLst>
            <a:ext uri="{FF2B5EF4-FFF2-40B4-BE49-F238E27FC236}">
              <a16:creationId xmlns:a16="http://schemas.microsoft.com/office/drawing/2014/main" id="{903E0EDB-35C7-4191-9AEE-E9CFBA50607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5" name="Text Box 19">
          <a:extLst>
            <a:ext uri="{FF2B5EF4-FFF2-40B4-BE49-F238E27FC236}">
              <a16:creationId xmlns:a16="http://schemas.microsoft.com/office/drawing/2014/main" id="{8B384244-85B5-4F76-B18F-38033151A9F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26" name="Text Box 15">
          <a:extLst>
            <a:ext uri="{FF2B5EF4-FFF2-40B4-BE49-F238E27FC236}">
              <a16:creationId xmlns:a16="http://schemas.microsoft.com/office/drawing/2014/main" id="{255373E3-8686-409F-B6CC-5DA27E71F77A}"/>
            </a:ext>
          </a:extLst>
        </xdr:cNvPr>
        <xdr:cNvSpPr txBox="1">
          <a:spLocks noChangeArrowheads="1"/>
        </xdr:cNvSpPr>
      </xdr:nvSpPr>
      <xdr:spPr bwMode="auto">
        <a:xfrm>
          <a:off x="5415643"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7" name="Text Box 16">
          <a:extLst>
            <a:ext uri="{FF2B5EF4-FFF2-40B4-BE49-F238E27FC236}">
              <a16:creationId xmlns:a16="http://schemas.microsoft.com/office/drawing/2014/main" id="{124038C0-7F24-4DE7-8CFB-D3D8AE123FC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8" name="Text Box 17">
          <a:extLst>
            <a:ext uri="{FF2B5EF4-FFF2-40B4-BE49-F238E27FC236}">
              <a16:creationId xmlns:a16="http://schemas.microsoft.com/office/drawing/2014/main" id="{027F0FB2-1ED9-4254-B0DB-4D6DA637D32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9" name="Text Box 18">
          <a:extLst>
            <a:ext uri="{FF2B5EF4-FFF2-40B4-BE49-F238E27FC236}">
              <a16:creationId xmlns:a16="http://schemas.microsoft.com/office/drawing/2014/main" id="{795402CC-D01A-4FF4-A6CA-DCE0400DE21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0" name="Text Box 19">
          <a:extLst>
            <a:ext uri="{FF2B5EF4-FFF2-40B4-BE49-F238E27FC236}">
              <a16:creationId xmlns:a16="http://schemas.microsoft.com/office/drawing/2014/main" id="{84E4837D-71B4-49FA-8FDC-2F86B5B160D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 name="Text Box 15">
          <a:extLst>
            <a:ext uri="{FF2B5EF4-FFF2-40B4-BE49-F238E27FC236}">
              <a16:creationId xmlns:a16="http://schemas.microsoft.com/office/drawing/2014/main" id="{97DB649B-72B6-41F4-AD81-5A60C4D63B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2" name="Text Box 16">
          <a:extLst>
            <a:ext uri="{FF2B5EF4-FFF2-40B4-BE49-F238E27FC236}">
              <a16:creationId xmlns:a16="http://schemas.microsoft.com/office/drawing/2014/main" id="{D1F83E3E-8A60-4BD4-A84E-859E5CE202A0}"/>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3" name="Text Box 17">
          <a:extLst>
            <a:ext uri="{FF2B5EF4-FFF2-40B4-BE49-F238E27FC236}">
              <a16:creationId xmlns:a16="http://schemas.microsoft.com/office/drawing/2014/main" id="{8E03A739-8A05-43A7-A8BD-70C5E1C32D9E}"/>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4" name="Text Box 18">
          <a:extLst>
            <a:ext uri="{FF2B5EF4-FFF2-40B4-BE49-F238E27FC236}">
              <a16:creationId xmlns:a16="http://schemas.microsoft.com/office/drawing/2014/main" id="{2A2509E0-429F-4E2A-85B3-745BAFBB2B29}"/>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35" name="Text Box 19">
          <a:extLst>
            <a:ext uri="{FF2B5EF4-FFF2-40B4-BE49-F238E27FC236}">
              <a16:creationId xmlns:a16="http://schemas.microsoft.com/office/drawing/2014/main" id="{04FA4955-D5B1-4E1E-A4CA-8E98A141D0E0}"/>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504825</xdr:rowOff>
    </xdr:from>
    <xdr:ext cx="95250" cy="442269"/>
    <xdr:sp macro="" textlink="">
      <xdr:nvSpPr>
        <xdr:cNvPr id="36" name="Text Box 15">
          <a:extLst>
            <a:ext uri="{FF2B5EF4-FFF2-40B4-BE49-F238E27FC236}">
              <a16:creationId xmlns:a16="http://schemas.microsoft.com/office/drawing/2014/main" id="{F6910A1D-5846-4E22-9F81-1F8756457C96}"/>
            </a:ext>
          </a:extLst>
        </xdr:cNvPr>
        <xdr:cNvSpPr txBox="1">
          <a:spLocks noChangeArrowheads="1"/>
        </xdr:cNvSpPr>
      </xdr:nvSpPr>
      <xdr:spPr bwMode="auto">
        <a:xfrm>
          <a:off x="14363700" y="101917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 name="Text Box 15">
          <a:extLst>
            <a:ext uri="{FF2B5EF4-FFF2-40B4-BE49-F238E27FC236}">
              <a16:creationId xmlns:a16="http://schemas.microsoft.com/office/drawing/2014/main" id="{B094CE39-A5BE-4B33-97B8-78BAAB746DE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 name="Text Box 15">
          <a:extLst>
            <a:ext uri="{FF2B5EF4-FFF2-40B4-BE49-F238E27FC236}">
              <a16:creationId xmlns:a16="http://schemas.microsoft.com/office/drawing/2014/main" id="{90639CAB-9CA5-4DF4-B803-8EE300C481E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 name="Text Box 15">
          <a:extLst>
            <a:ext uri="{FF2B5EF4-FFF2-40B4-BE49-F238E27FC236}">
              <a16:creationId xmlns:a16="http://schemas.microsoft.com/office/drawing/2014/main" id="{439E7935-6D89-4C3B-AE55-95945907610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 name="Text Box 15">
          <a:extLst>
            <a:ext uri="{FF2B5EF4-FFF2-40B4-BE49-F238E27FC236}">
              <a16:creationId xmlns:a16="http://schemas.microsoft.com/office/drawing/2014/main" id="{BCFC5CCD-8162-4A04-9CC0-FA981512C29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 name="Text Box 15">
          <a:extLst>
            <a:ext uri="{FF2B5EF4-FFF2-40B4-BE49-F238E27FC236}">
              <a16:creationId xmlns:a16="http://schemas.microsoft.com/office/drawing/2014/main" id="{BDC36900-5F3A-4DB2-A457-607A6978B53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 name="Text Box 15">
          <a:extLst>
            <a:ext uri="{FF2B5EF4-FFF2-40B4-BE49-F238E27FC236}">
              <a16:creationId xmlns:a16="http://schemas.microsoft.com/office/drawing/2014/main" id="{92E2112B-130B-4799-89A6-57B41F4BBA9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 name="Text Box 15">
          <a:extLst>
            <a:ext uri="{FF2B5EF4-FFF2-40B4-BE49-F238E27FC236}">
              <a16:creationId xmlns:a16="http://schemas.microsoft.com/office/drawing/2014/main" id="{1508E5DD-EEDE-4DED-9C1D-6C0762A0A3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 name="Text Box 15">
          <a:extLst>
            <a:ext uri="{FF2B5EF4-FFF2-40B4-BE49-F238E27FC236}">
              <a16:creationId xmlns:a16="http://schemas.microsoft.com/office/drawing/2014/main" id="{8D373BAE-C64C-45DB-8079-F79EC713F88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 name="Text Box 15">
          <a:extLst>
            <a:ext uri="{FF2B5EF4-FFF2-40B4-BE49-F238E27FC236}">
              <a16:creationId xmlns:a16="http://schemas.microsoft.com/office/drawing/2014/main" id="{CDBC51D1-36EB-4206-BB46-10A12262E8F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 name="Text Box 15">
          <a:extLst>
            <a:ext uri="{FF2B5EF4-FFF2-40B4-BE49-F238E27FC236}">
              <a16:creationId xmlns:a16="http://schemas.microsoft.com/office/drawing/2014/main" id="{E79C3140-52D0-493E-8967-35CF795D87F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 name="Text Box 15">
          <a:extLst>
            <a:ext uri="{FF2B5EF4-FFF2-40B4-BE49-F238E27FC236}">
              <a16:creationId xmlns:a16="http://schemas.microsoft.com/office/drawing/2014/main" id="{72250FE5-4F01-4C22-B8C8-6A63F44835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 name="Text Box 15">
          <a:extLst>
            <a:ext uri="{FF2B5EF4-FFF2-40B4-BE49-F238E27FC236}">
              <a16:creationId xmlns:a16="http://schemas.microsoft.com/office/drawing/2014/main" id="{A724615F-C737-4B15-9F65-B39F486161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 name="Text Box 15">
          <a:extLst>
            <a:ext uri="{FF2B5EF4-FFF2-40B4-BE49-F238E27FC236}">
              <a16:creationId xmlns:a16="http://schemas.microsoft.com/office/drawing/2014/main" id="{E26D3502-1AAC-40E7-ABA2-538520D58D3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 name="Text Box 15">
          <a:extLst>
            <a:ext uri="{FF2B5EF4-FFF2-40B4-BE49-F238E27FC236}">
              <a16:creationId xmlns:a16="http://schemas.microsoft.com/office/drawing/2014/main" id="{24E69A54-097D-4633-8440-52B80B312C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1" name="Text Box 16">
          <a:extLst>
            <a:ext uri="{FF2B5EF4-FFF2-40B4-BE49-F238E27FC236}">
              <a16:creationId xmlns:a16="http://schemas.microsoft.com/office/drawing/2014/main" id="{376E7753-740D-48F7-A97D-C5C7E2BC1D2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2" name="Text Box 17">
          <a:extLst>
            <a:ext uri="{FF2B5EF4-FFF2-40B4-BE49-F238E27FC236}">
              <a16:creationId xmlns:a16="http://schemas.microsoft.com/office/drawing/2014/main" id="{3BD7D891-E51B-427D-872D-0B84D1C618B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3" name="Text Box 18">
          <a:extLst>
            <a:ext uri="{FF2B5EF4-FFF2-40B4-BE49-F238E27FC236}">
              <a16:creationId xmlns:a16="http://schemas.microsoft.com/office/drawing/2014/main" id="{B3686335-C358-4E51-9EF6-86200907DD8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4" name="Text Box 19">
          <a:extLst>
            <a:ext uri="{FF2B5EF4-FFF2-40B4-BE49-F238E27FC236}">
              <a16:creationId xmlns:a16="http://schemas.microsoft.com/office/drawing/2014/main" id="{A2F95E67-DE04-4B3D-BE8C-8383D9C8EC6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 name="Text Box 15">
          <a:extLst>
            <a:ext uri="{FF2B5EF4-FFF2-40B4-BE49-F238E27FC236}">
              <a16:creationId xmlns:a16="http://schemas.microsoft.com/office/drawing/2014/main" id="{BAD4EAB8-6DD0-40C6-97A1-E8C28099214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6" name="Text Box 16">
          <a:extLst>
            <a:ext uri="{FF2B5EF4-FFF2-40B4-BE49-F238E27FC236}">
              <a16:creationId xmlns:a16="http://schemas.microsoft.com/office/drawing/2014/main" id="{BDB4F719-437A-45B6-A089-C804650BD53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7" name="Text Box 17">
          <a:extLst>
            <a:ext uri="{FF2B5EF4-FFF2-40B4-BE49-F238E27FC236}">
              <a16:creationId xmlns:a16="http://schemas.microsoft.com/office/drawing/2014/main" id="{FDA7657B-642B-41C7-B990-8A9A205F0E8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8" name="Text Box 18">
          <a:extLst>
            <a:ext uri="{FF2B5EF4-FFF2-40B4-BE49-F238E27FC236}">
              <a16:creationId xmlns:a16="http://schemas.microsoft.com/office/drawing/2014/main" id="{3E231E89-F57D-484F-91C7-493F8EB89A6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59" name="Text Box 19">
          <a:extLst>
            <a:ext uri="{FF2B5EF4-FFF2-40B4-BE49-F238E27FC236}">
              <a16:creationId xmlns:a16="http://schemas.microsoft.com/office/drawing/2014/main" id="{46FBD403-0417-4818-97BB-65BC71E4D7A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 name="Text Box 15">
          <a:extLst>
            <a:ext uri="{FF2B5EF4-FFF2-40B4-BE49-F238E27FC236}">
              <a16:creationId xmlns:a16="http://schemas.microsoft.com/office/drawing/2014/main" id="{50BB9EA0-672D-4277-B89A-61F52821821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1" name="Text Box 16">
          <a:extLst>
            <a:ext uri="{FF2B5EF4-FFF2-40B4-BE49-F238E27FC236}">
              <a16:creationId xmlns:a16="http://schemas.microsoft.com/office/drawing/2014/main" id="{AFF2BDF4-77C5-4A83-9591-DCB0995CF170}"/>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2" name="Text Box 17">
          <a:extLst>
            <a:ext uri="{FF2B5EF4-FFF2-40B4-BE49-F238E27FC236}">
              <a16:creationId xmlns:a16="http://schemas.microsoft.com/office/drawing/2014/main" id="{AC5FBE28-2B79-4E04-A7C4-6814EFEA31E8}"/>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3" name="Text Box 18">
          <a:extLst>
            <a:ext uri="{FF2B5EF4-FFF2-40B4-BE49-F238E27FC236}">
              <a16:creationId xmlns:a16="http://schemas.microsoft.com/office/drawing/2014/main" id="{B1FDC574-0C57-400A-969E-44BDDFD28E7C}"/>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64" name="Text Box 19">
          <a:extLst>
            <a:ext uri="{FF2B5EF4-FFF2-40B4-BE49-F238E27FC236}">
              <a16:creationId xmlns:a16="http://schemas.microsoft.com/office/drawing/2014/main" id="{E21735AD-ADD9-4AE0-B857-8AD463BAA648}"/>
            </a:ext>
          </a:extLst>
        </xdr:cNvPr>
        <xdr:cNvSpPr txBox="1">
          <a:spLocks noChangeArrowheads="1"/>
        </xdr:cNvSpPr>
      </xdr:nvSpPr>
      <xdr:spPr bwMode="auto">
        <a:xfrm>
          <a:off x="30918150" y="3257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5" name="Text Box 15">
          <a:extLst>
            <a:ext uri="{FF2B5EF4-FFF2-40B4-BE49-F238E27FC236}">
              <a16:creationId xmlns:a16="http://schemas.microsoft.com/office/drawing/2014/main" id="{98E67ED9-6346-4DB6-812D-2622AA615B2E}"/>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6" name="Text Box 15">
          <a:extLst>
            <a:ext uri="{FF2B5EF4-FFF2-40B4-BE49-F238E27FC236}">
              <a16:creationId xmlns:a16="http://schemas.microsoft.com/office/drawing/2014/main" id="{BD27C334-DBA0-4F6C-93A3-340FC536802E}"/>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7" name="Text Box 15">
          <a:extLst>
            <a:ext uri="{FF2B5EF4-FFF2-40B4-BE49-F238E27FC236}">
              <a16:creationId xmlns:a16="http://schemas.microsoft.com/office/drawing/2014/main" id="{26D4510E-4DE1-4BE7-B363-56CFF6CE8DF8}"/>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8" name="Text Box 15">
          <a:extLst>
            <a:ext uri="{FF2B5EF4-FFF2-40B4-BE49-F238E27FC236}">
              <a16:creationId xmlns:a16="http://schemas.microsoft.com/office/drawing/2014/main" id="{81C00C36-8297-4308-B5AC-72BDA2E16ED2}"/>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69" name="Text Box 15">
          <a:extLst>
            <a:ext uri="{FF2B5EF4-FFF2-40B4-BE49-F238E27FC236}">
              <a16:creationId xmlns:a16="http://schemas.microsoft.com/office/drawing/2014/main" id="{21D2C857-970D-4A97-91AE-A9142EA89F7B}"/>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0" name="Text Box 15">
          <a:extLst>
            <a:ext uri="{FF2B5EF4-FFF2-40B4-BE49-F238E27FC236}">
              <a16:creationId xmlns:a16="http://schemas.microsoft.com/office/drawing/2014/main" id="{AE151AE6-06B9-4623-B897-DCD9A828717A}"/>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1" name="Text Box 15">
          <a:extLst>
            <a:ext uri="{FF2B5EF4-FFF2-40B4-BE49-F238E27FC236}">
              <a16:creationId xmlns:a16="http://schemas.microsoft.com/office/drawing/2014/main" id="{CD9A988F-8955-4649-9C3A-DD4AFD383169}"/>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2" name="Text Box 15">
          <a:extLst>
            <a:ext uri="{FF2B5EF4-FFF2-40B4-BE49-F238E27FC236}">
              <a16:creationId xmlns:a16="http://schemas.microsoft.com/office/drawing/2014/main" id="{D9FE3F0D-E1B6-415D-B79A-55FC139A09AC}"/>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3" name="Text Box 15">
          <a:extLst>
            <a:ext uri="{FF2B5EF4-FFF2-40B4-BE49-F238E27FC236}">
              <a16:creationId xmlns:a16="http://schemas.microsoft.com/office/drawing/2014/main" id="{3FB26C19-4D82-47BF-A251-19CC3E98E18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4" name="Text Box 15">
          <a:extLst>
            <a:ext uri="{FF2B5EF4-FFF2-40B4-BE49-F238E27FC236}">
              <a16:creationId xmlns:a16="http://schemas.microsoft.com/office/drawing/2014/main" id="{1EBFAA6A-47DF-490A-9CA4-654974D0D547}"/>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5" name="Text Box 15">
          <a:extLst>
            <a:ext uri="{FF2B5EF4-FFF2-40B4-BE49-F238E27FC236}">
              <a16:creationId xmlns:a16="http://schemas.microsoft.com/office/drawing/2014/main" id="{37AA66EF-D489-42BF-9AC1-33042EE84DA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6" name="Text Box 15">
          <a:extLst>
            <a:ext uri="{FF2B5EF4-FFF2-40B4-BE49-F238E27FC236}">
              <a16:creationId xmlns:a16="http://schemas.microsoft.com/office/drawing/2014/main" id="{8E680564-3348-431F-8ED9-1466E8BFD6E2}"/>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7" name="Text Box 15">
          <a:extLst>
            <a:ext uri="{FF2B5EF4-FFF2-40B4-BE49-F238E27FC236}">
              <a16:creationId xmlns:a16="http://schemas.microsoft.com/office/drawing/2014/main" id="{55E50FD7-7A78-4948-BEA4-6694FC45AB6A}"/>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8" name="Text Box 15">
          <a:extLst>
            <a:ext uri="{FF2B5EF4-FFF2-40B4-BE49-F238E27FC236}">
              <a16:creationId xmlns:a16="http://schemas.microsoft.com/office/drawing/2014/main" id="{EE0799A2-EB88-4B2A-98E9-2C7CABF6D5A9}"/>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79" name="Text Box 16">
          <a:extLst>
            <a:ext uri="{FF2B5EF4-FFF2-40B4-BE49-F238E27FC236}">
              <a16:creationId xmlns:a16="http://schemas.microsoft.com/office/drawing/2014/main" id="{609C4E5D-432E-4308-8651-5F277ED9836D}"/>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0" name="Text Box 17">
          <a:extLst>
            <a:ext uri="{FF2B5EF4-FFF2-40B4-BE49-F238E27FC236}">
              <a16:creationId xmlns:a16="http://schemas.microsoft.com/office/drawing/2014/main" id="{0AAE668B-8FD5-4DA1-8A3B-272A02F59EE3}"/>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1" name="Text Box 18">
          <a:extLst>
            <a:ext uri="{FF2B5EF4-FFF2-40B4-BE49-F238E27FC236}">
              <a16:creationId xmlns:a16="http://schemas.microsoft.com/office/drawing/2014/main" id="{ED1C94BE-452C-4CC0-9C1B-FF1B3A66C729}"/>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2" name="Text Box 19">
          <a:extLst>
            <a:ext uri="{FF2B5EF4-FFF2-40B4-BE49-F238E27FC236}">
              <a16:creationId xmlns:a16="http://schemas.microsoft.com/office/drawing/2014/main" id="{35E4538B-D15F-43A4-B40C-30309A3E82E0}"/>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3" name="Text Box 15">
          <a:extLst>
            <a:ext uri="{FF2B5EF4-FFF2-40B4-BE49-F238E27FC236}">
              <a16:creationId xmlns:a16="http://schemas.microsoft.com/office/drawing/2014/main" id="{20B7BB34-7C07-4111-999F-A18BEBAAA3E8}"/>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4" name="Text Box 16">
          <a:extLst>
            <a:ext uri="{FF2B5EF4-FFF2-40B4-BE49-F238E27FC236}">
              <a16:creationId xmlns:a16="http://schemas.microsoft.com/office/drawing/2014/main" id="{5DA473D8-5115-480B-9903-6E51A1C4B34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5" name="Text Box 17">
          <a:extLst>
            <a:ext uri="{FF2B5EF4-FFF2-40B4-BE49-F238E27FC236}">
              <a16:creationId xmlns:a16="http://schemas.microsoft.com/office/drawing/2014/main" id="{809448D1-4D3D-4C52-A418-57FA07A4613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6" name="Text Box 18">
          <a:extLst>
            <a:ext uri="{FF2B5EF4-FFF2-40B4-BE49-F238E27FC236}">
              <a16:creationId xmlns:a16="http://schemas.microsoft.com/office/drawing/2014/main" id="{E01AE411-1955-4D98-8157-9CB0EAF9CDEC}"/>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7" name="Text Box 19">
          <a:extLst>
            <a:ext uri="{FF2B5EF4-FFF2-40B4-BE49-F238E27FC236}">
              <a16:creationId xmlns:a16="http://schemas.microsoft.com/office/drawing/2014/main" id="{C5BC6EE6-185E-4742-8E21-1BDB08D0E17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8" name="Text Box 15">
          <a:extLst>
            <a:ext uri="{FF2B5EF4-FFF2-40B4-BE49-F238E27FC236}">
              <a16:creationId xmlns:a16="http://schemas.microsoft.com/office/drawing/2014/main" id="{C2C859DF-B219-4173-AC73-8CDC03D2DBDF}"/>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9" name="Text Box 15">
          <a:extLst>
            <a:ext uri="{FF2B5EF4-FFF2-40B4-BE49-F238E27FC236}">
              <a16:creationId xmlns:a16="http://schemas.microsoft.com/office/drawing/2014/main" id="{380F4A7E-B76E-4DD3-B63A-EFF905C3AEA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0" name="Text Box 15">
          <a:extLst>
            <a:ext uri="{FF2B5EF4-FFF2-40B4-BE49-F238E27FC236}">
              <a16:creationId xmlns:a16="http://schemas.microsoft.com/office/drawing/2014/main" id="{F92B73E4-C984-4D51-A726-981A9DBFF78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91" name="Text Box 15">
          <a:extLst>
            <a:ext uri="{FF2B5EF4-FFF2-40B4-BE49-F238E27FC236}">
              <a16:creationId xmlns:a16="http://schemas.microsoft.com/office/drawing/2014/main" id="{F3EF9A19-858A-4D0C-B171-3D72EC0B15D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92" name="Text Box 15">
          <a:extLst>
            <a:ext uri="{FF2B5EF4-FFF2-40B4-BE49-F238E27FC236}">
              <a16:creationId xmlns:a16="http://schemas.microsoft.com/office/drawing/2014/main" id="{BDF7A0A6-29A2-41C7-8C69-F5DEB1E8C8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3" name="Text Box 15">
          <a:extLst>
            <a:ext uri="{FF2B5EF4-FFF2-40B4-BE49-F238E27FC236}">
              <a16:creationId xmlns:a16="http://schemas.microsoft.com/office/drawing/2014/main" id="{BF653774-42A1-41C2-991F-0C3DFBF77FD3}"/>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4" name="Text Box 15">
          <a:extLst>
            <a:ext uri="{FF2B5EF4-FFF2-40B4-BE49-F238E27FC236}">
              <a16:creationId xmlns:a16="http://schemas.microsoft.com/office/drawing/2014/main" id="{C809FFC6-5CC2-45A5-8137-31DF102FAC14}"/>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5" name="Text Box 15">
          <a:extLst>
            <a:ext uri="{FF2B5EF4-FFF2-40B4-BE49-F238E27FC236}">
              <a16:creationId xmlns:a16="http://schemas.microsoft.com/office/drawing/2014/main" id="{09066077-89B9-4D73-9972-6A829E68C4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6" name="Text Box 15">
          <a:extLst>
            <a:ext uri="{FF2B5EF4-FFF2-40B4-BE49-F238E27FC236}">
              <a16:creationId xmlns:a16="http://schemas.microsoft.com/office/drawing/2014/main" id="{2A560EF0-B2CD-4E43-A1B2-0AEFAAE3B1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7" name="Text Box 15">
          <a:extLst>
            <a:ext uri="{FF2B5EF4-FFF2-40B4-BE49-F238E27FC236}">
              <a16:creationId xmlns:a16="http://schemas.microsoft.com/office/drawing/2014/main" id="{AC0AB7B3-3402-40F5-A34D-7485169E2E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8" name="Text Box 15">
          <a:extLst>
            <a:ext uri="{FF2B5EF4-FFF2-40B4-BE49-F238E27FC236}">
              <a16:creationId xmlns:a16="http://schemas.microsoft.com/office/drawing/2014/main" id="{83D6C010-295A-46AF-9F2C-2BBD44AB54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9" name="Text Box 15">
          <a:extLst>
            <a:ext uri="{FF2B5EF4-FFF2-40B4-BE49-F238E27FC236}">
              <a16:creationId xmlns:a16="http://schemas.microsoft.com/office/drawing/2014/main" id="{8E71C4BB-D8A4-46C2-A688-A42A6A922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0" name="Text Box 15">
          <a:extLst>
            <a:ext uri="{FF2B5EF4-FFF2-40B4-BE49-F238E27FC236}">
              <a16:creationId xmlns:a16="http://schemas.microsoft.com/office/drawing/2014/main" id="{120DB60C-82D7-41D9-A0A0-BAFC71E1407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1" name="Text Box 15">
          <a:extLst>
            <a:ext uri="{FF2B5EF4-FFF2-40B4-BE49-F238E27FC236}">
              <a16:creationId xmlns:a16="http://schemas.microsoft.com/office/drawing/2014/main" id="{895B50AD-1660-4DB6-A13A-77D1F4424F5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2" name="Text Box 15">
          <a:extLst>
            <a:ext uri="{FF2B5EF4-FFF2-40B4-BE49-F238E27FC236}">
              <a16:creationId xmlns:a16="http://schemas.microsoft.com/office/drawing/2014/main" id="{E159ED72-9D69-41AA-84A6-12C00BE0AB6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3" name="Text Box 15">
          <a:extLst>
            <a:ext uri="{FF2B5EF4-FFF2-40B4-BE49-F238E27FC236}">
              <a16:creationId xmlns:a16="http://schemas.microsoft.com/office/drawing/2014/main" id="{A7888A60-61F7-4E70-976F-BD5B406B06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4" name="Text Box 15">
          <a:extLst>
            <a:ext uri="{FF2B5EF4-FFF2-40B4-BE49-F238E27FC236}">
              <a16:creationId xmlns:a16="http://schemas.microsoft.com/office/drawing/2014/main" id="{2DC0EE31-1B0A-4B59-94B1-02221B7F11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5" name="Text Box 15">
          <a:extLst>
            <a:ext uri="{FF2B5EF4-FFF2-40B4-BE49-F238E27FC236}">
              <a16:creationId xmlns:a16="http://schemas.microsoft.com/office/drawing/2014/main" id="{9D1757AE-B24B-4C8E-BD46-D88EFDD202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6" name="Text Box 15">
          <a:extLst>
            <a:ext uri="{FF2B5EF4-FFF2-40B4-BE49-F238E27FC236}">
              <a16:creationId xmlns:a16="http://schemas.microsoft.com/office/drawing/2014/main" id="{99261494-C2DD-413F-A408-6B655A0558D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7" name="Text Box 15">
          <a:extLst>
            <a:ext uri="{FF2B5EF4-FFF2-40B4-BE49-F238E27FC236}">
              <a16:creationId xmlns:a16="http://schemas.microsoft.com/office/drawing/2014/main" id="{460B3C67-AA0E-44ED-8846-DC5D59DB69B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08" name="Text Box 15">
          <a:extLst>
            <a:ext uri="{FF2B5EF4-FFF2-40B4-BE49-F238E27FC236}">
              <a16:creationId xmlns:a16="http://schemas.microsoft.com/office/drawing/2014/main" id="{D2AF4C85-DA34-40C7-9F23-4D75578BE51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9" name="Text Box 15">
          <a:extLst>
            <a:ext uri="{FF2B5EF4-FFF2-40B4-BE49-F238E27FC236}">
              <a16:creationId xmlns:a16="http://schemas.microsoft.com/office/drawing/2014/main" id="{60E5DC58-62CA-403E-B90B-6F54A0739A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0" name="Text Box 15">
          <a:extLst>
            <a:ext uri="{FF2B5EF4-FFF2-40B4-BE49-F238E27FC236}">
              <a16:creationId xmlns:a16="http://schemas.microsoft.com/office/drawing/2014/main" id="{DF47455E-6B79-4873-AEF2-F57AF334F68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1" name="Text Box 15">
          <a:extLst>
            <a:ext uri="{FF2B5EF4-FFF2-40B4-BE49-F238E27FC236}">
              <a16:creationId xmlns:a16="http://schemas.microsoft.com/office/drawing/2014/main" id="{D9397B0F-E930-4C41-BFA8-1DC97EAC37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2" name="Text Box 15">
          <a:extLst>
            <a:ext uri="{FF2B5EF4-FFF2-40B4-BE49-F238E27FC236}">
              <a16:creationId xmlns:a16="http://schemas.microsoft.com/office/drawing/2014/main" id="{4549D492-E977-47E8-9C9F-73E7CA0C93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3" name="Text Box 15">
          <a:extLst>
            <a:ext uri="{FF2B5EF4-FFF2-40B4-BE49-F238E27FC236}">
              <a16:creationId xmlns:a16="http://schemas.microsoft.com/office/drawing/2014/main" id="{F49BC3E2-8C9D-49B1-B79B-0F45DC0DE7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4" name="Text Box 15">
          <a:extLst>
            <a:ext uri="{FF2B5EF4-FFF2-40B4-BE49-F238E27FC236}">
              <a16:creationId xmlns:a16="http://schemas.microsoft.com/office/drawing/2014/main" id="{CFCF3383-62C6-4CD3-9150-94D387148B5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5" name="Text Box 15">
          <a:extLst>
            <a:ext uri="{FF2B5EF4-FFF2-40B4-BE49-F238E27FC236}">
              <a16:creationId xmlns:a16="http://schemas.microsoft.com/office/drawing/2014/main" id="{4B221147-25C9-43C5-B4CE-6C21BC9A96B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6" name="Text Box 15">
          <a:extLst>
            <a:ext uri="{FF2B5EF4-FFF2-40B4-BE49-F238E27FC236}">
              <a16:creationId xmlns:a16="http://schemas.microsoft.com/office/drawing/2014/main" id="{33418975-B425-4427-A747-082009E57B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7" name="Text Box 15">
          <a:extLst>
            <a:ext uri="{FF2B5EF4-FFF2-40B4-BE49-F238E27FC236}">
              <a16:creationId xmlns:a16="http://schemas.microsoft.com/office/drawing/2014/main" id="{77E9ED96-CBB9-4313-BDF0-D62CA66DB0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8" name="Text Box 15">
          <a:extLst>
            <a:ext uri="{FF2B5EF4-FFF2-40B4-BE49-F238E27FC236}">
              <a16:creationId xmlns:a16="http://schemas.microsoft.com/office/drawing/2014/main" id="{22671701-E57F-4332-82B1-578FCB9396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9" name="Text Box 15">
          <a:extLst>
            <a:ext uri="{FF2B5EF4-FFF2-40B4-BE49-F238E27FC236}">
              <a16:creationId xmlns:a16="http://schemas.microsoft.com/office/drawing/2014/main" id="{5CE8D825-749A-41FD-A9E2-93C9933A88F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0" name="Text Box 15">
          <a:extLst>
            <a:ext uri="{FF2B5EF4-FFF2-40B4-BE49-F238E27FC236}">
              <a16:creationId xmlns:a16="http://schemas.microsoft.com/office/drawing/2014/main" id="{7126A3BE-4170-45EB-B1A3-E1CC92E54B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1" name="Text Box 15">
          <a:extLst>
            <a:ext uri="{FF2B5EF4-FFF2-40B4-BE49-F238E27FC236}">
              <a16:creationId xmlns:a16="http://schemas.microsoft.com/office/drawing/2014/main" id="{72A43B1A-36EE-4F57-9998-A6175BF64D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2" name="Text Box 15">
          <a:extLst>
            <a:ext uri="{FF2B5EF4-FFF2-40B4-BE49-F238E27FC236}">
              <a16:creationId xmlns:a16="http://schemas.microsoft.com/office/drawing/2014/main" id="{D2346E09-D3FA-4F83-A7D6-AD84C0D1E6E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 name="Text Box 15">
          <a:extLst>
            <a:ext uri="{FF2B5EF4-FFF2-40B4-BE49-F238E27FC236}">
              <a16:creationId xmlns:a16="http://schemas.microsoft.com/office/drawing/2014/main" id="{53D9D1A7-FFDA-4F37-96B0-9BE7E594960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4" name="Text Box 15">
          <a:extLst>
            <a:ext uri="{FF2B5EF4-FFF2-40B4-BE49-F238E27FC236}">
              <a16:creationId xmlns:a16="http://schemas.microsoft.com/office/drawing/2014/main" id="{DEDAC9CA-BF06-4296-8DAE-E1EB6531FA9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5" name="Text Box 15">
          <a:extLst>
            <a:ext uri="{FF2B5EF4-FFF2-40B4-BE49-F238E27FC236}">
              <a16:creationId xmlns:a16="http://schemas.microsoft.com/office/drawing/2014/main" id="{B8A2EB96-444F-4C64-AD02-925BDD57351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6" name="Text Box 15">
          <a:extLst>
            <a:ext uri="{FF2B5EF4-FFF2-40B4-BE49-F238E27FC236}">
              <a16:creationId xmlns:a16="http://schemas.microsoft.com/office/drawing/2014/main" id="{E5A92512-9B52-44A4-AE55-8D39953F004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7" name="Text Box 15">
          <a:extLst>
            <a:ext uri="{FF2B5EF4-FFF2-40B4-BE49-F238E27FC236}">
              <a16:creationId xmlns:a16="http://schemas.microsoft.com/office/drawing/2014/main" id="{3AA3704F-5959-4840-AC84-F142DF63CA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 name="Text Box 15">
          <a:extLst>
            <a:ext uri="{FF2B5EF4-FFF2-40B4-BE49-F238E27FC236}">
              <a16:creationId xmlns:a16="http://schemas.microsoft.com/office/drawing/2014/main" id="{F5DA8260-13C4-4647-8DDD-D7ED3AAD04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9" name="Text Box 15">
          <a:extLst>
            <a:ext uri="{FF2B5EF4-FFF2-40B4-BE49-F238E27FC236}">
              <a16:creationId xmlns:a16="http://schemas.microsoft.com/office/drawing/2014/main" id="{7AFACD18-6DB6-47E9-8BDE-0B1CF64215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0" name="Text Box 15">
          <a:extLst>
            <a:ext uri="{FF2B5EF4-FFF2-40B4-BE49-F238E27FC236}">
              <a16:creationId xmlns:a16="http://schemas.microsoft.com/office/drawing/2014/main" id="{D356D6C7-F70C-4330-9810-A474CA9441B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1" name="Text Box 15">
          <a:extLst>
            <a:ext uri="{FF2B5EF4-FFF2-40B4-BE49-F238E27FC236}">
              <a16:creationId xmlns:a16="http://schemas.microsoft.com/office/drawing/2014/main" id="{52C91295-7B21-4AE7-A058-12353C3C88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2" name="Text Box 15">
          <a:extLst>
            <a:ext uri="{FF2B5EF4-FFF2-40B4-BE49-F238E27FC236}">
              <a16:creationId xmlns:a16="http://schemas.microsoft.com/office/drawing/2014/main" id="{A7179A32-88BA-4184-B004-7C0B745972C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3" name="Text Box 15">
          <a:extLst>
            <a:ext uri="{FF2B5EF4-FFF2-40B4-BE49-F238E27FC236}">
              <a16:creationId xmlns:a16="http://schemas.microsoft.com/office/drawing/2014/main" id="{78156E7B-EA6B-4BCD-82F1-4B2061754D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4" name="Text Box 15">
          <a:extLst>
            <a:ext uri="{FF2B5EF4-FFF2-40B4-BE49-F238E27FC236}">
              <a16:creationId xmlns:a16="http://schemas.microsoft.com/office/drawing/2014/main" id="{CC54D8EE-CF6F-423F-8B99-097B2A7085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5" name="Text Box 15">
          <a:extLst>
            <a:ext uri="{FF2B5EF4-FFF2-40B4-BE49-F238E27FC236}">
              <a16:creationId xmlns:a16="http://schemas.microsoft.com/office/drawing/2014/main" id="{F992BE20-290A-40E9-9280-4A71C6848B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6" name="Text Box 15">
          <a:extLst>
            <a:ext uri="{FF2B5EF4-FFF2-40B4-BE49-F238E27FC236}">
              <a16:creationId xmlns:a16="http://schemas.microsoft.com/office/drawing/2014/main" id="{E35CC813-70CA-4BBC-94FD-E3D3E9CD74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7" name="Text Box 15">
          <a:extLst>
            <a:ext uri="{FF2B5EF4-FFF2-40B4-BE49-F238E27FC236}">
              <a16:creationId xmlns:a16="http://schemas.microsoft.com/office/drawing/2014/main" id="{A28BD194-D726-4A5D-BE43-2BEF933197D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8" name="Text Box 15">
          <a:extLst>
            <a:ext uri="{FF2B5EF4-FFF2-40B4-BE49-F238E27FC236}">
              <a16:creationId xmlns:a16="http://schemas.microsoft.com/office/drawing/2014/main" id="{B1E0D8E6-BDD3-4EDF-8E56-598F03ECDF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9" name="Text Box 15">
          <a:extLst>
            <a:ext uri="{FF2B5EF4-FFF2-40B4-BE49-F238E27FC236}">
              <a16:creationId xmlns:a16="http://schemas.microsoft.com/office/drawing/2014/main" id="{5D527DB0-B27F-4C4A-8995-645A9471A1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0" name="Text Box 15">
          <a:extLst>
            <a:ext uri="{FF2B5EF4-FFF2-40B4-BE49-F238E27FC236}">
              <a16:creationId xmlns:a16="http://schemas.microsoft.com/office/drawing/2014/main" id="{C9E7E246-E416-4594-8627-52424E471F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1" name="Text Box 15">
          <a:extLst>
            <a:ext uri="{FF2B5EF4-FFF2-40B4-BE49-F238E27FC236}">
              <a16:creationId xmlns:a16="http://schemas.microsoft.com/office/drawing/2014/main" id="{8A136F63-D7AD-4380-B82B-D8E1B33755D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2" name="Text Box 15">
          <a:extLst>
            <a:ext uri="{FF2B5EF4-FFF2-40B4-BE49-F238E27FC236}">
              <a16:creationId xmlns:a16="http://schemas.microsoft.com/office/drawing/2014/main" id="{164A963C-B901-4130-8C87-E012542043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3" name="Text Box 15">
          <a:extLst>
            <a:ext uri="{FF2B5EF4-FFF2-40B4-BE49-F238E27FC236}">
              <a16:creationId xmlns:a16="http://schemas.microsoft.com/office/drawing/2014/main" id="{75430C6F-F46B-4A7B-B400-24F9B36F307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4" name="Text Box 15">
          <a:extLst>
            <a:ext uri="{FF2B5EF4-FFF2-40B4-BE49-F238E27FC236}">
              <a16:creationId xmlns:a16="http://schemas.microsoft.com/office/drawing/2014/main" id="{6C28516B-645B-434A-BFF8-7A4F24281A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5" name="Text Box 15">
          <a:extLst>
            <a:ext uri="{FF2B5EF4-FFF2-40B4-BE49-F238E27FC236}">
              <a16:creationId xmlns:a16="http://schemas.microsoft.com/office/drawing/2014/main" id="{AC9B6E83-8023-4B48-B020-2C1575CC06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6" name="Text Box 15">
          <a:extLst>
            <a:ext uri="{FF2B5EF4-FFF2-40B4-BE49-F238E27FC236}">
              <a16:creationId xmlns:a16="http://schemas.microsoft.com/office/drawing/2014/main" id="{A2A73EC7-8FA5-4BC3-916D-7FE7EC50873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7" name="Text Box 15">
          <a:extLst>
            <a:ext uri="{FF2B5EF4-FFF2-40B4-BE49-F238E27FC236}">
              <a16:creationId xmlns:a16="http://schemas.microsoft.com/office/drawing/2014/main" id="{0486CF61-C56D-426A-9A18-234AAC20879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48" name="Text Box 15">
          <a:extLst>
            <a:ext uri="{FF2B5EF4-FFF2-40B4-BE49-F238E27FC236}">
              <a16:creationId xmlns:a16="http://schemas.microsoft.com/office/drawing/2014/main" id="{7F904F37-21F1-42C3-A982-68D9D11C529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9" name="Text Box 15">
          <a:extLst>
            <a:ext uri="{FF2B5EF4-FFF2-40B4-BE49-F238E27FC236}">
              <a16:creationId xmlns:a16="http://schemas.microsoft.com/office/drawing/2014/main" id="{02DDA24D-EF63-4BA4-A22A-CD62C0FA92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0" name="Text Box 15">
          <a:extLst>
            <a:ext uri="{FF2B5EF4-FFF2-40B4-BE49-F238E27FC236}">
              <a16:creationId xmlns:a16="http://schemas.microsoft.com/office/drawing/2014/main" id="{FA92920B-F4BA-4BEB-BD5E-03C2FB63420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1" name="Text Box 15">
          <a:extLst>
            <a:ext uri="{FF2B5EF4-FFF2-40B4-BE49-F238E27FC236}">
              <a16:creationId xmlns:a16="http://schemas.microsoft.com/office/drawing/2014/main" id="{4CD25F0A-77A3-4376-9773-34AB7D8D512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2" name="Text Box 15">
          <a:extLst>
            <a:ext uri="{FF2B5EF4-FFF2-40B4-BE49-F238E27FC236}">
              <a16:creationId xmlns:a16="http://schemas.microsoft.com/office/drawing/2014/main" id="{0C7CD5A8-799C-420D-85EA-01660D940D1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3" name="Text Box 15">
          <a:extLst>
            <a:ext uri="{FF2B5EF4-FFF2-40B4-BE49-F238E27FC236}">
              <a16:creationId xmlns:a16="http://schemas.microsoft.com/office/drawing/2014/main" id="{A59E07CF-F848-4C05-9598-EEEEC9F88B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4" name="Text Box 15">
          <a:extLst>
            <a:ext uri="{FF2B5EF4-FFF2-40B4-BE49-F238E27FC236}">
              <a16:creationId xmlns:a16="http://schemas.microsoft.com/office/drawing/2014/main" id="{7AA83647-F400-4DC2-9D6B-6B094C65F6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5" name="Text Box 15">
          <a:extLst>
            <a:ext uri="{FF2B5EF4-FFF2-40B4-BE49-F238E27FC236}">
              <a16:creationId xmlns:a16="http://schemas.microsoft.com/office/drawing/2014/main" id="{03907CBF-8C46-45DA-A606-93C5573127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6" name="Text Box 15">
          <a:extLst>
            <a:ext uri="{FF2B5EF4-FFF2-40B4-BE49-F238E27FC236}">
              <a16:creationId xmlns:a16="http://schemas.microsoft.com/office/drawing/2014/main" id="{53C86C91-F344-4700-BE20-8840DA6E8AD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7" name="Text Box 15">
          <a:extLst>
            <a:ext uri="{FF2B5EF4-FFF2-40B4-BE49-F238E27FC236}">
              <a16:creationId xmlns:a16="http://schemas.microsoft.com/office/drawing/2014/main" id="{AB7DB7FC-7F5D-4662-8FC2-99335965E3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8" name="Text Box 15">
          <a:extLst>
            <a:ext uri="{FF2B5EF4-FFF2-40B4-BE49-F238E27FC236}">
              <a16:creationId xmlns:a16="http://schemas.microsoft.com/office/drawing/2014/main" id="{3E3157F0-1840-4344-9757-71BF659EE28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59" name="Text Box 15">
          <a:extLst>
            <a:ext uri="{FF2B5EF4-FFF2-40B4-BE49-F238E27FC236}">
              <a16:creationId xmlns:a16="http://schemas.microsoft.com/office/drawing/2014/main" id="{7F74513F-D5EE-4709-8DAF-04F8B73D31D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0" name="Text Box 15">
          <a:extLst>
            <a:ext uri="{FF2B5EF4-FFF2-40B4-BE49-F238E27FC236}">
              <a16:creationId xmlns:a16="http://schemas.microsoft.com/office/drawing/2014/main" id="{F9FA44E6-351D-483E-8D7E-AD5E2FAE5FD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1" name="Text Box 15">
          <a:extLst>
            <a:ext uri="{FF2B5EF4-FFF2-40B4-BE49-F238E27FC236}">
              <a16:creationId xmlns:a16="http://schemas.microsoft.com/office/drawing/2014/main" id="{70F31726-5E8D-42A2-B003-8D1CDA4CD3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2" name="Text Box 15">
          <a:extLst>
            <a:ext uri="{FF2B5EF4-FFF2-40B4-BE49-F238E27FC236}">
              <a16:creationId xmlns:a16="http://schemas.microsoft.com/office/drawing/2014/main" id="{205E3CF5-4CD0-463E-8735-02EDD4BD6E7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3" name="Text Box 15">
          <a:extLst>
            <a:ext uri="{FF2B5EF4-FFF2-40B4-BE49-F238E27FC236}">
              <a16:creationId xmlns:a16="http://schemas.microsoft.com/office/drawing/2014/main" id="{9EB8C087-01E5-40F4-8A83-26912C946C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4" name="Text Box 15">
          <a:extLst>
            <a:ext uri="{FF2B5EF4-FFF2-40B4-BE49-F238E27FC236}">
              <a16:creationId xmlns:a16="http://schemas.microsoft.com/office/drawing/2014/main" id="{B559F24E-08CD-46C1-8DCE-C0137C5D341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5" name="Text Box 15">
          <a:extLst>
            <a:ext uri="{FF2B5EF4-FFF2-40B4-BE49-F238E27FC236}">
              <a16:creationId xmlns:a16="http://schemas.microsoft.com/office/drawing/2014/main" id="{BF735800-91DA-4157-82B3-29834C53AEE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66" name="Text Box 15">
          <a:extLst>
            <a:ext uri="{FF2B5EF4-FFF2-40B4-BE49-F238E27FC236}">
              <a16:creationId xmlns:a16="http://schemas.microsoft.com/office/drawing/2014/main" id="{9F181C34-9DE5-4A8F-AC4E-6D4C216DA28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7" name="Text Box 15">
          <a:extLst>
            <a:ext uri="{FF2B5EF4-FFF2-40B4-BE49-F238E27FC236}">
              <a16:creationId xmlns:a16="http://schemas.microsoft.com/office/drawing/2014/main" id="{2F0A131F-94C9-4B79-8A74-47C34B728DD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8" name="Text Box 15">
          <a:extLst>
            <a:ext uri="{FF2B5EF4-FFF2-40B4-BE49-F238E27FC236}">
              <a16:creationId xmlns:a16="http://schemas.microsoft.com/office/drawing/2014/main" id="{14F257B9-9102-4B32-BB38-39C019B65A2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9" name="Text Box 15">
          <a:extLst>
            <a:ext uri="{FF2B5EF4-FFF2-40B4-BE49-F238E27FC236}">
              <a16:creationId xmlns:a16="http://schemas.microsoft.com/office/drawing/2014/main" id="{1AB8ED9B-FBBB-401A-B0F2-6F44F33D3A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0" name="Text Box 15">
          <a:extLst>
            <a:ext uri="{FF2B5EF4-FFF2-40B4-BE49-F238E27FC236}">
              <a16:creationId xmlns:a16="http://schemas.microsoft.com/office/drawing/2014/main" id="{CD6FC9A1-1D3E-4035-85E8-8E9381A6FAE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1" name="Text Box 15">
          <a:extLst>
            <a:ext uri="{FF2B5EF4-FFF2-40B4-BE49-F238E27FC236}">
              <a16:creationId xmlns:a16="http://schemas.microsoft.com/office/drawing/2014/main" id="{042D07DF-6E4D-4FD1-A928-994E845E34B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2" name="Text Box 15">
          <a:extLst>
            <a:ext uri="{FF2B5EF4-FFF2-40B4-BE49-F238E27FC236}">
              <a16:creationId xmlns:a16="http://schemas.microsoft.com/office/drawing/2014/main" id="{FE32D2B8-E655-4E86-86F4-2419686CC4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3" name="Text Box 15">
          <a:extLst>
            <a:ext uri="{FF2B5EF4-FFF2-40B4-BE49-F238E27FC236}">
              <a16:creationId xmlns:a16="http://schemas.microsoft.com/office/drawing/2014/main" id="{20350F36-F3F5-4C6B-9B3B-E89D9278A4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4" name="Text Box 15">
          <a:extLst>
            <a:ext uri="{FF2B5EF4-FFF2-40B4-BE49-F238E27FC236}">
              <a16:creationId xmlns:a16="http://schemas.microsoft.com/office/drawing/2014/main" id="{CA509C1E-55F4-43CA-8591-526CE494F29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5" name="Text Box 15">
          <a:extLst>
            <a:ext uri="{FF2B5EF4-FFF2-40B4-BE49-F238E27FC236}">
              <a16:creationId xmlns:a16="http://schemas.microsoft.com/office/drawing/2014/main" id="{3A72D10E-2DEF-4BCF-AAD7-756E906FF7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6" name="Text Box 15">
          <a:extLst>
            <a:ext uri="{FF2B5EF4-FFF2-40B4-BE49-F238E27FC236}">
              <a16:creationId xmlns:a16="http://schemas.microsoft.com/office/drawing/2014/main" id="{FC890EC3-FB34-459E-916F-26A2C88ABC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7" name="Text Box 15">
          <a:extLst>
            <a:ext uri="{FF2B5EF4-FFF2-40B4-BE49-F238E27FC236}">
              <a16:creationId xmlns:a16="http://schemas.microsoft.com/office/drawing/2014/main" id="{284E13F3-8A3F-429A-9083-36FD8062049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8" name="Text Box 15">
          <a:extLst>
            <a:ext uri="{FF2B5EF4-FFF2-40B4-BE49-F238E27FC236}">
              <a16:creationId xmlns:a16="http://schemas.microsoft.com/office/drawing/2014/main" id="{90F04D96-DD3D-4155-9B68-7D2F32FD5EA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79" name="Text Box 15">
          <a:extLst>
            <a:ext uri="{FF2B5EF4-FFF2-40B4-BE49-F238E27FC236}">
              <a16:creationId xmlns:a16="http://schemas.microsoft.com/office/drawing/2014/main" id="{A7768C46-5DF9-484B-BF8F-C1CCAF6F935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0" name="Text Box 15">
          <a:extLst>
            <a:ext uri="{FF2B5EF4-FFF2-40B4-BE49-F238E27FC236}">
              <a16:creationId xmlns:a16="http://schemas.microsoft.com/office/drawing/2014/main" id="{8A4992D3-95F7-4BCC-A71F-D68CAC2612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1" name="Text Box 15">
          <a:extLst>
            <a:ext uri="{FF2B5EF4-FFF2-40B4-BE49-F238E27FC236}">
              <a16:creationId xmlns:a16="http://schemas.microsoft.com/office/drawing/2014/main" id="{179C9495-6268-4BA2-9418-1DC436B4965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2" name="Text Box 15">
          <a:extLst>
            <a:ext uri="{FF2B5EF4-FFF2-40B4-BE49-F238E27FC236}">
              <a16:creationId xmlns:a16="http://schemas.microsoft.com/office/drawing/2014/main" id="{118FCD3A-8BC0-47F6-96EB-4B967D51F63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3" name="Text Box 15">
          <a:extLst>
            <a:ext uri="{FF2B5EF4-FFF2-40B4-BE49-F238E27FC236}">
              <a16:creationId xmlns:a16="http://schemas.microsoft.com/office/drawing/2014/main" id="{885456C2-AD42-479C-AD52-748230EC26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84" name="Text Box 15">
          <a:extLst>
            <a:ext uri="{FF2B5EF4-FFF2-40B4-BE49-F238E27FC236}">
              <a16:creationId xmlns:a16="http://schemas.microsoft.com/office/drawing/2014/main" id="{2F5928DD-C305-4B7F-A7DF-21FA874521B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5" name="Text Box 15">
          <a:extLst>
            <a:ext uri="{FF2B5EF4-FFF2-40B4-BE49-F238E27FC236}">
              <a16:creationId xmlns:a16="http://schemas.microsoft.com/office/drawing/2014/main" id="{8599EDFB-A221-4668-B812-FFED416863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6" name="Text Box 15">
          <a:extLst>
            <a:ext uri="{FF2B5EF4-FFF2-40B4-BE49-F238E27FC236}">
              <a16:creationId xmlns:a16="http://schemas.microsoft.com/office/drawing/2014/main" id="{A8BCED63-59E4-4257-B58D-08DE1DDFA19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7" name="Text Box 15">
          <a:extLst>
            <a:ext uri="{FF2B5EF4-FFF2-40B4-BE49-F238E27FC236}">
              <a16:creationId xmlns:a16="http://schemas.microsoft.com/office/drawing/2014/main" id="{319ED434-B64B-4FDB-83A0-88A28CF790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8" name="Text Box 15">
          <a:extLst>
            <a:ext uri="{FF2B5EF4-FFF2-40B4-BE49-F238E27FC236}">
              <a16:creationId xmlns:a16="http://schemas.microsoft.com/office/drawing/2014/main" id="{9302CF06-87A8-4575-A4EE-41B6365560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9" name="Text Box 15">
          <a:extLst>
            <a:ext uri="{FF2B5EF4-FFF2-40B4-BE49-F238E27FC236}">
              <a16:creationId xmlns:a16="http://schemas.microsoft.com/office/drawing/2014/main" id="{9A47E608-486E-4B03-A1ED-DF4204549C9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0" name="Text Box 15">
          <a:extLst>
            <a:ext uri="{FF2B5EF4-FFF2-40B4-BE49-F238E27FC236}">
              <a16:creationId xmlns:a16="http://schemas.microsoft.com/office/drawing/2014/main" id="{3F0D8C7A-19B0-4FA3-987B-0808EC45944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1" name="Text Box 15">
          <a:extLst>
            <a:ext uri="{FF2B5EF4-FFF2-40B4-BE49-F238E27FC236}">
              <a16:creationId xmlns:a16="http://schemas.microsoft.com/office/drawing/2014/main" id="{8D0929F5-45ED-4327-9264-BB787EA3D67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2" name="Text Box 15">
          <a:extLst>
            <a:ext uri="{FF2B5EF4-FFF2-40B4-BE49-F238E27FC236}">
              <a16:creationId xmlns:a16="http://schemas.microsoft.com/office/drawing/2014/main" id="{CB5889F1-C275-4281-B1B0-6BE6E56863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3" name="Text Box 15">
          <a:extLst>
            <a:ext uri="{FF2B5EF4-FFF2-40B4-BE49-F238E27FC236}">
              <a16:creationId xmlns:a16="http://schemas.microsoft.com/office/drawing/2014/main" id="{B37BD291-B016-4677-A729-8A0A2822F75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4" name="Text Box 15">
          <a:extLst>
            <a:ext uri="{FF2B5EF4-FFF2-40B4-BE49-F238E27FC236}">
              <a16:creationId xmlns:a16="http://schemas.microsoft.com/office/drawing/2014/main" id="{660C913B-1398-4E2A-A186-2805F0C75FB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5" name="Text Box 15">
          <a:extLst>
            <a:ext uri="{FF2B5EF4-FFF2-40B4-BE49-F238E27FC236}">
              <a16:creationId xmlns:a16="http://schemas.microsoft.com/office/drawing/2014/main" id="{03E935E2-64D0-47E0-9A6B-357492756B5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6" name="Text Box 15">
          <a:extLst>
            <a:ext uri="{FF2B5EF4-FFF2-40B4-BE49-F238E27FC236}">
              <a16:creationId xmlns:a16="http://schemas.microsoft.com/office/drawing/2014/main" id="{07435C96-75FC-43B7-AE19-13B6ABFE7F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7" name="Text Box 15">
          <a:extLst>
            <a:ext uri="{FF2B5EF4-FFF2-40B4-BE49-F238E27FC236}">
              <a16:creationId xmlns:a16="http://schemas.microsoft.com/office/drawing/2014/main" id="{BB546B33-9318-446D-9A4C-CBA427BE7DC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98" name="Text Box 15">
          <a:extLst>
            <a:ext uri="{FF2B5EF4-FFF2-40B4-BE49-F238E27FC236}">
              <a16:creationId xmlns:a16="http://schemas.microsoft.com/office/drawing/2014/main" id="{F590E482-19E1-443B-BDEE-56833E1C4AE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9" name="Text Box 15">
          <a:extLst>
            <a:ext uri="{FF2B5EF4-FFF2-40B4-BE49-F238E27FC236}">
              <a16:creationId xmlns:a16="http://schemas.microsoft.com/office/drawing/2014/main" id="{DF7CFFF7-E06E-402E-B9EA-FEFF6583A5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0" name="Text Box 15">
          <a:extLst>
            <a:ext uri="{FF2B5EF4-FFF2-40B4-BE49-F238E27FC236}">
              <a16:creationId xmlns:a16="http://schemas.microsoft.com/office/drawing/2014/main" id="{F8314AE7-ED57-418F-8D1B-E389F7B61B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01" name="Text Box 15">
          <a:extLst>
            <a:ext uri="{FF2B5EF4-FFF2-40B4-BE49-F238E27FC236}">
              <a16:creationId xmlns:a16="http://schemas.microsoft.com/office/drawing/2014/main" id="{0FEC1BDF-F7BB-45A7-8730-736AB78C1C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02" name="Text Box 15">
          <a:extLst>
            <a:ext uri="{FF2B5EF4-FFF2-40B4-BE49-F238E27FC236}">
              <a16:creationId xmlns:a16="http://schemas.microsoft.com/office/drawing/2014/main" id="{3179BC49-8420-4855-8304-B652801A8E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3" name="Text Box 15">
          <a:extLst>
            <a:ext uri="{FF2B5EF4-FFF2-40B4-BE49-F238E27FC236}">
              <a16:creationId xmlns:a16="http://schemas.microsoft.com/office/drawing/2014/main" id="{BD538238-A46C-480E-A007-A54C74E62FD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4" name="Text Box 15">
          <a:extLst>
            <a:ext uri="{FF2B5EF4-FFF2-40B4-BE49-F238E27FC236}">
              <a16:creationId xmlns:a16="http://schemas.microsoft.com/office/drawing/2014/main" id="{34FAE7E5-3135-4321-B077-C4148D5EF8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5" name="Text Box 15">
          <a:extLst>
            <a:ext uri="{FF2B5EF4-FFF2-40B4-BE49-F238E27FC236}">
              <a16:creationId xmlns:a16="http://schemas.microsoft.com/office/drawing/2014/main" id="{4348B1D6-28E8-432F-BA68-85912AE0BE7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6" name="Text Box 15">
          <a:extLst>
            <a:ext uri="{FF2B5EF4-FFF2-40B4-BE49-F238E27FC236}">
              <a16:creationId xmlns:a16="http://schemas.microsoft.com/office/drawing/2014/main" id="{2E3AEA7C-7197-45B9-8F3B-52DA89F8E67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7" name="Text Box 15">
          <a:extLst>
            <a:ext uri="{FF2B5EF4-FFF2-40B4-BE49-F238E27FC236}">
              <a16:creationId xmlns:a16="http://schemas.microsoft.com/office/drawing/2014/main" id="{78588241-F838-4B51-BFB0-539A193C3A6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8" name="Text Box 15">
          <a:extLst>
            <a:ext uri="{FF2B5EF4-FFF2-40B4-BE49-F238E27FC236}">
              <a16:creationId xmlns:a16="http://schemas.microsoft.com/office/drawing/2014/main" id="{C2821B12-F0EA-4A5C-946D-7617CF3D2DE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9" name="Text Box 15">
          <a:extLst>
            <a:ext uri="{FF2B5EF4-FFF2-40B4-BE49-F238E27FC236}">
              <a16:creationId xmlns:a16="http://schemas.microsoft.com/office/drawing/2014/main" id="{660F5062-DCA6-4004-80E8-183E290BD52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0" name="Text Box 15">
          <a:extLst>
            <a:ext uri="{FF2B5EF4-FFF2-40B4-BE49-F238E27FC236}">
              <a16:creationId xmlns:a16="http://schemas.microsoft.com/office/drawing/2014/main" id="{DEE78CAA-2DE8-43D4-8CAE-4A952F7BF80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1" name="Text Box 15">
          <a:extLst>
            <a:ext uri="{FF2B5EF4-FFF2-40B4-BE49-F238E27FC236}">
              <a16:creationId xmlns:a16="http://schemas.microsoft.com/office/drawing/2014/main" id="{5B0307B5-634E-4029-B4FB-663758FD255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2" name="Text Box 15">
          <a:extLst>
            <a:ext uri="{FF2B5EF4-FFF2-40B4-BE49-F238E27FC236}">
              <a16:creationId xmlns:a16="http://schemas.microsoft.com/office/drawing/2014/main" id="{AA077B18-33B9-47F4-8E36-DE662BAC2B9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3" name="Text Box 15">
          <a:extLst>
            <a:ext uri="{FF2B5EF4-FFF2-40B4-BE49-F238E27FC236}">
              <a16:creationId xmlns:a16="http://schemas.microsoft.com/office/drawing/2014/main" id="{5D6B2154-FED7-4AA6-B4C9-04B6B01CA7A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4" name="Text Box 15">
          <a:extLst>
            <a:ext uri="{FF2B5EF4-FFF2-40B4-BE49-F238E27FC236}">
              <a16:creationId xmlns:a16="http://schemas.microsoft.com/office/drawing/2014/main" id="{F68D7A0E-DD2C-47DA-891E-8F9DBD56D90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5" name="Text Box 15">
          <a:extLst>
            <a:ext uri="{FF2B5EF4-FFF2-40B4-BE49-F238E27FC236}">
              <a16:creationId xmlns:a16="http://schemas.microsoft.com/office/drawing/2014/main" id="{394BABD2-8347-4794-B404-A2B02A16358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6" name="Text Box 15">
          <a:extLst>
            <a:ext uri="{FF2B5EF4-FFF2-40B4-BE49-F238E27FC236}">
              <a16:creationId xmlns:a16="http://schemas.microsoft.com/office/drawing/2014/main" id="{93EC6DC0-5E39-4C00-A249-B42FDA971B6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7" name="Text Box 15">
          <a:extLst>
            <a:ext uri="{FF2B5EF4-FFF2-40B4-BE49-F238E27FC236}">
              <a16:creationId xmlns:a16="http://schemas.microsoft.com/office/drawing/2014/main" id="{D5E5E7FD-2C4A-450B-AEBA-DD8525C6E32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8" name="Text Box 15">
          <a:extLst>
            <a:ext uri="{FF2B5EF4-FFF2-40B4-BE49-F238E27FC236}">
              <a16:creationId xmlns:a16="http://schemas.microsoft.com/office/drawing/2014/main" id="{5FB8AF4D-61E1-4120-87AF-A9D507EDE1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19" name="Text Box 15">
          <a:extLst>
            <a:ext uri="{FF2B5EF4-FFF2-40B4-BE49-F238E27FC236}">
              <a16:creationId xmlns:a16="http://schemas.microsoft.com/office/drawing/2014/main" id="{479B2E4C-39E5-4650-9D30-BBD32537441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0" name="Text Box 15">
          <a:extLst>
            <a:ext uri="{FF2B5EF4-FFF2-40B4-BE49-F238E27FC236}">
              <a16:creationId xmlns:a16="http://schemas.microsoft.com/office/drawing/2014/main" id="{5D5ED348-1B98-4F7E-BE6E-A3A98C69839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1" name="Text Box 15">
          <a:extLst>
            <a:ext uri="{FF2B5EF4-FFF2-40B4-BE49-F238E27FC236}">
              <a16:creationId xmlns:a16="http://schemas.microsoft.com/office/drawing/2014/main" id="{B60B4FCE-CC67-47F4-A93D-87B5868E5F8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2" name="Text Box 15">
          <a:extLst>
            <a:ext uri="{FF2B5EF4-FFF2-40B4-BE49-F238E27FC236}">
              <a16:creationId xmlns:a16="http://schemas.microsoft.com/office/drawing/2014/main" id="{449190D9-5216-44AF-ACA1-328C3184F04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3" name="Text Box 15">
          <a:extLst>
            <a:ext uri="{FF2B5EF4-FFF2-40B4-BE49-F238E27FC236}">
              <a16:creationId xmlns:a16="http://schemas.microsoft.com/office/drawing/2014/main" id="{16710FCC-CC55-45D6-90E3-CA2A7E38FD3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4" name="Text Box 15">
          <a:extLst>
            <a:ext uri="{FF2B5EF4-FFF2-40B4-BE49-F238E27FC236}">
              <a16:creationId xmlns:a16="http://schemas.microsoft.com/office/drawing/2014/main" id="{A6D6D398-4D1E-4C0F-B155-117D0D80877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5" name="Text Box 15">
          <a:extLst>
            <a:ext uri="{FF2B5EF4-FFF2-40B4-BE49-F238E27FC236}">
              <a16:creationId xmlns:a16="http://schemas.microsoft.com/office/drawing/2014/main" id="{74393D72-0F7D-4C97-8682-944AA4E47D4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6" name="Text Box 15">
          <a:extLst>
            <a:ext uri="{FF2B5EF4-FFF2-40B4-BE49-F238E27FC236}">
              <a16:creationId xmlns:a16="http://schemas.microsoft.com/office/drawing/2014/main" id="{D0D89E57-5FB5-4A37-BFF5-C30A5CC91B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7" name="Text Box 15">
          <a:extLst>
            <a:ext uri="{FF2B5EF4-FFF2-40B4-BE49-F238E27FC236}">
              <a16:creationId xmlns:a16="http://schemas.microsoft.com/office/drawing/2014/main" id="{0C7BD504-4A52-494F-814F-85A891AFAF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8" name="Text Box 15">
          <a:extLst>
            <a:ext uri="{FF2B5EF4-FFF2-40B4-BE49-F238E27FC236}">
              <a16:creationId xmlns:a16="http://schemas.microsoft.com/office/drawing/2014/main" id="{EE6CEA95-9D5F-40F2-A006-ADA408223A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29" name="Text Box 15">
          <a:extLst>
            <a:ext uri="{FF2B5EF4-FFF2-40B4-BE49-F238E27FC236}">
              <a16:creationId xmlns:a16="http://schemas.microsoft.com/office/drawing/2014/main" id="{56CDCC22-2940-47AB-B58A-40F9784AA76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0" name="Text Box 15">
          <a:extLst>
            <a:ext uri="{FF2B5EF4-FFF2-40B4-BE49-F238E27FC236}">
              <a16:creationId xmlns:a16="http://schemas.microsoft.com/office/drawing/2014/main" id="{AB4636AE-A4D2-43EC-A75D-D29F773198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1" name="Text Box 15">
          <a:extLst>
            <a:ext uri="{FF2B5EF4-FFF2-40B4-BE49-F238E27FC236}">
              <a16:creationId xmlns:a16="http://schemas.microsoft.com/office/drawing/2014/main" id="{954BCCB7-915E-4F48-BD3A-04F717DED9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2" name="Text Box 15">
          <a:extLst>
            <a:ext uri="{FF2B5EF4-FFF2-40B4-BE49-F238E27FC236}">
              <a16:creationId xmlns:a16="http://schemas.microsoft.com/office/drawing/2014/main" id="{066CF5D4-95A2-4AE0-A94E-4A16EF3B6BF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3" name="Text Box 15">
          <a:extLst>
            <a:ext uri="{FF2B5EF4-FFF2-40B4-BE49-F238E27FC236}">
              <a16:creationId xmlns:a16="http://schemas.microsoft.com/office/drawing/2014/main" id="{066EF339-E1CF-4E96-A0BC-068545A4377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4" name="Text Box 15">
          <a:extLst>
            <a:ext uri="{FF2B5EF4-FFF2-40B4-BE49-F238E27FC236}">
              <a16:creationId xmlns:a16="http://schemas.microsoft.com/office/drawing/2014/main" id="{83EDD6CD-BDD1-44C9-968C-A49077D3504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5" name="Text Box 15">
          <a:extLst>
            <a:ext uri="{FF2B5EF4-FFF2-40B4-BE49-F238E27FC236}">
              <a16:creationId xmlns:a16="http://schemas.microsoft.com/office/drawing/2014/main" id="{A9DDEF2C-9C7A-4E11-AC31-3C8E7756D4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6" name="Text Box 15">
          <a:extLst>
            <a:ext uri="{FF2B5EF4-FFF2-40B4-BE49-F238E27FC236}">
              <a16:creationId xmlns:a16="http://schemas.microsoft.com/office/drawing/2014/main" id="{A61C5552-D503-4F76-971E-DC939952A18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7" name="Text Box 15">
          <a:extLst>
            <a:ext uri="{FF2B5EF4-FFF2-40B4-BE49-F238E27FC236}">
              <a16:creationId xmlns:a16="http://schemas.microsoft.com/office/drawing/2014/main" id="{CC0446A7-CD4A-4BCA-BDA0-B175D43FD2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38" name="Text Box 15">
          <a:extLst>
            <a:ext uri="{FF2B5EF4-FFF2-40B4-BE49-F238E27FC236}">
              <a16:creationId xmlns:a16="http://schemas.microsoft.com/office/drawing/2014/main" id="{6193DECB-17E1-4513-9C1B-DDF5942981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9" name="Text Box 15">
          <a:extLst>
            <a:ext uri="{FF2B5EF4-FFF2-40B4-BE49-F238E27FC236}">
              <a16:creationId xmlns:a16="http://schemas.microsoft.com/office/drawing/2014/main" id="{062EF08A-E2EA-4AAB-8101-285D8064C1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0" name="Text Box 15">
          <a:extLst>
            <a:ext uri="{FF2B5EF4-FFF2-40B4-BE49-F238E27FC236}">
              <a16:creationId xmlns:a16="http://schemas.microsoft.com/office/drawing/2014/main" id="{A740765E-D2B7-4AE0-BAFD-EC5BCCA29D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1" name="Text Box 15">
          <a:extLst>
            <a:ext uri="{FF2B5EF4-FFF2-40B4-BE49-F238E27FC236}">
              <a16:creationId xmlns:a16="http://schemas.microsoft.com/office/drawing/2014/main" id="{123DF9F1-ABD4-43F6-A404-3C03600A424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2" name="Text Box 15">
          <a:extLst>
            <a:ext uri="{FF2B5EF4-FFF2-40B4-BE49-F238E27FC236}">
              <a16:creationId xmlns:a16="http://schemas.microsoft.com/office/drawing/2014/main" id="{16DE1D2A-06FF-4865-B431-6015483D6D7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3" name="Text Box 15">
          <a:extLst>
            <a:ext uri="{FF2B5EF4-FFF2-40B4-BE49-F238E27FC236}">
              <a16:creationId xmlns:a16="http://schemas.microsoft.com/office/drawing/2014/main" id="{7C24D417-E2B4-4EC6-9C7D-C5757C5F79A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4" name="Text Box 15">
          <a:extLst>
            <a:ext uri="{FF2B5EF4-FFF2-40B4-BE49-F238E27FC236}">
              <a16:creationId xmlns:a16="http://schemas.microsoft.com/office/drawing/2014/main" id="{8E89912F-AA89-47B5-BBC1-9C3BBF364F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5" name="Text Box 15">
          <a:extLst>
            <a:ext uri="{FF2B5EF4-FFF2-40B4-BE49-F238E27FC236}">
              <a16:creationId xmlns:a16="http://schemas.microsoft.com/office/drawing/2014/main" id="{29377A97-5D33-4593-81C3-3CFB618EA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6" name="Text Box 15">
          <a:extLst>
            <a:ext uri="{FF2B5EF4-FFF2-40B4-BE49-F238E27FC236}">
              <a16:creationId xmlns:a16="http://schemas.microsoft.com/office/drawing/2014/main" id="{0FC0DA03-D082-473B-88F0-45BAF694DE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7" name="Text Box 15">
          <a:extLst>
            <a:ext uri="{FF2B5EF4-FFF2-40B4-BE49-F238E27FC236}">
              <a16:creationId xmlns:a16="http://schemas.microsoft.com/office/drawing/2014/main" id="{9E175E29-520D-4FFD-A2F3-9F3CB42C632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8" name="Text Box 15">
          <a:extLst>
            <a:ext uri="{FF2B5EF4-FFF2-40B4-BE49-F238E27FC236}">
              <a16:creationId xmlns:a16="http://schemas.microsoft.com/office/drawing/2014/main" id="{B0FE2E2F-5E7A-4F04-B3F9-09CDA828496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49" name="Text Box 15">
          <a:extLst>
            <a:ext uri="{FF2B5EF4-FFF2-40B4-BE49-F238E27FC236}">
              <a16:creationId xmlns:a16="http://schemas.microsoft.com/office/drawing/2014/main" id="{909369FD-6782-424A-8CEA-2F17078FCF2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0" name="Text Box 15">
          <a:extLst>
            <a:ext uri="{FF2B5EF4-FFF2-40B4-BE49-F238E27FC236}">
              <a16:creationId xmlns:a16="http://schemas.microsoft.com/office/drawing/2014/main" id="{CB44A778-4C38-475C-9100-79F25E12C5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1" name="Text Box 15">
          <a:extLst>
            <a:ext uri="{FF2B5EF4-FFF2-40B4-BE49-F238E27FC236}">
              <a16:creationId xmlns:a16="http://schemas.microsoft.com/office/drawing/2014/main" id="{1A14B476-6CC7-492F-99B2-D7A67FE4424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2" name="Text Box 15">
          <a:extLst>
            <a:ext uri="{FF2B5EF4-FFF2-40B4-BE49-F238E27FC236}">
              <a16:creationId xmlns:a16="http://schemas.microsoft.com/office/drawing/2014/main" id="{AFC35498-0570-4FB9-B6B0-9D985CC6841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3" name="Text Box 15">
          <a:extLst>
            <a:ext uri="{FF2B5EF4-FFF2-40B4-BE49-F238E27FC236}">
              <a16:creationId xmlns:a16="http://schemas.microsoft.com/office/drawing/2014/main" id="{9D700B6C-520C-4000-86AD-43A121A1A31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4" name="Text Box 15">
          <a:extLst>
            <a:ext uri="{FF2B5EF4-FFF2-40B4-BE49-F238E27FC236}">
              <a16:creationId xmlns:a16="http://schemas.microsoft.com/office/drawing/2014/main" id="{9B6351C9-433E-40C3-8BFA-3D8FDC6353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5" name="Text Box 15">
          <a:extLst>
            <a:ext uri="{FF2B5EF4-FFF2-40B4-BE49-F238E27FC236}">
              <a16:creationId xmlns:a16="http://schemas.microsoft.com/office/drawing/2014/main" id="{29416B58-482D-4140-8E90-1EE5BE369EE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56" name="Text Box 15">
          <a:extLst>
            <a:ext uri="{FF2B5EF4-FFF2-40B4-BE49-F238E27FC236}">
              <a16:creationId xmlns:a16="http://schemas.microsoft.com/office/drawing/2014/main" id="{FA4D459C-6125-489A-AC87-AF6676FE0B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7" name="Text Box 15">
          <a:extLst>
            <a:ext uri="{FF2B5EF4-FFF2-40B4-BE49-F238E27FC236}">
              <a16:creationId xmlns:a16="http://schemas.microsoft.com/office/drawing/2014/main" id="{4CEEDACA-6532-4FCF-AC58-2E80276E52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8" name="Text Box 15">
          <a:extLst>
            <a:ext uri="{FF2B5EF4-FFF2-40B4-BE49-F238E27FC236}">
              <a16:creationId xmlns:a16="http://schemas.microsoft.com/office/drawing/2014/main" id="{3E878697-B028-4268-BCBC-488EF2276CF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9" name="Text Box 15">
          <a:extLst>
            <a:ext uri="{FF2B5EF4-FFF2-40B4-BE49-F238E27FC236}">
              <a16:creationId xmlns:a16="http://schemas.microsoft.com/office/drawing/2014/main" id="{0E48F6EB-D371-4CE2-8278-AE05E318AB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0" name="Text Box 15">
          <a:extLst>
            <a:ext uri="{FF2B5EF4-FFF2-40B4-BE49-F238E27FC236}">
              <a16:creationId xmlns:a16="http://schemas.microsoft.com/office/drawing/2014/main" id="{9E248FD2-CEEB-462D-A79E-F537B064F3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1" name="Text Box 15">
          <a:extLst>
            <a:ext uri="{FF2B5EF4-FFF2-40B4-BE49-F238E27FC236}">
              <a16:creationId xmlns:a16="http://schemas.microsoft.com/office/drawing/2014/main" id="{C25C2F11-B3E0-4E2E-82CB-B129E42C553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2" name="Text Box 15">
          <a:extLst>
            <a:ext uri="{FF2B5EF4-FFF2-40B4-BE49-F238E27FC236}">
              <a16:creationId xmlns:a16="http://schemas.microsoft.com/office/drawing/2014/main" id="{054E30DF-7E57-4A73-A070-CB0F4951401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3" name="Text Box 15">
          <a:extLst>
            <a:ext uri="{FF2B5EF4-FFF2-40B4-BE49-F238E27FC236}">
              <a16:creationId xmlns:a16="http://schemas.microsoft.com/office/drawing/2014/main" id="{AAC565E2-FDBC-4A32-98A2-2A2FEE84CBD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4" name="Text Box 15">
          <a:extLst>
            <a:ext uri="{FF2B5EF4-FFF2-40B4-BE49-F238E27FC236}">
              <a16:creationId xmlns:a16="http://schemas.microsoft.com/office/drawing/2014/main" id="{27484F0D-33E1-4FAB-B356-D22D6B33BB2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5" name="Text Box 15">
          <a:extLst>
            <a:ext uri="{FF2B5EF4-FFF2-40B4-BE49-F238E27FC236}">
              <a16:creationId xmlns:a16="http://schemas.microsoft.com/office/drawing/2014/main" id="{3923A134-D2F0-498E-9045-D31CE9E7C3E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6" name="Text Box 15">
          <a:extLst>
            <a:ext uri="{FF2B5EF4-FFF2-40B4-BE49-F238E27FC236}">
              <a16:creationId xmlns:a16="http://schemas.microsoft.com/office/drawing/2014/main" id="{D08BFA9E-61C2-4367-94ED-27792857099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7" name="Text Box 15">
          <a:extLst>
            <a:ext uri="{FF2B5EF4-FFF2-40B4-BE49-F238E27FC236}">
              <a16:creationId xmlns:a16="http://schemas.microsoft.com/office/drawing/2014/main" id="{8B522C77-DEA8-46BC-833A-EFA513CDE48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8" name="Text Box 15">
          <a:extLst>
            <a:ext uri="{FF2B5EF4-FFF2-40B4-BE49-F238E27FC236}">
              <a16:creationId xmlns:a16="http://schemas.microsoft.com/office/drawing/2014/main" id="{E316636F-9DD2-4CE0-92F7-4946D20FFE5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69" name="Text Box 15">
          <a:extLst>
            <a:ext uri="{FF2B5EF4-FFF2-40B4-BE49-F238E27FC236}">
              <a16:creationId xmlns:a16="http://schemas.microsoft.com/office/drawing/2014/main" id="{C843831D-4F06-473F-98BD-04468D89D4B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0" name="Text Box 15">
          <a:extLst>
            <a:ext uri="{FF2B5EF4-FFF2-40B4-BE49-F238E27FC236}">
              <a16:creationId xmlns:a16="http://schemas.microsoft.com/office/drawing/2014/main" id="{6180636B-FA25-44E7-A4AD-624214BEDB9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1" name="Text Box 15">
          <a:extLst>
            <a:ext uri="{FF2B5EF4-FFF2-40B4-BE49-F238E27FC236}">
              <a16:creationId xmlns:a16="http://schemas.microsoft.com/office/drawing/2014/main" id="{93D2A6BA-0B8D-4B92-B1F6-42D6345145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2" name="Text Box 15">
          <a:extLst>
            <a:ext uri="{FF2B5EF4-FFF2-40B4-BE49-F238E27FC236}">
              <a16:creationId xmlns:a16="http://schemas.microsoft.com/office/drawing/2014/main" id="{A47674F0-1494-4CDB-9CC7-28940BB0B2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3" name="Text Box 15">
          <a:extLst>
            <a:ext uri="{FF2B5EF4-FFF2-40B4-BE49-F238E27FC236}">
              <a16:creationId xmlns:a16="http://schemas.microsoft.com/office/drawing/2014/main" id="{D3933BDA-0F06-450C-BDF8-1CA3B81B5D2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74" name="Text Box 15">
          <a:extLst>
            <a:ext uri="{FF2B5EF4-FFF2-40B4-BE49-F238E27FC236}">
              <a16:creationId xmlns:a16="http://schemas.microsoft.com/office/drawing/2014/main" id="{C843370C-D66D-4B2C-BC28-9007D8E4A8A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5" name="Text Box 15">
          <a:extLst>
            <a:ext uri="{FF2B5EF4-FFF2-40B4-BE49-F238E27FC236}">
              <a16:creationId xmlns:a16="http://schemas.microsoft.com/office/drawing/2014/main" id="{463CEE2B-B5AA-4F02-BF93-A511F7997A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6" name="Text Box 15">
          <a:extLst>
            <a:ext uri="{FF2B5EF4-FFF2-40B4-BE49-F238E27FC236}">
              <a16:creationId xmlns:a16="http://schemas.microsoft.com/office/drawing/2014/main" id="{04E4C92A-1ADF-40B3-A6F7-4E28AFCD98E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7" name="Text Box 15">
          <a:extLst>
            <a:ext uri="{FF2B5EF4-FFF2-40B4-BE49-F238E27FC236}">
              <a16:creationId xmlns:a16="http://schemas.microsoft.com/office/drawing/2014/main" id="{16EEE9A3-6B12-4B98-BD8E-533799F653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8" name="Text Box 15">
          <a:extLst>
            <a:ext uri="{FF2B5EF4-FFF2-40B4-BE49-F238E27FC236}">
              <a16:creationId xmlns:a16="http://schemas.microsoft.com/office/drawing/2014/main" id="{23B56155-6396-438B-9346-059833969B2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9" name="Text Box 15">
          <a:extLst>
            <a:ext uri="{FF2B5EF4-FFF2-40B4-BE49-F238E27FC236}">
              <a16:creationId xmlns:a16="http://schemas.microsoft.com/office/drawing/2014/main" id="{677A0DFA-27C0-44A7-958C-3F49CA055A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0" name="Text Box 15">
          <a:extLst>
            <a:ext uri="{FF2B5EF4-FFF2-40B4-BE49-F238E27FC236}">
              <a16:creationId xmlns:a16="http://schemas.microsoft.com/office/drawing/2014/main" id="{EA64A18D-89FD-4F6F-B152-0B9CBF7E504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1" name="Text Box 15">
          <a:extLst>
            <a:ext uri="{FF2B5EF4-FFF2-40B4-BE49-F238E27FC236}">
              <a16:creationId xmlns:a16="http://schemas.microsoft.com/office/drawing/2014/main" id="{755278F8-A607-413A-AAB3-284E516D34D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2" name="Text Box 15">
          <a:extLst>
            <a:ext uri="{FF2B5EF4-FFF2-40B4-BE49-F238E27FC236}">
              <a16:creationId xmlns:a16="http://schemas.microsoft.com/office/drawing/2014/main" id="{6AE9284E-BE8A-49C1-8BCB-5F92C37A06C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3" name="Text Box 15">
          <a:extLst>
            <a:ext uri="{FF2B5EF4-FFF2-40B4-BE49-F238E27FC236}">
              <a16:creationId xmlns:a16="http://schemas.microsoft.com/office/drawing/2014/main" id="{0DBFB88C-2892-4CA5-92D9-156175A4064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4" name="Text Box 15">
          <a:extLst>
            <a:ext uri="{FF2B5EF4-FFF2-40B4-BE49-F238E27FC236}">
              <a16:creationId xmlns:a16="http://schemas.microsoft.com/office/drawing/2014/main" id="{289FD1A6-DD6B-446E-9294-CF893E1730D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5" name="Text Box 15">
          <a:extLst>
            <a:ext uri="{FF2B5EF4-FFF2-40B4-BE49-F238E27FC236}">
              <a16:creationId xmlns:a16="http://schemas.microsoft.com/office/drawing/2014/main" id="{BFFB37E4-89AE-4C0D-B763-5918E53EE02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6" name="Text Box 15">
          <a:extLst>
            <a:ext uri="{FF2B5EF4-FFF2-40B4-BE49-F238E27FC236}">
              <a16:creationId xmlns:a16="http://schemas.microsoft.com/office/drawing/2014/main" id="{6F656344-611E-42A0-B02F-69CB24330A3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7" name="Text Box 15">
          <a:extLst>
            <a:ext uri="{FF2B5EF4-FFF2-40B4-BE49-F238E27FC236}">
              <a16:creationId xmlns:a16="http://schemas.microsoft.com/office/drawing/2014/main" id="{E0685488-E17B-4609-A6C0-FDAF82258C6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88" name="Text Box 15">
          <a:extLst>
            <a:ext uri="{FF2B5EF4-FFF2-40B4-BE49-F238E27FC236}">
              <a16:creationId xmlns:a16="http://schemas.microsoft.com/office/drawing/2014/main" id="{6DBDF7B2-EF83-46D5-847E-0FD0A0545FC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9" name="Text Box 15">
          <a:extLst>
            <a:ext uri="{FF2B5EF4-FFF2-40B4-BE49-F238E27FC236}">
              <a16:creationId xmlns:a16="http://schemas.microsoft.com/office/drawing/2014/main" id="{E1D050B5-3F16-444C-ACAC-F0B30E0D90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0" name="Text Box 15">
          <a:extLst>
            <a:ext uri="{FF2B5EF4-FFF2-40B4-BE49-F238E27FC236}">
              <a16:creationId xmlns:a16="http://schemas.microsoft.com/office/drawing/2014/main" id="{CB2CAB9D-A36F-48D2-8267-9F784E09B6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91" name="Text Box 15">
          <a:extLst>
            <a:ext uri="{FF2B5EF4-FFF2-40B4-BE49-F238E27FC236}">
              <a16:creationId xmlns:a16="http://schemas.microsoft.com/office/drawing/2014/main" id="{2EAAAAF1-9E54-4F9E-B64A-41AF519036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292" name="Text Box 15">
          <a:extLst>
            <a:ext uri="{FF2B5EF4-FFF2-40B4-BE49-F238E27FC236}">
              <a16:creationId xmlns:a16="http://schemas.microsoft.com/office/drawing/2014/main" id="{3371141C-F73F-4667-954C-7A2A5C1A96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3" name="Text Box 15">
          <a:extLst>
            <a:ext uri="{FF2B5EF4-FFF2-40B4-BE49-F238E27FC236}">
              <a16:creationId xmlns:a16="http://schemas.microsoft.com/office/drawing/2014/main" id="{B1B7C885-6FDD-495D-AE1C-3D054CC2CC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4" name="Text Box 15">
          <a:extLst>
            <a:ext uri="{FF2B5EF4-FFF2-40B4-BE49-F238E27FC236}">
              <a16:creationId xmlns:a16="http://schemas.microsoft.com/office/drawing/2014/main" id="{BEA2B431-B802-4CBC-9566-E53B6163A6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5" name="Text Box 15">
          <a:extLst>
            <a:ext uri="{FF2B5EF4-FFF2-40B4-BE49-F238E27FC236}">
              <a16:creationId xmlns:a16="http://schemas.microsoft.com/office/drawing/2014/main" id="{75A8D25B-3571-4145-A6D1-AB3DA1B645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6" name="Text Box 15">
          <a:extLst>
            <a:ext uri="{FF2B5EF4-FFF2-40B4-BE49-F238E27FC236}">
              <a16:creationId xmlns:a16="http://schemas.microsoft.com/office/drawing/2014/main" id="{456E88B6-6D9E-48D4-AF75-24F72CB5A3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7" name="Text Box 15">
          <a:extLst>
            <a:ext uri="{FF2B5EF4-FFF2-40B4-BE49-F238E27FC236}">
              <a16:creationId xmlns:a16="http://schemas.microsoft.com/office/drawing/2014/main" id="{3D78448A-7456-4538-9D2A-3317855FBBF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8" name="Text Box 15">
          <a:extLst>
            <a:ext uri="{FF2B5EF4-FFF2-40B4-BE49-F238E27FC236}">
              <a16:creationId xmlns:a16="http://schemas.microsoft.com/office/drawing/2014/main" id="{28199723-4D95-4CE7-885D-A4C3BD9FD1E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9" name="Text Box 15">
          <a:extLst>
            <a:ext uri="{FF2B5EF4-FFF2-40B4-BE49-F238E27FC236}">
              <a16:creationId xmlns:a16="http://schemas.microsoft.com/office/drawing/2014/main" id="{0A5AEBDE-3303-4ACE-9B15-1BC8ADF970B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0" name="Text Box 15">
          <a:extLst>
            <a:ext uri="{FF2B5EF4-FFF2-40B4-BE49-F238E27FC236}">
              <a16:creationId xmlns:a16="http://schemas.microsoft.com/office/drawing/2014/main" id="{8DCD9B09-FF2F-40C2-8F5D-5E652D5524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1" name="Text Box 15">
          <a:extLst>
            <a:ext uri="{FF2B5EF4-FFF2-40B4-BE49-F238E27FC236}">
              <a16:creationId xmlns:a16="http://schemas.microsoft.com/office/drawing/2014/main" id="{10153C4E-D2BC-4AC0-8AB3-4FF02009E3D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2" name="Text Box 15">
          <a:extLst>
            <a:ext uri="{FF2B5EF4-FFF2-40B4-BE49-F238E27FC236}">
              <a16:creationId xmlns:a16="http://schemas.microsoft.com/office/drawing/2014/main" id="{B15CEABD-3310-4193-B692-6FD810B354B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3" name="Text Box 15">
          <a:extLst>
            <a:ext uri="{FF2B5EF4-FFF2-40B4-BE49-F238E27FC236}">
              <a16:creationId xmlns:a16="http://schemas.microsoft.com/office/drawing/2014/main" id="{9C7A5197-A9BE-42B8-8DCD-A93E800A2CC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4" name="Text Box 15">
          <a:extLst>
            <a:ext uri="{FF2B5EF4-FFF2-40B4-BE49-F238E27FC236}">
              <a16:creationId xmlns:a16="http://schemas.microsoft.com/office/drawing/2014/main" id="{37FAD96C-50C6-4F67-A959-6D4EDD4AD84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5" name="Text Box 15">
          <a:extLst>
            <a:ext uri="{FF2B5EF4-FFF2-40B4-BE49-F238E27FC236}">
              <a16:creationId xmlns:a16="http://schemas.microsoft.com/office/drawing/2014/main" id="{EEC17A3C-C7B0-4BEB-86BE-DE627C2D44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6" name="Text Box 15">
          <a:extLst>
            <a:ext uri="{FF2B5EF4-FFF2-40B4-BE49-F238E27FC236}">
              <a16:creationId xmlns:a16="http://schemas.microsoft.com/office/drawing/2014/main" id="{F53B2AD3-BBFF-490E-BF6D-76F5B9DA6A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7" name="Text Box 15">
          <a:extLst>
            <a:ext uri="{FF2B5EF4-FFF2-40B4-BE49-F238E27FC236}">
              <a16:creationId xmlns:a16="http://schemas.microsoft.com/office/drawing/2014/main" id="{AE93F2FC-72DC-466C-B97D-50156E4BBED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8" name="Text Box 15">
          <a:extLst>
            <a:ext uri="{FF2B5EF4-FFF2-40B4-BE49-F238E27FC236}">
              <a16:creationId xmlns:a16="http://schemas.microsoft.com/office/drawing/2014/main" id="{BC1B4DC1-E732-4208-8CBD-C9C4D64010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09" name="Text Box 15">
          <a:extLst>
            <a:ext uri="{FF2B5EF4-FFF2-40B4-BE49-F238E27FC236}">
              <a16:creationId xmlns:a16="http://schemas.microsoft.com/office/drawing/2014/main" id="{F39142B0-7937-401A-9085-C28CFF1BB6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0" name="Text Box 15">
          <a:extLst>
            <a:ext uri="{FF2B5EF4-FFF2-40B4-BE49-F238E27FC236}">
              <a16:creationId xmlns:a16="http://schemas.microsoft.com/office/drawing/2014/main" id="{C6ED0B02-452F-43D1-89B2-85F59AF9871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1" name="Text Box 15">
          <a:extLst>
            <a:ext uri="{FF2B5EF4-FFF2-40B4-BE49-F238E27FC236}">
              <a16:creationId xmlns:a16="http://schemas.microsoft.com/office/drawing/2014/main" id="{CC38BF25-71AC-4C36-914C-3582CEE9DA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2" name="Text Box 15">
          <a:extLst>
            <a:ext uri="{FF2B5EF4-FFF2-40B4-BE49-F238E27FC236}">
              <a16:creationId xmlns:a16="http://schemas.microsoft.com/office/drawing/2014/main" id="{941198F8-A815-4062-BC02-4843146920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3" name="Text Box 15">
          <a:extLst>
            <a:ext uri="{FF2B5EF4-FFF2-40B4-BE49-F238E27FC236}">
              <a16:creationId xmlns:a16="http://schemas.microsoft.com/office/drawing/2014/main" id="{49B1AF73-DB5A-4C18-BC07-BA88E49AB4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4" name="Text Box 15">
          <a:extLst>
            <a:ext uri="{FF2B5EF4-FFF2-40B4-BE49-F238E27FC236}">
              <a16:creationId xmlns:a16="http://schemas.microsoft.com/office/drawing/2014/main" id="{E2EE0A56-296E-4A64-8908-87A96E12023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5" name="Text Box 15">
          <a:extLst>
            <a:ext uri="{FF2B5EF4-FFF2-40B4-BE49-F238E27FC236}">
              <a16:creationId xmlns:a16="http://schemas.microsoft.com/office/drawing/2014/main" id="{B962B5F0-282F-452E-BEBC-118BDD94B62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6" name="Text Box 15">
          <a:extLst>
            <a:ext uri="{FF2B5EF4-FFF2-40B4-BE49-F238E27FC236}">
              <a16:creationId xmlns:a16="http://schemas.microsoft.com/office/drawing/2014/main" id="{DBA90283-E068-4AA8-87C0-757216E238C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7" name="Text Box 15">
          <a:extLst>
            <a:ext uri="{FF2B5EF4-FFF2-40B4-BE49-F238E27FC236}">
              <a16:creationId xmlns:a16="http://schemas.microsoft.com/office/drawing/2014/main" id="{43C5D4A4-9846-40C3-A5AA-117FD4BA14E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8" name="Text Box 15">
          <a:extLst>
            <a:ext uri="{FF2B5EF4-FFF2-40B4-BE49-F238E27FC236}">
              <a16:creationId xmlns:a16="http://schemas.microsoft.com/office/drawing/2014/main" id="{CEF62234-290B-4F47-9328-C29D21A08D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19" name="Text Box 15">
          <a:extLst>
            <a:ext uri="{FF2B5EF4-FFF2-40B4-BE49-F238E27FC236}">
              <a16:creationId xmlns:a16="http://schemas.microsoft.com/office/drawing/2014/main" id="{966409F5-CBD9-4781-84CD-81A5464A4F3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0" name="Text Box 15">
          <a:extLst>
            <a:ext uri="{FF2B5EF4-FFF2-40B4-BE49-F238E27FC236}">
              <a16:creationId xmlns:a16="http://schemas.microsoft.com/office/drawing/2014/main" id="{AFAB1152-39F9-4301-87EA-917BF896248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1" name="Text Box 15">
          <a:extLst>
            <a:ext uri="{FF2B5EF4-FFF2-40B4-BE49-F238E27FC236}">
              <a16:creationId xmlns:a16="http://schemas.microsoft.com/office/drawing/2014/main" id="{D2151C3B-CA5C-41B5-83C2-AB9B2EC0339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2" name="Text Box 15">
          <a:extLst>
            <a:ext uri="{FF2B5EF4-FFF2-40B4-BE49-F238E27FC236}">
              <a16:creationId xmlns:a16="http://schemas.microsoft.com/office/drawing/2014/main" id="{A6133E9B-3D60-4FB0-9330-31B3FD70FF8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3" name="Text Box 15">
          <a:extLst>
            <a:ext uri="{FF2B5EF4-FFF2-40B4-BE49-F238E27FC236}">
              <a16:creationId xmlns:a16="http://schemas.microsoft.com/office/drawing/2014/main" id="{39E410AC-1AFB-48BE-ACF3-AF2612F374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4" name="Text Box 15">
          <a:extLst>
            <a:ext uri="{FF2B5EF4-FFF2-40B4-BE49-F238E27FC236}">
              <a16:creationId xmlns:a16="http://schemas.microsoft.com/office/drawing/2014/main" id="{5B873934-D2F8-45E0-B694-EB63D37D79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5" name="Text Box 15">
          <a:extLst>
            <a:ext uri="{FF2B5EF4-FFF2-40B4-BE49-F238E27FC236}">
              <a16:creationId xmlns:a16="http://schemas.microsoft.com/office/drawing/2014/main" id="{17AEB34B-E087-454C-8CC5-390DEBF53B4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6" name="Text Box 15">
          <a:extLst>
            <a:ext uri="{FF2B5EF4-FFF2-40B4-BE49-F238E27FC236}">
              <a16:creationId xmlns:a16="http://schemas.microsoft.com/office/drawing/2014/main" id="{145EE315-6C29-43B2-9620-72059071DD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7" name="Text Box 15">
          <a:extLst>
            <a:ext uri="{FF2B5EF4-FFF2-40B4-BE49-F238E27FC236}">
              <a16:creationId xmlns:a16="http://schemas.microsoft.com/office/drawing/2014/main" id="{1FEE92A6-C9E3-4DE1-B12B-2C03C0D2ED3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28" name="Text Box 15">
          <a:extLst>
            <a:ext uri="{FF2B5EF4-FFF2-40B4-BE49-F238E27FC236}">
              <a16:creationId xmlns:a16="http://schemas.microsoft.com/office/drawing/2014/main" id="{DB26D9E0-1BF1-436C-82C0-E1065C18CAD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9" name="Text Box 15">
          <a:extLst>
            <a:ext uri="{FF2B5EF4-FFF2-40B4-BE49-F238E27FC236}">
              <a16:creationId xmlns:a16="http://schemas.microsoft.com/office/drawing/2014/main" id="{C20E2910-25D9-43A5-A336-EE07FDE973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0" name="Text Box 15">
          <a:extLst>
            <a:ext uri="{FF2B5EF4-FFF2-40B4-BE49-F238E27FC236}">
              <a16:creationId xmlns:a16="http://schemas.microsoft.com/office/drawing/2014/main" id="{EAF3A6FE-3B8B-46E8-BA16-6224B4958E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1" name="Text Box 15">
          <a:extLst>
            <a:ext uri="{FF2B5EF4-FFF2-40B4-BE49-F238E27FC236}">
              <a16:creationId xmlns:a16="http://schemas.microsoft.com/office/drawing/2014/main" id="{B33FCB09-709C-428E-BD0D-2E7F439C95C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2" name="Text Box 15">
          <a:extLst>
            <a:ext uri="{FF2B5EF4-FFF2-40B4-BE49-F238E27FC236}">
              <a16:creationId xmlns:a16="http://schemas.microsoft.com/office/drawing/2014/main" id="{95EA9DB4-ADB1-415B-B5BA-D53FA8D6F6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3" name="Text Box 15">
          <a:extLst>
            <a:ext uri="{FF2B5EF4-FFF2-40B4-BE49-F238E27FC236}">
              <a16:creationId xmlns:a16="http://schemas.microsoft.com/office/drawing/2014/main" id="{04947EE8-2A42-4226-8EE5-02B89E44A8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4" name="Text Box 15">
          <a:extLst>
            <a:ext uri="{FF2B5EF4-FFF2-40B4-BE49-F238E27FC236}">
              <a16:creationId xmlns:a16="http://schemas.microsoft.com/office/drawing/2014/main" id="{65A47710-091E-4CE8-92E4-F4DBE59474A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5" name="Text Box 15">
          <a:extLst>
            <a:ext uri="{FF2B5EF4-FFF2-40B4-BE49-F238E27FC236}">
              <a16:creationId xmlns:a16="http://schemas.microsoft.com/office/drawing/2014/main" id="{335F8EC7-862B-433C-8207-8547123893C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6" name="Text Box 15">
          <a:extLst>
            <a:ext uri="{FF2B5EF4-FFF2-40B4-BE49-F238E27FC236}">
              <a16:creationId xmlns:a16="http://schemas.microsoft.com/office/drawing/2014/main" id="{D0FC48FB-38BC-4DB9-BC85-89A09073F1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7" name="Text Box 15">
          <a:extLst>
            <a:ext uri="{FF2B5EF4-FFF2-40B4-BE49-F238E27FC236}">
              <a16:creationId xmlns:a16="http://schemas.microsoft.com/office/drawing/2014/main" id="{7D8B1BEA-4F74-47FA-93DF-8715B31D50D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8" name="Text Box 15">
          <a:extLst>
            <a:ext uri="{FF2B5EF4-FFF2-40B4-BE49-F238E27FC236}">
              <a16:creationId xmlns:a16="http://schemas.microsoft.com/office/drawing/2014/main" id="{4DB3F2C2-8FA3-4409-96B3-E8DB0EA753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39" name="Text Box 15">
          <a:extLst>
            <a:ext uri="{FF2B5EF4-FFF2-40B4-BE49-F238E27FC236}">
              <a16:creationId xmlns:a16="http://schemas.microsoft.com/office/drawing/2014/main" id="{F01EAB77-9F8F-4162-8C2B-E849D195259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0" name="Text Box 15">
          <a:extLst>
            <a:ext uri="{FF2B5EF4-FFF2-40B4-BE49-F238E27FC236}">
              <a16:creationId xmlns:a16="http://schemas.microsoft.com/office/drawing/2014/main" id="{EB90EB52-0A28-4179-877E-2CDFC895160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1" name="Text Box 15">
          <a:extLst>
            <a:ext uri="{FF2B5EF4-FFF2-40B4-BE49-F238E27FC236}">
              <a16:creationId xmlns:a16="http://schemas.microsoft.com/office/drawing/2014/main" id="{69DABB74-918F-4CBB-B746-9BE305AA5D8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2" name="Text Box 15">
          <a:extLst>
            <a:ext uri="{FF2B5EF4-FFF2-40B4-BE49-F238E27FC236}">
              <a16:creationId xmlns:a16="http://schemas.microsoft.com/office/drawing/2014/main" id="{19030767-EDD3-4B82-8915-AA4DBC05E71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3" name="Text Box 15">
          <a:extLst>
            <a:ext uri="{FF2B5EF4-FFF2-40B4-BE49-F238E27FC236}">
              <a16:creationId xmlns:a16="http://schemas.microsoft.com/office/drawing/2014/main" id="{9D2FF7EA-721D-4E81-97E2-EF73B48551D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4" name="Text Box 15">
          <a:extLst>
            <a:ext uri="{FF2B5EF4-FFF2-40B4-BE49-F238E27FC236}">
              <a16:creationId xmlns:a16="http://schemas.microsoft.com/office/drawing/2014/main" id="{BD3D4784-018C-492E-895E-759A2F609A8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5" name="Text Box 15">
          <a:extLst>
            <a:ext uri="{FF2B5EF4-FFF2-40B4-BE49-F238E27FC236}">
              <a16:creationId xmlns:a16="http://schemas.microsoft.com/office/drawing/2014/main" id="{53CBCBB9-6D53-4E7A-B29A-160DC55B9AF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46" name="Text Box 15">
          <a:extLst>
            <a:ext uri="{FF2B5EF4-FFF2-40B4-BE49-F238E27FC236}">
              <a16:creationId xmlns:a16="http://schemas.microsoft.com/office/drawing/2014/main" id="{C2BC8A61-17E6-4E2E-BD22-0EB24D2E4B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7" name="Text Box 15">
          <a:extLst>
            <a:ext uri="{FF2B5EF4-FFF2-40B4-BE49-F238E27FC236}">
              <a16:creationId xmlns:a16="http://schemas.microsoft.com/office/drawing/2014/main" id="{FAAF95D9-EA62-4346-B615-9801A545F0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8" name="Text Box 15">
          <a:extLst>
            <a:ext uri="{FF2B5EF4-FFF2-40B4-BE49-F238E27FC236}">
              <a16:creationId xmlns:a16="http://schemas.microsoft.com/office/drawing/2014/main" id="{0B3197F1-FB32-4960-8C61-B91A19AB54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9" name="Text Box 15">
          <a:extLst>
            <a:ext uri="{FF2B5EF4-FFF2-40B4-BE49-F238E27FC236}">
              <a16:creationId xmlns:a16="http://schemas.microsoft.com/office/drawing/2014/main" id="{24512CD2-B530-403D-B9A1-FCBC0B7524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0" name="Text Box 15">
          <a:extLst>
            <a:ext uri="{FF2B5EF4-FFF2-40B4-BE49-F238E27FC236}">
              <a16:creationId xmlns:a16="http://schemas.microsoft.com/office/drawing/2014/main" id="{1163D03E-9F8B-4C32-BA06-3571510C0E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1" name="Text Box 15">
          <a:extLst>
            <a:ext uri="{FF2B5EF4-FFF2-40B4-BE49-F238E27FC236}">
              <a16:creationId xmlns:a16="http://schemas.microsoft.com/office/drawing/2014/main" id="{F961E6DA-95C4-416F-915C-C856DC9D79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2" name="Text Box 15">
          <a:extLst>
            <a:ext uri="{FF2B5EF4-FFF2-40B4-BE49-F238E27FC236}">
              <a16:creationId xmlns:a16="http://schemas.microsoft.com/office/drawing/2014/main" id="{E4AFEC06-1807-40BA-8E8A-966678B144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3" name="Text Box 15">
          <a:extLst>
            <a:ext uri="{FF2B5EF4-FFF2-40B4-BE49-F238E27FC236}">
              <a16:creationId xmlns:a16="http://schemas.microsoft.com/office/drawing/2014/main" id="{F4866587-49DA-4B79-9C34-F838C02218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4" name="Text Box 15">
          <a:extLst>
            <a:ext uri="{FF2B5EF4-FFF2-40B4-BE49-F238E27FC236}">
              <a16:creationId xmlns:a16="http://schemas.microsoft.com/office/drawing/2014/main" id="{66EB362F-F0EA-42CC-A120-A4FD4337E5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5" name="Text Box 15">
          <a:extLst>
            <a:ext uri="{FF2B5EF4-FFF2-40B4-BE49-F238E27FC236}">
              <a16:creationId xmlns:a16="http://schemas.microsoft.com/office/drawing/2014/main" id="{5890A4BA-9C26-4FF3-B616-D116BFF924A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6" name="Text Box 15">
          <a:extLst>
            <a:ext uri="{FF2B5EF4-FFF2-40B4-BE49-F238E27FC236}">
              <a16:creationId xmlns:a16="http://schemas.microsoft.com/office/drawing/2014/main" id="{BCF8494E-FFFC-46AB-BB12-6CD5D101F97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7" name="Text Box 15">
          <a:extLst>
            <a:ext uri="{FF2B5EF4-FFF2-40B4-BE49-F238E27FC236}">
              <a16:creationId xmlns:a16="http://schemas.microsoft.com/office/drawing/2014/main" id="{13F1B464-5FD1-4878-92CB-6F11DBD186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8" name="Text Box 15">
          <a:extLst>
            <a:ext uri="{FF2B5EF4-FFF2-40B4-BE49-F238E27FC236}">
              <a16:creationId xmlns:a16="http://schemas.microsoft.com/office/drawing/2014/main" id="{1CC94CBF-27B0-4DF6-9843-AB56178CB8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59" name="Text Box 15">
          <a:extLst>
            <a:ext uri="{FF2B5EF4-FFF2-40B4-BE49-F238E27FC236}">
              <a16:creationId xmlns:a16="http://schemas.microsoft.com/office/drawing/2014/main" id="{5DA04C25-58F5-448C-9100-7706B399A38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0" name="Text Box 15">
          <a:extLst>
            <a:ext uri="{FF2B5EF4-FFF2-40B4-BE49-F238E27FC236}">
              <a16:creationId xmlns:a16="http://schemas.microsoft.com/office/drawing/2014/main" id="{FEA4B175-1A48-41F8-A8E9-74AB6798DC8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1" name="Text Box 15">
          <a:extLst>
            <a:ext uri="{FF2B5EF4-FFF2-40B4-BE49-F238E27FC236}">
              <a16:creationId xmlns:a16="http://schemas.microsoft.com/office/drawing/2014/main" id="{2E7D8967-D8BF-486B-814D-D9A82028665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2" name="Text Box 15">
          <a:extLst>
            <a:ext uri="{FF2B5EF4-FFF2-40B4-BE49-F238E27FC236}">
              <a16:creationId xmlns:a16="http://schemas.microsoft.com/office/drawing/2014/main" id="{E35FF1A5-8758-4094-B8E6-0E2ACBE691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3" name="Text Box 15">
          <a:extLst>
            <a:ext uri="{FF2B5EF4-FFF2-40B4-BE49-F238E27FC236}">
              <a16:creationId xmlns:a16="http://schemas.microsoft.com/office/drawing/2014/main" id="{5F06C55E-6A74-4F4A-9C09-4CC73A648D7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64" name="Text Box 15">
          <a:extLst>
            <a:ext uri="{FF2B5EF4-FFF2-40B4-BE49-F238E27FC236}">
              <a16:creationId xmlns:a16="http://schemas.microsoft.com/office/drawing/2014/main" id="{E59879BB-2B76-45B4-B93F-BE41792CA43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5" name="Text Box 15">
          <a:extLst>
            <a:ext uri="{FF2B5EF4-FFF2-40B4-BE49-F238E27FC236}">
              <a16:creationId xmlns:a16="http://schemas.microsoft.com/office/drawing/2014/main" id="{E0390B6D-EDCB-4721-8094-72FD08C1A74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6" name="Text Box 15">
          <a:extLst>
            <a:ext uri="{FF2B5EF4-FFF2-40B4-BE49-F238E27FC236}">
              <a16:creationId xmlns:a16="http://schemas.microsoft.com/office/drawing/2014/main" id="{ABA98292-DACD-4535-B71A-87933C387B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7" name="Text Box 15">
          <a:extLst>
            <a:ext uri="{FF2B5EF4-FFF2-40B4-BE49-F238E27FC236}">
              <a16:creationId xmlns:a16="http://schemas.microsoft.com/office/drawing/2014/main" id="{07D461A4-C57F-4ACE-95B0-163AC56DEF0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8" name="Text Box 15">
          <a:extLst>
            <a:ext uri="{FF2B5EF4-FFF2-40B4-BE49-F238E27FC236}">
              <a16:creationId xmlns:a16="http://schemas.microsoft.com/office/drawing/2014/main" id="{52CE526B-3849-4256-BAEE-F4E0876DDF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9" name="Text Box 15">
          <a:extLst>
            <a:ext uri="{FF2B5EF4-FFF2-40B4-BE49-F238E27FC236}">
              <a16:creationId xmlns:a16="http://schemas.microsoft.com/office/drawing/2014/main" id="{FD892BE8-DA04-4D07-AA73-80BB428C0F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0" name="Text Box 15">
          <a:extLst>
            <a:ext uri="{FF2B5EF4-FFF2-40B4-BE49-F238E27FC236}">
              <a16:creationId xmlns:a16="http://schemas.microsoft.com/office/drawing/2014/main" id="{6E83CC93-E765-43C3-A2B4-A3B5464E35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1" name="Text Box 15">
          <a:extLst>
            <a:ext uri="{FF2B5EF4-FFF2-40B4-BE49-F238E27FC236}">
              <a16:creationId xmlns:a16="http://schemas.microsoft.com/office/drawing/2014/main" id="{86E6F71C-FD75-4875-8804-BBEC238B734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2" name="Text Box 15">
          <a:extLst>
            <a:ext uri="{FF2B5EF4-FFF2-40B4-BE49-F238E27FC236}">
              <a16:creationId xmlns:a16="http://schemas.microsoft.com/office/drawing/2014/main" id="{E09BCA58-3808-48E7-8E05-E44635E1C2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3" name="Text Box 15">
          <a:extLst>
            <a:ext uri="{FF2B5EF4-FFF2-40B4-BE49-F238E27FC236}">
              <a16:creationId xmlns:a16="http://schemas.microsoft.com/office/drawing/2014/main" id="{61DB83E8-2102-40F8-B3D8-FE573BCDEF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4" name="Text Box 15">
          <a:extLst>
            <a:ext uri="{FF2B5EF4-FFF2-40B4-BE49-F238E27FC236}">
              <a16:creationId xmlns:a16="http://schemas.microsoft.com/office/drawing/2014/main" id="{C71900E7-3645-4A6F-B147-470E19B4A9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5" name="Text Box 15">
          <a:extLst>
            <a:ext uri="{FF2B5EF4-FFF2-40B4-BE49-F238E27FC236}">
              <a16:creationId xmlns:a16="http://schemas.microsoft.com/office/drawing/2014/main" id="{17660870-FF94-4E37-B873-0B0C6125AAA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6" name="Text Box 15">
          <a:extLst>
            <a:ext uri="{FF2B5EF4-FFF2-40B4-BE49-F238E27FC236}">
              <a16:creationId xmlns:a16="http://schemas.microsoft.com/office/drawing/2014/main" id="{309B3E6C-2840-4AC4-912B-06835D080CF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7" name="Text Box 15">
          <a:extLst>
            <a:ext uri="{FF2B5EF4-FFF2-40B4-BE49-F238E27FC236}">
              <a16:creationId xmlns:a16="http://schemas.microsoft.com/office/drawing/2014/main" id="{CDBB6789-6F9E-4A42-AA20-1046EF90D33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78" name="Text Box 15">
          <a:extLst>
            <a:ext uri="{FF2B5EF4-FFF2-40B4-BE49-F238E27FC236}">
              <a16:creationId xmlns:a16="http://schemas.microsoft.com/office/drawing/2014/main" id="{B6D86B35-E3CF-4FED-B289-0B74718DEE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9" name="Text Box 15">
          <a:extLst>
            <a:ext uri="{FF2B5EF4-FFF2-40B4-BE49-F238E27FC236}">
              <a16:creationId xmlns:a16="http://schemas.microsoft.com/office/drawing/2014/main" id="{7262BE16-D1C6-4A76-BE73-C0779D4406C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0" name="Text Box 15">
          <a:extLst>
            <a:ext uri="{FF2B5EF4-FFF2-40B4-BE49-F238E27FC236}">
              <a16:creationId xmlns:a16="http://schemas.microsoft.com/office/drawing/2014/main" id="{C016881F-83C0-42F1-8EF4-F0D7BEFF265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1" name="Text Box 15">
          <a:extLst>
            <a:ext uri="{FF2B5EF4-FFF2-40B4-BE49-F238E27FC236}">
              <a16:creationId xmlns:a16="http://schemas.microsoft.com/office/drawing/2014/main" id="{89ECD522-FD89-4758-81E1-9ECED9DCBCE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82" name="Text Box 15">
          <a:extLst>
            <a:ext uri="{FF2B5EF4-FFF2-40B4-BE49-F238E27FC236}">
              <a16:creationId xmlns:a16="http://schemas.microsoft.com/office/drawing/2014/main" id="{1C3EDB8A-BF8A-4613-94F9-BD764E8840E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3" name="Text Box 15">
          <a:extLst>
            <a:ext uri="{FF2B5EF4-FFF2-40B4-BE49-F238E27FC236}">
              <a16:creationId xmlns:a16="http://schemas.microsoft.com/office/drawing/2014/main" id="{98611053-4A54-48DA-A940-453CE9DD70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4" name="Text Box 15">
          <a:extLst>
            <a:ext uri="{FF2B5EF4-FFF2-40B4-BE49-F238E27FC236}">
              <a16:creationId xmlns:a16="http://schemas.microsoft.com/office/drawing/2014/main" id="{6212A9D1-D4EB-49D0-A142-F1605183BB1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5" name="Text Box 15">
          <a:extLst>
            <a:ext uri="{FF2B5EF4-FFF2-40B4-BE49-F238E27FC236}">
              <a16:creationId xmlns:a16="http://schemas.microsoft.com/office/drawing/2014/main" id="{62B3FCB4-EEE9-45E0-B969-BDD1BB24209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6" name="Text Box 15">
          <a:extLst>
            <a:ext uri="{FF2B5EF4-FFF2-40B4-BE49-F238E27FC236}">
              <a16:creationId xmlns:a16="http://schemas.microsoft.com/office/drawing/2014/main" id="{4B269BEF-ED65-4A06-9DA6-70F22E0C2E4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7" name="Text Box 15">
          <a:extLst>
            <a:ext uri="{FF2B5EF4-FFF2-40B4-BE49-F238E27FC236}">
              <a16:creationId xmlns:a16="http://schemas.microsoft.com/office/drawing/2014/main" id="{4435D259-74C5-4551-81AC-C400C3F779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8" name="Text Box 15">
          <a:extLst>
            <a:ext uri="{FF2B5EF4-FFF2-40B4-BE49-F238E27FC236}">
              <a16:creationId xmlns:a16="http://schemas.microsoft.com/office/drawing/2014/main" id="{C8EB1FC6-7C8B-491F-A0D1-553E971AFB2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9" name="Text Box 15">
          <a:extLst>
            <a:ext uri="{FF2B5EF4-FFF2-40B4-BE49-F238E27FC236}">
              <a16:creationId xmlns:a16="http://schemas.microsoft.com/office/drawing/2014/main" id="{8899D6B8-105D-4687-B49C-8B382CFE19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0" name="Text Box 15">
          <a:extLst>
            <a:ext uri="{FF2B5EF4-FFF2-40B4-BE49-F238E27FC236}">
              <a16:creationId xmlns:a16="http://schemas.microsoft.com/office/drawing/2014/main" id="{7DA23414-4B8D-42CF-9DF1-1CE7D46F0A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1" name="Text Box 15">
          <a:extLst>
            <a:ext uri="{FF2B5EF4-FFF2-40B4-BE49-F238E27FC236}">
              <a16:creationId xmlns:a16="http://schemas.microsoft.com/office/drawing/2014/main" id="{4DE7E7CD-1ADC-44D1-AE29-436B962CB3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2" name="Text Box 15">
          <a:extLst>
            <a:ext uri="{FF2B5EF4-FFF2-40B4-BE49-F238E27FC236}">
              <a16:creationId xmlns:a16="http://schemas.microsoft.com/office/drawing/2014/main" id="{F2973D8D-E966-41C1-B2FA-4C6DD4F8277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3" name="Text Box 15">
          <a:extLst>
            <a:ext uri="{FF2B5EF4-FFF2-40B4-BE49-F238E27FC236}">
              <a16:creationId xmlns:a16="http://schemas.microsoft.com/office/drawing/2014/main" id="{546D942A-C4AD-42EF-A1C1-7F2380DE952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4" name="Text Box 15">
          <a:extLst>
            <a:ext uri="{FF2B5EF4-FFF2-40B4-BE49-F238E27FC236}">
              <a16:creationId xmlns:a16="http://schemas.microsoft.com/office/drawing/2014/main" id="{062EF6B4-E590-49CC-9F28-90138A1455A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5" name="Text Box 15">
          <a:extLst>
            <a:ext uri="{FF2B5EF4-FFF2-40B4-BE49-F238E27FC236}">
              <a16:creationId xmlns:a16="http://schemas.microsoft.com/office/drawing/2014/main" id="{23D33D85-7376-4C93-B37A-F99ED5514C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6" name="Text Box 15">
          <a:extLst>
            <a:ext uri="{FF2B5EF4-FFF2-40B4-BE49-F238E27FC236}">
              <a16:creationId xmlns:a16="http://schemas.microsoft.com/office/drawing/2014/main" id="{E48E2F06-F9A0-428C-842C-28C5BB33E7B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7" name="Text Box 15">
          <a:extLst>
            <a:ext uri="{FF2B5EF4-FFF2-40B4-BE49-F238E27FC236}">
              <a16:creationId xmlns:a16="http://schemas.microsoft.com/office/drawing/2014/main" id="{EB18C41A-FD83-4A2C-BCC4-7805761D25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8" name="Text Box 15">
          <a:extLst>
            <a:ext uri="{FF2B5EF4-FFF2-40B4-BE49-F238E27FC236}">
              <a16:creationId xmlns:a16="http://schemas.microsoft.com/office/drawing/2014/main" id="{F7DACFFB-7050-4258-99A8-D05E77C053D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399" name="Text Box 15">
          <a:extLst>
            <a:ext uri="{FF2B5EF4-FFF2-40B4-BE49-F238E27FC236}">
              <a16:creationId xmlns:a16="http://schemas.microsoft.com/office/drawing/2014/main" id="{ABEFA854-DA37-4472-A108-20017CFFE7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0" name="Text Box 15">
          <a:extLst>
            <a:ext uri="{FF2B5EF4-FFF2-40B4-BE49-F238E27FC236}">
              <a16:creationId xmlns:a16="http://schemas.microsoft.com/office/drawing/2014/main" id="{F7CD50C4-3F2E-4079-9D6B-90A995A9133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1" name="Text Box 15">
          <a:extLst>
            <a:ext uri="{FF2B5EF4-FFF2-40B4-BE49-F238E27FC236}">
              <a16:creationId xmlns:a16="http://schemas.microsoft.com/office/drawing/2014/main" id="{DCD2FA31-CDBF-48DF-93F0-3BCE4739B17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2" name="Text Box 15">
          <a:extLst>
            <a:ext uri="{FF2B5EF4-FFF2-40B4-BE49-F238E27FC236}">
              <a16:creationId xmlns:a16="http://schemas.microsoft.com/office/drawing/2014/main" id="{FBCD1D81-5B49-4D2D-A834-D4E01EA50A3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3" name="Text Box 15">
          <a:extLst>
            <a:ext uri="{FF2B5EF4-FFF2-40B4-BE49-F238E27FC236}">
              <a16:creationId xmlns:a16="http://schemas.microsoft.com/office/drawing/2014/main" id="{4B92AF82-AFAE-4242-BC2F-B2A1315C1E3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4" name="Text Box 15">
          <a:extLst>
            <a:ext uri="{FF2B5EF4-FFF2-40B4-BE49-F238E27FC236}">
              <a16:creationId xmlns:a16="http://schemas.microsoft.com/office/drawing/2014/main" id="{6175FF3B-7F28-463A-83AD-17B802959E0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5" name="Text Box 15">
          <a:extLst>
            <a:ext uri="{FF2B5EF4-FFF2-40B4-BE49-F238E27FC236}">
              <a16:creationId xmlns:a16="http://schemas.microsoft.com/office/drawing/2014/main" id="{29C73D2D-A3FB-4983-9E80-551E1EF6D8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6" name="Text Box 15">
          <a:extLst>
            <a:ext uri="{FF2B5EF4-FFF2-40B4-BE49-F238E27FC236}">
              <a16:creationId xmlns:a16="http://schemas.microsoft.com/office/drawing/2014/main" id="{28D50581-798A-4EAF-8C6B-B2EA2E660F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7" name="Text Box 15">
          <a:extLst>
            <a:ext uri="{FF2B5EF4-FFF2-40B4-BE49-F238E27FC236}">
              <a16:creationId xmlns:a16="http://schemas.microsoft.com/office/drawing/2014/main" id="{75A5A892-3457-4160-9E03-4AE554AF9EE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8" name="Text Box 15">
          <a:extLst>
            <a:ext uri="{FF2B5EF4-FFF2-40B4-BE49-F238E27FC236}">
              <a16:creationId xmlns:a16="http://schemas.microsoft.com/office/drawing/2014/main" id="{DCE5F2CA-D555-4164-B0B6-57DFA755B80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09" name="Text Box 15">
          <a:extLst>
            <a:ext uri="{FF2B5EF4-FFF2-40B4-BE49-F238E27FC236}">
              <a16:creationId xmlns:a16="http://schemas.microsoft.com/office/drawing/2014/main" id="{86669504-DBBD-4F29-88CA-98D133829E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0" name="Text Box 15">
          <a:extLst>
            <a:ext uri="{FF2B5EF4-FFF2-40B4-BE49-F238E27FC236}">
              <a16:creationId xmlns:a16="http://schemas.microsoft.com/office/drawing/2014/main" id="{44BA752E-F19B-4F33-9B7A-9AD7FF2F30B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1" name="Text Box 15">
          <a:extLst>
            <a:ext uri="{FF2B5EF4-FFF2-40B4-BE49-F238E27FC236}">
              <a16:creationId xmlns:a16="http://schemas.microsoft.com/office/drawing/2014/main" id="{5511922E-3323-4CF6-9247-0DC434D0E39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2" name="Text Box 15">
          <a:extLst>
            <a:ext uri="{FF2B5EF4-FFF2-40B4-BE49-F238E27FC236}">
              <a16:creationId xmlns:a16="http://schemas.microsoft.com/office/drawing/2014/main" id="{70295E87-57EB-4120-B13D-4C06813FEBF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3" name="Text Box 15">
          <a:extLst>
            <a:ext uri="{FF2B5EF4-FFF2-40B4-BE49-F238E27FC236}">
              <a16:creationId xmlns:a16="http://schemas.microsoft.com/office/drawing/2014/main" id="{6D4D58F3-4790-4506-A157-AA23CF7BE03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4" name="Text Box 15">
          <a:extLst>
            <a:ext uri="{FF2B5EF4-FFF2-40B4-BE49-F238E27FC236}">
              <a16:creationId xmlns:a16="http://schemas.microsoft.com/office/drawing/2014/main" id="{69751DDD-C14F-413A-918A-93EB59E7615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5" name="Text Box 15">
          <a:extLst>
            <a:ext uri="{FF2B5EF4-FFF2-40B4-BE49-F238E27FC236}">
              <a16:creationId xmlns:a16="http://schemas.microsoft.com/office/drawing/2014/main" id="{0D593723-D2B6-44F7-9172-5CA0E4D68F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6" name="Text Box 15">
          <a:extLst>
            <a:ext uri="{FF2B5EF4-FFF2-40B4-BE49-F238E27FC236}">
              <a16:creationId xmlns:a16="http://schemas.microsoft.com/office/drawing/2014/main" id="{96FB9324-BAC8-4E82-9F7F-E347BBFAEEE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7" name="Text Box 15">
          <a:extLst>
            <a:ext uri="{FF2B5EF4-FFF2-40B4-BE49-F238E27FC236}">
              <a16:creationId xmlns:a16="http://schemas.microsoft.com/office/drawing/2014/main" id="{A2C58D00-752C-4F4F-8F03-76F22BBDD30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18" name="Text Box 15">
          <a:extLst>
            <a:ext uri="{FF2B5EF4-FFF2-40B4-BE49-F238E27FC236}">
              <a16:creationId xmlns:a16="http://schemas.microsoft.com/office/drawing/2014/main" id="{62727714-84BD-417A-9518-16FB7A753BC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9" name="Text Box 15">
          <a:extLst>
            <a:ext uri="{FF2B5EF4-FFF2-40B4-BE49-F238E27FC236}">
              <a16:creationId xmlns:a16="http://schemas.microsoft.com/office/drawing/2014/main" id="{A710593B-1B15-4CAD-9E8A-86DF6534257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0" name="Text Box 15">
          <a:extLst>
            <a:ext uri="{FF2B5EF4-FFF2-40B4-BE49-F238E27FC236}">
              <a16:creationId xmlns:a16="http://schemas.microsoft.com/office/drawing/2014/main" id="{14BA629F-88DC-4F16-8C57-53F05A8732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1" name="Text Box 15">
          <a:extLst>
            <a:ext uri="{FF2B5EF4-FFF2-40B4-BE49-F238E27FC236}">
              <a16:creationId xmlns:a16="http://schemas.microsoft.com/office/drawing/2014/main" id="{0FE7A49D-1818-4F73-8148-9B027F633C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2" name="Text Box 15">
          <a:extLst>
            <a:ext uri="{FF2B5EF4-FFF2-40B4-BE49-F238E27FC236}">
              <a16:creationId xmlns:a16="http://schemas.microsoft.com/office/drawing/2014/main" id="{F0AC8461-17FF-488A-9628-2F20D96D86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3" name="Text Box 15">
          <a:extLst>
            <a:ext uri="{FF2B5EF4-FFF2-40B4-BE49-F238E27FC236}">
              <a16:creationId xmlns:a16="http://schemas.microsoft.com/office/drawing/2014/main" id="{D7F002EF-E015-45C7-B9E6-0F5CE1F075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4" name="Text Box 15">
          <a:extLst>
            <a:ext uri="{FF2B5EF4-FFF2-40B4-BE49-F238E27FC236}">
              <a16:creationId xmlns:a16="http://schemas.microsoft.com/office/drawing/2014/main" id="{F95BB3A8-5057-4849-A90F-3155AD3B970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5" name="Text Box 15">
          <a:extLst>
            <a:ext uri="{FF2B5EF4-FFF2-40B4-BE49-F238E27FC236}">
              <a16:creationId xmlns:a16="http://schemas.microsoft.com/office/drawing/2014/main" id="{A092E4EB-FFB0-4525-9B04-CF52033C26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6" name="Text Box 15">
          <a:extLst>
            <a:ext uri="{FF2B5EF4-FFF2-40B4-BE49-F238E27FC236}">
              <a16:creationId xmlns:a16="http://schemas.microsoft.com/office/drawing/2014/main" id="{8F92F1B5-B050-466B-A4C7-79C922B8D2E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7" name="Text Box 15">
          <a:extLst>
            <a:ext uri="{FF2B5EF4-FFF2-40B4-BE49-F238E27FC236}">
              <a16:creationId xmlns:a16="http://schemas.microsoft.com/office/drawing/2014/main" id="{3D5FE79C-D031-4CA3-8A5A-04947D12FD8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8" name="Text Box 15">
          <a:extLst>
            <a:ext uri="{FF2B5EF4-FFF2-40B4-BE49-F238E27FC236}">
              <a16:creationId xmlns:a16="http://schemas.microsoft.com/office/drawing/2014/main" id="{C65C05B1-C6E7-4BA4-B091-20405578191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29" name="Text Box 15">
          <a:extLst>
            <a:ext uri="{FF2B5EF4-FFF2-40B4-BE49-F238E27FC236}">
              <a16:creationId xmlns:a16="http://schemas.microsoft.com/office/drawing/2014/main" id="{F4757FAC-E286-4405-92AB-3D61BD23CCD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0" name="Text Box 15">
          <a:extLst>
            <a:ext uri="{FF2B5EF4-FFF2-40B4-BE49-F238E27FC236}">
              <a16:creationId xmlns:a16="http://schemas.microsoft.com/office/drawing/2014/main" id="{4B8A4FE4-0D63-4610-8A3C-FBE1F60FA98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1" name="Text Box 15">
          <a:extLst>
            <a:ext uri="{FF2B5EF4-FFF2-40B4-BE49-F238E27FC236}">
              <a16:creationId xmlns:a16="http://schemas.microsoft.com/office/drawing/2014/main" id="{AB6B794D-C5AD-4367-8607-7CFD51924E9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2" name="Text Box 15">
          <a:extLst>
            <a:ext uri="{FF2B5EF4-FFF2-40B4-BE49-F238E27FC236}">
              <a16:creationId xmlns:a16="http://schemas.microsoft.com/office/drawing/2014/main" id="{52595170-37CE-476F-9EC5-C4BFE4C26C5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3" name="Text Box 15">
          <a:extLst>
            <a:ext uri="{FF2B5EF4-FFF2-40B4-BE49-F238E27FC236}">
              <a16:creationId xmlns:a16="http://schemas.microsoft.com/office/drawing/2014/main" id="{B70497EC-8D62-43D7-BA8F-FEAFE0260B5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4" name="Text Box 15">
          <a:extLst>
            <a:ext uri="{FF2B5EF4-FFF2-40B4-BE49-F238E27FC236}">
              <a16:creationId xmlns:a16="http://schemas.microsoft.com/office/drawing/2014/main" id="{1B067218-8F81-42B8-89ED-18C41D8C95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5" name="Text Box 15">
          <a:extLst>
            <a:ext uri="{FF2B5EF4-FFF2-40B4-BE49-F238E27FC236}">
              <a16:creationId xmlns:a16="http://schemas.microsoft.com/office/drawing/2014/main" id="{1ACE32E5-EC4B-444B-B94D-30B789689D8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36" name="Text Box 15">
          <a:extLst>
            <a:ext uri="{FF2B5EF4-FFF2-40B4-BE49-F238E27FC236}">
              <a16:creationId xmlns:a16="http://schemas.microsoft.com/office/drawing/2014/main" id="{EE99EC4F-4680-4F6A-897D-061D45E83BF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7" name="Text Box 15">
          <a:extLst>
            <a:ext uri="{FF2B5EF4-FFF2-40B4-BE49-F238E27FC236}">
              <a16:creationId xmlns:a16="http://schemas.microsoft.com/office/drawing/2014/main" id="{57934F44-E8A9-466B-86EF-90B90CDD3A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8" name="Text Box 15">
          <a:extLst>
            <a:ext uri="{FF2B5EF4-FFF2-40B4-BE49-F238E27FC236}">
              <a16:creationId xmlns:a16="http://schemas.microsoft.com/office/drawing/2014/main" id="{7037EC41-D039-4641-BF49-12F168A21E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9" name="Text Box 15">
          <a:extLst>
            <a:ext uri="{FF2B5EF4-FFF2-40B4-BE49-F238E27FC236}">
              <a16:creationId xmlns:a16="http://schemas.microsoft.com/office/drawing/2014/main" id="{B1A8FCF3-1DC9-4CD1-AF13-8A72A8447B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0" name="Text Box 15">
          <a:extLst>
            <a:ext uri="{FF2B5EF4-FFF2-40B4-BE49-F238E27FC236}">
              <a16:creationId xmlns:a16="http://schemas.microsoft.com/office/drawing/2014/main" id="{532035D7-6816-479E-B1C2-C0B5EC3A47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1" name="Text Box 15">
          <a:extLst>
            <a:ext uri="{FF2B5EF4-FFF2-40B4-BE49-F238E27FC236}">
              <a16:creationId xmlns:a16="http://schemas.microsoft.com/office/drawing/2014/main" id="{534AE956-4E34-46CE-8D6F-B79E57D80EA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2" name="Text Box 15">
          <a:extLst>
            <a:ext uri="{FF2B5EF4-FFF2-40B4-BE49-F238E27FC236}">
              <a16:creationId xmlns:a16="http://schemas.microsoft.com/office/drawing/2014/main" id="{42948CDE-47A0-4BAA-8CD0-16D52D2E8D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3" name="Text Box 15">
          <a:extLst>
            <a:ext uri="{FF2B5EF4-FFF2-40B4-BE49-F238E27FC236}">
              <a16:creationId xmlns:a16="http://schemas.microsoft.com/office/drawing/2014/main" id="{126DE959-9E1F-4520-96C2-96AE3E223D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4" name="Text Box 15">
          <a:extLst>
            <a:ext uri="{FF2B5EF4-FFF2-40B4-BE49-F238E27FC236}">
              <a16:creationId xmlns:a16="http://schemas.microsoft.com/office/drawing/2014/main" id="{693752E2-6DF2-4F1C-967C-D8C53D41390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5" name="Text Box 15">
          <a:extLst>
            <a:ext uri="{FF2B5EF4-FFF2-40B4-BE49-F238E27FC236}">
              <a16:creationId xmlns:a16="http://schemas.microsoft.com/office/drawing/2014/main" id="{64C4DD99-5E3C-4BDB-BB94-4DF48F49867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6" name="Text Box 15">
          <a:extLst>
            <a:ext uri="{FF2B5EF4-FFF2-40B4-BE49-F238E27FC236}">
              <a16:creationId xmlns:a16="http://schemas.microsoft.com/office/drawing/2014/main" id="{1B9E8513-40A1-4884-85AE-9C04CCAC855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7" name="Text Box 15">
          <a:extLst>
            <a:ext uri="{FF2B5EF4-FFF2-40B4-BE49-F238E27FC236}">
              <a16:creationId xmlns:a16="http://schemas.microsoft.com/office/drawing/2014/main" id="{B26A6BB4-F50F-4CFA-94CC-FBB33F67F67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8" name="Text Box 15">
          <a:extLst>
            <a:ext uri="{FF2B5EF4-FFF2-40B4-BE49-F238E27FC236}">
              <a16:creationId xmlns:a16="http://schemas.microsoft.com/office/drawing/2014/main" id="{55C0AC06-57CB-4BC1-BD33-8532C4C148C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49" name="Text Box 15">
          <a:extLst>
            <a:ext uri="{FF2B5EF4-FFF2-40B4-BE49-F238E27FC236}">
              <a16:creationId xmlns:a16="http://schemas.microsoft.com/office/drawing/2014/main" id="{D3FFA9A8-A7B9-43DE-A690-378583E2D13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0" name="Text Box 15">
          <a:extLst>
            <a:ext uri="{FF2B5EF4-FFF2-40B4-BE49-F238E27FC236}">
              <a16:creationId xmlns:a16="http://schemas.microsoft.com/office/drawing/2014/main" id="{B7581FD5-4552-47A0-815A-9B694F95042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1" name="Text Box 15">
          <a:extLst>
            <a:ext uri="{FF2B5EF4-FFF2-40B4-BE49-F238E27FC236}">
              <a16:creationId xmlns:a16="http://schemas.microsoft.com/office/drawing/2014/main" id="{D7F698DC-EAEE-4ED8-A92B-C9EEC1F9DE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2" name="Text Box 15">
          <a:extLst>
            <a:ext uri="{FF2B5EF4-FFF2-40B4-BE49-F238E27FC236}">
              <a16:creationId xmlns:a16="http://schemas.microsoft.com/office/drawing/2014/main" id="{848DC7C9-929E-445B-9D8A-44E273372F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3" name="Text Box 15">
          <a:extLst>
            <a:ext uri="{FF2B5EF4-FFF2-40B4-BE49-F238E27FC236}">
              <a16:creationId xmlns:a16="http://schemas.microsoft.com/office/drawing/2014/main" id="{272B6FAC-2366-43F0-BBCC-37D53C8E10F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54" name="Text Box 15">
          <a:extLst>
            <a:ext uri="{FF2B5EF4-FFF2-40B4-BE49-F238E27FC236}">
              <a16:creationId xmlns:a16="http://schemas.microsoft.com/office/drawing/2014/main" id="{07D0C9B3-5E40-40F5-81C9-73410BCE13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5" name="Text Box 15">
          <a:extLst>
            <a:ext uri="{FF2B5EF4-FFF2-40B4-BE49-F238E27FC236}">
              <a16:creationId xmlns:a16="http://schemas.microsoft.com/office/drawing/2014/main" id="{BFD3D48E-40DA-41F2-AEB0-77452E69CC2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6" name="Text Box 15">
          <a:extLst>
            <a:ext uri="{FF2B5EF4-FFF2-40B4-BE49-F238E27FC236}">
              <a16:creationId xmlns:a16="http://schemas.microsoft.com/office/drawing/2014/main" id="{387A189D-5A06-4A39-9459-59C555274F9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7" name="Text Box 15">
          <a:extLst>
            <a:ext uri="{FF2B5EF4-FFF2-40B4-BE49-F238E27FC236}">
              <a16:creationId xmlns:a16="http://schemas.microsoft.com/office/drawing/2014/main" id="{F3012598-955B-4C69-B791-B2A872C7DA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8" name="Text Box 15">
          <a:extLst>
            <a:ext uri="{FF2B5EF4-FFF2-40B4-BE49-F238E27FC236}">
              <a16:creationId xmlns:a16="http://schemas.microsoft.com/office/drawing/2014/main" id="{CF96934A-BBE0-4643-B629-97B0F090B5F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9" name="Text Box 15">
          <a:extLst>
            <a:ext uri="{FF2B5EF4-FFF2-40B4-BE49-F238E27FC236}">
              <a16:creationId xmlns:a16="http://schemas.microsoft.com/office/drawing/2014/main" id="{9529244E-AB86-4D34-9F4D-F4F69829A44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0" name="Text Box 15">
          <a:extLst>
            <a:ext uri="{FF2B5EF4-FFF2-40B4-BE49-F238E27FC236}">
              <a16:creationId xmlns:a16="http://schemas.microsoft.com/office/drawing/2014/main" id="{78C426FD-4747-4D8A-803C-7E963463EDF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1" name="Text Box 15">
          <a:extLst>
            <a:ext uri="{FF2B5EF4-FFF2-40B4-BE49-F238E27FC236}">
              <a16:creationId xmlns:a16="http://schemas.microsoft.com/office/drawing/2014/main" id="{243FB38D-7BE3-4C56-ACDB-DD1A2ED10E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2" name="Text Box 15">
          <a:extLst>
            <a:ext uri="{FF2B5EF4-FFF2-40B4-BE49-F238E27FC236}">
              <a16:creationId xmlns:a16="http://schemas.microsoft.com/office/drawing/2014/main" id="{8C6A6E05-D1DC-45F9-B37E-DC47223537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3" name="Text Box 15">
          <a:extLst>
            <a:ext uri="{FF2B5EF4-FFF2-40B4-BE49-F238E27FC236}">
              <a16:creationId xmlns:a16="http://schemas.microsoft.com/office/drawing/2014/main" id="{2387214D-CF44-4B53-9940-F076CFCB9C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4" name="Text Box 15">
          <a:extLst>
            <a:ext uri="{FF2B5EF4-FFF2-40B4-BE49-F238E27FC236}">
              <a16:creationId xmlns:a16="http://schemas.microsoft.com/office/drawing/2014/main" id="{E04F9D6C-41E4-4650-A0BC-F9256D1555D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5" name="Text Box 15">
          <a:extLst>
            <a:ext uri="{FF2B5EF4-FFF2-40B4-BE49-F238E27FC236}">
              <a16:creationId xmlns:a16="http://schemas.microsoft.com/office/drawing/2014/main" id="{090B9486-7790-4E5B-BF22-25A1F9F6B2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6" name="Text Box 15">
          <a:extLst>
            <a:ext uri="{FF2B5EF4-FFF2-40B4-BE49-F238E27FC236}">
              <a16:creationId xmlns:a16="http://schemas.microsoft.com/office/drawing/2014/main" id="{4087FDEB-333E-4424-BDC0-DEC9B557B2F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7" name="Text Box 15">
          <a:extLst>
            <a:ext uri="{FF2B5EF4-FFF2-40B4-BE49-F238E27FC236}">
              <a16:creationId xmlns:a16="http://schemas.microsoft.com/office/drawing/2014/main" id="{F0EFB75B-D6DF-4E68-9B1E-590408F2516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68" name="Text Box 15">
          <a:extLst>
            <a:ext uri="{FF2B5EF4-FFF2-40B4-BE49-F238E27FC236}">
              <a16:creationId xmlns:a16="http://schemas.microsoft.com/office/drawing/2014/main" id="{AB450CBB-C3ED-4B72-99E6-FF80CF3672B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9" name="Text Box 15">
          <a:extLst>
            <a:ext uri="{FF2B5EF4-FFF2-40B4-BE49-F238E27FC236}">
              <a16:creationId xmlns:a16="http://schemas.microsoft.com/office/drawing/2014/main" id="{0BCADD14-6DEC-40A0-A6EB-EE5F90C5F8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0" name="Text Box 15">
          <a:extLst>
            <a:ext uri="{FF2B5EF4-FFF2-40B4-BE49-F238E27FC236}">
              <a16:creationId xmlns:a16="http://schemas.microsoft.com/office/drawing/2014/main" id="{7124A07C-CD52-49A6-935C-81BF5912B9C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1" name="Text Box 15">
          <a:extLst>
            <a:ext uri="{FF2B5EF4-FFF2-40B4-BE49-F238E27FC236}">
              <a16:creationId xmlns:a16="http://schemas.microsoft.com/office/drawing/2014/main" id="{7F555B54-90FD-40A6-AB19-FBD360185D4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72" name="Text Box 15">
          <a:extLst>
            <a:ext uri="{FF2B5EF4-FFF2-40B4-BE49-F238E27FC236}">
              <a16:creationId xmlns:a16="http://schemas.microsoft.com/office/drawing/2014/main" id="{F2DC09B9-12E0-470F-BE62-EA1AA30C35F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3" name="Text Box 15">
          <a:extLst>
            <a:ext uri="{FF2B5EF4-FFF2-40B4-BE49-F238E27FC236}">
              <a16:creationId xmlns:a16="http://schemas.microsoft.com/office/drawing/2014/main" id="{8EB71F7F-C370-41D7-AF6E-D3E7CDF6DED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4" name="Text Box 15">
          <a:extLst>
            <a:ext uri="{FF2B5EF4-FFF2-40B4-BE49-F238E27FC236}">
              <a16:creationId xmlns:a16="http://schemas.microsoft.com/office/drawing/2014/main" id="{48DB168E-CABF-4B73-BE18-6D0C2DD4B36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5" name="Text Box 15">
          <a:extLst>
            <a:ext uri="{FF2B5EF4-FFF2-40B4-BE49-F238E27FC236}">
              <a16:creationId xmlns:a16="http://schemas.microsoft.com/office/drawing/2014/main" id="{62E0A8F7-DDB0-469D-B036-C79EAA567DA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6" name="Text Box 15">
          <a:extLst>
            <a:ext uri="{FF2B5EF4-FFF2-40B4-BE49-F238E27FC236}">
              <a16:creationId xmlns:a16="http://schemas.microsoft.com/office/drawing/2014/main" id="{2C53B0FD-5D76-449C-9BE0-AC2E11C3B06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7" name="Text Box 15">
          <a:extLst>
            <a:ext uri="{FF2B5EF4-FFF2-40B4-BE49-F238E27FC236}">
              <a16:creationId xmlns:a16="http://schemas.microsoft.com/office/drawing/2014/main" id="{9418F5B2-2B66-4949-A1A6-5714948B188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8" name="Text Box 15">
          <a:extLst>
            <a:ext uri="{FF2B5EF4-FFF2-40B4-BE49-F238E27FC236}">
              <a16:creationId xmlns:a16="http://schemas.microsoft.com/office/drawing/2014/main" id="{84D3BBF2-FD79-47C6-8553-D6CA891D87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9" name="Text Box 15">
          <a:extLst>
            <a:ext uri="{FF2B5EF4-FFF2-40B4-BE49-F238E27FC236}">
              <a16:creationId xmlns:a16="http://schemas.microsoft.com/office/drawing/2014/main" id="{C5EFCD2C-31B3-4E36-BD60-FE5C9A2832C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0" name="Text Box 15">
          <a:extLst>
            <a:ext uri="{FF2B5EF4-FFF2-40B4-BE49-F238E27FC236}">
              <a16:creationId xmlns:a16="http://schemas.microsoft.com/office/drawing/2014/main" id="{D3BC02B8-0788-47EA-B2D8-753B95E0832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1" name="Text Box 15">
          <a:extLst>
            <a:ext uri="{FF2B5EF4-FFF2-40B4-BE49-F238E27FC236}">
              <a16:creationId xmlns:a16="http://schemas.microsoft.com/office/drawing/2014/main" id="{F22A7F1C-93F3-4F22-8028-090E21BF5F0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2" name="Text Box 15">
          <a:extLst>
            <a:ext uri="{FF2B5EF4-FFF2-40B4-BE49-F238E27FC236}">
              <a16:creationId xmlns:a16="http://schemas.microsoft.com/office/drawing/2014/main" id="{050FF0F2-2D4F-4E93-ABDE-FBA6019AB6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3" name="Text Box 15">
          <a:extLst>
            <a:ext uri="{FF2B5EF4-FFF2-40B4-BE49-F238E27FC236}">
              <a16:creationId xmlns:a16="http://schemas.microsoft.com/office/drawing/2014/main" id="{1B9F0BDF-0522-4FE7-B173-8266D49B47A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4" name="Text Box 15">
          <a:extLst>
            <a:ext uri="{FF2B5EF4-FFF2-40B4-BE49-F238E27FC236}">
              <a16:creationId xmlns:a16="http://schemas.microsoft.com/office/drawing/2014/main" id="{B68B20B4-7687-4742-8287-97B5CA56BE8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5" name="Text Box 15">
          <a:extLst>
            <a:ext uri="{FF2B5EF4-FFF2-40B4-BE49-F238E27FC236}">
              <a16:creationId xmlns:a16="http://schemas.microsoft.com/office/drawing/2014/main" id="{1D581F45-8674-4118-811D-646C5FBA3E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6" name="Text Box 15">
          <a:extLst>
            <a:ext uri="{FF2B5EF4-FFF2-40B4-BE49-F238E27FC236}">
              <a16:creationId xmlns:a16="http://schemas.microsoft.com/office/drawing/2014/main" id="{E40A4E74-CBF0-4740-9053-83717C06326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7" name="Text Box 15">
          <a:extLst>
            <a:ext uri="{FF2B5EF4-FFF2-40B4-BE49-F238E27FC236}">
              <a16:creationId xmlns:a16="http://schemas.microsoft.com/office/drawing/2014/main" id="{3A0F68C8-FFED-463B-888F-B71F37609FA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8" name="Text Box 15">
          <a:extLst>
            <a:ext uri="{FF2B5EF4-FFF2-40B4-BE49-F238E27FC236}">
              <a16:creationId xmlns:a16="http://schemas.microsoft.com/office/drawing/2014/main" id="{952ACC24-3FA7-4125-99F5-5D99DECCCB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89" name="Text Box 15">
          <a:extLst>
            <a:ext uri="{FF2B5EF4-FFF2-40B4-BE49-F238E27FC236}">
              <a16:creationId xmlns:a16="http://schemas.microsoft.com/office/drawing/2014/main" id="{522F4CFC-39DA-4F53-9AA7-A243530446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0" name="Text Box 15">
          <a:extLst>
            <a:ext uri="{FF2B5EF4-FFF2-40B4-BE49-F238E27FC236}">
              <a16:creationId xmlns:a16="http://schemas.microsoft.com/office/drawing/2014/main" id="{BECC59FC-AD1D-434E-8171-CE9F0321F0C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1" name="Text Box 15">
          <a:extLst>
            <a:ext uri="{FF2B5EF4-FFF2-40B4-BE49-F238E27FC236}">
              <a16:creationId xmlns:a16="http://schemas.microsoft.com/office/drawing/2014/main" id="{879AEA34-58D7-4672-A2A2-B5732EE359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2" name="Text Box 15">
          <a:extLst>
            <a:ext uri="{FF2B5EF4-FFF2-40B4-BE49-F238E27FC236}">
              <a16:creationId xmlns:a16="http://schemas.microsoft.com/office/drawing/2014/main" id="{586115AB-252D-4F05-9BDF-C54726359D7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3" name="Text Box 15">
          <a:extLst>
            <a:ext uri="{FF2B5EF4-FFF2-40B4-BE49-F238E27FC236}">
              <a16:creationId xmlns:a16="http://schemas.microsoft.com/office/drawing/2014/main" id="{B89D209B-AE79-4ABB-99C2-674C0C57BCD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4" name="Text Box 15">
          <a:extLst>
            <a:ext uri="{FF2B5EF4-FFF2-40B4-BE49-F238E27FC236}">
              <a16:creationId xmlns:a16="http://schemas.microsoft.com/office/drawing/2014/main" id="{2074F39C-1842-4398-8555-94CCE44A23D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5" name="Text Box 15">
          <a:extLst>
            <a:ext uri="{FF2B5EF4-FFF2-40B4-BE49-F238E27FC236}">
              <a16:creationId xmlns:a16="http://schemas.microsoft.com/office/drawing/2014/main" id="{4B479883-511B-46BB-9970-765A56358C5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6" name="Text Box 15">
          <a:extLst>
            <a:ext uri="{FF2B5EF4-FFF2-40B4-BE49-F238E27FC236}">
              <a16:creationId xmlns:a16="http://schemas.microsoft.com/office/drawing/2014/main" id="{2DAC0492-5F0F-4911-91C3-AFFE1306972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7" name="Text Box 15">
          <a:extLst>
            <a:ext uri="{FF2B5EF4-FFF2-40B4-BE49-F238E27FC236}">
              <a16:creationId xmlns:a16="http://schemas.microsoft.com/office/drawing/2014/main" id="{4B990E08-3EE7-4CFF-A717-D7178892FEB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8" name="Text Box 15">
          <a:extLst>
            <a:ext uri="{FF2B5EF4-FFF2-40B4-BE49-F238E27FC236}">
              <a16:creationId xmlns:a16="http://schemas.microsoft.com/office/drawing/2014/main" id="{E949BA9D-5B21-4963-8C35-1833BE65E53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499" name="Text Box 15">
          <a:extLst>
            <a:ext uri="{FF2B5EF4-FFF2-40B4-BE49-F238E27FC236}">
              <a16:creationId xmlns:a16="http://schemas.microsoft.com/office/drawing/2014/main" id="{984969A0-DFA3-45E0-AB73-02E9B57D8B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0" name="Text Box 15">
          <a:extLst>
            <a:ext uri="{FF2B5EF4-FFF2-40B4-BE49-F238E27FC236}">
              <a16:creationId xmlns:a16="http://schemas.microsoft.com/office/drawing/2014/main" id="{C9E0E7C8-6226-4AC6-ABE8-C9A47C96495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1" name="Text Box 15">
          <a:extLst>
            <a:ext uri="{FF2B5EF4-FFF2-40B4-BE49-F238E27FC236}">
              <a16:creationId xmlns:a16="http://schemas.microsoft.com/office/drawing/2014/main" id="{EFC1934E-39CF-4AFF-BAED-8B6F3E44D10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2" name="Text Box 15">
          <a:extLst>
            <a:ext uri="{FF2B5EF4-FFF2-40B4-BE49-F238E27FC236}">
              <a16:creationId xmlns:a16="http://schemas.microsoft.com/office/drawing/2014/main" id="{E3586C32-5818-4197-9D4F-A603966E92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3" name="Text Box 15">
          <a:extLst>
            <a:ext uri="{FF2B5EF4-FFF2-40B4-BE49-F238E27FC236}">
              <a16:creationId xmlns:a16="http://schemas.microsoft.com/office/drawing/2014/main" id="{8FDF2CE7-21C9-4EF3-91B3-CB83E337557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4" name="Text Box 15">
          <a:extLst>
            <a:ext uri="{FF2B5EF4-FFF2-40B4-BE49-F238E27FC236}">
              <a16:creationId xmlns:a16="http://schemas.microsoft.com/office/drawing/2014/main" id="{C79116DD-7ADA-47D9-AECA-CE65116DF2A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5" name="Text Box 15">
          <a:extLst>
            <a:ext uri="{FF2B5EF4-FFF2-40B4-BE49-F238E27FC236}">
              <a16:creationId xmlns:a16="http://schemas.microsoft.com/office/drawing/2014/main" id="{83F2016A-C838-423E-A200-36537F5AC0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6" name="Text Box 15">
          <a:extLst>
            <a:ext uri="{FF2B5EF4-FFF2-40B4-BE49-F238E27FC236}">
              <a16:creationId xmlns:a16="http://schemas.microsoft.com/office/drawing/2014/main" id="{1E259154-6B79-4145-9EED-8BA7708D7D0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7" name="Text Box 15">
          <a:extLst>
            <a:ext uri="{FF2B5EF4-FFF2-40B4-BE49-F238E27FC236}">
              <a16:creationId xmlns:a16="http://schemas.microsoft.com/office/drawing/2014/main" id="{C5ED6090-7622-4212-9AC6-4506F7F3D4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08" name="Text Box 15">
          <a:extLst>
            <a:ext uri="{FF2B5EF4-FFF2-40B4-BE49-F238E27FC236}">
              <a16:creationId xmlns:a16="http://schemas.microsoft.com/office/drawing/2014/main" id="{90178B80-85F6-475C-BA89-90D1F1506D6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9" name="Text Box 15">
          <a:extLst>
            <a:ext uri="{FF2B5EF4-FFF2-40B4-BE49-F238E27FC236}">
              <a16:creationId xmlns:a16="http://schemas.microsoft.com/office/drawing/2014/main" id="{AEA2B7BD-3232-4588-B566-4F1251EEC4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0" name="Text Box 15">
          <a:extLst>
            <a:ext uri="{FF2B5EF4-FFF2-40B4-BE49-F238E27FC236}">
              <a16:creationId xmlns:a16="http://schemas.microsoft.com/office/drawing/2014/main" id="{20BE4115-C167-4C00-9041-4B9C43D28C6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1" name="Text Box 15">
          <a:extLst>
            <a:ext uri="{FF2B5EF4-FFF2-40B4-BE49-F238E27FC236}">
              <a16:creationId xmlns:a16="http://schemas.microsoft.com/office/drawing/2014/main" id="{E43F0B12-F14A-493F-AA5B-6B1E813B073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2" name="Text Box 15">
          <a:extLst>
            <a:ext uri="{FF2B5EF4-FFF2-40B4-BE49-F238E27FC236}">
              <a16:creationId xmlns:a16="http://schemas.microsoft.com/office/drawing/2014/main" id="{2588662C-A20C-47CF-96F3-F8718B5C978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3" name="Text Box 15">
          <a:extLst>
            <a:ext uri="{FF2B5EF4-FFF2-40B4-BE49-F238E27FC236}">
              <a16:creationId xmlns:a16="http://schemas.microsoft.com/office/drawing/2014/main" id="{C00D7626-C845-4296-A23C-589E44E7CE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4" name="Text Box 15">
          <a:extLst>
            <a:ext uri="{FF2B5EF4-FFF2-40B4-BE49-F238E27FC236}">
              <a16:creationId xmlns:a16="http://schemas.microsoft.com/office/drawing/2014/main" id="{2C90D5CF-BB26-49DC-BB1F-45CEF7FB2E0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5" name="Text Box 15">
          <a:extLst>
            <a:ext uri="{FF2B5EF4-FFF2-40B4-BE49-F238E27FC236}">
              <a16:creationId xmlns:a16="http://schemas.microsoft.com/office/drawing/2014/main" id="{811FD8E2-D256-49D4-861D-D91A4CBD5EB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6" name="Text Box 15">
          <a:extLst>
            <a:ext uri="{FF2B5EF4-FFF2-40B4-BE49-F238E27FC236}">
              <a16:creationId xmlns:a16="http://schemas.microsoft.com/office/drawing/2014/main" id="{3D839377-2221-48D8-A9FF-8ABC2522BC5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7" name="Text Box 15">
          <a:extLst>
            <a:ext uri="{FF2B5EF4-FFF2-40B4-BE49-F238E27FC236}">
              <a16:creationId xmlns:a16="http://schemas.microsoft.com/office/drawing/2014/main" id="{2826BD23-C087-429D-9CF5-7519905B13B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8" name="Text Box 15">
          <a:extLst>
            <a:ext uri="{FF2B5EF4-FFF2-40B4-BE49-F238E27FC236}">
              <a16:creationId xmlns:a16="http://schemas.microsoft.com/office/drawing/2014/main" id="{D27A6B31-66DC-4E48-B801-19E83C970A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19" name="Text Box 15">
          <a:extLst>
            <a:ext uri="{FF2B5EF4-FFF2-40B4-BE49-F238E27FC236}">
              <a16:creationId xmlns:a16="http://schemas.microsoft.com/office/drawing/2014/main" id="{EA76C112-D0D5-4D03-A768-6F14E26C5E1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0" name="Text Box 15">
          <a:extLst>
            <a:ext uri="{FF2B5EF4-FFF2-40B4-BE49-F238E27FC236}">
              <a16:creationId xmlns:a16="http://schemas.microsoft.com/office/drawing/2014/main" id="{6A4B0B8D-903B-4303-A232-20FE4FD6012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1" name="Text Box 15">
          <a:extLst>
            <a:ext uri="{FF2B5EF4-FFF2-40B4-BE49-F238E27FC236}">
              <a16:creationId xmlns:a16="http://schemas.microsoft.com/office/drawing/2014/main" id="{9CC87216-92EF-4C09-9887-2AFCAFD5C2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2" name="Text Box 15">
          <a:extLst>
            <a:ext uri="{FF2B5EF4-FFF2-40B4-BE49-F238E27FC236}">
              <a16:creationId xmlns:a16="http://schemas.microsoft.com/office/drawing/2014/main" id="{510A1193-DA4C-4CC8-B6FF-930916B1822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3" name="Text Box 15">
          <a:extLst>
            <a:ext uri="{FF2B5EF4-FFF2-40B4-BE49-F238E27FC236}">
              <a16:creationId xmlns:a16="http://schemas.microsoft.com/office/drawing/2014/main" id="{E70C9C13-047F-4BA6-B828-B371C0E4D4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4" name="Text Box 15">
          <a:extLst>
            <a:ext uri="{FF2B5EF4-FFF2-40B4-BE49-F238E27FC236}">
              <a16:creationId xmlns:a16="http://schemas.microsoft.com/office/drawing/2014/main" id="{6241BBB9-2E6E-46DE-8BE7-3BF59C72A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5" name="Text Box 15">
          <a:extLst>
            <a:ext uri="{FF2B5EF4-FFF2-40B4-BE49-F238E27FC236}">
              <a16:creationId xmlns:a16="http://schemas.microsoft.com/office/drawing/2014/main" id="{D3887140-ED7A-438B-A3AD-9556523776E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26" name="Text Box 15">
          <a:extLst>
            <a:ext uri="{FF2B5EF4-FFF2-40B4-BE49-F238E27FC236}">
              <a16:creationId xmlns:a16="http://schemas.microsoft.com/office/drawing/2014/main" id="{8E634DDD-1D77-487D-9F08-C15606595D2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7" name="Text Box 15">
          <a:extLst>
            <a:ext uri="{FF2B5EF4-FFF2-40B4-BE49-F238E27FC236}">
              <a16:creationId xmlns:a16="http://schemas.microsoft.com/office/drawing/2014/main" id="{B6DD0197-20A4-4629-9A73-C261E3ECB8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8" name="Text Box 15">
          <a:extLst>
            <a:ext uri="{FF2B5EF4-FFF2-40B4-BE49-F238E27FC236}">
              <a16:creationId xmlns:a16="http://schemas.microsoft.com/office/drawing/2014/main" id="{33B5807A-28F5-4137-93A9-546F0E1DE98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9" name="Text Box 15">
          <a:extLst>
            <a:ext uri="{FF2B5EF4-FFF2-40B4-BE49-F238E27FC236}">
              <a16:creationId xmlns:a16="http://schemas.microsoft.com/office/drawing/2014/main" id="{FDD119ED-2E97-478A-B852-1D7A0AB911B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0" name="Text Box 15">
          <a:extLst>
            <a:ext uri="{FF2B5EF4-FFF2-40B4-BE49-F238E27FC236}">
              <a16:creationId xmlns:a16="http://schemas.microsoft.com/office/drawing/2014/main" id="{C1F76312-562B-4F49-B177-EE59F1DCAD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1" name="Text Box 15">
          <a:extLst>
            <a:ext uri="{FF2B5EF4-FFF2-40B4-BE49-F238E27FC236}">
              <a16:creationId xmlns:a16="http://schemas.microsoft.com/office/drawing/2014/main" id="{0F7F54E1-003F-4C1B-8F71-607FDFD42FC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2" name="Text Box 15">
          <a:extLst>
            <a:ext uri="{FF2B5EF4-FFF2-40B4-BE49-F238E27FC236}">
              <a16:creationId xmlns:a16="http://schemas.microsoft.com/office/drawing/2014/main" id="{4B9C7BE9-0942-42C6-A2B3-326D98B523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3" name="Text Box 15">
          <a:extLst>
            <a:ext uri="{FF2B5EF4-FFF2-40B4-BE49-F238E27FC236}">
              <a16:creationId xmlns:a16="http://schemas.microsoft.com/office/drawing/2014/main" id="{C2601BA5-E9AC-4CBE-96AC-D89BA53769B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4" name="Text Box 15">
          <a:extLst>
            <a:ext uri="{FF2B5EF4-FFF2-40B4-BE49-F238E27FC236}">
              <a16:creationId xmlns:a16="http://schemas.microsoft.com/office/drawing/2014/main" id="{93BD5067-7BD2-4EA7-B80D-63AAF7D5B6B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5" name="Text Box 15">
          <a:extLst>
            <a:ext uri="{FF2B5EF4-FFF2-40B4-BE49-F238E27FC236}">
              <a16:creationId xmlns:a16="http://schemas.microsoft.com/office/drawing/2014/main" id="{43B7C3B3-6F5E-4BA6-9698-AF8791D9D7B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6" name="Text Box 15">
          <a:extLst>
            <a:ext uri="{FF2B5EF4-FFF2-40B4-BE49-F238E27FC236}">
              <a16:creationId xmlns:a16="http://schemas.microsoft.com/office/drawing/2014/main" id="{101F7EFF-3021-44AF-AF80-A5529CB8E3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7" name="Text Box 15">
          <a:extLst>
            <a:ext uri="{FF2B5EF4-FFF2-40B4-BE49-F238E27FC236}">
              <a16:creationId xmlns:a16="http://schemas.microsoft.com/office/drawing/2014/main" id="{F49AAE46-DC97-4BB2-86D5-0D6CB5B2AAD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8" name="Text Box 15">
          <a:extLst>
            <a:ext uri="{FF2B5EF4-FFF2-40B4-BE49-F238E27FC236}">
              <a16:creationId xmlns:a16="http://schemas.microsoft.com/office/drawing/2014/main" id="{30E2C32E-801A-4D67-88EE-FD9D2243561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39" name="Text Box 15">
          <a:extLst>
            <a:ext uri="{FF2B5EF4-FFF2-40B4-BE49-F238E27FC236}">
              <a16:creationId xmlns:a16="http://schemas.microsoft.com/office/drawing/2014/main" id="{F1ACAE9D-1889-4B40-8507-FB55D336903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0" name="Text Box 15">
          <a:extLst>
            <a:ext uri="{FF2B5EF4-FFF2-40B4-BE49-F238E27FC236}">
              <a16:creationId xmlns:a16="http://schemas.microsoft.com/office/drawing/2014/main" id="{563D2D52-2465-4D03-B196-EA5327AF934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1" name="Text Box 15">
          <a:extLst>
            <a:ext uri="{FF2B5EF4-FFF2-40B4-BE49-F238E27FC236}">
              <a16:creationId xmlns:a16="http://schemas.microsoft.com/office/drawing/2014/main" id="{A1DBDA85-F1F6-4279-8FA1-70EEB756725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2" name="Text Box 15">
          <a:extLst>
            <a:ext uri="{FF2B5EF4-FFF2-40B4-BE49-F238E27FC236}">
              <a16:creationId xmlns:a16="http://schemas.microsoft.com/office/drawing/2014/main" id="{E6CB5152-E8EE-410E-947C-9682E88CA2F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3" name="Text Box 15">
          <a:extLst>
            <a:ext uri="{FF2B5EF4-FFF2-40B4-BE49-F238E27FC236}">
              <a16:creationId xmlns:a16="http://schemas.microsoft.com/office/drawing/2014/main" id="{75661DC5-EBF9-4375-9C1B-09FB12D8974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44" name="Text Box 15">
          <a:extLst>
            <a:ext uri="{FF2B5EF4-FFF2-40B4-BE49-F238E27FC236}">
              <a16:creationId xmlns:a16="http://schemas.microsoft.com/office/drawing/2014/main" id="{DCCF677B-8CB1-4082-AD98-EF912438A22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5" name="Text Box 15">
          <a:extLst>
            <a:ext uri="{FF2B5EF4-FFF2-40B4-BE49-F238E27FC236}">
              <a16:creationId xmlns:a16="http://schemas.microsoft.com/office/drawing/2014/main" id="{EE257CE8-B9E6-4EA8-BBE5-AD27153C78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6" name="Text Box 15">
          <a:extLst>
            <a:ext uri="{FF2B5EF4-FFF2-40B4-BE49-F238E27FC236}">
              <a16:creationId xmlns:a16="http://schemas.microsoft.com/office/drawing/2014/main" id="{72C5C725-F8E7-4D72-9911-5E761A3FF0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7" name="Text Box 15">
          <a:extLst>
            <a:ext uri="{FF2B5EF4-FFF2-40B4-BE49-F238E27FC236}">
              <a16:creationId xmlns:a16="http://schemas.microsoft.com/office/drawing/2014/main" id="{85F96D15-0CD3-4A1A-B14E-7144078096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8" name="Text Box 15">
          <a:extLst>
            <a:ext uri="{FF2B5EF4-FFF2-40B4-BE49-F238E27FC236}">
              <a16:creationId xmlns:a16="http://schemas.microsoft.com/office/drawing/2014/main" id="{C927544A-8CB0-455D-8A80-57B64ADA05C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9" name="Text Box 15">
          <a:extLst>
            <a:ext uri="{FF2B5EF4-FFF2-40B4-BE49-F238E27FC236}">
              <a16:creationId xmlns:a16="http://schemas.microsoft.com/office/drawing/2014/main" id="{746A3E79-846C-4A3D-B376-6DC9F29B398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0" name="Text Box 15">
          <a:extLst>
            <a:ext uri="{FF2B5EF4-FFF2-40B4-BE49-F238E27FC236}">
              <a16:creationId xmlns:a16="http://schemas.microsoft.com/office/drawing/2014/main" id="{0D15B876-3C03-4073-A031-024C6A4BA87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1" name="Text Box 15">
          <a:extLst>
            <a:ext uri="{FF2B5EF4-FFF2-40B4-BE49-F238E27FC236}">
              <a16:creationId xmlns:a16="http://schemas.microsoft.com/office/drawing/2014/main" id="{D10AB738-A5E1-4EC5-912E-CF4591410F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2" name="Text Box 15">
          <a:extLst>
            <a:ext uri="{FF2B5EF4-FFF2-40B4-BE49-F238E27FC236}">
              <a16:creationId xmlns:a16="http://schemas.microsoft.com/office/drawing/2014/main" id="{77E67054-BDE1-469F-99C0-1BA0769578E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3" name="Text Box 15">
          <a:extLst>
            <a:ext uri="{FF2B5EF4-FFF2-40B4-BE49-F238E27FC236}">
              <a16:creationId xmlns:a16="http://schemas.microsoft.com/office/drawing/2014/main" id="{1080CA8A-2DA6-4DFA-A61F-72F7B4FFC9D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4" name="Text Box 15">
          <a:extLst>
            <a:ext uri="{FF2B5EF4-FFF2-40B4-BE49-F238E27FC236}">
              <a16:creationId xmlns:a16="http://schemas.microsoft.com/office/drawing/2014/main" id="{3667D667-DF28-49AD-902D-7EE0EC1709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5" name="Text Box 15">
          <a:extLst>
            <a:ext uri="{FF2B5EF4-FFF2-40B4-BE49-F238E27FC236}">
              <a16:creationId xmlns:a16="http://schemas.microsoft.com/office/drawing/2014/main" id="{15D25372-8753-4847-9B1C-DCD7E3C6B05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6" name="Text Box 15">
          <a:extLst>
            <a:ext uri="{FF2B5EF4-FFF2-40B4-BE49-F238E27FC236}">
              <a16:creationId xmlns:a16="http://schemas.microsoft.com/office/drawing/2014/main" id="{114D20B1-03CB-49C7-9A76-E5108E7AC0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7" name="Text Box 15">
          <a:extLst>
            <a:ext uri="{FF2B5EF4-FFF2-40B4-BE49-F238E27FC236}">
              <a16:creationId xmlns:a16="http://schemas.microsoft.com/office/drawing/2014/main" id="{A3B9C611-AB53-4A53-9548-0FFB4FB73FA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58" name="Text Box 15">
          <a:extLst>
            <a:ext uri="{FF2B5EF4-FFF2-40B4-BE49-F238E27FC236}">
              <a16:creationId xmlns:a16="http://schemas.microsoft.com/office/drawing/2014/main" id="{E236C605-0FCF-4C3F-B336-A54E6D11D9B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9" name="Text Box 15">
          <a:extLst>
            <a:ext uri="{FF2B5EF4-FFF2-40B4-BE49-F238E27FC236}">
              <a16:creationId xmlns:a16="http://schemas.microsoft.com/office/drawing/2014/main" id="{49CC072A-46F1-4FDF-B02F-78EC151837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0" name="Text Box 15">
          <a:extLst>
            <a:ext uri="{FF2B5EF4-FFF2-40B4-BE49-F238E27FC236}">
              <a16:creationId xmlns:a16="http://schemas.microsoft.com/office/drawing/2014/main" id="{322A9B2A-0BCD-4C40-907C-83999A60E94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61" name="Text Box 15">
          <a:extLst>
            <a:ext uri="{FF2B5EF4-FFF2-40B4-BE49-F238E27FC236}">
              <a16:creationId xmlns:a16="http://schemas.microsoft.com/office/drawing/2014/main" id="{2AF9F4F7-9988-41AF-A130-60067BB2BB9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62" name="Text Box 15">
          <a:extLst>
            <a:ext uri="{FF2B5EF4-FFF2-40B4-BE49-F238E27FC236}">
              <a16:creationId xmlns:a16="http://schemas.microsoft.com/office/drawing/2014/main" id="{3597DE41-C3D8-4AAD-A22F-FB4297AA970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3" name="Text Box 15">
          <a:extLst>
            <a:ext uri="{FF2B5EF4-FFF2-40B4-BE49-F238E27FC236}">
              <a16:creationId xmlns:a16="http://schemas.microsoft.com/office/drawing/2014/main" id="{204751B4-75ED-4A0E-9863-34B157EC63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4" name="Text Box 15">
          <a:extLst>
            <a:ext uri="{FF2B5EF4-FFF2-40B4-BE49-F238E27FC236}">
              <a16:creationId xmlns:a16="http://schemas.microsoft.com/office/drawing/2014/main" id="{4C5FFCEE-D43B-48B2-B721-93D660EC0D1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5" name="Text Box 15">
          <a:extLst>
            <a:ext uri="{FF2B5EF4-FFF2-40B4-BE49-F238E27FC236}">
              <a16:creationId xmlns:a16="http://schemas.microsoft.com/office/drawing/2014/main" id="{1410BF49-1D0C-47BC-B76D-06381997924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6" name="Text Box 15">
          <a:extLst>
            <a:ext uri="{FF2B5EF4-FFF2-40B4-BE49-F238E27FC236}">
              <a16:creationId xmlns:a16="http://schemas.microsoft.com/office/drawing/2014/main" id="{11CAC81D-BBE1-4AF6-B78F-8EF0F9BB55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7" name="Text Box 15">
          <a:extLst>
            <a:ext uri="{FF2B5EF4-FFF2-40B4-BE49-F238E27FC236}">
              <a16:creationId xmlns:a16="http://schemas.microsoft.com/office/drawing/2014/main" id="{69333173-57BB-47D9-A07F-15DF88AC171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8" name="Text Box 15">
          <a:extLst>
            <a:ext uri="{FF2B5EF4-FFF2-40B4-BE49-F238E27FC236}">
              <a16:creationId xmlns:a16="http://schemas.microsoft.com/office/drawing/2014/main" id="{7F96D92E-B37C-4F90-819F-66C4AF165B7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9" name="Text Box 15">
          <a:extLst>
            <a:ext uri="{FF2B5EF4-FFF2-40B4-BE49-F238E27FC236}">
              <a16:creationId xmlns:a16="http://schemas.microsoft.com/office/drawing/2014/main" id="{965E1CDD-0E09-4C0B-9A56-C5E368410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0" name="Text Box 15">
          <a:extLst>
            <a:ext uri="{FF2B5EF4-FFF2-40B4-BE49-F238E27FC236}">
              <a16:creationId xmlns:a16="http://schemas.microsoft.com/office/drawing/2014/main" id="{C41C21BD-2300-4A7D-AF43-875B3BC82D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1" name="Text Box 15">
          <a:extLst>
            <a:ext uri="{FF2B5EF4-FFF2-40B4-BE49-F238E27FC236}">
              <a16:creationId xmlns:a16="http://schemas.microsoft.com/office/drawing/2014/main" id="{BA7A4263-6F84-4F77-8861-48AADCBACA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2" name="Text Box 15">
          <a:extLst>
            <a:ext uri="{FF2B5EF4-FFF2-40B4-BE49-F238E27FC236}">
              <a16:creationId xmlns:a16="http://schemas.microsoft.com/office/drawing/2014/main" id="{1D8B0C0A-F5F0-4069-B51E-090A78022DE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3" name="Text Box 15">
          <a:extLst>
            <a:ext uri="{FF2B5EF4-FFF2-40B4-BE49-F238E27FC236}">
              <a16:creationId xmlns:a16="http://schemas.microsoft.com/office/drawing/2014/main" id="{411B1D8C-223A-486B-978F-826536D13BC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4" name="Text Box 15">
          <a:extLst>
            <a:ext uri="{FF2B5EF4-FFF2-40B4-BE49-F238E27FC236}">
              <a16:creationId xmlns:a16="http://schemas.microsoft.com/office/drawing/2014/main" id="{C5B3D6B5-99C7-492B-BF03-7839CD1A436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5" name="Text Box 15">
          <a:extLst>
            <a:ext uri="{FF2B5EF4-FFF2-40B4-BE49-F238E27FC236}">
              <a16:creationId xmlns:a16="http://schemas.microsoft.com/office/drawing/2014/main" id="{6C723813-64E0-44ED-9D0B-BA34B6337E9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6" name="Text Box 15">
          <a:extLst>
            <a:ext uri="{FF2B5EF4-FFF2-40B4-BE49-F238E27FC236}">
              <a16:creationId xmlns:a16="http://schemas.microsoft.com/office/drawing/2014/main" id="{A3A3A2A2-E601-4F70-92D0-90D1AAD2A3B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7" name="Text Box 15">
          <a:extLst>
            <a:ext uri="{FF2B5EF4-FFF2-40B4-BE49-F238E27FC236}">
              <a16:creationId xmlns:a16="http://schemas.microsoft.com/office/drawing/2014/main" id="{A7E36892-8992-4B34-A557-7CDF067735C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8" name="Text Box 15">
          <a:extLst>
            <a:ext uri="{FF2B5EF4-FFF2-40B4-BE49-F238E27FC236}">
              <a16:creationId xmlns:a16="http://schemas.microsoft.com/office/drawing/2014/main" id="{24556448-2D9A-4F58-BB21-82D7CF4005B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79" name="Text Box 15">
          <a:extLst>
            <a:ext uri="{FF2B5EF4-FFF2-40B4-BE49-F238E27FC236}">
              <a16:creationId xmlns:a16="http://schemas.microsoft.com/office/drawing/2014/main" id="{4740CD8B-6872-4DDB-B924-4BEABA87D1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0" name="Text Box 15">
          <a:extLst>
            <a:ext uri="{FF2B5EF4-FFF2-40B4-BE49-F238E27FC236}">
              <a16:creationId xmlns:a16="http://schemas.microsoft.com/office/drawing/2014/main" id="{6653A9F3-C7BC-4FCF-A2EC-F594B12C091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1" name="Text Box 15">
          <a:extLst>
            <a:ext uri="{FF2B5EF4-FFF2-40B4-BE49-F238E27FC236}">
              <a16:creationId xmlns:a16="http://schemas.microsoft.com/office/drawing/2014/main" id="{00AF03B0-D142-4049-ABFA-E617785C0E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2" name="Text Box 15">
          <a:extLst>
            <a:ext uri="{FF2B5EF4-FFF2-40B4-BE49-F238E27FC236}">
              <a16:creationId xmlns:a16="http://schemas.microsoft.com/office/drawing/2014/main" id="{ECFF9730-AE7B-4AED-B61A-B5EB194E796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3" name="Text Box 15">
          <a:extLst>
            <a:ext uri="{FF2B5EF4-FFF2-40B4-BE49-F238E27FC236}">
              <a16:creationId xmlns:a16="http://schemas.microsoft.com/office/drawing/2014/main" id="{9EA72F26-086B-4CF2-8ED3-05B6ACAA02B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4" name="Text Box 15">
          <a:extLst>
            <a:ext uri="{FF2B5EF4-FFF2-40B4-BE49-F238E27FC236}">
              <a16:creationId xmlns:a16="http://schemas.microsoft.com/office/drawing/2014/main" id="{9E53C072-A825-45E3-B875-16E716E3A0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5" name="Text Box 15">
          <a:extLst>
            <a:ext uri="{FF2B5EF4-FFF2-40B4-BE49-F238E27FC236}">
              <a16:creationId xmlns:a16="http://schemas.microsoft.com/office/drawing/2014/main" id="{124F9122-E94E-49BD-9221-A015A8112E4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6" name="Text Box 15">
          <a:extLst>
            <a:ext uri="{FF2B5EF4-FFF2-40B4-BE49-F238E27FC236}">
              <a16:creationId xmlns:a16="http://schemas.microsoft.com/office/drawing/2014/main" id="{8B2FB559-2DBA-4D23-901F-B6AA719549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7" name="Text Box 15">
          <a:extLst>
            <a:ext uri="{FF2B5EF4-FFF2-40B4-BE49-F238E27FC236}">
              <a16:creationId xmlns:a16="http://schemas.microsoft.com/office/drawing/2014/main" id="{1EC1A13D-F630-4E1E-86D2-F449B2F08E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8" name="Text Box 15">
          <a:extLst>
            <a:ext uri="{FF2B5EF4-FFF2-40B4-BE49-F238E27FC236}">
              <a16:creationId xmlns:a16="http://schemas.microsoft.com/office/drawing/2014/main" id="{977844E7-980D-4A6D-A342-6A1D4A0463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89" name="Text Box 15">
          <a:extLst>
            <a:ext uri="{FF2B5EF4-FFF2-40B4-BE49-F238E27FC236}">
              <a16:creationId xmlns:a16="http://schemas.microsoft.com/office/drawing/2014/main" id="{8565EA39-36F8-4443-8956-C39059C0602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0" name="Text Box 15">
          <a:extLst>
            <a:ext uri="{FF2B5EF4-FFF2-40B4-BE49-F238E27FC236}">
              <a16:creationId xmlns:a16="http://schemas.microsoft.com/office/drawing/2014/main" id="{D73B7D95-2A96-4CF0-8491-336B2573935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1" name="Text Box 15">
          <a:extLst>
            <a:ext uri="{FF2B5EF4-FFF2-40B4-BE49-F238E27FC236}">
              <a16:creationId xmlns:a16="http://schemas.microsoft.com/office/drawing/2014/main" id="{B5A3DA02-5B0D-4D53-BEB7-194F421B15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2" name="Text Box 15">
          <a:extLst>
            <a:ext uri="{FF2B5EF4-FFF2-40B4-BE49-F238E27FC236}">
              <a16:creationId xmlns:a16="http://schemas.microsoft.com/office/drawing/2014/main" id="{64F0D188-4A74-451E-A84D-1CF55D3A1A0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3" name="Text Box 15">
          <a:extLst>
            <a:ext uri="{FF2B5EF4-FFF2-40B4-BE49-F238E27FC236}">
              <a16:creationId xmlns:a16="http://schemas.microsoft.com/office/drawing/2014/main" id="{BBF04513-9CDF-4268-A8BC-F3D84DDE93A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4" name="Text Box 15">
          <a:extLst>
            <a:ext uri="{FF2B5EF4-FFF2-40B4-BE49-F238E27FC236}">
              <a16:creationId xmlns:a16="http://schemas.microsoft.com/office/drawing/2014/main" id="{4998F46C-82B8-468B-9DDC-C35F8987A03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5" name="Text Box 15">
          <a:extLst>
            <a:ext uri="{FF2B5EF4-FFF2-40B4-BE49-F238E27FC236}">
              <a16:creationId xmlns:a16="http://schemas.microsoft.com/office/drawing/2014/main" id="{00A6A632-EA0D-45E9-BADD-52B56352379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6" name="Text Box 15">
          <a:extLst>
            <a:ext uri="{FF2B5EF4-FFF2-40B4-BE49-F238E27FC236}">
              <a16:creationId xmlns:a16="http://schemas.microsoft.com/office/drawing/2014/main" id="{2B0F5994-D300-4AA9-91C8-3A5E2A34E31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7" name="Text Box 15">
          <a:extLst>
            <a:ext uri="{FF2B5EF4-FFF2-40B4-BE49-F238E27FC236}">
              <a16:creationId xmlns:a16="http://schemas.microsoft.com/office/drawing/2014/main" id="{71AF47A5-D44F-426F-9F3C-4A6E37BAB37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598" name="Text Box 15">
          <a:extLst>
            <a:ext uri="{FF2B5EF4-FFF2-40B4-BE49-F238E27FC236}">
              <a16:creationId xmlns:a16="http://schemas.microsoft.com/office/drawing/2014/main" id="{EE1B8018-1235-436C-9AAB-C9F5AF1A4C7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9" name="Text Box 15">
          <a:extLst>
            <a:ext uri="{FF2B5EF4-FFF2-40B4-BE49-F238E27FC236}">
              <a16:creationId xmlns:a16="http://schemas.microsoft.com/office/drawing/2014/main" id="{3B08D9F8-F05A-49D0-AAC7-E24EB9AE928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0" name="Text Box 15">
          <a:extLst>
            <a:ext uri="{FF2B5EF4-FFF2-40B4-BE49-F238E27FC236}">
              <a16:creationId xmlns:a16="http://schemas.microsoft.com/office/drawing/2014/main" id="{28035937-EADF-4164-BB04-AA6B22CB461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1" name="Text Box 15">
          <a:extLst>
            <a:ext uri="{FF2B5EF4-FFF2-40B4-BE49-F238E27FC236}">
              <a16:creationId xmlns:a16="http://schemas.microsoft.com/office/drawing/2014/main" id="{23BC5C75-382E-420C-A8E4-FACDA081DEF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2" name="Text Box 15">
          <a:extLst>
            <a:ext uri="{FF2B5EF4-FFF2-40B4-BE49-F238E27FC236}">
              <a16:creationId xmlns:a16="http://schemas.microsoft.com/office/drawing/2014/main" id="{6434A357-D0CD-487A-BD40-8E45B585189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3" name="Text Box 15">
          <a:extLst>
            <a:ext uri="{FF2B5EF4-FFF2-40B4-BE49-F238E27FC236}">
              <a16:creationId xmlns:a16="http://schemas.microsoft.com/office/drawing/2014/main" id="{0DC4A5AB-D57E-489F-A16C-3B0B8FF7D7E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4" name="Text Box 15">
          <a:extLst>
            <a:ext uri="{FF2B5EF4-FFF2-40B4-BE49-F238E27FC236}">
              <a16:creationId xmlns:a16="http://schemas.microsoft.com/office/drawing/2014/main" id="{24F1E388-EC35-451F-8344-EBAC37C3EDE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5" name="Text Box 15">
          <a:extLst>
            <a:ext uri="{FF2B5EF4-FFF2-40B4-BE49-F238E27FC236}">
              <a16:creationId xmlns:a16="http://schemas.microsoft.com/office/drawing/2014/main" id="{6D68F231-884F-4EEB-8D42-3E58AAD0132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6" name="Text Box 15">
          <a:extLst>
            <a:ext uri="{FF2B5EF4-FFF2-40B4-BE49-F238E27FC236}">
              <a16:creationId xmlns:a16="http://schemas.microsoft.com/office/drawing/2014/main" id="{26BF4FED-FCF4-4510-8E55-A80D351B444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7" name="Text Box 15">
          <a:extLst>
            <a:ext uri="{FF2B5EF4-FFF2-40B4-BE49-F238E27FC236}">
              <a16:creationId xmlns:a16="http://schemas.microsoft.com/office/drawing/2014/main" id="{FF6CA273-9643-4470-BC1A-E5D338A3605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8" name="Text Box 15">
          <a:extLst>
            <a:ext uri="{FF2B5EF4-FFF2-40B4-BE49-F238E27FC236}">
              <a16:creationId xmlns:a16="http://schemas.microsoft.com/office/drawing/2014/main" id="{5AB3177F-7A14-4A79-8AA1-3EC6BF8AEDD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09" name="Text Box 15">
          <a:extLst>
            <a:ext uri="{FF2B5EF4-FFF2-40B4-BE49-F238E27FC236}">
              <a16:creationId xmlns:a16="http://schemas.microsoft.com/office/drawing/2014/main" id="{F347B9ED-A339-47C3-827A-4F4EEDA7F62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0" name="Text Box 15">
          <a:extLst>
            <a:ext uri="{FF2B5EF4-FFF2-40B4-BE49-F238E27FC236}">
              <a16:creationId xmlns:a16="http://schemas.microsoft.com/office/drawing/2014/main" id="{E97DEEA9-BCF6-4563-BE9C-1AB3A9C7E8F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1" name="Text Box 15">
          <a:extLst>
            <a:ext uri="{FF2B5EF4-FFF2-40B4-BE49-F238E27FC236}">
              <a16:creationId xmlns:a16="http://schemas.microsoft.com/office/drawing/2014/main" id="{8C246DB5-0912-48AD-9B8D-DE179582F4E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2" name="Text Box 15">
          <a:extLst>
            <a:ext uri="{FF2B5EF4-FFF2-40B4-BE49-F238E27FC236}">
              <a16:creationId xmlns:a16="http://schemas.microsoft.com/office/drawing/2014/main" id="{B89B60F0-2DEC-4F39-B2EE-F1F78366CA2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3" name="Text Box 15">
          <a:extLst>
            <a:ext uri="{FF2B5EF4-FFF2-40B4-BE49-F238E27FC236}">
              <a16:creationId xmlns:a16="http://schemas.microsoft.com/office/drawing/2014/main" id="{C45AB22C-C344-448C-8CD4-66F9F0A428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4" name="Text Box 15">
          <a:extLst>
            <a:ext uri="{FF2B5EF4-FFF2-40B4-BE49-F238E27FC236}">
              <a16:creationId xmlns:a16="http://schemas.microsoft.com/office/drawing/2014/main" id="{066CE5C0-6CB4-4B7A-B6C2-3B9A68DAE4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5" name="Text Box 15">
          <a:extLst>
            <a:ext uri="{FF2B5EF4-FFF2-40B4-BE49-F238E27FC236}">
              <a16:creationId xmlns:a16="http://schemas.microsoft.com/office/drawing/2014/main" id="{2546E99D-037F-4F5E-B829-491B77B450B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16" name="Text Box 15">
          <a:extLst>
            <a:ext uri="{FF2B5EF4-FFF2-40B4-BE49-F238E27FC236}">
              <a16:creationId xmlns:a16="http://schemas.microsoft.com/office/drawing/2014/main" id="{2731F2C2-8D38-414C-9837-D2938DE7A2B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7" name="Text Box 15">
          <a:extLst>
            <a:ext uri="{FF2B5EF4-FFF2-40B4-BE49-F238E27FC236}">
              <a16:creationId xmlns:a16="http://schemas.microsoft.com/office/drawing/2014/main" id="{B54AFEE9-D60C-479B-8B6D-65A7F941FF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8" name="Text Box 15">
          <a:extLst>
            <a:ext uri="{FF2B5EF4-FFF2-40B4-BE49-F238E27FC236}">
              <a16:creationId xmlns:a16="http://schemas.microsoft.com/office/drawing/2014/main" id="{DAC84DFD-BDDB-4998-9067-0456EE09E3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9" name="Text Box 15">
          <a:extLst>
            <a:ext uri="{FF2B5EF4-FFF2-40B4-BE49-F238E27FC236}">
              <a16:creationId xmlns:a16="http://schemas.microsoft.com/office/drawing/2014/main" id="{33277D40-E7A9-4699-ACC7-F1A8DD30AFF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0" name="Text Box 15">
          <a:extLst>
            <a:ext uri="{FF2B5EF4-FFF2-40B4-BE49-F238E27FC236}">
              <a16:creationId xmlns:a16="http://schemas.microsoft.com/office/drawing/2014/main" id="{83085615-A6B7-4EC0-8F1A-DBF1914391A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1" name="Text Box 15">
          <a:extLst>
            <a:ext uri="{FF2B5EF4-FFF2-40B4-BE49-F238E27FC236}">
              <a16:creationId xmlns:a16="http://schemas.microsoft.com/office/drawing/2014/main" id="{195F327F-317D-4C6C-9758-48446FCA95E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2" name="Text Box 15">
          <a:extLst>
            <a:ext uri="{FF2B5EF4-FFF2-40B4-BE49-F238E27FC236}">
              <a16:creationId xmlns:a16="http://schemas.microsoft.com/office/drawing/2014/main" id="{42926E7C-70E5-4311-A5E3-053B4D404D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3" name="Text Box 15">
          <a:extLst>
            <a:ext uri="{FF2B5EF4-FFF2-40B4-BE49-F238E27FC236}">
              <a16:creationId xmlns:a16="http://schemas.microsoft.com/office/drawing/2014/main" id="{C0C36544-50AD-485B-99E2-91D3BB0002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4" name="Text Box 15">
          <a:extLst>
            <a:ext uri="{FF2B5EF4-FFF2-40B4-BE49-F238E27FC236}">
              <a16:creationId xmlns:a16="http://schemas.microsoft.com/office/drawing/2014/main" id="{05F4FA7A-4EC0-42AB-BE5D-6AD8B650452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5" name="Text Box 15">
          <a:extLst>
            <a:ext uri="{FF2B5EF4-FFF2-40B4-BE49-F238E27FC236}">
              <a16:creationId xmlns:a16="http://schemas.microsoft.com/office/drawing/2014/main" id="{395E54FE-BC37-4E09-8A3E-8158C17DB33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6" name="Text Box 15">
          <a:extLst>
            <a:ext uri="{FF2B5EF4-FFF2-40B4-BE49-F238E27FC236}">
              <a16:creationId xmlns:a16="http://schemas.microsoft.com/office/drawing/2014/main" id="{B15F6F72-E0F0-496D-9C24-EC0834658EC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7" name="Text Box 15">
          <a:extLst>
            <a:ext uri="{FF2B5EF4-FFF2-40B4-BE49-F238E27FC236}">
              <a16:creationId xmlns:a16="http://schemas.microsoft.com/office/drawing/2014/main" id="{C9A05681-EFBE-4F2C-918C-9051B3CE05D5}"/>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8" name="Text Box 15">
          <a:extLst>
            <a:ext uri="{FF2B5EF4-FFF2-40B4-BE49-F238E27FC236}">
              <a16:creationId xmlns:a16="http://schemas.microsoft.com/office/drawing/2014/main" id="{075787B9-1939-4A29-BFC4-973A7316591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29" name="Text Box 15">
          <a:extLst>
            <a:ext uri="{FF2B5EF4-FFF2-40B4-BE49-F238E27FC236}">
              <a16:creationId xmlns:a16="http://schemas.microsoft.com/office/drawing/2014/main" id="{C651071E-740E-4E48-95C7-0D3AC02FCEF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0" name="Text Box 15">
          <a:extLst>
            <a:ext uri="{FF2B5EF4-FFF2-40B4-BE49-F238E27FC236}">
              <a16:creationId xmlns:a16="http://schemas.microsoft.com/office/drawing/2014/main" id="{3AD41AFF-4B9B-4989-B6FE-707D8717056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1" name="Text Box 15">
          <a:extLst>
            <a:ext uri="{FF2B5EF4-FFF2-40B4-BE49-F238E27FC236}">
              <a16:creationId xmlns:a16="http://schemas.microsoft.com/office/drawing/2014/main" id="{81B3161A-3CE7-4F81-9DD9-7CFCD5DD63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2" name="Text Box 15">
          <a:extLst>
            <a:ext uri="{FF2B5EF4-FFF2-40B4-BE49-F238E27FC236}">
              <a16:creationId xmlns:a16="http://schemas.microsoft.com/office/drawing/2014/main" id="{A0DE0C4F-6CA9-41E6-91D3-9981002757D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3" name="Text Box 15">
          <a:extLst>
            <a:ext uri="{FF2B5EF4-FFF2-40B4-BE49-F238E27FC236}">
              <a16:creationId xmlns:a16="http://schemas.microsoft.com/office/drawing/2014/main" id="{8FFE5D93-DAA5-4EC2-A2A4-3DA6BE8DE14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34" name="Text Box 15">
          <a:extLst>
            <a:ext uri="{FF2B5EF4-FFF2-40B4-BE49-F238E27FC236}">
              <a16:creationId xmlns:a16="http://schemas.microsoft.com/office/drawing/2014/main" id="{1C8DA8A4-3D10-4142-897C-732B32AE2A3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5" name="Text Box 15">
          <a:extLst>
            <a:ext uri="{FF2B5EF4-FFF2-40B4-BE49-F238E27FC236}">
              <a16:creationId xmlns:a16="http://schemas.microsoft.com/office/drawing/2014/main" id="{B4B595A1-FF51-41E1-A683-5E2C1B8379C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6" name="Text Box 15">
          <a:extLst>
            <a:ext uri="{FF2B5EF4-FFF2-40B4-BE49-F238E27FC236}">
              <a16:creationId xmlns:a16="http://schemas.microsoft.com/office/drawing/2014/main" id="{195B8D9A-DA29-4E32-BC71-79C585F77E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7" name="Text Box 15">
          <a:extLst>
            <a:ext uri="{FF2B5EF4-FFF2-40B4-BE49-F238E27FC236}">
              <a16:creationId xmlns:a16="http://schemas.microsoft.com/office/drawing/2014/main" id="{F89A36E0-E0F7-48CA-AF2C-C60A17F44AA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8" name="Text Box 15">
          <a:extLst>
            <a:ext uri="{FF2B5EF4-FFF2-40B4-BE49-F238E27FC236}">
              <a16:creationId xmlns:a16="http://schemas.microsoft.com/office/drawing/2014/main" id="{2CEB9EF1-3B73-4B3F-B204-B883CBF2929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9" name="Text Box 15">
          <a:extLst>
            <a:ext uri="{FF2B5EF4-FFF2-40B4-BE49-F238E27FC236}">
              <a16:creationId xmlns:a16="http://schemas.microsoft.com/office/drawing/2014/main" id="{5CD15438-E2A1-4AB7-B283-4CB2C344C31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0" name="Text Box 15">
          <a:extLst>
            <a:ext uri="{FF2B5EF4-FFF2-40B4-BE49-F238E27FC236}">
              <a16:creationId xmlns:a16="http://schemas.microsoft.com/office/drawing/2014/main" id="{197A95EF-3ED0-4828-A662-1E5A12193B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1" name="Text Box 15">
          <a:extLst>
            <a:ext uri="{FF2B5EF4-FFF2-40B4-BE49-F238E27FC236}">
              <a16:creationId xmlns:a16="http://schemas.microsoft.com/office/drawing/2014/main" id="{EB0E7135-290A-4A57-B5A8-C7481E8DCE1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2" name="Text Box 15">
          <a:extLst>
            <a:ext uri="{FF2B5EF4-FFF2-40B4-BE49-F238E27FC236}">
              <a16:creationId xmlns:a16="http://schemas.microsoft.com/office/drawing/2014/main" id="{083E13A4-29B3-4BD2-811D-8CA4BD6BC5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3" name="Text Box 15">
          <a:extLst>
            <a:ext uri="{FF2B5EF4-FFF2-40B4-BE49-F238E27FC236}">
              <a16:creationId xmlns:a16="http://schemas.microsoft.com/office/drawing/2014/main" id="{CD5FABD6-D44B-45B7-9658-C9A6A06F7D0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4" name="Text Box 15">
          <a:extLst>
            <a:ext uri="{FF2B5EF4-FFF2-40B4-BE49-F238E27FC236}">
              <a16:creationId xmlns:a16="http://schemas.microsoft.com/office/drawing/2014/main" id="{FA8C90D2-65C3-4DA0-A606-E891B220C35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5" name="Text Box 15">
          <a:extLst>
            <a:ext uri="{FF2B5EF4-FFF2-40B4-BE49-F238E27FC236}">
              <a16:creationId xmlns:a16="http://schemas.microsoft.com/office/drawing/2014/main" id="{7E69B09D-65DC-4B7F-B986-A333C73A137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6" name="Text Box 15">
          <a:extLst>
            <a:ext uri="{FF2B5EF4-FFF2-40B4-BE49-F238E27FC236}">
              <a16:creationId xmlns:a16="http://schemas.microsoft.com/office/drawing/2014/main" id="{C744187F-741C-42DC-8F36-BC7236B65FD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7" name="Text Box 15">
          <a:extLst>
            <a:ext uri="{FF2B5EF4-FFF2-40B4-BE49-F238E27FC236}">
              <a16:creationId xmlns:a16="http://schemas.microsoft.com/office/drawing/2014/main" id="{BD52E5E6-3714-42CD-ACE1-97588DA9948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48" name="Text Box 15">
          <a:extLst>
            <a:ext uri="{FF2B5EF4-FFF2-40B4-BE49-F238E27FC236}">
              <a16:creationId xmlns:a16="http://schemas.microsoft.com/office/drawing/2014/main" id="{BD4F127B-D49F-4124-B025-ECBBBE6F178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9" name="Text Box 15">
          <a:extLst>
            <a:ext uri="{FF2B5EF4-FFF2-40B4-BE49-F238E27FC236}">
              <a16:creationId xmlns:a16="http://schemas.microsoft.com/office/drawing/2014/main" id="{CBCF5D53-1D71-4B61-B35C-ED62C5F8FD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0" name="Text Box 15">
          <a:extLst>
            <a:ext uri="{FF2B5EF4-FFF2-40B4-BE49-F238E27FC236}">
              <a16:creationId xmlns:a16="http://schemas.microsoft.com/office/drawing/2014/main" id="{C2F97D96-D685-421B-BA96-5B3D776EBFE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51" name="Text Box 15">
          <a:extLst>
            <a:ext uri="{FF2B5EF4-FFF2-40B4-BE49-F238E27FC236}">
              <a16:creationId xmlns:a16="http://schemas.microsoft.com/office/drawing/2014/main" id="{7A89C6D5-2AC9-44BB-AA5C-3021181577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52" name="Text Box 15">
          <a:extLst>
            <a:ext uri="{FF2B5EF4-FFF2-40B4-BE49-F238E27FC236}">
              <a16:creationId xmlns:a16="http://schemas.microsoft.com/office/drawing/2014/main" id="{FD336F77-6692-4302-8899-590496AF6484}"/>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3" name="Text Box 15">
          <a:extLst>
            <a:ext uri="{FF2B5EF4-FFF2-40B4-BE49-F238E27FC236}">
              <a16:creationId xmlns:a16="http://schemas.microsoft.com/office/drawing/2014/main" id="{D627AB67-747C-4152-BBE1-29BC49123AD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4" name="Text Box 15">
          <a:extLst>
            <a:ext uri="{FF2B5EF4-FFF2-40B4-BE49-F238E27FC236}">
              <a16:creationId xmlns:a16="http://schemas.microsoft.com/office/drawing/2014/main" id="{0169539B-20FE-4040-AE07-56D946D0B57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5" name="Text Box 15">
          <a:extLst>
            <a:ext uri="{FF2B5EF4-FFF2-40B4-BE49-F238E27FC236}">
              <a16:creationId xmlns:a16="http://schemas.microsoft.com/office/drawing/2014/main" id="{15FB45C3-FB4F-4B86-AD7A-11C3A3FC2C5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6" name="Text Box 15">
          <a:extLst>
            <a:ext uri="{FF2B5EF4-FFF2-40B4-BE49-F238E27FC236}">
              <a16:creationId xmlns:a16="http://schemas.microsoft.com/office/drawing/2014/main" id="{8F3E3739-EC87-4793-BB50-2BE03A830EC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7" name="Text Box 15">
          <a:extLst>
            <a:ext uri="{FF2B5EF4-FFF2-40B4-BE49-F238E27FC236}">
              <a16:creationId xmlns:a16="http://schemas.microsoft.com/office/drawing/2014/main" id="{0DD90A25-BE2D-43D6-A33B-96CCAA22BC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8" name="Text Box 15">
          <a:extLst>
            <a:ext uri="{FF2B5EF4-FFF2-40B4-BE49-F238E27FC236}">
              <a16:creationId xmlns:a16="http://schemas.microsoft.com/office/drawing/2014/main" id="{A8FC414D-81F2-413E-9FC5-9D96F16D7C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9" name="Text Box 15">
          <a:extLst>
            <a:ext uri="{FF2B5EF4-FFF2-40B4-BE49-F238E27FC236}">
              <a16:creationId xmlns:a16="http://schemas.microsoft.com/office/drawing/2014/main" id="{13031790-EA07-407A-B62C-E3B830FD84C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0" name="Text Box 15">
          <a:extLst>
            <a:ext uri="{FF2B5EF4-FFF2-40B4-BE49-F238E27FC236}">
              <a16:creationId xmlns:a16="http://schemas.microsoft.com/office/drawing/2014/main" id="{BC1CE903-862E-4377-84C0-60682D5C194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1" name="Text Box 15">
          <a:extLst>
            <a:ext uri="{FF2B5EF4-FFF2-40B4-BE49-F238E27FC236}">
              <a16:creationId xmlns:a16="http://schemas.microsoft.com/office/drawing/2014/main" id="{38B15BC1-BA2C-4538-8F45-A156B6D290B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2" name="Text Box 15">
          <a:extLst>
            <a:ext uri="{FF2B5EF4-FFF2-40B4-BE49-F238E27FC236}">
              <a16:creationId xmlns:a16="http://schemas.microsoft.com/office/drawing/2014/main" id="{7E203D63-DE99-4717-86E7-EEE0B084D4B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3" name="Text Box 15">
          <a:extLst>
            <a:ext uri="{FF2B5EF4-FFF2-40B4-BE49-F238E27FC236}">
              <a16:creationId xmlns:a16="http://schemas.microsoft.com/office/drawing/2014/main" id="{5178ACA8-41B0-4AF2-BC68-FE7F1200FDB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4" name="Text Box 15">
          <a:extLst>
            <a:ext uri="{FF2B5EF4-FFF2-40B4-BE49-F238E27FC236}">
              <a16:creationId xmlns:a16="http://schemas.microsoft.com/office/drawing/2014/main" id="{CDF8FBD7-04CA-45F3-9362-C69EC6B17E8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5" name="Text Box 15">
          <a:extLst>
            <a:ext uri="{FF2B5EF4-FFF2-40B4-BE49-F238E27FC236}">
              <a16:creationId xmlns:a16="http://schemas.microsoft.com/office/drawing/2014/main" id="{773434CD-6F54-4CB0-8483-5238C27645F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6" name="Text Box 15">
          <a:extLst>
            <a:ext uri="{FF2B5EF4-FFF2-40B4-BE49-F238E27FC236}">
              <a16:creationId xmlns:a16="http://schemas.microsoft.com/office/drawing/2014/main" id="{793B0D43-84F2-4BE0-A30F-9B91442905A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7" name="Text Box 15">
          <a:extLst>
            <a:ext uri="{FF2B5EF4-FFF2-40B4-BE49-F238E27FC236}">
              <a16:creationId xmlns:a16="http://schemas.microsoft.com/office/drawing/2014/main" id="{79F90BE2-A3E1-4A20-B14B-E7F4C1D8611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8" name="Text Box 15">
          <a:extLst>
            <a:ext uri="{FF2B5EF4-FFF2-40B4-BE49-F238E27FC236}">
              <a16:creationId xmlns:a16="http://schemas.microsoft.com/office/drawing/2014/main" id="{072D8961-528B-4BDB-A1B6-83824DC7A0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69" name="Text Box 15">
          <a:extLst>
            <a:ext uri="{FF2B5EF4-FFF2-40B4-BE49-F238E27FC236}">
              <a16:creationId xmlns:a16="http://schemas.microsoft.com/office/drawing/2014/main" id="{CC818F72-2FCD-41CF-B5A7-56367D04692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0" name="Text Box 15">
          <a:extLst>
            <a:ext uri="{FF2B5EF4-FFF2-40B4-BE49-F238E27FC236}">
              <a16:creationId xmlns:a16="http://schemas.microsoft.com/office/drawing/2014/main" id="{ACE4DB8B-186E-4B06-99C6-9C9B89A0E1C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1" name="Text Box 15">
          <a:extLst>
            <a:ext uri="{FF2B5EF4-FFF2-40B4-BE49-F238E27FC236}">
              <a16:creationId xmlns:a16="http://schemas.microsoft.com/office/drawing/2014/main" id="{C8B065FD-ED36-4641-B66F-30125D05763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2" name="Text Box 15">
          <a:extLst>
            <a:ext uri="{FF2B5EF4-FFF2-40B4-BE49-F238E27FC236}">
              <a16:creationId xmlns:a16="http://schemas.microsoft.com/office/drawing/2014/main" id="{DFECDD07-3EBE-43C8-9EDE-E452F76B161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3" name="Text Box 15">
          <a:extLst>
            <a:ext uri="{FF2B5EF4-FFF2-40B4-BE49-F238E27FC236}">
              <a16:creationId xmlns:a16="http://schemas.microsoft.com/office/drawing/2014/main" id="{CE526B39-BB1F-4BA0-AC27-2F36EE57DA1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4" name="Text Box 15">
          <a:extLst>
            <a:ext uri="{FF2B5EF4-FFF2-40B4-BE49-F238E27FC236}">
              <a16:creationId xmlns:a16="http://schemas.microsoft.com/office/drawing/2014/main" id="{1ED50557-5D2F-4B22-A2D1-52A365DEB1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5" name="Text Box 15">
          <a:extLst>
            <a:ext uri="{FF2B5EF4-FFF2-40B4-BE49-F238E27FC236}">
              <a16:creationId xmlns:a16="http://schemas.microsoft.com/office/drawing/2014/main" id="{A8CAD965-F823-4CAB-B601-816900CA1C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6" name="Text Box 15">
          <a:extLst>
            <a:ext uri="{FF2B5EF4-FFF2-40B4-BE49-F238E27FC236}">
              <a16:creationId xmlns:a16="http://schemas.microsoft.com/office/drawing/2014/main" id="{56FCAABD-2144-4E08-B846-5BE4245F33A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7" name="Text Box 15">
          <a:extLst>
            <a:ext uri="{FF2B5EF4-FFF2-40B4-BE49-F238E27FC236}">
              <a16:creationId xmlns:a16="http://schemas.microsoft.com/office/drawing/2014/main" id="{10DB5166-A5D8-4A25-BA17-FC1E680369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8" name="Text Box 15">
          <a:extLst>
            <a:ext uri="{FF2B5EF4-FFF2-40B4-BE49-F238E27FC236}">
              <a16:creationId xmlns:a16="http://schemas.microsoft.com/office/drawing/2014/main" id="{247746DF-7659-446D-A17C-E75C8B5FC2C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79" name="Text Box 15">
          <a:extLst>
            <a:ext uri="{FF2B5EF4-FFF2-40B4-BE49-F238E27FC236}">
              <a16:creationId xmlns:a16="http://schemas.microsoft.com/office/drawing/2014/main" id="{B4520546-E39C-4147-BA9E-28EF7BB92B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0" name="Text Box 15">
          <a:extLst>
            <a:ext uri="{FF2B5EF4-FFF2-40B4-BE49-F238E27FC236}">
              <a16:creationId xmlns:a16="http://schemas.microsoft.com/office/drawing/2014/main" id="{B6F8ACCF-C84B-407D-BFBF-C03D86AC483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1" name="Text Box 15">
          <a:extLst>
            <a:ext uri="{FF2B5EF4-FFF2-40B4-BE49-F238E27FC236}">
              <a16:creationId xmlns:a16="http://schemas.microsoft.com/office/drawing/2014/main" id="{06AEA450-C648-4E70-BAA2-A9C2E69B6B8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2" name="Text Box 15">
          <a:extLst>
            <a:ext uri="{FF2B5EF4-FFF2-40B4-BE49-F238E27FC236}">
              <a16:creationId xmlns:a16="http://schemas.microsoft.com/office/drawing/2014/main" id="{11EB7FDE-7FA0-4660-9C0C-3C83F40779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3" name="Text Box 15">
          <a:extLst>
            <a:ext uri="{FF2B5EF4-FFF2-40B4-BE49-F238E27FC236}">
              <a16:creationId xmlns:a16="http://schemas.microsoft.com/office/drawing/2014/main" id="{2561E76F-09CE-46E1-AEC4-83808C81110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4" name="Text Box 15">
          <a:extLst>
            <a:ext uri="{FF2B5EF4-FFF2-40B4-BE49-F238E27FC236}">
              <a16:creationId xmlns:a16="http://schemas.microsoft.com/office/drawing/2014/main" id="{C228462D-5C59-403F-B126-5D64199E99F9}"/>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5" name="Text Box 15">
          <a:extLst>
            <a:ext uri="{FF2B5EF4-FFF2-40B4-BE49-F238E27FC236}">
              <a16:creationId xmlns:a16="http://schemas.microsoft.com/office/drawing/2014/main" id="{05007783-F7AB-4607-9148-A42A4C7EEF8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6" name="Text Box 15">
          <a:extLst>
            <a:ext uri="{FF2B5EF4-FFF2-40B4-BE49-F238E27FC236}">
              <a16:creationId xmlns:a16="http://schemas.microsoft.com/office/drawing/2014/main" id="{8F4E931A-548C-4620-B4B1-61A7C62EA0D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687" name="Text Box 15">
          <a:extLst>
            <a:ext uri="{FF2B5EF4-FFF2-40B4-BE49-F238E27FC236}">
              <a16:creationId xmlns:a16="http://schemas.microsoft.com/office/drawing/2014/main" id="{322A3215-BE42-4133-A5BF-840A552397F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688" name="Text Box 15">
          <a:extLst>
            <a:ext uri="{FF2B5EF4-FFF2-40B4-BE49-F238E27FC236}">
              <a16:creationId xmlns:a16="http://schemas.microsoft.com/office/drawing/2014/main" id="{519B8AE4-1358-4EFA-8511-615B0E7ACF5F}"/>
            </a:ext>
          </a:extLst>
        </xdr:cNvPr>
        <xdr:cNvSpPr txBox="1">
          <a:spLocks noChangeArrowheads="1"/>
        </xdr:cNvSpPr>
      </xdr:nvSpPr>
      <xdr:spPr bwMode="auto">
        <a:xfrm>
          <a:off x="4743450" y="52539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89" name="Text Box 16">
          <a:extLst>
            <a:ext uri="{FF2B5EF4-FFF2-40B4-BE49-F238E27FC236}">
              <a16:creationId xmlns:a16="http://schemas.microsoft.com/office/drawing/2014/main" id="{7B124988-0148-4E51-9BC3-EF704163DBC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0" name="Text Box 17">
          <a:extLst>
            <a:ext uri="{FF2B5EF4-FFF2-40B4-BE49-F238E27FC236}">
              <a16:creationId xmlns:a16="http://schemas.microsoft.com/office/drawing/2014/main" id="{8C7A1FFD-05AC-4862-B033-B80113A4D43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1" name="Text Box 18">
          <a:extLst>
            <a:ext uri="{FF2B5EF4-FFF2-40B4-BE49-F238E27FC236}">
              <a16:creationId xmlns:a16="http://schemas.microsoft.com/office/drawing/2014/main" id="{6F4B4984-24BB-4462-8463-F8222ED8387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2" name="Text Box 19">
          <a:extLst>
            <a:ext uri="{FF2B5EF4-FFF2-40B4-BE49-F238E27FC236}">
              <a16:creationId xmlns:a16="http://schemas.microsoft.com/office/drawing/2014/main" id="{02215751-4975-44E7-AB2A-C95BB960EDC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3" name="Text Box 15">
          <a:extLst>
            <a:ext uri="{FF2B5EF4-FFF2-40B4-BE49-F238E27FC236}">
              <a16:creationId xmlns:a16="http://schemas.microsoft.com/office/drawing/2014/main" id="{2CFA926A-6505-436C-AA95-B18725EEF0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4" name="Text Box 15">
          <a:extLst>
            <a:ext uri="{FF2B5EF4-FFF2-40B4-BE49-F238E27FC236}">
              <a16:creationId xmlns:a16="http://schemas.microsoft.com/office/drawing/2014/main" id="{012FE85A-866D-4872-9925-36DBE2AD265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5" name="Text Box 15">
          <a:extLst>
            <a:ext uri="{FF2B5EF4-FFF2-40B4-BE49-F238E27FC236}">
              <a16:creationId xmlns:a16="http://schemas.microsoft.com/office/drawing/2014/main" id="{9AD31B00-C1A6-4CF3-9F21-F037EBDD335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6" name="Text Box 15">
          <a:extLst>
            <a:ext uri="{FF2B5EF4-FFF2-40B4-BE49-F238E27FC236}">
              <a16:creationId xmlns:a16="http://schemas.microsoft.com/office/drawing/2014/main" id="{AF1AE104-3185-4501-8AAB-1AD74020CA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7" name="Text Box 15">
          <a:extLst>
            <a:ext uri="{FF2B5EF4-FFF2-40B4-BE49-F238E27FC236}">
              <a16:creationId xmlns:a16="http://schemas.microsoft.com/office/drawing/2014/main" id="{2136EF66-A819-4F19-B228-2ED3F100BE7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8" name="Text Box 15">
          <a:extLst>
            <a:ext uri="{FF2B5EF4-FFF2-40B4-BE49-F238E27FC236}">
              <a16:creationId xmlns:a16="http://schemas.microsoft.com/office/drawing/2014/main" id="{CBA11A2F-C714-41BD-B3F5-C29E3F1F23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9" name="Text Box 15">
          <a:extLst>
            <a:ext uri="{FF2B5EF4-FFF2-40B4-BE49-F238E27FC236}">
              <a16:creationId xmlns:a16="http://schemas.microsoft.com/office/drawing/2014/main" id="{9EE8C840-FCAD-4EE5-8812-491B5E8FEB9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0" name="Text Box 15">
          <a:extLst>
            <a:ext uri="{FF2B5EF4-FFF2-40B4-BE49-F238E27FC236}">
              <a16:creationId xmlns:a16="http://schemas.microsoft.com/office/drawing/2014/main" id="{467991F0-AA20-4697-92AE-D3717E1D51F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1" name="Text Box 15">
          <a:extLst>
            <a:ext uri="{FF2B5EF4-FFF2-40B4-BE49-F238E27FC236}">
              <a16:creationId xmlns:a16="http://schemas.microsoft.com/office/drawing/2014/main" id="{ECDEB1D7-6603-49DA-81E7-341AD20A4F6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2" name="Text Box 15">
          <a:extLst>
            <a:ext uri="{FF2B5EF4-FFF2-40B4-BE49-F238E27FC236}">
              <a16:creationId xmlns:a16="http://schemas.microsoft.com/office/drawing/2014/main" id="{877AA9CA-0482-4C99-8F4C-67523261ECA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3" name="Text Box 15">
          <a:extLst>
            <a:ext uri="{FF2B5EF4-FFF2-40B4-BE49-F238E27FC236}">
              <a16:creationId xmlns:a16="http://schemas.microsoft.com/office/drawing/2014/main" id="{24E97CAD-0B86-4003-9ED6-BE381A807D2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4" name="Text Box 15">
          <a:extLst>
            <a:ext uri="{FF2B5EF4-FFF2-40B4-BE49-F238E27FC236}">
              <a16:creationId xmlns:a16="http://schemas.microsoft.com/office/drawing/2014/main" id="{B3028898-B53B-409C-A1BF-367AC60F21A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5" name="Text Box 15">
          <a:extLst>
            <a:ext uri="{FF2B5EF4-FFF2-40B4-BE49-F238E27FC236}">
              <a16:creationId xmlns:a16="http://schemas.microsoft.com/office/drawing/2014/main" id="{4A505319-73E0-404D-8208-0EBC43ECBCB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6" name="Text Box 15">
          <a:extLst>
            <a:ext uri="{FF2B5EF4-FFF2-40B4-BE49-F238E27FC236}">
              <a16:creationId xmlns:a16="http://schemas.microsoft.com/office/drawing/2014/main" id="{57235F62-9F76-4101-88A1-E909583F51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07" name="Text Box 15">
          <a:extLst>
            <a:ext uri="{FF2B5EF4-FFF2-40B4-BE49-F238E27FC236}">
              <a16:creationId xmlns:a16="http://schemas.microsoft.com/office/drawing/2014/main" id="{57BC82F4-FE7F-46B2-9FCC-F49666C1F8C2}"/>
            </a:ext>
          </a:extLst>
        </xdr:cNvPr>
        <xdr:cNvSpPr txBox="1">
          <a:spLocks noChangeArrowheads="1"/>
        </xdr:cNvSpPr>
      </xdr:nvSpPr>
      <xdr:spPr bwMode="auto">
        <a:xfrm>
          <a:off x="4743450" y="58864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8" name="Text Box 15">
          <a:extLst>
            <a:ext uri="{FF2B5EF4-FFF2-40B4-BE49-F238E27FC236}">
              <a16:creationId xmlns:a16="http://schemas.microsoft.com/office/drawing/2014/main" id="{BCCFCD55-216E-4B92-9E33-7FB85091292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9" name="Text Box 15">
          <a:extLst>
            <a:ext uri="{FF2B5EF4-FFF2-40B4-BE49-F238E27FC236}">
              <a16:creationId xmlns:a16="http://schemas.microsoft.com/office/drawing/2014/main" id="{EBA07089-B64E-4A88-B3F8-7933BC7D8A8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0" name="Text Box 15">
          <a:extLst>
            <a:ext uri="{FF2B5EF4-FFF2-40B4-BE49-F238E27FC236}">
              <a16:creationId xmlns:a16="http://schemas.microsoft.com/office/drawing/2014/main" id="{567101DB-A189-4577-8DEB-5896C9EC7A4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1" name="Text Box 15">
          <a:extLst>
            <a:ext uri="{FF2B5EF4-FFF2-40B4-BE49-F238E27FC236}">
              <a16:creationId xmlns:a16="http://schemas.microsoft.com/office/drawing/2014/main" id="{1143E3DF-5ABC-4675-A8B6-D873C94156A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2" name="Text Box 15">
          <a:extLst>
            <a:ext uri="{FF2B5EF4-FFF2-40B4-BE49-F238E27FC236}">
              <a16:creationId xmlns:a16="http://schemas.microsoft.com/office/drawing/2014/main" id="{5EAFBC41-FF6E-45C7-9121-5EB7D9C307D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3" name="Text Box 15">
          <a:extLst>
            <a:ext uri="{FF2B5EF4-FFF2-40B4-BE49-F238E27FC236}">
              <a16:creationId xmlns:a16="http://schemas.microsoft.com/office/drawing/2014/main" id="{70299024-CC98-4FEE-A7D6-CE3F488011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4" name="Text Box 15">
          <a:extLst>
            <a:ext uri="{FF2B5EF4-FFF2-40B4-BE49-F238E27FC236}">
              <a16:creationId xmlns:a16="http://schemas.microsoft.com/office/drawing/2014/main" id="{30F6931C-D837-402B-8ACC-89223BFDDF3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5" name="Text Box 15">
          <a:extLst>
            <a:ext uri="{FF2B5EF4-FFF2-40B4-BE49-F238E27FC236}">
              <a16:creationId xmlns:a16="http://schemas.microsoft.com/office/drawing/2014/main" id="{F10FA77A-AD47-416D-9B07-467C6D642DA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6" name="Text Box 15">
          <a:extLst>
            <a:ext uri="{FF2B5EF4-FFF2-40B4-BE49-F238E27FC236}">
              <a16:creationId xmlns:a16="http://schemas.microsoft.com/office/drawing/2014/main" id="{F7011884-9736-4C46-B7C4-F142AB55FF1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7" name="Text Box 15">
          <a:extLst>
            <a:ext uri="{FF2B5EF4-FFF2-40B4-BE49-F238E27FC236}">
              <a16:creationId xmlns:a16="http://schemas.microsoft.com/office/drawing/2014/main" id="{9A5223BF-9CE5-4089-8381-D38F8D2A375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8" name="Text Box 15">
          <a:extLst>
            <a:ext uri="{FF2B5EF4-FFF2-40B4-BE49-F238E27FC236}">
              <a16:creationId xmlns:a16="http://schemas.microsoft.com/office/drawing/2014/main" id="{58C35222-2B72-47CC-8B34-42F1566E820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9" name="Text Box 15">
          <a:extLst>
            <a:ext uri="{FF2B5EF4-FFF2-40B4-BE49-F238E27FC236}">
              <a16:creationId xmlns:a16="http://schemas.microsoft.com/office/drawing/2014/main" id="{02009AEC-3722-4150-B95C-9CA96605D7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0" name="Text Box 15">
          <a:extLst>
            <a:ext uri="{FF2B5EF4-FFF2-40B4-BE49-F238E27FC236}">
              <a16:creationId xmlns:a16="http://schemas.microsoft.com/office/drawing/2014/main" id="{E2EE5E58-08EF-43DE-8726-E4B883BA2C9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1" name="Text Box 15">
          <a:extLst>
            <a:ext uri="{FF2B5EF4-FFF2-40B4-BE49-F238E27FC236}">
              <a16:creationId xmlns:a16="http://schemas.microsoft.com/office/drawing/2014/main" id="{6C7494AC-60EF-4A76-85DB-302BF45FB7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2" name="Text Box 16">
          <a:extLst>
            <a:ext uri="{FF2B5EF4-FFF2-40B4-BE49-F238E27FC236}">
              <a16:creationId xmlns:a16="http://schemas.microsoft.com/office/drawing/2014/main" id="{C64138F5-CA3A-4E7C-8FDA-967C6EF3A1AF}"/>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3" name="Text Box 17">
          <a:extLst>
            <a:ext uri="{FF2B5EF4-FFF2-40B4-BE49-F238E27FC236}">
              <a16:creationId xmlns:a16="http://schemas.microsoft.com/office/drawing/2014/main" id="{B3C0F150-CE36-46B1-AA9E-8049B4FD654A}"/>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4" name="Text Box 18">
          <a:extLst>
            <a:ext uri="{FF2B5EF4-FFF2-40B4-BE49-F238E27FC236}">
              <a16:creationId xmlns:a16="http://schemas.microsoft.com/office/drawing/2014/main" id="{CCEF8890-9EAA-4741-B4BA-4768D83AACF7}"/>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25" name="Text Box 19">
          <a:extLst>
            <a:ext uri="{FF2B5EF4-FFF2-40B4-BE49-F238E27FC236}">
              <a16:creationId xmlns:a16="http://schemas.microsoft.com/office/drawing/2014/main" id="{725ED6E3-3744-44D0-A131-716F94A84C71}"/>
            </a:ext>
          </a:extLst>
        </xdr:cNvPr>
        <xdr:cNvSpPr txBox="1">
          <a:spLocks noChangeArrowheads="1"/>
        </xdr:cNvSpPr>
      </xdr:nvSpPr>
      <xdr:spPr bwMode="auto">
        <a:xfrm>
          <a:off x="47434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213632"/>
    <xdr:sp macro="" textlink="">
      <xdr:nvSpPr>
        <xdr:cNvPr id="726" name="Text Box 15">
          <a:extLst>
            <a:ext uri="{FF2B5EF4-FFF2-40B4-BE49-F238E27FC236}">
              <a16:creationId xmlns:a16="http://schemas.microsoft.com/office/drawing/2014/main" id="{54D1DFC2-49DE-4AD8-8C0D-08E807849204}"/>
            </a:ext>
          </a:extLst>
        </xdr:cNvPr>
        <xdr:cNvSpPr txBox="1">
          <a:spLocks noChangeArrowheads="1"/>
        </xdr:cNvSpPr>
      </xdr:nvSpPr>
      <xdr:spPr bwMode="auto">
        <a:xfrm>
          <a:off x="4743450" y="10191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7" name="Text Box 16">
          <a:extLst>
            <a:ext uri="{FF2B5EF4-FFF2-40B4-BE49-F238E27FC236}">
              <a16:creationId xmlns:a16="http://schemas.microsoft.com/office/drawing/2014/main" id="{518D3839-E2D0-4420-870D-17AAE49AE01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8" name="Text Box 17">
          <a:extLst>
            <a:ext uri="{FF2B5EF4-FFF2-40B4-BE49-F238E27FC236}">
              <a16:creationId xmlns:a16="http://schemas.microsoft.com/office/drawing/2014/main" id="{45A5DA2F-0ECE-446F-9382-E681B7AF17E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29" name="Text Box 18">
          <a:extLst>
            <a:ext uri="{FF2B5EF4-FFF2-40B4-BE49-F238E27FC236}">
              <a16:creationId xmlns:a16="http://schemas.microsoft.com/office/drawing/2014/main" id="{AB4B9C7D-E5FE-4D73-B09F-3E1F67A7475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0" name="Text Box 19">
          <a:extLst>
            <a:ext uri="{FF2B5EF4-FFF2-40B4-BE49-F238E27FC236}">
              <a16:creationId xmlns:a16="http://schemas.microsoft.com/office/drawing/2014/main" id="{C9A2FDCE-E38D-4668-900E-3AA891E24E8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1" name="Text Box 15">
          <a:extLst>
            <a:ext uri="{FF2B5EF4-FFF2-40B4-BE49-F238E27FC236}">
              <a16:creationId xmlns:a16="http://schemas.microsoft.com/office/drawing/2014/main" id="{1057A67C-2A23-452B-869C-0C3E152F69A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2" name="Text Box 15">
          <a:extLst>
            <a:ext uri="{FF2B5EF4-FFF2-40B4-BE49-F238E27FC236}">
              <a16:creationId xmlns:a16="http://schemas.microsoft.com/office/drawing/2014/main" id="{62DBAE27-6583-41F4-93AF-4E040A391D8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3" name="Text Box 15">
          <a:extLst>
            <a:ext uri="{FF2B5EF4-FFF2-40B4-BE49-F238E27FC236}">
              <a16:creationId xmlns:a16="http://schemas.microsoft.com/office/drawing/2014/main" id="{5AA7B066-A8E6-4DC4-9ACE-3C8012852A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331"/>
    <xdr:sp macro="" textlink="">
      <xdr:nvSpPr>
        <xdr:cNvPr id="734" name="Text Box 15">
          <a:extLst>
            <a:ext uri="{FF2B5EF4-FFF2-40B4-BE49-F238E27FC236}">
              <a16:creationId xmlns:a16="http://schemas.microsoft.com/office/drawing/2014/main" id="{3F134616-09BD-43FE-BE4B-24A275E755FF}"/>
            </a:ext>
          </a:extLst>
        </xdr:cNvPr>
        <xdr:cNvSpPr txBox="1">
          <a:spLocks noChangeArrowheads="1"/>
        </xdr:cNvSpPr>
      </xdr:nvSpPr>
      <xdr:spPr bwMode="auto">
        <a:xfrm>
          <a:off x="4743450" y="10191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5" name="Text Box 16">
          <a:extLst>
            <a:ext uri="{FF2B5EF4-FFF2-40B4-BE49-F238E27FC236}">
              <a16:creationId xmlns:a16="http://schemas.microsoft.com/office/drawing/2014/main" id="{3F8FDDA1-4FD0-4A6E-A7A6-40E81E232C0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6" name="Text Box 17">
          <a:extLst>
            <a:ext uri="{FF2B5EF4-FFF2-40B4-BE49-F238E27FC236}">
              <a16:creationId xmlns:a16="http://schemas.microsoft.com/office/drawing/2014/main" id="{A45EADAF-CBFA-4ADB-87A0-4C32BBB0EC3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7" name="Text Box 18">
          <a:extLst>
            <a:ext uri="{FF2B5EF4-FFF2-40B4-BE49-F238E27FC236}">
              <a16:creationId xmlns:a16="http://schemas.microsoft.com/office/drawing/2014/main" id="{568C9F77-0A50-4C5D-B3EC-69114B3725E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8" name="Text Box 19">
          <a:extLst>
            <a:ext uri="{FF2B5EF4-FFF2-40B4-BE49-F238E27FC236}">
              <a16:creationId xmlns:a16="http://schemas.microsoft.com/office/drawing/2014/main" id="{D2A45DF5-F81F-447F-A58B-B3FB8EBC189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9" name="Text Box 15">
          <a:extLst>
            <a:ext uri="{FF2B5EF4-FFF2-40B4-BE49-F238E27FC236}">
              <a16:creationId xmlns:a16="http://schemas.microsoft.com/office/drawing/2014/main" id="{5DDB14F6-B8F9-49E8-9F55-BFAAE6A71E0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0" name="Text Box 15">
          <a:extLst>
            <a:ext uri="{FF2B5EF4-FFF2-40B4-BE49-F238E27FC236}">
              <a16:creationId xmlns:a16="http://schemas.microsoft.com/office/drawing/2014/main" id="{A78E66A7-F349-43E6-BFD3-4B7A57CA0DCF}"/>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1" name="Text Box 15">
          <a:extLst>
            <a:ext uri="{FF2B5EF4-FFF2-40B4-BE49-F238E27FC236}">
              <a16:creationId xmlns:a16="http://schemas.microsoft.com/office/drawing/2014/main" id="{31A0A2D9-F4F2-405A-A720-85FA49A529D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2" name="Text Box 15">
          <a:extLst>
            <a:ext uri="{FF2B5EF4-FFF2-40B4-BE49-F238E27FC236}">
              <a16:creationId xmlns:a16="http://schemas.microsoft.com/office/drawing/2014/main" id="{972CBE29-951A-4E32-A69B-1A4BFDDC55A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3" name="Text Box 15">
          <a:extLst>
            <a:ext uri="{FF2B5EF4-FFF2-40B4-BE49-F238E27FC236}">
              <a16:creationId xmlns:a16="http://schemas.microsoft.com/office/drawing/2014/main" id="{FF20F4F0-BE59-4D28-B7F9-A226F1666A3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4" name="Text Box 15">
          <a:extLst>
            <a:ext uri="{FF2B5EF4-FFF2-40B4-BE49-F238E27FC236}">
              <a16:creationId xmlns:a16="http://schemas.microsoft.com/office/drawing/2014/main" id="{A4A9DDF3-4B4D-4579-BAB8-E7218180BB2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5" name="Text Box 15">
          <a:extLst>
            <a:ext uri="{FF2B5EF4-FFF2-40B4-BE49-F238E27FC236}">
              <a16:creationId xmlns:a16="http://schemas.microsoft.com/office/drawing/2014/main" id="{15EC31CD-C505-4B14-BE82-681A3D7A32E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6" name="Text Box 15">
          <a:extLst>
            <a:ext uri="{FF2B5EF4-FFF2-40B4-BE49-F238E27FC236}">
              <a16:creationId xmlns:a16="http://schemas.microsoft.com/office/drawing/2014/main" id="{517B1F75-0538-4B9F-9F3D-3918AEF3673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7" name="Text Box 15">
          <a:extLst>
            <a:ext uri="{FF2B5EF4-FFF2-40B4-BE49-F238E27FC236}">
              <a16:creationId xmlns:a16="http://schemas.microsoft.com/office/drawing/2014/main" id="{5A959A3F-C6ED-4971-9495-63FE7B6EB69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8" name="Text Box 15">
          <a:extLst>
            <a:ext uri="{FF2B5EF4-FFF2-40B4-BE49-F238E27FC236}">
              <a16:creationId xmlns:a16="http://schemas.microsoft.com/office/drawing/2014/main" id="{463C4352-828B-4F89-8BE7-84F2F849E6B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9" name="Text Box 15">
          <a:extLst>
            <a:ext uri="{FF2B5EF4-FFF2-40B4-BE49-F238E27FC236}">
              <a16:creationId xmlns:a16="http://schemas.microsoft.com/office/drawing/2014/main" id="{339EC4E0-6369-4AF0-9E81-529BAAE7DB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0" name="Text Box 15">
          <a:extLst>
            <a:ext uri="{FF2B5EF4-FFF2-40B4-BE49-F238E27FC236}">
              <a16:creationId xmlns:a16="http://schemas.microsoft.com/office/drawing/2014/main" id="{355201A3-790F-4462-98BE-E0A8240A84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1" name="Text Box 15">
          <a:extLst>
            <a:ext uri="{FF2B5EF4-FFF2-40B4-BE49-F238E27FC236}">
              <a16:creationId xmlns:a16="http://schemas.microsoft.com/office/drawing/2014/main" id="{713429BA-A4DB-456B-8F52-37455A6E6C0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2" name="Text Box 15">
          <a:extLst>
            <a:ext uri="{FF2B5EF4-FFF2-40B4-BE49-F238E27FC236}">
              <a16:creationId xmlns:a16="http://schemas.microsoft.com/office/drawing/2014/main" id="{6DAA24BB-ECA2-4205-9C20-4DB5DDDD1FE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3" name="Text Box 15">
          <a:extLst>
            <a:ext uri="{FF2B5EF4-FFF2-40B4-BE49-F238E27FC236}">
              <a16:creationId xmlns:a16="http://schemas.microsoft.com/office/drawing/2014/main" id="{E5F26A8E-0BC1-4097-A3B7-02404A424D97}"/>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4" name="Text Box 15">
          <a:extLst>
            <a:ext uri="{FF2B5EF4-FFF2-40B4-BE49-F238E27FC236}">
              <a16:creationId xmlns:a16="http://schemas.microsoft.com/office/drawing/2014/main" id="{1FA72BA4-67F2-457B-93FB-271E1B66D03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5" name="Text Box 15">
          <a:extLst>
            <a:ext uri="{FF2B5EF4-FFF2-40B4-BE49-F238E27FC236}">
              <a16:creationId xmlns:a16="http://schemas.microsoft.com/office/drawing/2014/main" id="{B1291E13-7F13-41D9-92AC-D32EB28B436F}"/>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6" name="Text Box 15">
          <a:extLst>
            <a:ext uri="{FF2B5EF4-FFF2-40B4-BE49-F238E27FC236}">
              <a16:creationId xmlns:a16="http://schemas.microsoft.com/office/drawing/2014/main" id="{3C02573E-49C8-46DC-807D-60DF5DEDC06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7" name="Text Box 15">
          <a:extLst>
            <a:ext uri="{FF2B5EF4-FFF2-40B4-BE49-F238E27FC236}">
              <a16:creationId xmlns:a16="http://schemas.microsoft.com/office/drawing/2014/main" id="{18D1B86E-DF2F-49B0-9781-E11E5F55CEAA}"/>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8" name="Text Box 15">
          <a:extLst>
            <a:ext uri="{FF2B5EF4-FFF2-40B4-BE49-F238E27FC236}">
              <a16:creationId xmlns:a16="http://schemas.microsoft.com/office/drawing/2014/main" id="{BD59467E-491D-4EE8-8B54-7B287A93877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59" name="Text Box 15">
          <a:extLst>
            <a:ext uri="{FF2B5EF4-FFF2-40B4-BE49-F238E27FC236}">
              <a16:creationId xmlns:a16="http://schemas.microsoft.com/office/drawing/2014/main" id="{78520C80-C1AE-4BFA-B794-3732C673F55B}"/>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0" name="Text Box 15">
          <a:extLst>
            <a:ext uri="{FF2B5EF4-FFF2-40B4-BE49-F238E27FC236}">
              <a16:creationId xmlns:a16="http://schemas.microsoft.com/office/drawing/2014/main" id="{BB104CC5-81D1-45F9-8949-A8190704FD7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1" name="Text Box 15">
          <a:extLst>
            <a:ext uri="{FF2B5EF4-FFF2-40B4-BE49-F238E27FC236}">
              <a16:creationId xmlns:a16="http://schemas.microsoft.com/office/drawing/2014/main" id="{7DE9BCD5-69D0-4D8F-B97F-FE3A0FEA544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2" name="Text Box 15">
          <a:extLst>
            <a:ext uri="{FF2B5EF4-FFF2-40B4-BE49-F238E27FC236}">
              <a16:creationId xmlns:a16="http://schemas.microsoft.com/office/drawing/2014/main" id="{E3A15029-6A15-41A4-B05E-77013A76312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3" name="Text Box 15">
          <a:extLst>
            <a:ext uri="{FF2B5EF4-FFF2-40B4-BE49-F238E27FC236}">
              <a16:creationId xmlns:a16="http://schemas.microsoft.com/office/drawing/2014/main" id="{201A63EE-BFEE-445B-BBA3-D8B52FC8CC7E}"/>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4" name="Text Box 15">
          <a:extLst>
            <a:ext uri="{FF2B5EF4-FFF2-40B4-BE49-F238E27FC236}">
              <a16:creationId xmlns:a16="http://schemas.microsoft.com/office/drawing/2014/main" id="{238C998E-BE99-4CB4-9F98-383AC4EF287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5" name="Text Box 15">
          <a:extLst>
            <a:ext uri="{FF2B5EF4-FFF2-40B4-BE49-F238E27FC236}">
              <a16:creationId xmlns:a16="http://schemas.microsoft.com/office/drawing/2014/main" id="{8B6B621C-A6BB-438A-ACC2-121692EDCA5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66" name="Text Box 15">
          <a:extLst>
            <a:ext uri="{FF2B5EF4-FFF2-40B4-BE49-F238E27FC236}">
              <a16:creationId xmlns:a16="http://schemas.microsoft.com/office/drawing/2014/main" id="{A372ED6E-6973-421A-AE02-08B81FFAF7B1}"/>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767" name="Text Box 16">
          <a:extLst>
            <a:ext uri="{FF2B5EF4-FFF2-40B4-BE49-F238E27FC236}">
              <a16:creationId xmlns:a16="http://schemas.microsoft.com/office/drawing/2014/main" id="{21E0B195-80CA-48F4-A0AF-CA08E1F9CD88}"/>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0</xdr:rowOff>
    </xdr:from>
    <xdr:ext cx="95250" cy="171450"/>
    <xdr:sp macro="" textlink="">
      <xdr:nvSpPr>
        <xdr:cNvPr id="768" name="Text Box 17">
          <a:extLst>
            <a:ext uri="{FF2B5EF4-FFF2-40B4-BE49-F238E27FC236}">
              <a16:creationId xmlns:a16="http://schemas.microsoft.com/office/drawing/2014/main" id="{47B0684B-52E5-4353-B0DC-65309600F2BD}"/>
            </a:ext>
          </a:extLst>
        </xdr:cNvPr>
        <xdr:cNvSpPr txBox="1">
          <a:spLocks noChangeArrowheads="1"/>
        </xdr:cNvSpPr>
      </xdr:nvSpPr>
      <xdr:spPr bwMode="auto">
        <a:xfrm>
          <a:off x="1436370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15875</xdr:rowOff>
    </xdr:from>
    <xdr:ext cx="95250" cy="171450"/>
    <xdr:sp macro="" textlink="">
      <xdr:nvSpPr>
        <xdr:cNvPr id="769" name="Text Box 18">
          <a:extLst>
            <a:ext uri="{FF2B5EF4-FFF2-40B4-BE49-F238E27FC236}">
              <a16:creationId xmlns:a16="http://schemas.microsoft.com/office/drawing/2014/main" id="{647C7213-61F6-4154-B5B3-1BE72C83B00D}"/>
            </a:ext>
          </a:extLst>
        </xdr:cNvPr>
        <xdr:cNvSpPr txBox="1">
          <a:spLocks noChangeArrowheads="1"/>
        </xdr:cNvSpPr>
      </xdr:nvSpPr>
      <xdr:spPr bwMode="auto">
        <a:xfrm>
          <a:off x="14362112" y="9836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504825</xdr:rowOff>
    </xdr:from>
    <xdr:ext cx="95250" cy="213632"/>
    <xdr:sp macro="" textlink="">
      <xdr:nvSpPr>
        <xdr:cNvPr id="770" name="Text Box 15">
          <a:extLst>
            <a:ext uri="{FF2B5EF4-FFF2-40B4-BE49-F238E27FC236}">
              <a16:creationId xmlns:a16="http://schemas.microsoft.com/office/drawing/2014/main" id="{F2D7A2AC-0396-4513-9CA7-0BD7FF691B89}"/>
            </a:ext>
          </a:extLst>
        </xdr:cNvPr>
        <xdr:cNvSpPr txBox="1">
          <a:spLocks noChangeArrowheads="1"/>
        </xdr:cNvSpPr>
      </xdr:nvSpPr>
      <xdr:spPr bwMode="auto">
        <a:xfrm>
          <a:off x="14363700" y="10191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1" name="Text Box 16">
          <a:extLst>
            <a:ext uri="{FF2B5EF4-FFF2-40B4-BE49-F238E27FC236}">
              <a16:creationId xmlns:a16="http://schemas.microsoft.com/office/drawing/2014/main" id="{8D67E583-B880-43F7-B989-B9651DDB672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2" name="Text Box 17">
          <a:extLst>
            <a:ext uri="{FF2B5EF4-FFF2-40B4-BE49-F238E27FC236}">
              <a16:creationId xmlns:a16="http://schemas.microsoft.com/office/drawing/2014/main" id="{6AA20E65-8255-4EF2-A893-40C61426486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3" name="Text Box 18">
          <a:extLst>
            <a:ext uri="{FF2B5EF4-FFF2-40B4-BE49-F238E27FC236}">
              <a16:creationId xmlns:a16="http://schemas.microsoft.com/office/drawing/2014/main" id="{0AEBC9E2-2CB6-4AB9-8CE8-40AB72200B3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774" name="Text Box 19">
          <a:extLst>
            <a:ext uri="{FF2B5EF4-FFF2-40B4-BE49-F238E27FC236}">
              <a16:creationId xmlns:a16="http://schemas.microsoft.com/office/drawing/2014/main" id="{F2E2B377-19D6-4517-B81D-72FD0DDE342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5" name="Text Box 15">
          <a:extLst>
            <a:ext uri="{FF2B5EF4-FFF2-40B4-BE49-F238E27FC236}">
              <a16:creationId xmlns:a16="http://schemas.microsoft.com/office/drawing/2014/main" id="{A8573CBD-17FD-409E-8A89-8BE05A81A348}"/>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6" name="Text Box 15">
          <a:extLst>
            <a:ext uri="{FF2B5EF4-FFF2-40B4-BE49-F238E27FC236}">
              <a16:creationId xmlns:a16="http://schemas.microsoft.com/office/drawing/2014/main" id="{172155C3-4A09-4774-90BE-910B3987E2F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777" name="Text Box 15">
          <a:extLst>
            <a:ext uri="{FF2B5EF4-FFF2-40B4-BE49-F238E27FC236}">
              <a16:creationId xmlns:a16="http://schemas.microsoft.com/office/drawing/2014/main" id="{1BE8BC36-07DC-4E18-B135-5776F43FD293}"/>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78" name="Text Box 15">
          <a:extLst>
            <a:ext uri="{FF2B5EF4-FFF2-40B4-BE49-F238E27FC236}">
              <a16:creationId xmlns:a16="http://schemas.microsoft.com/office/drawing/2014/main" id="{095BAA5B-0CEB-4D7D-B0E7-DFC4A6BA046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79" name="Text Box 15">
          <a:extLst>
            <a:ext uri="{FF2B5EF4-FFF2-40B4-BE49-F238E27FC236}">
              <a16:creationId xmlns:a16="http://schemas.microsoft.com/office/drawing/2014/main" id="{91BE713C-EFBB-4836-AE55-7801CB145C6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0" name="Text Box 15">
          <a:extLst>
            <a:ext uri="{FF2B5EF4-FFF2-40B4-BE49-F238E27FC236}">
              <a16:creationId xmlns:a16="http://schemas.microsoft.com/office/drawing/2014/main" id="{825D59C6-8DF0-4A01-A812-58D5A0C466A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1" name="Text Box 15">
          <a:extLst>
            <a:ext uri="{FF2B5EF4-FFF2-40B4-BE49-F238E27FC236}">
              <a16:creationId xmlns:a16="http://schemas.microsoft.com/office/drawing/2014/main" id="{99922DBD-74A2-4A31-AE6D-62F9A96DB04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2" name="Text Box 15">
          <a:extLst>
            <a:ext uri="{FF2B5EF4-FFF2-40B4-BE49-F238E27FC236}">
              <a16:creationId xmlns:a16="http://schemas.microsoft.com/office/drawing/2014/main" id="{2A490854-33A1-484A-AAAC-1FA92485499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3" name="Text Box 15">
          <a:extLst>
            <a:ext uri="{FF2B5EF4-FFF2-40B4-BE49-F238E27FC236}">
              <a16:creationId xmlns:a16="http://schemas.microsoft.com/office/drawing/2014/main" id="{57A8ECD8-8A3D-4611-9663-4E82E615F4C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4" name="Text Box 15">
          <a:extLst>
            <a:ext uri="{FF2B5EF4-FFF2-40B4-BE49-F238E27FC236}">
              <a16:creationId xmlns:a16="http://schemas.microsoft.com/office/drawing/2014/main" id="{1816BAE8-204D-4FD5-93D0-3B17D8F54B0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5" name="Text Box 15">
          <a:extLst>
            <a:ext uri="{FF2B5EF4-FFF2-40B4-BE49-F238E27FC236}">
              <a16:creationId xmlns:a16="http://schemas.microsoft.com/office/drawing/2014/main" id="{8B830C74-C576-435A-98F6-69D15BAD9D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6" name="Text Box 15">
          <a:extLst>
            <a:ext uri="{FF2B5EF4-FFF2-40B4-BE49-F238E27FC236}">
              <a16:creationId xmlns:a16="http://schemas.microsoft.com/office/drawing/2014/main" id="{3D72ADE0-E56E-4B69-8E10-47FA4170804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7" name="Text Box 15">
          <a:extLst>
            <a:ext uri="{FF2B5EF4-FFF2-40B4-BE49-F238E27FC236}">
              <a16:creationId xmlns:a16="http://schemas.microsoft.com/office/drawing/2014/main" id="{537A635C-AC87-49CF-858F-4C3AF2F10EC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8" name="Text Box 15">
          <a:extLst>
            <a:ext uri="{FF2B5EF4-FFF2-40B4-BE49-F238E27FC236}">
              <a16:creationId xmlns:a16="http://schemas.microsoft.com/office/drawing/2014/main" id="{2DEF84A4-3B5A-4238-9547-ECF6E12D52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89" name="Text Box 15">
          <a:extLst>
            <a:ext uri="{FF2B5EF4-FFF2-40B4-BE49-F238E27FC236}">
              <a16:creationId xmlns:a16="http://schemas.microsoft.com/office/drawing/2014/main" id="{F439983F-3824-4C15-AF75-4C6BDC12062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0" name="Text Box 15">
          <a:extLst>
            <a:ext uri="{FF2B5EF4-FFF2-40B4-BE49-F238E27FC236}">
              <a16:creationId xmlns:a16="http://schemas.microsoft.com/office/drawing/2014/main" id="{1E19128A-26B0-4783-8556-8D9B2AE16AC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1" name="Text Box 15">
          <a:extLst>
            <a:ext uri="{FF2B5EF4-FFF2-40B4-BE49-F238E27FC236}">
              <a16:creationId xmlns:a16="http://schemas.microsoft.com/office/drawing/2014/main" id="{9A7CD62F-CA59-4767-82C4-A7580103455D}"/>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2" name="Text Box 15">
          <a:extLst>
            <a:ext uri="{FF2B5EF4-FFF2-40B4-BE49-F238E27FC236}">
              <a16:creationId xmlns:a16="http://schemas.microsoft.com/office/drawing/2014/main" id="{31E07EC0-6D41-4739-A867-2BFBFC57F6B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3" name="Text Box 15">
          <a:extLst>
            <a:ext uri="{FF2B5EF4-FFF2-40B4-BE49-F238E27FC236}">
              <a16:creationId xmlns:a16="http://schemas.microsoft.com/office/drawing/2014/main" id="{19125E2A-9F49-4E8A-8D54-BE54141C51C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4" name="Text Box 15">
          <a:extLst>
            <a:ext uri="{FF2B5EF4-FFF2-40B4-BE49-F238E27FC236}">
              <a16:creationId xmlns:a16="http://schemas.microsoft.com/office/drawing/2014/main" id="{70F449EC-6763-4A14-BC9A-1A6DCC13CFD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5" name="Text Box 15">
          <a:extLst>
            <a:ext uri="{FF2B5EF4-FFF2-40B4-BE49-F238E27FC236}">
              <a16:creationId xmlns:a16="http://schemas.microsoft.com/office/drawing/2014/main" id="{20899C0E-B518-4598-B0E8-CD7A879E0667}"/>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6" name="Text Box 15">
          <a:extLst>
            <a:ext uri="{FF2B5EF4-FFF2-40B4-BE49-F238E27FC236}">
              <a16:creationId xmlns:a16="http://schemas.microsoft.com/office/drawing/2014/main" id="{5964B7F9-97B0-4818-9B99-01B6B35BE7C1}"/>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7" name="Text Box 15">
          <a:extLst>
            <a:ext uri="{FF2B5EF4-FFF2-40B4-BE49-F238E27FC236}">
              <a16:creationId xmlns:a16="http://schemas.microsoft.com/office/drawing/2014/main" id="{80E17950-228C-4ECE-BC94-4FDA83008C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8" name="Text Box 15">
          <a:extLst>
            <a:ext uri="{FF2B5EF4-FFF2-40B4-BE49-F238E27FC236}">
              <a16:creationId xmlns:a16="http://schemas.microsoft.com/office/drawing/2014/main" id="{EE1F25D0-D313-4447-941B-3D4D4BBCA0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9" name="Text Box 15">
          <a:extLst>
            <a:ext uri="{FF2B5EF4-FFF2-40B4-BE49-F238E27FC236}">
              <a16:creationId xmlns:a16="http://schemas.microsoft.com/office/drawing/2014/main" id="{14ED25CD-FB84-44C2-A5A1-528B68C37CE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0" name="Text Box 15">
          <a:extLst>
            <a:ext uri="{FF2B5EF4-FFF2-40B4-BE49-F238E27FC236}">
              <a16:creationId xmlns:a16="http://schemas.microsoft.com/office/drawing/2014/main" id="{661C24F6-D314-4AE9-9FF6-0B508C93837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1" name="Text Box 15">
          <a:extLst>
            <a:ext uri="{FF2B5EF4-FFF2-40B4-BE49-F238E27FC236}">
              <a16:creationId xmlns:a16="http://schemas.microsoft.com/office/drawing/2014/main" id="{03B906BB-2927-4A41-A2C5-4FBDD195A9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2" name="Text Box 15">
          <a:extLst>
            <a:ext uri="{FF2B5EF4-FFF2-40B4-BE49-F238E27FC236}">
              <a16:creationId xmlns:a16="http://schemas.microsoft.com/office/drawing/2014/main" id="{95D818C1-10D2-4CA7-A602-E3F50C26F65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3" name="Text Box 15">
          <a:extLst>
            <a:ext uri="{FF2B5EF4-FFF2-40B4-BE49-F238E27FC236}">
              <a16:creationId xmlns:a16="http://schemas.microsoft.com/office/drawing/2014/main" id="{065DBD1C-2954-4D15-85F3-6B72471254B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4" name="Text Box 15">
          <a:extLst>
            <a:ext uri="{FF2B5EF4-FFF2-40B4-BE49-F238E27FC236}">
              <a16:creationId xmlns:a16="http://schemas.microsoft.com/office/drawing/2014/main" id="{C1F905CF-52F4-4820-B9A4-F93F46D4E3F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5" name="Text Box 15">
          <a:extLst>
            <a:ext uri="{FF2B5EF4-FFF2-40B4-BE49-F238E27FC236}">
              <a16:creationId xmlns:a16="http://schemas.microsoft.com/office/drawing/2014/main" id="{62EB4C44-EB84-4088-A991-03F1DF3B8AE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6" name="Text Box 15">
          <a:extLst>
            <a:ext uri="{FF2B5EF4-FFF2-40B4-BE49-F238E27FC236}">
              <a16:creationId xmlns:a16="http://schemas.microsoft.com/office/drawing/2014/main" id="{D79A3976-6021-45AA-B1AE-44F753586A1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7" name="Text Box 15">
          <a:extLst>
            <a:ext uri="{FF2B5EF4-FFF2-40B4-BE49-F238E27FC236}">
              <a16:creationId xmlns:a16="http://schemas.microsoft.com/office/drawing/2014/main" id="{C758957F-9D85-4803-B069-4D74999499B0}"/>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8" name="Text Box 15">
          <a:extLst>
            <a:ext uri="{FF2B5EF4-FFF2-40B4-BE49-F238E27FC236}">
              <a16:creationId xmlns:a16="http://schemas.microsoft.com/office/drawing/2014/main" id="{FA1A1E1F-7353-4A38-BF83-899F5744137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9" name="Text Box 15">
          <a:extLst>
            <a:ext uri="{FF2B5EF4-FFF2-40B4-BE49-F238E27FC236}">
              <a16:creationId xmlns:a16="http://schemas.microsoft.com/office/drawing/2014/main" id="{A45C37DD-FE4D-441E-B726-7F1691028C6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0" name="Text Box 15">
          <a:extLst>
            <a:ext uri="{FF2B5EF4-FFF2-40B4-BE49-F238E27FC236}">
              <a16:creationId xmlns:a16="http://schemas.microsoft.com/office/drawing/2014/main" id="{7FAF16D5-3EBD-468F-A6AE-A04A590599D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1" name="Text Box 15">
          <a:extLst>
            <a:ext uri="{FF2B5EF4-FFF2-40B4-BE49-F238E27FC236}">
              <a16:creationId xmlns:a16="http://schemas.microsoft.com/office/drawing/2014/main" id="{98900C1A-77E7-440F-99DA-5DC207440F7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2" name="Text Box 15">
          <a:extLst>
            <a:ext uri="{FF2B5EF4-FFF2-40B4-BE49-F238E27FC236}">
              <a16:creationId xmlns:a16="http://schemas.microsoft.com/office/drawing/2014/main" id="{57404EA0-6859-4CA2-A4E9-EEB4157C7FF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3" name="Text Box 15">
          <a:extLst>
            <a:ext uri="{FF2B5EF4-FFF2-40B4-BE49-F238E27FC236}">
              <a16:creationId xmlns:a16="http://schemas.microsoft.com/office/drawing/2014/main" id="{0DEE331D-9347-423A-93E0-D6EF1E37847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4" name="Text Box 15">
          <a:extLst>
            <a:ext uri="{FF2B5EF4-FFF2-40B4-BE49-F238E27FC236}">
              <a16:creationId xmlns:a16="http://schemas.microsoft.com/office/drawing/2014/main" id="{88F69E2E-27B5-42B4-A441-4D3B9F903F68}"/>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5" name="Text Box 15">
          <a:extLst>
            <a:ext uri="{FF2B5EF4-FFF2-40B4-BE49-F238E27FC236}">
              <a16:creationId xmlns:a16="http://schemas.microsoft.com/office/drawing/2014/main" id="{22C79DA8-3BA1-4A39-BA92-EC915CDB813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6" name="Text Box 15">
          <a:extLst>
            <a:ext uri="{FF2B5EF4-FFF2-40B4-BE49-F238E27FC236}">
              <a16:creationId xmlns:a16="http://schemas.microsoft.com/office/drawing/2014/main" id="{A68815B1-4AE1-44A0-86DF-EF854B741E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7" name="Text Box 15">
          <a:extLst>
            <a:ext uri="{FF2B5EF4-FFF2-40B4-BE49-F238E27FC236}">
              <a16:creationId xmlns:a16="http://schemas.microsoft.com/office/drawing/2014/main" id="{83AC8805-A537-49A0-851B-1BA6027A9E4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8" name="Text Box 15">
          <a:extLst>
            <a:ext uri="{FF2B5EF4-FFF2-40B4-BE49-F238E27FC236}">
              <a16:creationId xmlns:a16="http://schemas.microsoft.com/office/drawing/2014/main" id="{4ED2CE22-20C1-4FB4-B876-003BFFCE62A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9" name="Text Box 15">
          <a:extLst>
            <a:ext uri="{FF2B5EF4-FFF2-40B4-BE49-F238E27FC236}">
              <a16:creationId xmlns:a16="http://schemas.microsoft.com/office/drawing/2014/main" id="{167163A6-298C-4FC0-9848-F1F0DCA3DBC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0" name="Text Box 15">
          <a:extLst>
            <a:ext uri="{FF2B5EF4-FFF2-40B4-BE49-F238E27FC236}">
              <a16:creationId xmlns:a16="http://schemas.microsoft.com/office/drawing/2014/main" id="{2C014246-FA79-432A-A0B6-85F6770C57A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1" name="Text Box 16">
          <a:extLst>
            <a:ext uri="{FF2B5EF4-FFF2-40B4-BE49-F238E27FC236}">
              <a16:creationId xmlns:a16="http://schemas.microsoft.com/office/drawing/2014/main" id="{FAA55B04-4E7F-4325-9E2B-63B625F1B4E6}"/>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2" name="Text Box 17">
          <a:extLst>
            <a:ext uri="{FF2B5EF4-FFF2-40B4-BE49-F238E27FC236}">
              <a16:creationId xmlns:a16="http://schemas.microsoft.com/office/drawing/2014/main" id="{3ED32577-8523-44FA-8278-3171EE8CD11F}"/>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3" name="Text Box 18">
          <a:extLst>
            <a:ext uri="{FF2B5EF4-FFF2-40B4-BE49-F238E27FC236}">
              <a16:creationId xmlns:a16="http://schemas.microsoft.com/office/drawing/2014/main" id="{263196B1-5771-4A10-AF9D-FE169645539D}"/>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24" name="Text Box 19">
          <a:extLst>
            <a:ext uri="{FF2B5EF4-FFF2-40B4-BE49-F238E27FC236}">
              <a16:creationId xmlns:a16="http://schemas.microsoft.com/office/drawing/2014/main" id="{A7421531-9F5C-44D3-9FA1-839AD5E5B4D5}"/>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5" name="Text Box 15">
          <a:extLst>
            <a:ext uri="{FF2B5EF4-FFF2-40B4-BE49-F238E27FC236}">
              <a16:creationId xmlns:a16="http://schemas.microsoft.com/office/drawing/2014/main" id="{E48DB433-5D4A-4573-9721-08B7BFCF67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6" name="Text Box 15">
          <a:extLst>
            <a:ext uri="{FF2B5EF4-FFF2-40B4-BE49-F238E27FC236}">
              <a16:creationId xmlns:a16="http://schemas.microsoft.com/office/drawing/2014/main" id="{84827DEE-C4BF-4062-8132-F488F498CB8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7" name="Text Box 15">
          <a:extLst>
            <a:ext uri="{FF2B5EF4-FFF2-40B4-BE49-F238E27FC236}">
              <a16:creationId xmlns:a16="http://schemas.microsoft.com/office/drawing/2014/main" id="{F97EE4EF-4BDE-490F-BB40-6A0C4DFFAFA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8" name="Text Box 15">
          <a:extLst>
            <a:ext uri="{FF2B5EF4-FFF2-40B4-BE49-F238E27FC236}">
              <a16:creationId xmlns:a16="http://schemas.microsoft.com/office/drawing/2014/main" id="{EC7DE81D-BFE1-448C-ADEF-A207C12DE9B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29" name="Text Box 15">
          <a:extLst>
            <a:ext uri="{FF2B5EF4-FFF2-40B4-BE49-F238E27FC236}">
              <a16:creationId xmlns:a16="http://schemas.microsoft.com/office/drawing/2014/main" id="{85AAF14F-5294-4614-A8BB-5F168FECEE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0" name="Text Box 15">
          <a:extLst>
            <a:ext uri="{FF2B5EF4-FFF2-40B4-BE49-F238E27FC236}">
              <a16:creationId xmlns:a16="http://schemas.microsoft.com/office/drawing/2014/main" id="{0C7A410B-00CC-41C8-87E9-110F37D9C43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1" name="Text Box 15">
          <a:extLst>
            <a:ext uri="{FF2B5EF4-FFF2-40B4-BE49-F238E27FC236}">
              <a16:creationId xmlns:a16="http://schemas.microsoft.com/office/drawing/2014/main" id="{9EB23F09-9C8A-4999-A793-540D33B7E2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2" name="Text Box 15">
          <a:extLst>
            <a:ext uri="{FF2B5EF4-FFF2-40B4-BE49-F238E27FC236}">
              <a16:creationId xmlns:a16="http://schemas.microsoft.com/office/drawing/2014/main" id="{1C3559F4-FAF5-4D4B-A377-28F6FF3198D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3" name="Text Box 15">
          <a:extLst>
            <a:ext uri="{FF2B5EF4-FFF2-40B4-BE49-F238E27FC236}">
              <a16:creationId xmlns:a16="http://schemas.microsoft.com/office/drawing/2014/main" id="{E97470BD-FE48-488C-A609-1F68AC970C1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4" name="Text Box 15">
          <a:extLst>
            <a:ext uri="{FF2B5EF4-FFF2-40B4-BE49-F238E27FC236}">
              <a16:creationId xmlns:a16="http://schemas.microsoft.com/office/drawing/2014/main" id="{51B5F8D1-858F-4E71-861B-135D98B4AC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5" name="Text Box 15">
          <a:extLst>
            <a:ext uri="{FF2B5EF4-FFF2-40B4-BE49-F238E27FC236}">
              <a16:creationId xmlns:a16="http://schemas.microsoft.com/office/drawing/2014/main" id="{9A784A8E-C3A6-4DC0-9226-A5E856BAF3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6" name="Text Box 15">
          <a:extLst>
            <a:ext uri="{FF2B5EF4-FFF2-40B4-BE49-F238E27FC236}">
              <a16:creationId xmlns:a16="http://schemas.microsoft.com/office/drawing/2014/main" id="{E807707A-60AF-46D6-858D-B9D323314C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7" name="Text Box 15">
          <a:extLst>
            <a:ext uri="{FF2B5EF4-FFF2-40B4-BE49-F238E27FC236}">
              <a16:creationId xmlns:a16="http://schemas.microsoft.com/office/drawing/2014/main" id="{5A71F629-3C6D-4D20-AEDE-3267F885A8A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38" name="Text Box 15">
          <a:extLst>
            <a:ext uri="{FF2B5EF4-FFF2-40B4-BE49-F238E27FC236}">
              <a16:creationId xmlns:a16="http://schemas.microsoft.com/office/drawing/2014/main" id="{C62E5E6D-867F-4F3E-BECE-1657CAD90B6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39" name="Text Box 16">
          <a:extLst>
            <a:ext uri="{FF2B5EF4-FFF2-40B4-BE49-F238E27FC236}">
              <a16:creationId xmlns:a16="http://schemas.microsoft.com/office/drawing/2014/main" id="{6EE3777F-81E3-443F-AE54-5E4BAD042955}"/>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0" name="Text Box 17">
          <a:extLst>
            <a:ext uri="{FF2B5EF4-FFF2-40B4-BE49-F238E27FC236}">
              <a16:creationId xmlns:a16="http://schemas.microsoft.com/office/drawing/2014/main" id="{E00E768A-4047-4A8F-B135-0955A5F736C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1" name="Text Box 18">
          <a:extLst>
            <a:ext uri="{FF2B5EF4-FFF2-40B4-BE49-F238E27FC236}">
              <a16:creationId xmlns:a16="http://schemas.microsoft.com/office/drawing/2014/main" id="{FBAEEC12-340A-4EB1-9B9B-08B84062D73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2" name="Text Box 19">
          <a:extLst>
            <a:ext uri="{FF2B5EF4-FFF2-40B4-BE49-F238E27FC236}">
              <a16:creationId xmlns:a16="http://schemas.microsoft.com/office/drawing/2014/main" id="{481B64EC-30F2-4F60-84D3-BB0F98F5746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3" name="Text Box 15">
          <a:extLst>
            <a:ext uri="{FF2B5EF4-FFF2-40B4-BE49-F238E27FC236}">
              <a16:creationId xmlns:a16="http://schemas.microsoft.com/office/drawing/2014/main" id="{6F35F285-A1D3-45CB-9F45-B97CE7D0069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4" name="Text Box 16">
          <a:extLst>
            <a:ext uri="{FF2B5EF4-FFF2-40B4-BE49-F238E27FC236}">
              <a16:creationId xmlns:a16="http://schemas.microsoft.com/office/drawing/2014/main" id="{F8815A3B-5137-4F8B-AA0B-9CFFDBDCDAD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5" name="Text Box 17">
          <a:extLst>
            <a:ext uri="{FF2B5EF4-FFF2-40B4-BE49-F238E27FC236}">
              <a16:creationId xmlns:a16="http://schemas.microsoft.com/office/drawing/2014/main" id="{505CC3E2-2C6B-4477-9EA0-B11B2B33CD3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6" name="Text Box 18">
          <a:extLst>
            <a:ext uri="{FF2B5EF4-FFF2-40B4-BE49-F238E27FC236}">
              <a16:creationId xmlns:a16="http://schemas.microsoft.com/office/drawing/2014/main" id="{279EF72F-2E79-4AD4-BCD7-BECBEF33B83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47" name="Text Box 19">
          <a:extLst>
            <a:ext uri="{FF2B5EF4-FFF2-40B4-BE49-F238E27FC236}">
              <a16:creationId xmlns:a16="http://schemas.microsoft.com/office/drawing/2014/main" id="{2F907EEE-FABA-404D-B3D3-217A952F7FD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8" name="Text Box 15">
          <a:extLst>
            <a:ext uri="{FF2B5EF4-FFF2-40B4-BE49-F238E27FC236}">
              <a16:creationId xmlns:a16="http://schemas.microsoft.com/office/drawing/2014/main" id="{841E8C95-1DCD-431F-8094-9F84CC2294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9" name="Text Box 15">
          <a:extLst>
            <a:ext uri="{FF2B5EF4-FFF2-40B4-BE49-F238E27FC236}">
              <a16:creationId xmlns:a16="http://schemas.microsoft.com/office/drawing/2014/main" id="{6286F8DF-12FF-466E-9370-083505EC195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0" name="Text Box 15">
          <a:extLst>
            <a:ext uri="{FF2B5EF4-FFF2-40B4-BE49-F238E27FC236}">
              <a16:creationId xmlns:a16="http://schemas.microsoft.com/office/drawing/2014/main" id="{6F022495-0567-448A-B6A0-DE61772913E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1" name="Text Box 15">
          <a:extLst>
            <a:ext uri="{FF2B5EF4-FFF2-40B4-BE49-F238E27FC236}">
              <a16:creationId xmlns:a16="http://schemas.microsoft.com/office/drawing/2014/main" id="{0DA1F098-E2A7-4146-B9E2-84D44F1FCB9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2" name="Text Box 15">
          <a:extLst>
            <a:ext uri="{FF2B5EF4-FFF2-40B4-BE49-F238E27FC236}">
              <a16:creationId xmlns:a16="http://schemas.microsoft.com/office/drawing/2014/main" id="{509767BC-0797-4D49-A406-36F00880A82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3" name="Text Box 15">
          <a:extLst>
            <a:ext uri="{FF2B5EF4-FFF2-40B4-BE49-F238E27FC236}">
              <a16:creationId xmlns:a16="http://schemas.microsoft.com/office/drawing/2014/main" id="{7B8570B1-DF4D-4C01-BB2E-AA930616F9F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4" name="Text Box 15">
          <a:extLst>
            <a:ext uri="{FF2B5EF4-FFF2-40B4-BE49-F238E27FC236}">
              <a16:creationId xmlns:a16="http://schemas.microsoft.com/office/drawing/2014/main" id="{427B7097-7C7F-455A-B94F-654955CBB1B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5" name="Text Box 15">
          <a:extLst>
            <a:ext uri="{FF2B5EF4-FFF2-40B4-BE49-F238E27FC236}">
              <a16:creationId xmlns:a16="http://schemas.microsoft.com/office/drawing/2014/main" id="{2BE96202-9F55-4001-BF7D-97DBF0CE5FD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6" name="Text Box 15">
          <a:extLst>
            <a:ext uri="{FF2B5EF4-FFF2-40B4-BE49-F238E27FC236}">
              <a16:creationId xmlns:a16="http://schemas.microsoft.com/office/drawing/2014/main" id="{FF415C77-C797-4FD1-8012-454F2790E0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7" name="Text Box 15">
          <a:extLst>
            <a:ext uri="{FF2B5EF4-FFF2-40B4-BE49-F238E27FC236}">
              <a16:creationId xmlns:a16="http://schemas.microsoft.com/office/drawing/2014/main" id="{D3EFC2B3-D1FB-42D4-8AFC-E073BDFA95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8" name="Text Box 15">
          <a:extLst>
            <a:ext uri="{FF2B5EF4-FFF2-40B4-BE49-F238E27FC236}">
              <a16:creationId xmlns:a16="http://schemas.microsoft.com/office/drawing/2014/main" id="{BF4DD132-295E-497D-80C4-B4A8F1592F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9" name="Text Box 15">
          <a:extLst>
            <a:ext uri="{FF2B5EF4-FFF2-40B4-BE49-F238E27FC236}">
              <a16:creationId xmlns:a16="http://schemas.microsoft.com/office/drawing/2014/main" id="{885FDBC1-9511-4DD1-935A-6FAEF69770C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0" name="Text Box 15">
          <a:extLst>
            <a:ext uri="{FF2B5EF4-FFF2-40B4-BE49-F238E27FC236}">
              <a16:creationId xmlns:a16="http://schemas.microsoft.com/office/drawing/2014/main" id="{30BB22B9-298F-4462-8154-D7C6973AD3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1" name="Text Box 15">
          <a:extLst>
            <a:ext uri="{FF2B5EF4-FFF2-40B4-BE49-F238E27FC236}">
              <a16:creationId xmlns:a16="http://schemas.microsoft.com/office/drawing/2014/main" id="{56A7CB4C-2817-4610-BA62-B90BF5CFD50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2" name="Text Box 15">
          <a:extLst>
            <a:ext uri="{FF2B5EF4-FFF2-40B4-BE49-F238E27FC236}">
              <a16:creationId xmlns:a16="http://schemas.microsoft.com/office/drawing/2014/main" id="{4E40167B-B075-48C9-851A-0D2C7AE1947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3" name="Text Box 15">
          <a:extLst>
            <a:ext uri="{FF2B5EF4-FFF2-40B4-BE49-F238E27FC236}">
              <a16:creationId xmlns:a16="http://schemas.microsoft.com/office/drawing/2014/main" id="{B071EE82-28AE-45F3-A3FA-4ED3868670D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4" name="Text Box 15">
          <a:extLst>
            <a:ext uri="{FF2B5EF4-FFF2-40B4-BE49-F238E27FC236}">
              <a16:creationId xmlns:a16="http://schemas.microsoft.com/office/drawing/2014/main" id="{D61D90C0-FD71-4CF6-BF32-31E7904E6A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5" name="Text Box 15">
          <a:extLst>
            <a:ext uri="{FF2B5EF4-FFF2-40B4-BE49-F238E27FC236}">
              <a16:creationId xmlns:a16="http://schemas.microsoft.com/office/drawing/2014/main" id="{AD3D3A8F-92F4-4DE7-8ADC-6F3725B39E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6" name="Text Box 15">
          <a:extLst>
            <a:ext uri="{FF2B5EF4-FFF2-40B4-BE49-F238E27FC236}">
              <a16:creationId xmlns:a16="http://schemas.microsoft.com/office/drawing/2014/main" id="{C843FED3-0FB6-4330-8E47-0915C112849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7" name="Text Box 15">
          <a:extLst>
            <a:ext uri="{FF2B5EF4-FFF2-40B4-BE49-F238E27FC236}">
              <a16:creationId xmlns:a16="http://schemas.microsoft.com/office/drawing/2014/main" id="{BAB15109-BDAA-48FF-81BC-62C8B3A655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8" name="Text Box 15">
          <a:extLst>
            <a:ext uri="{FF2B5EF4-FFF2-40B4-BE49-F238E27FC236}">
              <a16:creationId xmlns:a16="http://schemas.microsoft.com/office/drawing/2014/main" id="{FF857AD4-62C4-4A1C-ACBA-542F4FF79C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9" name="Text Box 15">
          <a:extLst>
            <a:ext uri="{FF2B5EF4-FFF2-40B4-BE49-F238E27FC236}">
              <a16:creationId xmlns:a16="http://schemas.microsoft.com/office/drawing/2014/main" id="{A564023B-2D01-4CCD-9941-91CA0F9286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0" name="Text Box 15">
          <a:extLst>
            <a:ext uri="{FF2B5EF4-FFF2-40B4-BE49-F238E27FC236}">
              <a16:creationId xmlns:a16="http://schemas.microsoft.com/office/drawing/2014/main" id="{5572AA54-5F48-4D46-B7F7-91B4E043FD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1" name="Text Box 15">
          <a:extLst>
            <a:ext uri="{FF2B5EF4-FFF2-40B4-BE49-F238E27FC236}">
              <a16:creationId xmlns:a16="http://schemas.microsoft.com/office/drawing/2014/main" id="{F36B0F0B-1ECC-47A3-A010-BF05FA38BFE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2" name="Text Box 15">
          <a:extLst>
            <a:ext uri="{FF2B5EF4-FFF2-40B4-BE49-F238E27FC236}">
              <a16:creationId xmlns:a16="http://schemas.microsoft.com/office/drawing/2014/main" id="{65122928-2075-4A69-9A11-B81B9BF4EFC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3" name="Text Box 15">
          <a:extLst>
            <a:ext uri="{FF2B5EF4-FFF2-40B4-BE49-F238E27FC236}">
              <a16:creationId xmlns:a16="http://schemas.microsoft.com/office/drawing/2014/main" id="{B126B441-1054-476A-826C-65152327041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4" name="Text Box 15">
          <a:extLst>
            <a:ext uri="{FF2B5EF4-FFF2-40B4-BE49-F238E27FC236}">
              <a16:creationId xmlns:a16="http://schemas.microsoft.com/office/drawing/2014/main" id="{6732DD99-DA02-4AB5-A22A-0BF61B800C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5" name="Text Box 15">
          <a:extLst>
            <a:ext uri="{FF2B5EF4-FFF2-40B4-BE49-F238E27FC236}">
              <a16:creationId xmlns:a16="http://schemas.microsoft.com/office/drawing/2014/main" id="{EBE2B5B0-ADF8-4169-9F48-528EA5BB492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6" name="Text Box 15">
          <a:extLst>
            <a:ext uri="{FF2B5EF4-FFF2-40B4-BE49-F238E27FC236}">
              <a16:creationId xmlns:a16="http://schemas.microsoft.com/office/drawing/2014/main" id="{82A42ACA-D076-4E73-8761-784EA6FA4C1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7" name="Text Box 15">
          <a:extLst>
            <a:ext uri="{FF2B5EF4-FFF2-40B4-BE49-F238E27FC236}">
              <a16:creationId xmlns:a16="http://schemas.microsoft.com/office/drawing/2014/main" id="{556C5B4F-CCD9-48E2-92AB-B68945C35D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8" name="Text Box 15">
          <a:extLst>
            <a:ext uri="{FF2B5EF4-FFF2-40B4-BE49-F238E27FC236}">
              <a16:creationId xmlns:a16="http://schemas.microsoft.com/office/drawing/2014/main" id="{37DB0975-F47B-459F-AF5D-ECB6189E318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9" name="Text Box 15">
          <a:extLst>
            <a:ext uri="{FF2B5EF4-FFF2-40B4-BE49-F238E27FC236}">
              <a16:creationId xmlns:a16="http://schemas.microsoft.com/office/drawing/2014/main" id="{28E21F32-57CD-42A8-A65F-CFCF6793D64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0" name="Text Box 15">
          <a:extLst>
            <a:ext uri="{FF2B5EF4-FFF2-40B4-BE49-F238E27FC236}">
              <a16:creationId xmlns:a16="http://schemas.microsoft.com/office/drawing/2014/main" id="{93D15896-98FB-45EA-A081-7EFFB90AC89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1" name="Text Box 15">
          <a:extLst>
            <a:ext uri="{FF2B5EF4-FFF2-40B4-BE49-F238E27FC236}">
              <a16:creationId xmlns:a16="http://schemas.microsoft.com/office/drawing/2014/main" id="{FD53C57E-243F-4341-A3F6-CE318AB858B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2" name="Text Box 15">
          <a:extLst>
            <a:ext uri="{FF2B5EF4-FFF2-40B4-BE49-F238E27FC236}">
              <a16:creationId xmlns:a16="http://schemas.microsoft.com/office/drawing/2014/main" id="{816660AF-3570-485C-8831-9223F9A72F8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3" name="Text Box 15">
          <a:extLst>
            <a:ext uri="{FF2B5EF4-FFF2-40B4-BE49-F238E27FC236}">
              <a16:creationId xmlns:a16="http://schemas.microsoft.com/office/drawing/2014/main" id="{4CADA09A-21B5-453F-BC41-55B4C2B654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4" name="Text Box 15">
          <a:extLst>
            <a:ext uri="{FF2B5EF4-FFF2-40B4-BE49-F238E27FC236}">
              <a16:creationId xmlns:a16="http://schemas.microsoft.com/office/drawing/2014/main" id="{37EAA917-2B14-48B5-980C-EB2F9A6CEAD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5" name="Text Box 15">
          <a:extLst>
            <a:ext uri="{FF2B5EF4-FFF2-40B4-BE49-F238E27FC236}">
              <a16:creationId xmlns:a16="http://schemas.microsoft.com/office/drawing/2014/main" id="{9F7E52DB-709D-4004-B182-AE88218112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6" name="Text Box 15">
          <a:extLst>
            <a:ext uri="{FF2B5EF4-FFF2-40B4-BE49-F238E27FC236}">
              <a16:creationId xmlns:a16="http://schemas.microsoft.com/office/drawing/2014/main" id="{3F85A923-8E19-4564-A7DB-B76AE3DE76E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7" name="Text Box 15">
          <a:extLst>
            <a:ext uri="{FF2B5EF4-FFF2-40B4-BE49-F238E27FC236}">
              <a16:creationId xmlns:a16="http://schemas.microsoft.com/office/drawing/2014/main" id="{F3AEF02B-3AB0-473B-A4C2-0CF1A8D69C0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8" name="Text Box 15">
          <a:extLst>
            <a:ext uri="{FF2B5EF4-FFF2-40B4-BE49-F238E27FC236}">
              <a16:creationId xmlns:a16="http://schemas.microsoft.com/office/drawing/2014/main" id="{9AC48AE7-6327-46A8-BF65-148E83B5D8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9" name="Text Box 15">
          <a:extLst>
            <a:ext uri="{FF2B5EF4-FFF2-40B4-BE49-F238E27FC236}">
              <a16:creationId xmlns:a16="http://schemas.microsoft.com/office/drawing/2014/main" id="{75326634-68ED-464D-A578-F94C9F5047C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0" name="Text Box 15">
          <a:extLst>
            <a:ext uri="{FF2B5EF4-FFF2-40B4-BE49-F238E27FC236}">
              <a16:creationId xmlns:a16="http://schemas.microsoft.com/office/drawing/2014/main" id="{9416EB0A-3348-4B09-AE53-1A381A938A4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1" name="Text Box 15">
          <a:extLst>
            <a:ext uri="{FF2B5EF4-FFF2-40B4-BE49-F238E27FC236}">
              <a16:creationId xmlns:a16="http://schemas.microsoft.com/office/drawing/2014/main" id="{A2B481B9-535C-444B-A2FB-4E79F38209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2" name="Text Box 15">
          <a:extLst>
            <a:ext uri="{FF2B5EF4-FFF2-40B4-BE49-F238E27FC236}">
              <a16:creationId xmlns:a16="http://schemas.microsoft.com/office/drawing/2014/main" id="{40A1050B-0788-4F0D-8FB3-05FA3AEBFB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3" name="Text Box 15">
          <a:extLst>
            <a:ext uri="{FF2B5EF4-FFF2-40B4-BE49-F238E27FC236}">
              <a16:creationId xmlns:a16="http://schemas.microsoft.com/office/drawing/2014/main" id="{FE874B53-01EF-44A9-8552-43E05CAC92C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4" name="Text Box 15">
          <a:extLst>
            <a:ext uri="{FF2B5EF4-FFF2-40B4-BE49-F238E27FC236}">
              <a16:creationId xmlns:a16="http://schemas.microsoft.com/office/drawing/2014/main" id="{AA44C204-E9EB-4D78-BD77-F6C689DB54F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5" name="Text Box 15">
          <a:extLst>
            <a:ext uri="{FF2B5EF4-FFF2-40B4-BE49-F238E27FC236}">
              <a16:creationId xmlns:a16="http://schemas.microsoft.com/office/drawing/2014/main" id="{1DC3F474-CC8C-4BFB-AD16-3719545F45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6" name="Text Box 15">
          <a:extLst>
            <a:ext uri="{FF2B5EF4-FFF2-40B4-BE49-F238E27FC236}">
              <a16:creationId xmlns:a16="http://schemas.microsoft.com/office/drawing/2014/main" id="{220E6181-F519-4E4B-A6B9-89117CA5B25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7" name="Text Box 15">
          <a:extLst>
            <a:ext uri="{FF2B5EF4-FFF2-40B4-BE49-F238E27FC236}">
              <a16:creationId xmlns:a16="http://schemas.microsoft.com/office/drawing/2014/main" id="{8A121F56-4EBB-4ACC-9B4D-FA82EA8735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8" name="Text Box 15">
          <a:extLst>
            <a:ext uri="{FF2B5EF4-FFF2-40B4-BE49-F238E27FC236}">
              <a16:creationId xmlns:a16="http://schemas.microsoft.com/office/drawing/2014/main" id="{19F4E6C1-18C9-4DEF-BE09-F6DB4FA4E7C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9" name="Text Box 15">
          <a:extLst>
            <a:ext uri="{FF2B5EF4-FFF2-40B4-BE49-F238E27FC236}">
              <a16:creationId xmlns:a16="http://schemas.microsoft.com/office/drawing/2014/main" id="{5A90A4A2-0325-44A9-AFAE-6B7F9DA31F2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0" name="Text Box 15">
          <a:extLst>
            <a:ext uri="{FF2B5EF4-FFF2-40B4-BE49-F238E27FC236}">
              <a16:creationId xmlns:a16="http://schemas.microsoft.com/office/drawing/2014/main" id="{36D28C4A-D9CE-457A-8E62-5966CF2293B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1" name="Text Box 15">
          <a:extLst>
            <a:ext uri="{FF2B5EF4-FFF2-40B4-BE49-F238E27FC236}">
              <a16:creationId xmlns:a16="http://schemas.microsoft.com/office/drawing/2014/main" id="{B2E67040-A2C7-4B3D-AD47-0505CEA28CF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2" name="Text Box 15">
          <a:extLst>
            <a:ext uri="{FF2B5EF4-FFF2-40B4-BE49-F238E27FC236}">
              <a16:creationId xmlns:a16="http://schemas.microsoft.com/office/drawing/2014/main" id="{B5647A07-8DC9-4929-ADC2-44D9E58E34C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3" name="Text Box 15">
          <a:extLst>
            <a:ext uri="{FF2B5EF4-FFF2-40B4-BE49-F238E27FC236}">
              <a16:creationId xmlns:a16="http://schemas.microsoft.com/office/drawing/2014/main" id="{3F96EF54-6422-4475-A96C-5A113F50EF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4" name="Text Box 15">
          <a:extLst>
            <a:ext uri="{FF2B5EF4-FFF2-40B4-BE49-F238E27FC236}">
              <a16:creationId xmlns:a16="http://schemas.microsoft.com/office/drawing/2014/main" id="{E00A57DA-8580-47CA-A977-A3A41E18072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5" name="Text Box 15">
          <a:extLst>
            <a:ext uri="{FF2B5EF4-FFF2-40B4-BE49-F238E27FC236}">
              <a16:creationId xmlns:a16="http://schemas.microsoft.com/office/drawing/2014/main" id="{04D411CE-B833-4F77-9E3D-EA7EB6A9A4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6" name="Text Box 15">
          <a:extLst>
            <a:ext uri="{FF2B5EF4-FFF2-40B4-BE49-F238E27FC236}">
              <a16:creationId xmlns:a16="http://schemas.microsoft.com/office/drawing/2014/main" id="{EF11EABB-915E-4448-8CF1-33D086D3D90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7" name="Text Box 15">
          <a:extLst>
            <a:ext uri="{FF2B5EF4-FFF2-40B4-BE49-F238E27FC236}">
              <a16:creationId xmlns:a16="http://schemas.microsoft.com/office/drawing/2014/main" id="{C066A9E5-F90F-4F9F-A2A3-C3B919FAF7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8" name="Text Box 15">
          <a:extLst>
            <a:ext uri="{FF2B5EF4-FFF2-40B4-BE49-F238E27FC236}">
              <a16:creationId xmlns:a16="http://schemas.microsoft.com/office/drawing/2014/main" id="{4BE0899D-BF84-4CC1-BBA9-A87ABCEFDF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9" name="Text Box 15">
          <a:extLst>
            <a:ext uri="{FF2B5EF4-FFF2-40B4-BE49-F238E27FC236}">
              <a16:creationId xmlns:a16="http://schemas.microsoft.com/office/drawing/2014/main" id="{251A7788-99D9-438D-83EB-D4053B824AE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0" name="Text Box 15">
          <a:extLst>
            <a:ext uri="{FF2B5EF4-FFF2-40B4-BE49-F238E27FC236}">
              <a16:creationId xmlns:a16="http://schemas.microsoft.com/office/drawing/2014/main" id="{1A4CB2C6-685C-441D-B434-649E2EDA7B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1" name="Text Box 15">
          <a:extLst>
            <a:ext uri="{FF2B5EF4-FFF2-40B4-BE49-F238E27FC236}">
              <a16:creationId xmlns:a16="http://schemas.microsoft.com/office/drawing/2014/main" id="{27A8D59D-8A42-49A0-9A3D-9D4B06C893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2" name="Text Box 15">
          <a:extLst>
            <a:ext uri="{FF2B5EF4-FFF2-40B4-BE49-F238E27FC236}">
              <a16:creationId xmlns:a16="http://schemas.microsoft.com/office/drawing/2014/main" id="{805ED424-FFFA-4EBA-A654-DB6F454B273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3" name="Text Box 15">
          <a:extLst>
            <a:ext uri="{FF2B5EF4-FFF2-40B4-BE49-F238E27FC236}">
              <a16:creationId xmlns:a16="http://schemas.microsoft.com/office/drawing/2014/main" id="{4C0E313A-BAF7-4167-A7B7-E5A179057DA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4" name="Text Box 15">
          <a:extLst>
            <a:ext uri="{FF2B5EF4-FFF2-40B4-BE49-F238E27FC236}">
              <a16:creationId xmlns:a16="http://schemas.microsoft.com/office/drawing/2014/main" id="{5FC17E43-C869-4826-B15D-F12A2C1797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5" name="Text Box 15">
          <a:extLst>
            <a:ext uri="{FF2B5EF4-FFF2-40B4-BE49-F238E27FC236}">
              <a16:creationId xmlns:a16="http://schemas.microsoft.com/office/drawing/2014/main" id="{49149808-97F2-4B73-B738-F881C81CD5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6" name="Text Box 15">
          <a:extLst>
            <a:ext uri="{FF2B5EF4-FFF2-40B4-BE49-F238E27FC236}">
              <a16:creationId xmlns:a16="http://schemas.microsoft.com/office/drawing/2014/main" id="{F54A153D-A28D-494F-97A0-592AF932F8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7" name="Text Box 15">
          <a:extLst>
            <a:ext uri="{FF2B5EF4-FFF2-40B4-BE49-F238E27FC236}">
              <a16:creationId xmlns:a16="http://schemas.microsoft.com/office/drawing/2014/main" id="{9CD1B63D-853F-4873-9E3E-BF3C06437F7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8" name="Text Box 15">
          <a:extLst>
            <a:ext uri="{FF2B5EF4-FFF2-40B4-BE49-F238E27FC236}">
              <a16:creationId xmlns:a16="http://schemas.microsoft.com/office/drawing/2014/main" id="{8C132C33-633D-49E2-AC1E-3D9F8463CA2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9" name="Text Box 15">
          <a:extLst>
            <a:ext uri="{FF2B5EF4-FFF2-40B4-BE49-F238E27FC236}">
              <a16:creationId xmlns:a16="http://schemas.microsoft.com/office/drawing/2014/main" id="{B56DEC58-8FF0-41D2-80D4-F7FE1ED2E8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0" name="Text Box 15">
          <a:extLst>
            <a:ext uri="{FF2B5EF4-FFF2-40B4-BE49-F238E27FC236}">
              <a16:creationId xmlns:a16="http://schemas.microsoft.com/office/drawing/2014/main" id="{C58180E3-C25B-4450-A4DB-BC43A6DD8A0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1" name="Text Box 15">
          <a:extLst>
            <a:ext uri="{FF2B5EF4-FFF2-40B4-BE49-F238E27FC236}">
              <a16:creationId xmlns:a16="http://schemas.microsoft.com/office/drawing/2014/main" id="{2EE3095B-F2A9-4ECA-B649-704E51F5B8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2" name="Text Box 15">
          <a:extLst>
            <a:ext uri="{FF2B5EF4-FFF2-40B4-BE49-F238E27FC236}">
              <a16:creationId xmlns:a16="http://schemas.microsoft.com/office/drawing/2014/main" id="{440405A5-62B7-4FD1-B157-5D98AD558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3" name="Text Box 15">
          <a:extLst>
            <a:ext uri="{FF2B5EF4-FFF2-40B4-BE49-F238E27FC236}">
              <a16:creationId xmlns:a16="http://schemas.microsoft.com/office/drawing/2014/main" id="{7951E66E-5E7F-4128-8831-BFDE6399D8B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4" name="Text Box 15">
          <a:extLst>
            <a:ext uri="{FF2B5EF4-FFF2-40B4-BE49-F238E27FC236}">
              <a16:creationId xmlns:a16="http://schemas.microsoft.com/office/drawing/2014/main" id="{46D98F1C-6A21-4350-8E43-80CEB23319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5" name="Text Box 15">
          <a:extLst>
            <a:ext uri="{FF2B5EF4-FFF2-40B4-BE49-F238E27FC236}">
              <a16:creationId xmlns:a16="http://schemas.microsoft.com/office/drawing/2014/main" id="{3E4B4B7A-F047-4141-BA66-E77D00C8D30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6" name="Text Box 15">
          <a:extLst>
            <a:ext uri="{FF2B5EF4-FFF2-40B4-BE49-F238E27FC236}">
              <a16:creationId xmlns:a16="http://schemas.microsoft.com/office/drawing/2014/main" id="{730E484B-A894-401D-A643-D37F52FE37A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7" name="Text Box 15">
          <a:extLst>
            <a:ext uri="{FF2B5EF4-FFF2-40B4-BE49-F238E27FC236}">
              <a16:creationId xmlns:a16="http://schemas.microsoft.com/office/drawing/2014/main" id="{026B19A2-4374-400A-A800-6678B689B78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8" name="Text Box 15">
          <a:extLst>
            <a:ext uri="{FF2B5EF4-FFF2-40B4-BE49-F238E27FC236}">
              <a16:creationId xmlns:a16="http://schemas.microsoft.com/office/drawing/2014/main" id="{AE8918E9-3BA8-4433-B439-8D9D4ABBE5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9" name="Text Box 15">
          <a:extLst>
            <a:ext uri="{FF2B5EF4-FFF2-40B4-BE49-F238E27FC236}">
              <a16:creationId xmlns:a16="http://schemas.microsoft.com/office/drawing/2014/main" id="{C05D994A-7753-4F63-B4D1-0778142CB73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0" name="Text Box 15">
          <a:extLst>
            <a:ext uri="{FF2B5EF4-FFF2-40B4-BE49-F238E27FC236}">
              <a16:creationId xmlns:a16="http://schemas.microsoft.com/office/drawing/2014/main" id="{4701268A-1011-49B8-9E65-7DC2405137E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1" name="Text Box 15">
          <a:extLst>
            <a:ext uri="{FF2B5EF4-FFF2-40B4-BE49-F238E27FC236}">
              <a16:creationId xmlns:a16="http://schemas.microsoft.com/office/drawing/2014/main" id="{0A0F1BB6-20CD-4FC6-857B-7D716AC3165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2" name="Text Box 15">
          <a:extLst>
            <a:ext uri="{FF2B5EF4-FFF2-40B4-BE49-F238E27FC236}">
              <a16:creationId xmlns:a16="http://schemas.microsoft.com/office/drawing/2014/main" id="{252DB918-6018-4C75-84ED-DEC6B2C475A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3" name="Text Box 15">
          <a:extLst>
            <a:ext uri="{FF2B5EF4-FFF2-40B4-BE49-F238E27FC236}">
              <a16:creationId xmlns:a16="http://schemas.microsoft.com/office/drawing/2014/main" id="{F639F68A-9FA1-42E5-87B2-A274CD38B6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4" name="Text Box 15">
          <a:extLst>
            <a:ext uri="{FF2B5EF4-FFF2-40B4-BE49-F238E27FC236}">
              <a16:creationId xmlns:a16="http://schemas.microsoft.com/office/drawing/2014/main" id="{27EB7707-1FBE-422F-8BF0-539E0F9A6D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5" name="Text Box 15">
          <a:extLst>
            <a:ext uri="{FF2B5EF4-FFF2-40B4-BE49-F238E27FC236}">
              <a16:creationId xmlns:a16="http://schemas.microsoft.com/office/drawing/2014/main" id="{D62CD0B1-E71B-4F26-901D-3CC8300B5A5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6" name="Text Box 15">
          <a:extLst>
            <a:ext uri="{FF2B5EF4-FFF2-40B4-BE49-F238E27FC236}">
              <a16:creationId xmlns:a16="http://schemas.microsoft.com/office/drawing/2014/main" id="{8F15F506-FB52-411A-897A-242299715CE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7" name="Text Box 15">
          <a:extLst>
            <a:ext uri="{FF2B5EF4-FFF2-40B4-BE49-F238E27FC236}">
              <a16:creationId xmlns:a16="http://schemas.microsoft.com/office/drawing/2014/main" id="{B06C3EE0-608B-484D-9828-EE406608A3D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8" name="Text Box 15">
          <a:extLst>
            <a:ext uri="{FF2B5EF4-FFF2-40B4-BE49-F238E27FC236}">
              <a16:creationId xmlns:a16="http://schemas.microsoft.com/office/drawing/2014/main" id="{23FC20F7-6DB1-4A84-9B4F-2C5E79D4CA2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9" name="Text Box 15">
          <a:extLst>
            <a:ext uri="{FF2B5EF4-FFF2-40B4-BE49-F238E27FC236}">
              <a16:creationId xmlns:a16="http://schemas.microsoft.com/office/drawing/2014/main" id="{545B1CB5-696B-40E8-B081-5658DF8D5DD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0" name="Text Box 15">
          <a:extLst>
            <a:ext uri="{FF2B5EF4-FFF2-40B4-BE49-F238E27FC236}">
              <a16:creationId xmlns:a16="http://schemas.microsoft.com/office/drawing/2014/main" id="{FFA207DD-3028-4B8B-93C1-298A2C608EB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1" name="Text Box 15">
          <a:extLst>
            <a:ext uri="{FF2B5EF4-FFF2-40B4-BE49-F238E27FC236}">
              <a16:creationId xmlns:a16="http://schemas.microsoft.com/office/drawing/2014/main" id="{E6A357B9-A7D8-43B1-B297-6CD6E555244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2" name="Text Box 15">
          <a:extLst>
            <a:ext uri="{FF2B5EF4-FFF2-40B4-BE49-F238E27FC236}">
              <a16:creationId xmlns:a16="http://schemas.microsoft.com/office/drawing/2014/main" id="{6CC08EE7-E8B2-4A9F-93FF-4DBC17F0D1D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3" name="Text Box 15">
          <a:extLst>
            <a:ext uri="{FF2B5EF4-FFF2-40B4-BE49-F238E27FC236}">
              <a16:creationId xmlns:a16="http://schemas.microsoft.com/office/drawing/2014/main" id="{B9DBF999-EB51-4709-8037-2A43A28CD3C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4" name="Text Box 15">
          <a:extLst>
            <a:ext uri="{FF2B5EF4-FFF2-40B4-BE49-F238E27FC236}">
              <a16:creationId xmlns:a16="http://schemas.microsoft.com/office/drawing/2014/main" id="{F47930C9-876D-4CA8-9E6C-8C6F7E5D826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5" name="Text Box 15">
          <a:extLst>
            <a:ext uri="{FF2B5EF4-FFF2-40B4-BE49-F238E27FC236}">
              <a16:creationId xmlns:a16="http://schemas.microsoft.com/office/drawing/2014/main" id="{23B3EEEA-1FE8-4722-82AF-B42896631DA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6" name="Text Box 15">
          <a:extLst>
            <a:ext uri="{FF2B5EF4-FFF2-40B4-BE49-F238E27FC236}">
              <a16:creationId xmlns:a16="http://schemas.microsoft.com/office/drawing/2014/main" id="{431D316F-B614-484C-A8A6-EF9C94BA986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7" name="Text Box 15">
          <a:extLst>
            <a:ext uri="{FF2B5EF4-FFF2-40B4-BE49-F238E27FC236}">
              <a16:creationId xmlns:a16="http://schemas.microsoft.com/office/drawing/2014/main" id="{6B1E9000-0C4D-44E9-917F-0C756A1D68F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8" name="Text Box 15">
          <a:extLst>
            <a:ext uri="{FF2B5EF4-FFF2-40B4-BE49-F238E27FC236}">
              <a16:creationId xmlns:a16="http://schemas.microsoft.com/office/drawing/2014/main" id="{CB91D0BF-F225-431B-A984-CAD1C4D2A9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9" name="Text Box 15">
          <a:extLst>
            <a:ext uri="{FF2B5EF4-FFF2-40B4-BE49-F238E27FC236}">
              <a16:creationId xmlns:a16="http://schemas.microsoft.com/office/drawing/2014/main" id="{AA207C33-6E8E-4A3C-8C5D-3890F81CEDE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0" name="Text Box 15">
          <a:extLst>
            <a:ext uri="{FF2B5EF4-FFF2-40B4-BE49-F238E27FC236}">
              <a16:creationId xmlns:a16="http://schemas.microsoft.com/office/drawing/2014/main" id="{F41CD3AB-0563-414F-83C4-9C74A54A08E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1" name="Text Box 15">
          <a:extLst>
            <a:ext uri="{FF2B5EF4-FFF2-40B4-BE49-F238E27FC236}">
              <a16:creationId xmlns:a16="http://schemas.microsoft.com/office/drawing/2014/main" id="{3B07EDDD-B5E1-4CED-904F-5B71F50195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2" name="Text Box 15">
          <a:extLst>
            <a:ext uri="{FF2B5EF4-FFF2-40B4-BE49-F238E27FC236}">
              <a16:creationId xmlns:a16="http://schemas.microsoft.com/office/drawing/2014/main" id="{77AAF7EC-A7E6-4B8D-A7C7-BC4F47F1E4C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3" name="Text Box 15">
          <a:extLst>
            <a:ext uri="{FF2B5EF4-FFF2-40B4-BE49-F238E27FC236}">
              <a16:creationId xmlns:a16="http://schemas.microsoft.com/office/drawing/2014/main" id="{08D0DD17-81A0-4EDC-8EEF-BEF8803D59D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4" name="Text Box 15">
          <a:extLst>
            <a:ext uri="{FF2B5EF4-FFF2-40B4-BE49-F238E27FC236}">
              <a16:creationId xmlns:a16="http://schemas.microsoft.com/office/drawing/2014/main" id="{2C078E2F-7121-4E27-9CE6-B81E086069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5" name="Text Box 15">
          <a:extLst>
            <a:ext uri="{FF2B5EF4-FFF2-40B4-BE49-F238E27FC236}">
              <a16:creationId xmlns:a16="http://schemas.microsoft.com/office/drawing/2014/main" id="{CCB5BEBD-55E1-4C61-91CA-048E4B5FB8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6" name="Text Box 15">
          <a:extLst>
            <a:ext uri="{FF2B5EF4-FFF2-40B4-BE49-F238E27FC236}">
              <a16:creationId xmlns:a16="http://schemas.microsoft.com/office/drawing/2014/main" id="{A390FAAB-FF51-4DC0-A68E-DC3BE52E3F1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7" name="Text Box 15">
          <a:extLst>
            <a:ext uri="{FF2B5EF4-FFF2-40B4-BE49-F238E27FC236}">
              <a16:creationId xmlns:a16="http://schemas.microsoft.com/office/drawing/2014/main" id="{D09DCF6A-403B-4B3B-917F-B68DAF00084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8" name="Text Box 15">
          <a:extLst>
            <a:ext uri="{FF2B5EF4-FFF2-40B4-BE49-F238E27FC236}">
              <a16:creationId xmlns:a16="http://schemas.microsoft.com/office/drawing/2014/main" id="{7B6BF337-8D21-4BA0-AD25-852C0E95858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9" name="Text Box 15">
          <a:extLst>
            <a:ext uri="{FF2B5EF4-FFF2-40B4-BE49-F238E27FC236}">
              <a16:creationId xmlns:a16="http://schemas.microsoft.com/office/drawing/2014/main" id="{91CEA7BA-0216-4974-B558-C2AAD3828C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0" name="Text Box 15">
          <a:extLst>
            <a:ext uri="{FF2B5EF4-FFF2-40B4-BE49-F238E27FC236}">
              <a16:creationId xmlns:a16="http://schemas.microsoft.com/office/drawing/2014/main" id="{07D5CDFA-E1B8-4B2E-9780-16AC3C94AB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1" name="Text Box 15">
          <a:extLst>
            <a:ext uri="{FF2B5EF4-FFF2-40B4-BE49-F238E27FC236}">
              <a16:creationId xmlns:a16="http://schemas.microsoft.com/office/drawing/2014/main" id="{10563D1E-EB87-41EC-B2FF-7D928E1BE0E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2" name="Text Box 15">
          <a:extLst>
            <a:ext uri="{FF2B5EF4-FFF2-40B4-BE49-F238E27FC236}">
              <a16:creationId xmlns:a16="http://schemas.microsoft.com/office/drawing/2014/main" id="{FCBFD1AB-82BF-4EDF-8BD4-BE8BC9E1CA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3" name="Text Box 15">
          <a:extLst>
            <a:ext uri="{FF2B5EF4-FFF2-40B4-BE49-F238E27FC236}">
              <a16:creationId xmlns:a16="http://schemas.microsoft.com/office/drawing/2014/main" id="{089885B0-8E57-4C19-AE9E-2E287B4020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4" name="Text Box 15">
          <a:extLst>
            <a:ext uri="{FF2B5EF4-FFF2-40B4-BE49-F238E27FC236}">
              <a16:creationId xmlns:a16="http://schemas.microsoft.com/office/drawing/2014/main" id="{454A53A6-8852-467E-A898-ADFDAAF39CB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5" name="Text Box 15">
          <a:extLst>
            <a:ext uri="{FF2B5EF4-FFF2-40B4-BE49-F238E27FC236}">
              <a16:creationId xmlns:a16="http://schemas.microsoft.com/office/drawing/2014/main" id="{6BA7CDCB-C84E-46B5-AE1F-722E9077E2C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6" name="Text Box 15">
          <a:extLst>
            <a:ext uri="{FF2B5EF4-FFF2-40B4-BE49-F238E27FC236}">
              <a16:creationId xmlns:a16="http://schemas.microsoft.com/office/drawing/2014/main" id="{9BB01645-30A4-4BAA-A463-2561CAD7BC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7" name="Text Box 15">
          <a:extLst>
            <a:ext uri="{FF2B5EF4-FFF2-40B4-BE49-F238E27FC236}">
              <a16:creationId xmlns:a16="http://schemas.microsoft.com/office/drawing/2014/main" id="{3A14B34C-27ED-4075-95CE-1041206B02B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8" name="Text Box 15">
          <a:extLst>
            <a:ext uri="{FF2B5EF4-FFF2-40B4-BE49-F238E27FC236}">
              <a16:creationId xmlns:a16="http://schemas.microsoft.com/office/drawing/2014/main" id="{DC08961C-1358-4B32-A07E-D7C28A14BD3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9" name="Text Box 15">
          <a:extLst>
            <a:ext uri="{FF2B5EF4-FFF2-40B4-BE49-F238E27FC236}">
              <a16:creationId xmlns:a16="http://schemas.microsoft.com/office/drawing/2014/main" id="{8342424E-7303-4F9E-ABB9-2D7E18B9F4E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0" name="Text Box 15">
          <a:extLst>
            <a:ext uri="{FF2B5EF4-FFF2-40B4-BE49-F238E27FC236}">
              <a16:creationId xmlns:a16="http://schemas.microsoft.com/office/drawing/2014/main" id="{BEDE60A6-C2B8-4DE5-AFA3-22881D6E440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1" name="Text Box 15">
          <a:extLst>
            <a:ext uri="{FF2B5EF4-FFF2-40B4-BE49-F238E27FC236}">
              <a16:creationId xmlns:a16="http://schemas.microsoft.com/office/drawing/2014/main" id="{C15153AB-D193-41BD-BE69-4D4C4CF6EF1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2" name="Text Box 15">
          <a:extLst>
            <a:ext uri="{FF2B5EF4-FFF2-40B4-BE49-F238E27FC236}">
              <a16:creationId xmlns:a16="http://schemas.microsoft.com/office/drawing/2014/main" id="{561EFF2F-E612-486D-B690-F196A396C22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3" name="Text Box 15">
          <a:extLst>
            <a:ext uri="{FF2B5EF4-FFF2-40B4-BE49-F238E27FC236}">
              <a16:creationId xmlns:a16="http://schemas.microsoft.com/office/drawing/2014/main" id="{8CF951E1-5EE6-466B-BB42-8BD84D51C56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4" name="Text Box 15">
          <a:extLst>
            <a:ext uri="{FF2B5EF4-FFF2-40B4-BE49-F238E27FC236}">
              <a16:creationId xmlns:a16="http://schemas.microsoft.com/office/drawing/2014/main" id="{D5D1493B-4266-4E0D-9C8D-910821D4E1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5" name="Text Box 15">
          <a:extLst>
            <a:ext uri="{FF2B5EF4-FFF2-40B4-BE49-F238E27FC236}">
              <a16:creationId xmlns:a16="http://schemas.microsoft.com/office/drawing/2014/main" id="{4082BD94-7F84-451C-A2CC-5A4E30B256B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6" name="Text Box 15">
          <a:extLst>
            <a:ext uri="{FF2B5EF4-FFF2-40B4-BE49-F238E27FC236}">
              <a16:creationId xmlns:a16="http://schemas.microsoft.com/office/drawing/2014/main" id="{CD6F1E19-96BB-49D4-8C55-81E60CF2CED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7" name="Text Box 15">
          <a:extLst>
            <a:ext uri="{FF2B5EF4-FFF2-40B4-BE49-F238E27FC236}">
              <a16:creationId xmlns:a16="http://schemas.microsoft.com/office/drawing/2014/main" id="{38470E16-30E3-4123-926A-C6DD4F03CF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8" name="Text Box 15">
          <a:extLst>
            <a:ext uri="{FF2B5EF4-FFF2-40B4-BE49-F238E27FC236}">
              <a16:creationId xmlns:a16="http://schemas.microsoft.com/office/drawing/2014/main" id="{43B4ED96-C3D4-40EF-9634-B11BBB3034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9" name="Text Box 15">
          <a:extLst>
            <a:ext uri="{FF2B5EF4-FFF2-40B4-BE49-F238E27FC236}">
              <a16:creationId xmlns:a16="http://schemas.microsoft.com/office/drawing/2014/main" id="{D3AE12A2-213B-48BD-B33B-BF4A5199C33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0" name="Text Box 15">
          <a:extLst>
            <a:ext uri="{FF2B5EF4-FFF2-40B4-BE49-F238E27FC236}">
              <a16:creationId xmlns:a16="http://schemas.microsoft.com/office/drawing/2014/main" id="{87D18AF7-692F-4A88-9C1F-E9E30F871F8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1" name="Text Box 15">
          <a:extLst>
            <a:ext uri="{FF2B5EF4-FFF2-40B4-BE49-F238E27FC236}">
              <a16:creationId xmlns:a16="http://schemas.microsoft.com/office/drawing/2014/main" id="{7853A131-AABD-46F1-B27F-E38857BC2AA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2" name="Text Box 15">
          <a:extLst>
            <a:ext uri="{FF2B5EF4-FFF2-40B4-BE49-F238E27FC236}">
              <a16:creationId xmlns:a16="http://schemas.microsoft.com/office/drawing/2014/main" id="{183CE4E5-A081-4C54-AB60-6A5F76DFD37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3" name="Text Box 15">
          <a:extLst>
            <a:ext uri="{FF2B5EF4-FFF2-40B4-BE49-F238E27FC236}">
              <a16:creationId xmlns:a16="http://schemas.microsoft.com/office/drawing/2014/main" id="{712A83D9-8E3B-4121-8BE9-756E60F9B05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4" name="Text Box 15">
          <a:extLst>
            <a:ext uri="{FF2B5EF4-FFF2-40B4-BE49-F238E27FC236}">
              <a16:creationId xmlns:a16="http://schemas.microsoft.com/office/drawing/2014/main" id="{3ACE74CD-300C-47F6-AD08-4F813DA7945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5" name="Text Box 15">
          <a:extLst>
            <a:ext uri="{FF2B5EF4-FFF2-40B4-BE49-F238E27FC236}">
              <a16:creationId xmlns:a16="http://schemas.microsoft.com/office/drawing/2014/main" id="{EB41849E-BFC3-49BC-B3A7-024CBB52877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6" name="Text Box 15">
          <a:extLst>
            <a:ext uri="{FF2B5EF4-FFF2-40B4-BE49-F238E27FC236}">
              <a16:creationId xmlns:a16="http://schemas.microsoft.com/office/drawing/2014/main" id="{9FC74EC2-DBB6-4ECC-8D80-1BB680C7F8B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7" name="Text Box 15">
          <a:extLst>
            <a:ext uri="{FF2B5EF4-FFF2-40B4-BE49-F238E27FC236}">
              <a16:creationId xmlns:a16="http://schemas.microsoft.com/office/drawing/2014/main" id="{F8324DA5-BE03-41B0-B1DE-FA9AE5814C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8" name="Text Box 15">
          <a:extLst>
            <a:ext uri="{FF2B5EF4-FFF2-40B4-BE49-F238E27FC236}">
              <a16:creationId xmlns:a16="http://schemas.microsoft.com/office/drawing/2014/main" id="{75C77521-2FDC-4DA0-BA16-083EBCC48A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9" name="Text Box 15">
          <a:extLst>
            <a:ext uri="{FF2B5EF4-FFF2-40B4-BE49-F238E27FC236}">
              <a16:creationId xmlns:a16="http://schemas.microsoft.com/office/drawing/2014/main" id="{641121CC-8CB5-423B-9B0D-A2198E6DD8A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0" name="Text Box 15">
          <a:extLst>
            <a:ext uri="{FF2B5EF4-FFF2-40B4-BE49-F238E27FC236}">
              <a16:creationId xmlns:a16="http://schemas.microsoft.com/office/drawing/2014/main" id="{E53F0CEF-DA7C-4F1D-BCC1-AB68A211A1D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1" name="Text Box 15">
          <a:extLst>
            <a:ext uri="{FF2B5EF4-FFF2-40B4-BE49-F238E27FC236}">
              <a16:creationId xmlns:a16="http://schemas.microsoft.com/office/drawing/2014/main" id="{543079F0-CE20-4BD0-9215-3D0127E0BE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2" name="Text Box 15">
          <a:extLst>
            <a:ext uri="{FF2B5EF4-FFF2-40B4-BE49-F238E27FC236}">
              <a16:creationId xmlns:a16="http://schemas.microsoft.com/office/drawing/2014/main" id="{02481106-BB22-4FEC-BD0B-D52E00419F3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3" name="Text Box 15">
          <a:extLst>
            <a:ext uri="{FF2B5EF4-FFF2-40B4-BE49-F238E27FC236}">
              <a16:creationId xmlns:a16="http://schemas.microsoft.com/office/drawing/2014/main" id="{FCBE65C2-CD71-4B83-B79A-3A07E1BD94D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4" name="Text Box 15">
          <a:extLst>
            <a:ext uri="{FF2B5EF4-FFF2-40B4-BE49-F238E27FC236}">
              <a16:creationId xmlns:a16="http://schemas.microsoft.com/office/drawing/2014/main" id="{524F75AE-5849-4BAC-B704-C477CB9FF9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5" name="Text Box 15">
          <a:extLst>
            <a:ext uri="{FF2B5EF4-FFF2-40B4-BE49-F238E27FC236}">
              <a16:creationId xmlns:a16="http://schemas.microsoft.com/office/drawing/2014/main" id="{264C4D02-09C3-4BE7-A5E6-CC7348E88E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6" name="Text Box 15">
          <a:extLst>
            <a:ext uri="{FF2B5EF4-FFF2-40B4-BE49-F238E27FC236}">
              <a16:creationId xmlns:a16="http://schemas.microsoft.com/office/drawing/2014/main" id="{EA0BC6C8-C807-4B14-A03D-6CE6497C226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7" name="Text Box 15">
          <a:extLst>
            <a:ext uri="{FF2B5EF4-FFF2-40B4-BE49-F238E27FC236}">
              <a16:creationId xmlns:a16="http://schemas.microsoft.com/office/drawing/2014/main" id="{CA5DF672-125C-4CF2-BA28-667E48F0E9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8" name="Text Box 15">
          <a:extLst>
            <a:ext uri="{FF2B5EF4-FFF2-40B4-BE49-F238E27FC236}">
              <a16:creationId xmlns:a16="http://schemas.microsoft.com/office/drawing/2014/main" id="{350DB184-8DFF-471D-B101-EA9E050BE3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9" name="Text Box 15">
          <a:extLst>
            <a:ext uri="{FF2B5EF4-FFF2-40B4-BE49-F238E27FC236}">
              <a16:creationId xmlns:a16="http://schemas.microsoft.com/office/drawing/2014/main" id="{D442195F-649D-4CA4-BB6C-0F84A01C40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0" name="Text Box 15">
          <a:extLst>
            <a:ext uri="{FF2B5EF4-FFF2-40B4-BE49-F238E27FC236}">
              <a16:creationId xmlns:a16="http://schemas.microsoft.com/office/drawing/2014/main" id="{BC957B17-DFC1-4965-A373-351B41506C4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1" name="Text Box 15">
          <a:extLst>
            <a:ext uri="{FF2B5EF4-FFF2-40B4-BE49-F238E27FC236}">
              <a16:creationId xmlns:a16="http://schemas.microsoft.com/office/drawing/2014/main" id="{21BD441B-EB8B-4483-BEF1-407D377E0A0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2" name="Text Box 15">
          <a:extLst>
            <a:ext uri="{FF2B5EF4-FFF2-40B4-BE49-F238E27FC236}">
              <a16:creationId xmlns:a16="http://schemas.microsoft.com/office/drawing/2014/main" id="{F0F5E6C8-2166-4C6C-85BF-5C9E211C39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3" name="Text Box 15">
          <a:extLst>
            <a:ext uri="{FF2B5EF4-FFF2-40B4-BE49-F238E27FC236}">
              <a16:creationId xmlns:a16="http://schemas.microsoft.com/office/drawing/2014/main" id="{1734FDB0-419D-4BB4-AE54-2A7672C2B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4" name="Text Box 15">
          <a:extLst>
            <a:ext uri="{FF2B5EF4-FFF2-40B4-BE49-F238E27FC236}">
              <a16:creationId xmlns:a16="http://schemas.microsoft.com/office/drawing/2014/main" id="{76997358-A955-493C-A83A-035F3718580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5" name="Text Box 15">
          <a:extLst>
            <a:ext uri="{FF2B5EF4-FFF2-40B4-BE49-F238E27FC236}">
              <a16:creationId xmlns:a16="http://schemas.microsoft.com/office/drawing/2014/main" id="{CA3C26B8-A824-4E31-8CDA-663781593E0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6" name="Text Box 15">
          <a:extLst>
            <a:ext uri="{FF2B5EF4-FFF2-40B4-BE49-F238E27FC236}">
              <a16:creationId xmlns:a16="http://schemas.microsoft.com/office/drawing/2014/main" id="{DC1F0AA2-3E42-4631-8F4C-3939E8A8C6B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7" name="Text Box 15">
          <a:extLst>
            <a:ext uri="{FF2B5EF4-FFF2-40B4-BE49-F238E27FC236}">
              <a16:creationId xmlns:a16="http://schemas.microsoft.com/office/drawing/2014/main" id="{7E253477-32F0-4992-B81B-F1C99591F51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8" name="Text Box 15">
          <a:extLst>
            <a:ext uri="{FF2B5EF4-FFF2-40B4-BE49-F238E27FC236}">
              <a16:creationId xmlns:a16="http://schemas.microsoft.com/office/drawing/2014/main" id="{D8466AE0-6054-455D-B31C-AF72BDDC06C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9" name="Text Box 15">
          <a:extLst>
            <a:ext uri="{FF2B5EF4-FFF2-40B4-BE49-F238E27FC236}">
              <a16:creationId xmlns:a16="http://schemas.microsoft.com/office/drawing/2014/main" id="{ECE32A7D-2DAD-4B94-B322-8CFC5AB7B17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0" name="Text Box 15">
          <a:extLst>
            <a:ext uri="{FF2B5EF4-FFF2-40B4-BE49-F238E27FC236}">
              <a16:creationId xmlns:a16="http://schemas.microsoft.com/office/drawing/2014/main" id="{7727179D-A601-40B2-B59E-86BD42846C7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1" name="Text Box 15">
          <a:extLst>
            <a:ext uri="{FF2B5EF4-FFF2-40B4-BE49-F238E27FC236}">
              <a16:creationId xmlns:a16="http://schemas.microsoft.com/office/drawing/2014/main" id="{394B3DEC-C495-4A4D-9C75-22F3F987288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2" name="Text Box 15">
          <a:extLst>
            <a:ext uri="{FF2B5EF4-FFF2-40B4-BE49-F238E27FC236}">
              <a16:creationId xmlns:a16="http://schemas.microsoft.com/office/drawing/2014/main" id="{3D9A54AB-350F-4E07-AC77-8BF1398151D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3" name="Text Box 15">
          <a:extLst>
            <a:ext uri="{FF2B5EF4-FFF2-40B4-BE49-F238E27FC236}">
              <a16:creationId xmlns:a16="http://schemas.microsoft.com/office/drawing/2014/main" id="{4A61419B-5302-4438-804D-91682F54BA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4" name="Text Box 15">
          <a:extLst>
            <a:ext uri="{FF2B5EF4-FFF2-40B4-BE49-F238E27FC236}">
              <a16:creationId xmlns:a16="http://schemas.microsoft.com/office/drawing/2014/main" id="{D0007D95-581A-46DC-A17B-7B1EB93A162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5" name="Text Box 15">
          <a:extLst>
            <a:ext uri="{FF2B5EF4-FFF2-40B4-BE49-F238E27FC236}">
              <a16:creationId xmlns:a16="http://schemas.microsoft.com/office/drawing/2014/main" id="{E46BF5C1-2314-4707-A1CA-C5555D78856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6" name="Text Box 15">
          <a:extLst>
            <a:ext uri="{FF2B5EF4-FFF2-40B4-BE49-F238E27FC236}">
              <a16:creationId xmlns:a16="http://schemas.microsoft.com/office/drawing/2014/main" id="{20078F47-EE17-4108-AC4A-CF66A6F97E6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7" name="Text Box 15">
          <a:extLst>
            <a:ext uri="{FF2B5EF4-FFF2-40B4-BE49-F238E27FC236}">
              <a16:creationId xmlns:a16="http://schemas.microsoft.com/office/drawing/2014/main" id="{ADCA858C-E345-4A67-BDBA-D71CA5A974F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8" name="Text Box 15">
          <a:extLst>
            <a:ext uri="{FF2B5EF4-FFF2-40B4-BE49-F238E27FC236}">
              <a16:creationId xmlns:a16="http://schemas.microsoft.com/office/drawing/2014/main" id="{D81BB838-38EB-4630-9F25-2A2E639CB6E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9" name="Text Box 15">
          <a:extLst>
            <a:ext uri="{FF2B5EF4-FFF2-40B4-BE49-F238E27FC236}">
              <a16:creationId xmlns:a16="http://schemas.microsoft.com/office/drawing/2014/main" id="{19E490B8-62B4-465C-8E82-477E59875EE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0" name="Text Box 15">
          <a:extLst>
            <a:ext uri="{FF2B5EF4-FFF2-40B4-BE49-F238E27FC236}">
              <a16:creationId xmlns:a16="http://schemas.microsoft.com/office/drawing/2014/main" id="{A0CFB007-796C-4056-9A61-8C4AFDBBEA8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1" name="Text Box 15">
          <a:extLst>
            <a:ext uri="{FF2B5EF4-FFF2-40B4-BE49-F238E27FC236}">
              <a16:creationId xmlns:a16="http://schemas.microsoft.com/office/drawing/2014/main" id="{20BE7FDA-2C12-42D4-9A9C-3DE017EB6A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2" name="Text Box 15">
          <a:extLst>
            <a:ext uri="{FF2B5EF4-FFF2-40B4-BE49-F238E27FC236}">
              <a16:creationId xmlns:a16="http://schemas.microsoft.com/office/drawing/2014/main" id="{DB5C4402-B8D8-43F3-9E69-17D268AF9E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3" name="Text Box 15">
          <a:extLst>
            <a:ext uri="{FF2B5EF4-FFF2-40B4-BE49-F238E27FC236}">
              <a16:creationId xmlns:a16="http://schemas.microsoft.com/office/drawing/2014/main" id="{CBF3AB22-119E-41D3-8C72-E3ECA0E2D5F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4" name="Text Box 15">
          <a:extLst>
            <a:ext uri="{FF2B5EF4-FFF2-40B4-BE49-F238E27FC236}">
              <a16:creationId xmlns:a16="http://schemas.microsoft.com/office/drawing/2014/main" id="{CF717145-35D5-4B7C-AA64-DCF1B9A1A5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5" name="Text Box 15">
          <a:extLst>
            <a:ext uri="{FF2B5EF4-FFF2-40B4-BE49-F238E27FC236}">
              <a16:creationId xmlns:a16="http://schemas.microsoft.com/office/drawing/2014/main" id="{7DBEEF40-A380-4669-A646-11909181DB5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6" name="Text Box 15">
          <a:extLst>
            <a:ext uri="{FF2B5EF4-FFF2-40B4-BE49-F238E27FC236}">
              <a16:creationId xmlns:a16="http://schemas.microsoft.com/office/drawing/2014/main" id="{2102EC53-C7F2-4A43-9E05-E3DC65F302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7" name="Text Box 15">
          <a:extLst>
            <a:ext uri="{FF2B5EF4-FFF2-40B4-BE49-F238E27FC236}">
              <a16:creationId xmlns:a16="http://schemas.microsoft.com/office/drawing/2014/main" id="{791337C2-392D-46AE-98A7-7DCAD960EA4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8" name="Text Box 15">
          <a:extLst>
            <a:ext uri="{FF2B5EF4-FFF2-40B4-BE49-F238E27FC236}">
              <a16:creationId xmlns:a16="http://schemas.microsoft.com/office/drawing/2014/main" id="{80A664EA-B263-4039-A623-41DB905AB27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9" name="Text Box 15">
          <a:extLst>
            <a:ext uri="{FF2B5EF4-FFF2-40B4-BE49-F238E27FC236}">
              <a16:creationId xmlns:a16="http://schemas.microsoft.com/office/drawing/2014/main" id="{A5D27A18-18D9-455D-98B5-3776C75FF00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0" name="Text Box 15">
          <a:extLst>
            <a:ext uri="{FF2B5EF4-FFF2-40B4-BE49-F238E27FC236}">
              <a16:creationId xmlns:a16="http://schemas.microsoft.com/office/drawing/2014/main" id="{E4F9974B-D65B-4F1A-879F-C88A50E79D2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1" name="Text Box 15">
          <a:extLst>
            <a:ext uri="{FF2B5EF4-FFF2-40B4-BE49-F238E27FC236}">
              <a16:creationId xmlns:a16="http://schemas.microsoft.com/office/drawing/2014/main" id="{F726DC17-E3CE-4B8D-A620-5F39CA05DCB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2" name="Text Box 15">
          <a:extLst>
            <a:ext uri="{FF2B5EF4-FFF2-40B4-BE49-F238E27FC236}">
              <a16:creationId xmlns:a16="http://schemas.microsoft.com/office/drawing/2014/main" id="{6F8A0B3C-6CEC-402E-B7E1-8ED52A1BCE5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3" name="Text Box 15">
          <a:extLst>
            <a:ext uri="{FF2B5EF4-FFF2-40B4-BE49-F238E27FC236}">
              <a16:creationId xmlns:a16="http://schemas.microsoft.com/office/drawing/2014/main" id="{1BB222A3-D424-457F-AEE7-E78FAEB381E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4" name="Text Box 15">
          <a:extLst>
            <a:ext uri="{FF2B5EF4-FFF2-40B4-BE49-F238E27FC236}">
              <a16:creationId xmlns:a16="http://schemas.microsoft.com/office/drawing/2014/main" id="{6357BF44-516E-4459-8082-131126CE24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5" name="Text Box 15">
          <a:extLst>
            <a:ext uri="{FF2B5EF4-FFF2-40B4-BE49-F238E27FC236}">
              <a16:creationId xmlns:a16="http://schemas.microsoft.com/office/drawing/2014/main" id="{E10E9A59-FF24-40A2-BAF4-2A5C09FAA97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6" name="Text Box 15">
          <a:extLst>
            <a:ext uri="{FF2B5EF4-FFF2-40B4-BE49-F238E27FC236}">
              <a16:creationId xmlns:a16="http://schemas.microsoft.com/office/drawing/2014/main" id="{B251E7C3-BEBA-4287-86B8-9048C5C01C3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7" name="Text Box 15">
          <a:extLst>
            <a:ext uri="{FF2B5EF4-FFF2-40B4-BE49-F238E27FC236}">
              <a16:creationId xmlns:a16="http://schemas.microsoft.com/office/drawing/2014/main" id="{D946505F-0251-4E42-9016-B8D2AB2AE91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8" name="Text Box 15">
          <a:extLst>
            <a:ext uri="{FF2B5EF4-FFF2-40B4-BE49-F238E27FC236}">
              <a16:creationId xmlns:a16="http://schemas.microsoft.com/office/drawing/2014/main" id="{6DE0CC2B-71D2-415D-AA83-9547057DE4E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9" name="Text Box 15">
          <a:extLst>
            <a:ext uri="{FF2B5EF4-FFF2-40B4-BE49-F238E27FC236}">
              <a16:creationId xmlns:a16="http://schemas.microsoft.com/office/drawing/2014/main" id="{B2698F05-5818-4CE5-8073-110311EE82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0" name="Text Box 15">
          <a:extLst>
            <a:ext uri="{FF2B5EF4-FFF2-40B4-BE49-F238E27FC236}">
              <a16:creationId xmlns:a16="http://schemas.microsoft.com/office/drawing/2014/main" id="{3156D217-A050-450E-BF16-28241752C9E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1" name="Text Box 15">
          <a:extLst>
            <a:ext uri="{FF2B5EF4-FFF2-40B4-BE49-F238E27FC236}">
              <a16:creationId xmlns:a16="http://schemas.microsoft.com/office/drawing/2014/main" id="{A6D8FF89-2553-4496-9F92-E4B6C749D33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2" name="Text Box 15">
          <a:extLst>
            <a:ext uri="{FF2B5EF4-FFF2-40B4-BE49-F238E27FC236}">
              <a16:creationId xmlns:a16="http://schemas.microsoft.com/office/drawing/2014/main" id="{B53029F4-0FA5-484D-8533-F1588015F4B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3" name="Text Box 15">
          <a:extLst>
            <a:ext uri="{FF2B5EF4-FFF2-40B4-BE49-F238E27FC236}">
              <a16:creationId xmlns:a16="http://schemas.microsoft.com/office/drawing/2014/main" id="{CF5FB007-DD42-4D6A-8F2E-16EC388DE84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4" name="Text Box 15">
          <a:extLst>
            <a:ext uri="{FF2B5EF4-FFF2-40B4-BE49-F238E27FC236}">
              <a16:creationId xmlns:a16="http://schemas.microsoft.com/office/drawing/2014/main" id="{869597D4-BBBF-4D90-B613-B569B5576C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5" name="Text Box 15">
          <a:extLst>
            <a:ext uri="{FF2B5EF4-FFF2-40B4-BE49-F238E27FC236}">
              <a16:creationId xmlns:a16="http://schemas.microsoft.com/office/drawing/2014/main" id="{AF38285C-926A-4A12-A64E-EC4469BD88F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6" name="Text Box 15">
          <a:extLst>
            <a:ext uri="{FF2B5EF4-FFF2-40B4-BE49-F238E27FC236}">
              <a16:creationId xmlns:a16="http://schemas.microsoft.com/office/drawing/2014/main" id="{FBB90318-E18E-4781-AFAF-D7C060F8B1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7" name="Text Box 15">
          <a:extLst>
            <a:ext uri="{FF2B5EF4-FFF2-40B4-BE49-F238E27FC236}">
              <a16:creationId xmlns:a16="http://schemas.microsoft.com/office/drawing/2014/main" id="{C3254115-DCC5-4BC8-A4CD-63B655943E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8" name="Text Box 15">
          <a:extLst>
            <a:ext uri="{FF2B5EF4-FFF2-40B4-BE49-F238E27FC236}">
              <a16:creationId xmlns:a16="http://schemas.microsoft.com/office/drawing/2014/main" id="{858A20FE-C9E7-4ED2-963D-0664AB3C16E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9" name="Text Box 15">
          <a:extLst>
            <a:ext uri="{FF2B5EF4-FFF2-40B4-BE49-F238E27FC236}">
              <a16:creationId xmlns:a16="http://schemas.microsoft.com/office/drawing/2014/main" id="{27D332B0-E03A-43D6-A6DB-B6850A3B4E2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0" name="Text Box 15">
          <a:extLst>
            <a:ext uri="{FF2B5EF4-FFF2-40B4-BE49-F238E27FC236}">
              <a16:creationId xmlns:a16="http://schemas.microsoft.com/office/drawing/2014/main" id="{BB054661-C9CB-499D-A300-193BE8C31B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1" name="Text Box 15">
          <a:extLst>
            <a:ext uri="{FF2B5EF4-FFF2-40B4-BE49-F238E27FC236}">
              <a16:creationId xmlns:a16="http://schemas.microsoft.com/office/drawing/2014/main" id="{17DC6F06-30F3-4BAB-8F9E-5DDB9335531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2" name="Text Box 15">
          <a:extLst>
            <a:ext uri="{FF2B5EF4-FFF2-40B4-BE49-F238E27FC236}">
              <a16:creationId xmlns:a16="http://schemas.microsoft.com/office/drawing/2014/main" id="{07E68C49-7254-40F5-87AA-5F6E8EBD5B6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3" name="Text Box 15">
          <a:extLst>
            <a:ext uri="{FF2B5EF4-FFF2-40B4-BE49-F238E27FC236}">
              <a16:creationId xmlns:a16="http://schemas.microsoft.com/office/drawing/2014/main" id="{C503DD17-67E2-4F16-BD31-7D4B48F63B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4" name="Text Box 15">
          <a:extLst>
            <a:ext uri="{FF2B5EF4-FFF2-40B4-BE49-F238E27FC236}">
              <a16:creationId xmlns:a16="http://schemas.microsoft.com/office/drawing/2014/main" id="{31FA2803-4869-45EC-9F78-B4EDAFC41E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5" name="Text Box 15">
          <a:extLst>
            <a:ext uri="{FF2B5EF4-FFF2-40B4-BE49-F238E27FC236}">
              <a16:creationId xmlns:a16="http://schemas.microsoft.com/office/drawing/2014/main" id="{BA0BCEE2-6D2D-4B69-8ACF-36684A5A771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6" name="Text Box 15">
          <a:extLst>
            <a:ext uri="{FF2B5EF4-FFF2-40B4-BE49-F238E27FC236}">
              <a16:creationId xmlns:a16="http://schemas.microsoft.com/office/drawing/2014/main" id="{076B242A-AF39-458F-A72B-CA0F11DB46D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7" name="Text Box 15">
          <a:extLst>
            <a:ext uri="{FF2B5EF4-FFF2-40B4-BE49-F238E27FC236}">
              <a16:creationId xmlns:a16="http://schemas.microsoft.com/office/drawing/2014/main" id="{98D060A8-DDE1-4B04-BDE3-D2AA29D2B76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8" name="Text Box 15">
          <a:extLst>
            <a:ext uri="{FF2B5EF4-FFF2-40B4-BE49-F238E27FC236}">
              <a16:creationId xmlns:a16="http://schemas.microsoft.com/office/drawing/2014/main" id="{F283D01D-E985-4DEE-8207-FA2C0E00325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9" name="Text Box 15">
          <a:extLst>
            <a:ext uri="{FF2B5EF4-FFF2-40B4-BE49-F238E27FC236}">
              <a16:creationId xmlns:a16="http://schemas.microsoft.com/office/drawing/2014/main" id="{251841F3-228E-4C93-BD99-42DCC569D0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0" name="Text Box 15">
          <a:extLst>
            <a:ext uri="{FF2B5EF4-FFF2-40B4-BE49-F238E27FC236}">
              <a16:creationId xmlns:a16="http://schemas.microsoft.com/office/drawing/2014/main" id="{860DBDBB-FA7C-427D-943A-CABA0622136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1" name="Text Box 15">
          <a:extLst>
            <a:ext uri="{FF2B5EF4-FFF2-40B4-BE49-F238E27FC236}">
              <a16:creationId xmlns:a16="http://schemas.microsoft.com/office/drawing/2014/main" id="{B279DFD3-4D77-4918-ACE0-5E43AFC6BAA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2" name="Text Box 15">
          <a:extLst>
            <a:ext uri="{FF2B5EF4-FFF2-40B4-BE49-F238E27FC236}">
              <a16:creationId xmlns:a16="http://schemas.microsoft.com/office/drawing/2014/main" id="{BC848B86-216C-4DCF-946F-537CE51CD23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3" name="Text Box 15">
          <a:extLst>
            <a:ext uri="{FF2B5EF4-FFF2-40B4-BE49-F238E27FC236}">
              <a16:creationId xmlns:a16="http://schemas.microsoft.com/office/drawing/2014/main" id="{6E3AD56E-5370-4F57-A205-05891EC8D36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4" name="Text Box 15">
          <a:extLst>
            <a:ext uri="{FF2B5EF4-FFF2-40B4-BE49-F238E27FC236}">
              <a16:creationId xmlns:a16="http://schemas.microsoft.com/office/drawing/2014/main" id="{C9834F82-6AC6-41E2-A73B-8569570AD39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5" name="Text Box 15">
          <a:extLst>
            <a:ext uri="{FF2B5EF4-FFF2-40B4-BE49-F238E27FC236}">
              <a16:creationId xmlns:a16="http://schemas.microsoft.com/office/drawing/2014/main" id="{8BAA2D36-2607-4206-908B-39462E80224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6" name="Text Box 15">
          <a:extLst>
            <a:ext uri="{FF2B5EF4-FFF2-40B4-BE49-F238E27FC236}">
              <a16:creationId xmlns:a16="http://schemas.microsoft.com/office/drawing/2014/main" id="{5115C98C-CBF4-4767-8070-92BF7BEBC2B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7" name="Text Box 15">
          <a:extLst>
            <a:ext uri="{FF2B5EF4-FFF2-40B4-BE49-F238E27FC236}">
              <a16:creationId xmlns:a16="http://schemas.microsoft.com/office/drawing/2014/main" id="{8A47CDFC-FAA0-40D7-AB43-C9228BB97C0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8" name="Text Box 15">
          <a:extLst>
            <a:ext uri="{FF2B5EF4-FFF2-40B4-BE49-F238E27FC236}">
              <a16:creationId xmlns:a16="http://schemas.microsoft.com/office/drawing/2014/main" id="{3827F4C9-872D-4221-89B7-D53527857C5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9" name="Text Box 15">
          <a:extLst>
            <a:ext uri="{FF2B5EF4-FFF2-40B4-BE49-F238E27FC236}">
              <a16:creationId xmlns:a16="http://schemas.microsoft.com/office/drawing/2014/main" id="{9B5C71D6-3BAB-495B-BB84-23F7DF107F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0" name="Text Box 15">
          <a:extLst>
            <a:ext uri="{FF2B5EF4-FFF2-40B4-BE49-F238E27FC236}">
              <a16:creationId xmlns:a16="http://schemas.microsoft.com/office/drawing/2014/main" id="{310D958D-16B4-4223-A6C0-B0643CA5520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1" name="Text Box 15">
          <a:extLst>
            <a:ext uri="{FF2B5EF4-FFF2-40B4-BE49-F238E27FC236}">
              <a16:creationId xmlns:a16="http://schemas.microsoft.com/office/drawing/2014/main" id="{DC8A8A41-EC0F-4A22-9FD2-19507DBFF1A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2" name="Text Box 15">
          <a:extLst>
            <a:ext uri="{FF2B5EF4-FFF2-40B4-BE49-F238E27FC236}">
              <a16:creationId xmlns:a16="http://schemas.microsoft.com/office/drawing/2014/main" id="{1C67BC4E-2704-471E-AFD1-8108FB8B2B7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3" name="Text Box 15">
          <a:extLst>
            <a:ext uri="{FF2B5EF4-FFF2-40B4-BE49-F238E27FC236}">
              <a16:creationId xmlns:a16="http://schemas.microsoft.com/office/drawing/2014/main" id="{390F2717-EDEE-46F8-8822-741DD17A0B8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4" name="Text Box 15">
          <a:extLst>
            <a:ext uri="{FF2B5EF4-FFF2-40B4-BE49-F238E27FC236}">
              <a16:creationId xmlns:a16="http://schemas.microsoft.com/office/drawing/2014/main" id="{E0C2CB8B-E5F7-4054-AF0D-FBA0B902CE0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5" name="Text Box 15">
          <a:extLst>
            <a:ext uri="{FF2B5EF4-FFF2-40B4-BE49-F238E27FC236}">
              <a16:creationId xmlns:a16="http://schemas.microsoft.com/office/drawing/2014/main" id="{63723085-31D1-47F2-890C-D09B670699C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6" name="Text Box 15">
          <a:extLst>
            <a:ext uri="{FF2B5EF4-FFF2-40B4-BE49-F238E27FC236}">
              <a16:creationId xmlns:a16="http://schemas.microsoft.com/office/drawing/2014/main" id="{DB452580-EF71-43A0-BBC2-897CA9DEE2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7" name="Text Box 15">
          <a:extLst>
            <a:ext uri="{FF2B5EF4-FFF2-40B4-BE49-F238E27FC236}">
              <a16:creationId xmlns:a16="http://schemas.microsoft.com/office/drawing/2014/main" id="{B6F72566-85F4-4EA0-BCF6-0970C43809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8" name="Text Box 15">
          <a:extLst>
            <a:ext uri="{FF2B5EF4-FFF2-40B4-BE49-F238E27FC236}">
              <a16:creationId xmlns:a16="http://schemas.microsoft.com/office/drawing/2014/main" id="{897414C9-BD05-42A8-AECB-4EE00A1F7BF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9" name="Text Box 15">
          <a:extLst>
            <a:ext uri="{FF2B5EF4-FFF2-40B4-BE49-F238E27FC236}">
              <a16:creationId xmlns:a16="http://schemas.microsoft.com/office/drawing/2014/main" id="{33C80CB6-C77F-4964-8B19-A32925CE29E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0" name="Text Box 15">
          <a:extLst>
            <a:ext uri="{FF2B5EF4-FFF2-40B4-BE49-F238E27FC236}">
              <a16:creationId xmlns:a16="http://schemas.microsoft.com/office/drawing/2014/main" id="{D4860681-73F3-4FA3-97AC-4972FF3DE29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1" name="Text Box 15">
          <a:extLst>
            <a:ext uri="{FF2B5EF4-FFF2-40B4-BE49-F238E27FC236}">
              <a16:creationId xmlns:a16="http://schemas.microsoft.com/office/drawing/2014/main" id="{A4C42E12-6DA0-4AC9-BF29-CF5952C133A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2" name="Text Box 15">
          <a:extLst>
            <a:ext uri="{FF2B5EF4-FFF2-40B4-BE49-F238E27FC236}">
              <a16:creationId xmlns:a16="http://schemas.microsoft.com/office/drawing/2014/main" id="{852E4B91-30B5-4749-90AA-F3F18C6E65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3" name="Text Box 15">
          <a:extLst>
            <a:ext uri="{FF2B5EF4-FFF2-40B4-BE49-F238E27FC236}">
              <a16:creationId xmlns:a16="http://schemas.microsoft.com/office/drawing/2014/main" id="{6DD32E68-BD69-418B-A895-875AF4C051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4" name="Text Box 15">
          <a:extLst>
            <a:ext uri="{FF2B5EF4-FFF2-40B4-BE49-F238E27FC236}">
              <a16:creationId xmlns:a16="http://schemas.microsoft.com/office/drawing/2014/main" id="{7D5032CD-93DC-413C-AE5F-4CEC5C7B953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5" name="Text Box 15">
          <a:extLst>
            <a:ext uri="{FF2B5EF4-FFF2-40B4-BE49-F238E27FC236}">
              <a16:creationId xmlns:a16="http://schemas.microsoft.com/office/drawing/2014/main" id="{AB3DDC5F-9CB6-49BD-B27D-800DAD3ABC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6" name="Text Box 15">
          <a:extLst>
            <a:ext uri="{FF2B5EF4-FFF2-40B4-BE49-F238E27FC236}">
              <a16:creationId xmlns:a16="http://schemas.microsoft.com/office/drawing/2014/main" id="{5CD38862-8061-41A4-991E-A01FF4DCA3A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7" name="Text Box 15">
          <a:extLst>
            <a:ext uri="{FF2B5EF4-FFF2-40B4-BE49-F238E27FC236}">
              <a16:creationId xmlns:a16="http://schemas.microsoft.com/office/drawing/2014/main" id="{8F375098-B305-4F04-9496-2E165E2C8AF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8" name="Text Box 15">
          <a:extLst>
            <a:ext uri="{FF2B5EF4-FFF2-40B4-BE49-F238E27FC236}">
              <a16:creationId xmlns:a16="http://schemas.microsoft.com/office/drawing/2014/main" id="{3E733DD7-D6BA-4751-B605-3C575161323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9" name="Text Box 15">
          <a:extLst>
            <a:ext uri="{FF2B5EF4-FFF2-40B4-BE49-F238E27FC236}">
              <a16:creationId xmlns:a16="http://schemas.microsoft.com/office/drawing/2014/main" id="{284C004B-9FE1-4BD9-A7B2-3639F9D45D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0" name="Text Box 15">
          <a:extLst>
            <a:ext uri="{FF2B5EF4-FFF2-40B4-BE49-F238E27FC236}">
              <a16:creationId xmlns:a16="http://schemas.microsoft.com/office/drawing/2014/main" id="{2B0693D5-364F-4112-AACC-DC85FC7F81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1" name="Text Box 15">
          <a:extLst>
            <a:ext uri="{FF2B5EF4-FFF2-40B4-BE49-F238E27FC236}">
              <a16:creationId xmlns:a16="http://schemas.microsoft.com/office/drawing/2014/main" id="{48646F6E-F8AA-4048-9649-DB623003023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2" name="Text Box 15">
          <a:extLst>
            <a:ext uri="{FF2B5EF4-FFF2-40B4-BE49-F238E27FC236}">
              <a16:creationId xmlns:a16="http://schemas.microsoft.com/office/drawing/2014/main" id="{90148BAB-1BCB-40EE-A12F-096FFF320C4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3" name="Text Box 15">
          <a:extLst>
            <a:ext uri="{FF2B5EF4-FFF2-40B4-BE49-F238E27FC236}">
              <a16:creationId xmlns:a16="http://schemas.microsoft.com/office/drawing/2014/main" id="{C418B84A-BAA2-424C-B8E3-71AE41F0EDD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4" name="Text Box 15">
          <a:extLst>
            <a:ext uri="{FF2B5EF4-FFF2-40B4-BE49-F238E27FC236}">
              <a16:creationId xmlns:a16="http://schemas.microsoft.com/office/drawing/2014/main" id="{23C775C6-21FE-47EC-8164-6BCF390B261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5" name="Text Box 15">
          <a:extLst>
            <a:ext uri="{FF2B5EF4-FFF2-40B4-BE49-F238E27FC236}">
              <a16:creationId xmlns:a16="http://schemas.microsoft.com/office/drawing/2014/main" id="{464664E6-AB94-4D10-9428-983846897B4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6" name="Text Box 15">
          <a:extLst>
            <a:ext uri="{FF2B5EF4-FFF2-40B4-BE49-F238E27FC236}">
              <a16:creationId xmlns:a16="http://schemas.microsoft.com/office/drawing/2014/main" id="{56E00D5C-2391-4975-981A-A46D3F3D72C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7" name="Text Box 15">
          <a:extLst>
            <a:ext uri="{FF2B5EF4-FFF2-40B4-BE49-F238E27FC236}">
              <a16:creationId xmlns:a16="http://schemas.microsoft.com/office/drawing/2014/main" id="{67DC8735-3651-4F78-B72A-97FE3D1CAE6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8" name="Text Box 15">
          <a:extLst>
            <a:ext uri="{FF2B5EF4-FFF2-40B4-BE49-F238E27FC236}">
              <a16:creationId xmlns:a16="http://schemas.microsoft.com/office/drawing/2014/main" id="{28131586-F532-4549-B397-EE99433E3A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9" name="Text Box 15">
          <a:extLst>
            <a:ext uri="{FF2B5EF4-FFF2-40B4-BE49-F238E27FC236}">
              <a16:creationId xmlns:a16="http://schemas.microsoft.com/office/drawing/2014/main" id="{7976E2C8-A77C-41BA-A5A7-FCAFD9D7F1C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0" name="Text Box 15">
          <a:extLst>
            <a:ext uri="{FF2B5EF4-FFF2-40B4-BE49-F238E27FC236}">
              <a16:creationId xmlns:a16="http://schemas.microsoft.com/office/drawing/2014/main" id="{83B69BEB-109C-48D2-B91F-FA49B2CBE1A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1" name="Text Box 15">
          <a:extLst>
            <a:ext uri="{FF2B5EF4-FFF2-40B4-BE49-F238E27FC236}">
              <a16:creationId xmlns:a16="http://schemas.microsoft.com/office/drawing/2014/main" id="{F89C9CDE-71E3-4F12-8105-99A4452C837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2" name="Text Box 15">
          <a:extLst>
            <a:ext uri="{FF2B5EF4-FFF2-40B4-BE49-F238E27FC236}">
              <a16:creationId xmlns:a16="http://schemas.microsoft.com/office/drawing/2014/main" id="{F9C7415E-CCBA-42D9-88B2-944052430CC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3" name="Text Box 15">
          <a:extLst>
            <a:ext uri="{FF2B5EF4-FFF2-40B4-BE49-F238E27FC236}">
              <a16:creationId xmlns:a16="http://schemas.microsoft.com/office/drawing/2014/main" id="{69BCE5DE-3428-43AD-B4CA-7FD27DB0FA0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4" name="Text Box 15">
          <a:extLst>
            <a:ext uri="{FF2B5EF4-FFF2-40B4-BE49-F238E27FC236}">
              <a16:creationId xmlns:a16="http://schemas.microsoft.com/office/drawing/2014/main" id="{18246621-4E4E-449C-ABE0-BBDC372EF75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5" name="Text Box 15">
          <a:extLst>
            <a:ext uri="{FF2B5EF4-FFF2-40B4-BE49-F238E27FC236}">
              <a16:creationId xmlns:a16="http://schemas.microsoft.com/office/drawing/2014/main" id="{B1C4EF78-D34E-40CE-B192-EE9A708CAFA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6" name="Text Box 15">
          <a:extLst>
            <a:ext uri="{FF2B5EF4-FFF2-40B4-BE49-F238E27FC236}">
              <a16:creationId xmlns:a16="http://schemas.microsoft.com/office/drawing/2014/main" id="{2A23FFB8-9759-473B-8CB5-693DDBCF9F60}"/>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7" name="Text Box 15">
          <a:extLst>
            <a:ext uri="{FF2B5EF4-FFF2-40B4-BE49-F238E27FC236}">
              <a16:creationId xmlns:a16="http://schemas.microsoft.com/office/drawing/2014/main" id="{AEF98DEE-2738-4722-81E2-E9B314E7903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8" name="Text Box 15">
          <a:extLst>
            <a:ext uri="{FF2B5EF4-FFF2-40B4-BE49-F238E27FC236}">
              <a16:creationId xmlns:a16="http://schemas.microsoft.com/office/drawing/2014/main" id="{5FABE91E-BE57-45CF-B216-6D13FD15A09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9" name="Text Box 15">
          <a:extLst>
            <a:ext uri="{FF2B5EF4-FFF2-40B4-BE49-F238E27FC236}">
              <a16:creationId xmlns:a16="http://schemas.microsoft.com/office/drawing/2014/main" id="{8D00FB1C-5C3C-4ECC-9DAF-335BBA7C0AA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0" name="Text Box 15">
          <a:extLst>
            <a:ext uri="{FF2B5EF4-FFF2-40B4-BE49-F238E27FC236}">
              <a16:creationId xmlns:a16="http://schemas.microsoft.com/office/drawing/2014/main" id="{22BBBB03-B79C-45F3-9F7F-B0266E67800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1" name="Text Box 15">
          <a:extLst>
            <a:ext uri="{FF2B5EF4-FFF2-40B4-BE49-F238E27FC236}">
              <a16:creationId xmlns:a16="http://schemas.microsoft.com/office/drawing/2014/main" id="{92D5C74E-FA92-42CE-9E2F-A2BD95565EE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2" name="Text Box 15">
          <a:extLst>
            <a:ext uri="{FF2B5EF4-FFF2-40B4-BE49-F238E27FC236}">
              <a16:creationId xmlns:a16="http://schemas.microsoft.com/office/drawing/2014/main" id="{AD4014A4-7C38-4C20-843E-81ED591EC5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3" name="Text Box 15">
          <a:extLst>
            <a:ext uri="{FF2B5EF4-FFF2-40B4-BE49-F238E27FC236}">
              <a16:creationId xmlns:a16="http://schemas.microsoft.com/office/drawing/2014/main" id="{23F188FB-DD7E-4C95-9789-8E8F47768AA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4" name="Text Box 15">
          <a:extLst>
            <a:ext uri="{FF2B5EF4-FFF2-40B4-BE49-F238E27FC236}">
              <a16:creationId xmlns:a16="http://schemas.microsoft.com/office/drawing/2014/main" id="{61FA5144-F91F-4014-9978-06DB9DB0DE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5" name="Text Box 15">
          <a:extLst>
            <a:ext uri="{FF2B5EF4-FFF2-40B4-BE49-F238E27FC236}">
              <a16:creationId xmlns:a16="http://schemas.microsoft.com/office/drawing/2014/main" id="{B6247770-50CB-4FBC-80E8-2C57EB6A297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6" name="Text Box 15">
          <a:extLst>
            <a:ext uri="{FF2B5EF4-FFF2-40B4-BE49-F238E27FC236}">
              <a16:creationId xmlns:a16="http://schemas.microsoft.com/office/drawing/2014/main" id="{FB97B94F-1506-44F8-93D4-C0F839E3B5C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7" name="Text Box 15">
          <a:extLst>
            <a:ext uri="{FF2B5EF4-FFF2-40B4-BE49-F238E27FC236}">
              <a16:creationId xmlns:a16="http://schemas.microsoft.com/office/drawing/2014/main" id="{5A48DB19-DE43-49A4-BFA3-446C2A24160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8" name="Text Box 15">
          <a:extLst>
            <a:ext uri="{FF2B5EF4-FFF2-40B4-BE49-F238E27FC236}">
              <a16:creationId xmlns:a16="http://schemas.microsoft.com/office/drawing/2014/main" id="{FC902B0D-8CCE-443E-8EEC-BCCCF025366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9" name="Text Box 15">
          <a:extLst>
            <a:ext uri="{FF2B5EF4-FFF2-40B4-BE49-F238E27FC236}">
              <a16:creationId xmlns:a16="http://schemas.microsoft.com/office/drawing/2014/main" id="{0FEFA264-5144-4C65-9A2E-C4F439953B8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0" name="Text Box 15">
          <a:extLst>
            <a:ext uri="{FF2B5EF4-FFF2-40B4-BE49-F238E27FC236}">
              <a16:creationId xmlns:a16="http://schemas.microsoft.com/office/drawing/2014/main" id="{0E811069-1307-4AAA-B756-108DAC9B757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1" name="Text Box 15">
          <a:extLst>
            <a:ext uri="{FF2B5EF4-FFF2-40B4-BE49-F238E27FC236}">
              <a16:creationId xmlns:a16="http://schemas.microsoft.com/office/drawing/2014/main" id="{FF0B5515-E8F1-4B7B-8D3E-E505F60A40F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2" name="Text Box 15">
          <a:extLst>
            <a:ext uri="{FF2B5EF4-FFF2-40B4-BE49-F238E27FC236}">
              <a16:creationId xmlns:a16="http://schemas.microsoft.com/office/drawing/2014/main" id="{22457B2A-AB0E-4142-8F93-E25C28DB5CB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3" name="Text Box 15">
          <a:extLst>
            <a:ext uri="{FF2B5EF4-FFF2-40B4-BE49-F238E27FC236}">
              <a16:creationId xmlns:a16="http://schemas.microsoft.com/office/drawing/2014/main" id="{86686590-4D8D-442B-9816-2AAFF2687BA7}"/>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4" name="Text Box 15">
          <a:extLst>
            <a:ext uri="{FF2B5EF4-FFF2-40B4-BE49-F238E27FC236}">
              <a16:creationId xmlns:a16="http://schemas.microsoft.com/office/drawing/2014/main" id="{230A61B0-1282-46A6-A22D-1F919C790C7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5" name="Text Box 15">
          <a:extLst>
            <a:ext uri="{FF2B5EF4-FFF2-40B4-BE49-F238E27FC236}">
              <a16:creationId xmlns:a16="http://schemas.microsoft.com/office/drawing/2014/main" id="{20F39363-A3CF-4C93-85AD-205024CE553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6" name="Text Box 15">
          <a:extLst>
            <a:ext uri="{FF2B5EF4-FFF2-40B4-BE49-F238E27FC236}">
              <a16:creationId xmlns:a16="http://schemas.microsoft.com/office/drawing/2014/main" id="{0A7D0B54-E17A-4641-9A67-BAD45FFA3E9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7" name="Text Box 15">
          <a:extLst>
            <a:ext uri="{FF2B5EF4-FFF2-40B4-BE49-F238E27FC236}">
              <a16:creationId xmlns:a16="http://schemas.microsoft.com/office/drawing/2014/main" id="{AE6F5FF3-C01F-48D4-92CA-16134E09C0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8" name="Text Box 15">
          <a:extLst>
            <a:ext uri="{FF2B5EF4-FFF2-40B4-BE49-F238E27FC236}">
              <a16:creationId xmlns:a16="http://schemas.microsoft.com/office/drawing/2014/main" id="{FC184F2E-B02E-42CA-9670-6EB8B131E8F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9" name="Text Box 15">
          <a:extLst>
            <a:ext uri="{FF2B5EF4-FFF2-40B4-BE49-F238E27FC236}">
              <a16:creationId xmlns:a16="http://schemas.microsoft.com/office/drawing/2014/main" id="{C78B7308-DE73-40A4-B1ED-B649BB670E4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0" name="Text Box 15">
          <a:extLst>
            <a:ext uri="{FF2B5EF4-FFF2-40B4-BE49-F238E27FC236}">
              <a16:creationId xmlns:a16="http://schemas.microsoft.com/office/drawing/2014/main" id="{7DF42EE3-70C9-4103-9C46-427195E1F00F}"/>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1" name="Text Box 15">
          <a:extLst>
            <a:ext uri="{FF2B5EF4-FFF2-40B4-BE49-F238E27FC236}">
              <a16:creationId xmlns:a16="http://schemas.microsoft.com/office/drawing/2014/main" id="{95CD0645-5344-40FB-9EEA-0D44115CDE2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2" name="Text Box 15">
          <a:extLst>
            <a:ext uri="{FF2B5EF4-FFF2-40B4-BE49-F238E27FC236}">
              <a16:creationId xmlns:a16="http://schemas.microsoft.com/office/drawing/2014/main" id="{1E8ED4C9-2289-4E64-B73E-40272ECC22F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3" name="Text Box 15">
          <a:extLst>
            <a:ext uri="{FF2B5EF4-FFF2-40B4-BE49-F238E27FC236}">
              <a16:creationId xmlns:a16="http://schemas.microsoft.com/office/drawing/2014/main" id="{6AA99CD1-ED57-486F-9B18-0825CB13E42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4" name="Text Box 15">
          <a:extLst>
            <a:ext uri="{FF2B5EF4-FFF2-40B4-BE49-F238E27FC236}">
              <a16:creationId xmlns:a16="http://schemas.microsoft.com/office/drawing/2014/main" id="{4790C54F-BF71-4D27-B66A-346562C47263}"/>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5" name="Text Box 15">
          <a:extLst>
            <a:ext uri="{FF2B5EF4-FFF2-40B4-BE49-F238E27FC236}">
              <a16:creationId xmlns:a16="http://schemas.microsoft.com/office/drawing/2014/main" id="{699804E8-3F61-4C55-898A-5F0D794A90D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6" name="Text Box 15">
          <a:extLst>
            <a:ext uri="{FF2B5EF4-FFF2-40B4-BE49-F238E27FC236}">
              <a16:creationId xmlns:a16="http://schemas.microsoft.com/office/drawing/2014/main" id="{863363FD-861F-4991-8190-4914FABA37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7" name="Text Box 15">
          <a:extLst>
            <a:ext uri="{FF2B5EF4-FFF2-40B4-BE49-F238E27FC236}">
              <a16:creationId xmlns:a16="http://schemas.microsoft.com/office/drawing/2014/main" id="{22EA30E0-C4DF-4881-A516-52EB2273874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8" name="Text Box 15">
          <a:extLst>
            <a:ext uri="{FF2B5EF4-FFF2-40B4-BE49-F238E27FC236}">
              <a16:creationId xmlns:a16="http://schemas.microsoft.com/office/drawing/2014/main" id="{269F40E4-3D92-4F0F-870A-325B2642F9F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9" name="Text Box 15">
          <a:extLst>
            <a:ext uri="{FF2B5EF4-FFF2-40B4-BE49-F238E27FC236}">
              <a16:creationId xmlns:a16="http://schemas.microsoft.com/office/drawing/2014/main" id="{C7FAB257-6937-400D-B68A-CD6567AC01D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0" name="Text Box 15">
          <a:extLst>
            <a:ext uri="{FF2B5EF4-FFF2-40B4-BE49-F238E27FC236}">
              <a16:creationId xmlns:a16="http://schemas.microsoft.com/office/drawing/2014/main" id="{B167537F-51F6-4F7A-A00D-8EA2D559DF9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1" name="Text Box 15">
          <a:extLst>
            <a:ext uri="{FF2B5EF4-FFF2-40B4-BE49-F238E27FC236}">
              <a16:creationId xmlns:a16="http://schemas.microsoft.com/office/drawing/2014/main" id="{0D31069B-7A79-4C4D-9655-5365C37AA62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2" name="Text Box 15">
          <a:extLst>
            <a:ext uri="{FF2B5EF4-FFF2-40B4-BE49-F238E27FC236}">
              <a16:creationId xmlns:a16="http://schemas.microsoft.com/office/drawing/2014/main" id="{7CE83576-30B1-4345-B298-4A4474633B8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3" name="Text Box 15">
          <a:extLst>
            <a:ext uri="{FF2B5EF4-FFF2-40B4-BE49-F238E27FC236}">
              <a16:creationId xmlns:a16="http://schemas.microsoft.com/office/drawing/2014/main" id="{6F189580-92F6-48CA-93BC-1C566582924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4" name="Text Box 15">
          <a:extLst>
            <a:ext uri="{FF2B5EF4-FFF2-40B4-BE49-F238E27FC236}">
              <a16:creationId xmlns:a16="http://schemas.microsoft.com/office/drawing/2014/main" id="{A2A41BB3-F23B-4A4C-B4D0-B112C844CC0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5" name="Text Box 15">
          <a:extLst>
            <a:ext uri="{FF2B5EF4-FFF2-40B4-BE49-F238E27FC236}">
              <a16:creationId xmlns:a16="http://schemas.microsoft.com/office/drawing/2014/main" id="{9F78E895-8C5D-4870-9C94-5FC9AF57F37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6" name="Text Box 15">
          <a:extLst>
            <a:ext uri="{FF2B5EF4-FFF2-40B4-BE49-F238E27FC236}">
              <a16:creationId xmlns:a16="http://schemas.microsoft.com/office/drawing/2014/main" id="{CBB48E08-0FBC-4C35-B6A9-881011CA859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7" name="Text Box 15">
          <a:extLst>
            <a:ext uri="{FF2B5EF4-FFF2-40B4-BE49-F238E27FC236}">
              <a16:creationId xmlns:a16="http://schemas.microsoft.com/office/drawing/2014/main" id="{C8B539F2-248F-443D-908D-1372F5EF4FB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8" name="Text Box 15">
          <a:extLst>
            <a:ext uri="{FF2B5EF4-FFF2-40B4-BE49-F238E27FC236}">
              <a16:creationId xmlns:a16="http://schemas.microsoft.com/office/drawing/2014/main" id="{ADC16802-F866-4BF0-AF3E-6DD85E39480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9" name="Text Box 15">
          <a:extLst>
            <a:ext uri="{FF2B5EF4-FFF2-40B4-BE49-F238E27FC236}">
              <a16:creationId xmlns:a16="http://schemas.microsoft.com/office/drawing/2014/main" id="{86F283F8-FB8A-4A6C-8FD0-25AFBA36DA8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0" name="Text Box 15">
          <a:extLst>
            <a:ext uri="{FF2B5EF4-FFF2-40B4-BE49-F238E27FC236}">
              <a16:creationId xmlns:a16="http://schemas.microsoft.com/office/drawing/2014/main" id="{3E319EDD-A519-4705-B873-FEDF7562F70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1" name="Text Box 15">
          <a:extLst>
            <a:ext uri="{FF2B5EF4-FFF2-40B4-BE49-F238E27FC236}">
              <a16:creationId xmlns:a16="http://schemas.microsoft.com/office/drawing/2014/main" id="{BD8023E0-A51C-4AFE-9BE3-CBF79721ADE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2" name="Text Box 15">
          <a:extLst>
            <a:ext uri="{FF2B5EF4-FFF2-40B4-BE49-F238E27FC236}">
              <a16:creationId xmlns:a16="http://schemas.microsoft.com/office/drawing/2014/main" id="{00D4F53C-3FCA-442F-B187-AAE6B107160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3" name="Text Box 15">
          <a:extLst>
            <a:ext uri="{FF2B5EF4-FFF2-40B4-BE49-F238E27FC236}">
              <a16:creationId xmlns:a16="http://schemas.microsoft.com/office/drawing/2014/main" id="{41677354-3853-4C55-84D6-8E71DDAA21F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4" name="Text Box 15">
          <a:extLst>
            <a:ext uri="{FF2B5EF4-FFF2-40B4-BE49-F238E27FC236}">
              <a16:creationId xmlns:a16="http://schemas.microsoft.com/office/drawing/2014/main" id="{1885BE14-02C2-4F5E-8016-0BC39B4048A6}"/>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5" name="Text Box 15">
          <a:extLst>
            <a:ext uri="{FF2B5EF4-FFF2-40B4-BE49-F238E27FC236}">
              <a16:creationId xmlns:a16="http://schemas.microsoft.com/office/drawing/2014/main" id="{8DBDECB2-B527-4C67-97B4-84203C7243F5}"/>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6" name="Text Box 15">
          <a:extLst>
            <a:ext uri="{FF2B5EF4-FFF2-40B4-BE49-F238E27FC236}">
              <a16:creationId xmlns:a16="http://schemas.microsoft.com/office/drawing/2014/main" id="{277B4403-5A7E-4488-BB6B-DF6FAF268891}"/>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7" name="Text Box 15">
          <a:extLst>
            <a:ext uri="{FF2B5EF4-FFF2-40B4-BE49-F238E27FC236}">
              <a16:creationId xmlns:a16="http://schemas.microsoft.com/office/drawing/2014/main" id="{F6EA67C8-6ABA-4F6E-9CC1-2C2FC16F01DD}"/>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8" name="Text Box 15">
          <a:extLst>
            <a:ext uri="{FF2B5EF4-FFF2-40B4-BE49-F238E27FC236}">
              <a16:creationId xmlns:a16="http://schemas.microsoft.com/office/drawing/2014/main" id="{148A8F2A-5D15-4C7F-8F83-65E68A7B3B7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9" name="Text Box 15">
          <a:extLst>
            <a:ext uri="{FF2B5EF4-FFF2-40B4-BE49-F238E27FC236}">
              <a16:creationId xmlns:a16="http://schemas.microsoft.com/office/drawing/2014/main" id="{2F460F55-1961-4322-9B23-64A25DA85E8C}"/>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0" name="Text Box 15">
          <a:extLst>
            <a:ext uri="{FF2B5EF4-FFF2-40B4-BE49-F238E27FC236}">
              <a16:creationId xmlns:a16="http://schemas.microsoft.com/office/drawing/2014/main" id="{CC2E1380-FF1A-49B0-AA45-C2F8DDDB941E}"/>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1" name="Text Box 15">
          <a:extLst>
            <a:ext uri="{FF2B5EF4-FFF2-40B4-BE49-F238E27FC236}">
              <a16:creationId xmlns:a16="http://schemas.microsoft.com/office/drawing/2014/main" id="{D4403595-03A9-4F67-92A8-A8D7F0A719AB}"/>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1162" name="Text Box 16">
          <a:extLst>
            <a:ext uri="{FF2B5EF4-FFF2-40B4-BE49-F238E27FC236}">
              <a16:creationId xmlns:a16="http://schemas.microsoft.com/office/drawing/2014/main" id="{ED28177C-C859-4E76-A529-AB095EDBCA33}"/>
            </a:ext>
          </a:extLst>
        </xdr:cNvPr>
        <xdr:cNvSpPr txBox="1">
          <a:spLocks noChangeArrowheads="1"/>
        </xdr:cNvSpPr>
      </xdr:nvSpPr>
      <xdr:spPr bwMode="auto">
        <a:xfrm>
          <a:off x="19183350" y="98202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3" name="Text Box 16">
          <a:extLst>
            <a:ext uri="{FF2B5EF4-FFF2-40B4-BE49-F238E27FC236}">
              <a16:creationId xmlns:a16="http://schemas.microsoft.com/office/drawing/2014/main" id="{31206EF1-4C1F-4BBA-B535-F8B05B3E914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4" name="Text Box 17">
          <a:extLst>
            <a:ext uri="{FF2B5EF4-FFF2-40B4-BE49-F238E27FC236}">
              <a16:creationId xmlns:a16="http://schemas.microsoft.com/office/drawing/2014/main" id="{88C055E6-9456-47B4-83FA-AA41DC69C26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5" name="Text Box 18">
          <a:extLst>
            <a:ext uri="{FF2B5EF4-FFF2-40B4-BE49-F238E27FC236}">
              <a16:creationId xmlns:a16="http://schemas.microsoft.com/office/drawing/2014/main" id="{331CB65A-C946-4692-BAF0-CC2149E745F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66" name="Text Box 19">
          <a:extLst>
            <a:ext uri="{FF2B5EF4-FFF2-40B4-BE49-F238E27FC236}">
              <a16:creationId xmlns:a16="http://schemas.microsoft.com/office/drawing/2014/main" id="{BA14F59B-3920-4EC9-B584-7B932DA7F00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7" name="Text Box 15">
          <a:extLst>
            <a:ext uri="{FF2B5EF4-FFF2-40B4-BE49-F238E27FC236}">
              <a16:creationId xmlns:a16="http://schemas.microsoft.com/office/drawing/2014/main" id="{1B68CFAF-FBA6-42E5-9CF9-F158D2C30DB9}"/>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8" name="Text Box 15">
          <a:extLst>
            <a:ext uri="{FF2B5EF4-FFF2-40B4-BE49-F238E27FC236}">
              <a16:creationId xmlns:a16="http://schemas.microsoft.com/office/drawing/2014/main" id="{70A5DEA1-814B-49C5-BE43-F53C6DECC244}"/>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69" name="Text Box 16">
          <a:extLst>
            <a:ext uri="{FF2B5EF4-FFF2-40B4-BE49-F238E27FC236}">
              <a16:creationId xmlns:a16="http://schemas.microsoft.com/office/drawing/2014/main" id="{20348AA2-859C-42E2-B7D6-6BB351BB303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0" name="Text Box 17">
          <a:extLst>
            <a:ext uri="{FF2B5EF4-FFF2-40B4-BE49-F238E27FC236}">
              <a16:creationId xmlns:a16="http://schemas.microsoft.com/office/drawing/2014/main" id="{A4D47934-CEE4-4BB0-8286-7D07021952A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1" name="Text Box 18">
          <a:extLst>
            <a:ext uri="{FF2B5EF4-FFF2-40B4-BE49-F238E27FC236}">
              <a16:creationId xmlns:a16="http://schemas.microsoft.com/office/drawing/2014/main" id="{03F9D3E4-2D91-409A-B3E7-808E4B88CAB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2" name="Text Box 19">
          <a:extLst>
            <a:ext uri="{FF2B5EF4-FFF2-40B4-BE49-F238E27FC236}">
              <a16:creationId xmlns:a16="http://schemas.microsoft.com/office/drawing/2014/main" id="{10E0B642-E2A7-4A95-B420-79F5C5C3BAB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35713"/>
    <xdr:sp macro="" textlink="">
      <xdr:nvSpPr>
        <xdr:cNvPr id="1173" name="Text Box 15">
          <a:extLst>
            <a:ext uri="{FF2B5EF4-FFF2-40B4-BE49-F238E27FC236}">
              <a16:creationId xmlns:a16="http://schemas.microsoft.com/office/drawing/2014/main" id="{FDC79BA6-D4A9-4058-8E27-CFD3C8C8BEBF}"/>
            </a:ext>
          </a:extLst>
        </xdr:cNvPr>
        <xdr:cNvSpPr txBox="1">
          <a:spLocks noChangeArrowheads="1"/>
        </xdr:cNvSpPr>
      </xdr:nvSpPr>
      <xdr:spPr bwMode="auto">
        <a:xfrm>
          <a:off x="4743450" y="525399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4" name="Text Box 16">
          <a:extLst>
            <a:ext uri="{FF2B5EF4-FFF2-40B4-BE49-F238E27FC236}">
              <a16:creationId xmlns:a16="http://schemas.microsoft.com/office/drawing/2014/main" id="{776FED83-FA88-428B-9AC0-3547086C8AD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5" name="Text Box 17">
          <a:extLst>
            <a:ext uri="{FF2B5EF4-FFF2-40B4-BE49-F238E27FC236}">
              <a16:creationId xmlns:a16="http://schemas.microsoft.com/office/drawing/2014/main" id="{FB246570-0063-4A66-AF03-CF4EF8DF3E3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6" name="Text Box 18">
          <a:extLst>
            <a:ext uri="{FF2B5EF4-FFF2-40B4-BE49-F238E27FC236}">
              <a16:creationId xmlns:a16="http://schemas.microsoft.com/office/drawing/2014/main" id="{BA089DA3-B276-4DA3-940A-5668F4E7D84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7" name="Text Box 19">
          <a:extLst>
            <a:ext uri="{FF2B5EF4-FFF2-40B4-BE49-F238E27FC236}">
              <a16:creationId xmlns:a16="http://schemas.microsoft.com/office/drawing/2014/main" id="{0BB93DEC-397B-4801-A44C-4774CE14020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1178" name="Text Box 15">
          <a:extLst>
            <a:ext uri="{FF2B5EF4-FFF2-40B4-BE49-F238E27FC236}">
              <a16:creationId xmlns:a16="http://schemas.microsoft.com/office/drawing/2014/main" id="{8DBC6D67-FBC8-41E1-8C4F-4E73D5F4AA73}"/>
            </a:ext>
          </a:extLst>
        </xdr:cNvPr>
        <xdr:cNvSpPr txBox="1">
          <a:spLocks noChangeArrowheads="1"/>
        </xdr:cNvSpPr>
      </xdr:nvSpPr>
      <xdr:spPr bwMode="auto">
        <a:xfrm>
          <a:off x="5415643"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79" name="Text Box 16">
          <a:extLst>
            <a:ext uri="{FF2B5EF4-FFF2-40B4-BE49-F238E27FC236}">
              <a16:creationId xmlns:a16="http://schemas.microsoft.com/office/drawing/2014/main" id="{4F1C11CF-839E-4A58-BD4C-64025CD16FF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0" name="Text Box 17">
          <a:extLst>
            <a:ext uri="{FF2B5EF4-FFF2-40B4-BE49-F238E27FC236}">
              <a16:creationId xmlns:a16="http://schemas.microsoft.com/office/drawing/2014/main" id="{5B3153D7-F983-4245-B31B-3488FEFE258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1" name="Text Box 18">
          <a:extLst>
            <a:ext uri="{FF2B5EF4-FFF2-40B4-BE49-F238E27FC236}">
              <a16:creationId xmlns:a16="http://schemas.microsoft.com/office/drawing/2014/main" id="{46877DBD-0CD3-4A7A-BD81-FBF91EB41DA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82" name="Text Box 19">
          <a:extLst>
            <a:ext uri="{FF2B5EF4-FFF2-40B4-BE49-F238E27FC236}">
              <a16:creationId xmlns:a16="http://schemas.microsoft.com/office/drawing/2014/main" id="{B44DCA12-9060-45C3-B48D-836F29940B6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3" name="Text Box 16">
          <a:extLst>
            <a:ext uri="{FF2B5EF4-FFF2-40B4-BE49-F238E27FC236}">
              <a16:creationId xmlns:a16="http://schemas.microsoft.com/office/drawing/2014/main" id="{0A265801-91FD-453F-8428-6EBE8873338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4" name="Text Box 17">
          <a:extLst>
            <a:ext uri="{FF2B5EF4-FFF2-40B4-BE49-F238E27FC236}">
              <a16:creationId xmlns:a16="http://schemas.microsoft.com/office/drawing/2014/main" id="{75D1AA9B-77BE-4FD3-93D0-734F6F83086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5" name="Text Box 18">
          <a:extLst>
            <a:ext uri="{FF2B5EF4-FFF2-40B4-BE49-F238E27FC236}">
              <a16:creationId xmlns:a16="http://schemas.microsoft.com/office/drawing/2014/main" id="{B1C20CA5-219B-4E01-9EDC-EA18E277161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6" name="Text Box 19">
          <a:extLst>
            <a:ext uri="{FF2B5EF4-FFF2-40B4-BE49-F238E27FC236}">
              <a16:creationId xmlns:a16="http://schemas.microsoft.com/office/drawing/2014/main" id="{602E8BAF-81DB-49FD-A99E-80EF9B13FEF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187" name="Text Box 15">
          <a:extLst>
            <a:ext uri="{FF2B5EF4-FFF2-40B4-BE49-F238E27FC236}">
              <a16:creationId xmlns:a16="http://schemas.microsoft.com/office/drawing/2014/main" id="{0A274482-EBA8-40DB-BD0C-B0BD56717174}"/>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8" name="Text Box 16">
          <a:extLst>
            <a:ext uri="{FF2B5EF4-FFF2-40B4-BE49-F238E27FC236}">
              <a16:creationId xmlns:a16="http://schemas.microsoft.com/office/drawing/2014/main" id="{42D668A4-335A-4699-B51B-8AFF7F43C10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89" name="Text Box 17">
          <a:extLst>
            <a:ext uri="{FF2B5EF4-FFF2-40B4-BE49-F238E27FC236}">
              <a16:creationId xmlns:a16="http://schemas.microsoft.com/office/drawing/2014/main" id="{381AB434-5E9C-4BA3-8019-EC40D8F6E73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0" name="Text Box 18">
          <a:extLst>
            <a:ext uri="{FF2B5EF4-FFF2-40B4-BE49-F238E27FC236}">
              <a16:creationId xmlns:a16="http://schemas.microsoft.com/office/drawing/2014/main" id="{0D413347-2DEA-4792-B61B-E9EFB080C9D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1" name="Text Box 19">
          <a:extLst>
            <a:ext uri="{FF2B5EF4-FFF2-40B4-BE49-F238E27FC236}">
              <a16:creationId xmlns:a16="http://schemas.microsoft.com/office/drawing/2014/main" id="{D9946FD6-B2CC-446F-8EC9-99932207F943}"/>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192" name="Text Box 15">
          <a:extLst>
            <a:ext uri="{FF2B5EF4-FFF2-40B4-BE49-F238E27FC236}">
              <a16:creationId xmlns:a16="http://schemas.microsoft.com/office/drawing/2014/main" id="{A8D91A17-46F8-418D-9226-565811E16A60}"/>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3" name="Text Box 16">
          <a:extLst>
            <a:ext uri="{FF2B5EF4-FFF2-40B4-BE49-F238E27FC236}">
              <a16:creationId xmlns:a16="http://schemas.microsoft.com/office/drawing/2014/main" id="{099B3338-6D63-4AD4-B897-70ED246A2C2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4" name="Text Box 17">
          <a:extLst>
            <a:ext uri="{FF2B5EF4-FFF2-40B4-BE49-F238E27FC236}">
              <a16:creationId xmlns:a16="http://schemas.microsoft.com/office/drawing/2014/main" id="{B41EAFBF-6FC1-4FD6-B977-644706C740F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5" name="Text Box 18">
          <a:extLst>
            <a:ext uri="{FF2B5EF4-FFF2-40B4-BE49-F238E27FC236}">
              <a16:creationId xmlns:a16="http://schemas.microsoft.com/office/drawing/2014/main" id="{9D600D05-2FD1-44D0-B977-FF1EFDE5529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196" name="Text Box 19">
          <a:extLst>
            <a:ext uri="{FF2B5EF4-FFF2-40B4-BE49-F238E27FC236}">
              <a16:creationId xmlns:a16="http://schemas.microsoft.com/office/drawing/2014/main" id="{92AC49CE-D9C5-48D5-9237-6EABBABDD9F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7" name="Text Box 16">
          <a:extLst>
            <a:ext uri="{FF2B5EF4-FFF2-40B4-BE49-F238E27FC236}">
              <a16:creationId xmlns:a16="http://schemas.microsoft.com/office/drawing/2014/main" id="{DC93D7C4-88A1-4D80-B8B2-CDCAEFC737F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8" name="Text Box 17">
          <a:extLst>
            <a:ext uri="{FF2B5EF4-FFF2-40B4-BE49-F238E27FC236}">
              <a16:creationId xmlns:a16="http://schemas.microsoft.com/office/drawing/2014/main" id="{4356E2F1-6301-402C-A206-520F3D54B879}"/>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199" name="Text Box 18">
          <a:extLst>
            <a:ext uri="{FF2B5EF4-FFF2-40B4-BE49-F238E27FC236}">
              <a16:creationId xmlns:a16="http://schemas.microsoft.com/office/drawing/2014/main" id="{E1DEAA03-3ED2-4558-98EE-0D9709B991D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0" name="Text Box 19">
          <a:extLst>
            <a:ext uri="{FF2B5EF4-FFF2-40B4-BE49-F238E27FC236}">
              <a16:creationId xmlns:a16="http://schemas.microsoft.com/office/drawing/2014/main" id="{32281C4E-1AF7-4871-B83E-BAEC0C5A979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442269"/>
    <xdr:sp macro="" textlink="">
      <xdr:nvSpPr>
        <xdr:cNvPr id="1201" name="Text Box 15">
          <a:extLst>
            <a:ext uri="{FF2B5EF4-FFF2-40B4-BE49-F238E27FC236}">
              <a16:creationId xmlns:a16="http://schemas.microsoft.com/office/drawing/2014/main" id="{1B5A6576-6288-43C1-A400-2C35C0E0435B}"/>
            </a:ext>
          </a:extLst>
        </xdr:cNvPr>
        <xdr:cNvSpPr txBox="1">
          <a:spLocks noChangeArrowheads="1"/>
        </xdr:cNvSpPr>
      </xdr:nvSpPr>
      <xdr:spPr bwMode="auto">
        <a:xfrm>
          <a:off x="309181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2" name="Text Box 16">
          <a:extLst>
            <a:ext uri="{FF2B5EF4-FFF2-40B4-BE49-F238E27FC236}">
              <a16:creationId xmlns:a16="http://schemas.microsoft.com/office/drawing/2014/main" id="{E2F25A01-7F01-4C21-BDB4-D53BDDB3008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3" name="Text Box 17">
          <a:extLst>
            <a:ext uri="{FF2B5EF4-FFF2-40B4-BE49-F238E27FC236}">
              <a16:creationId xmlns:a16="http://schemas.microsoft.com/office/drawing/2014/main" id="{896E33DC-629A-49DA-B517-E9E739FD7384}"/>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4" name="Text Box 18">
          <a:extLst>
            <a:ext uri="{FF2B5EF4-FFF2-40B4-BE49-F238E27FC236}">
              <a16:creationId xmlns:a16="http://schemas.microsoft.com/office/drawing/2014/main" id="{443BE00C-83DA-4A72-8AC9-0F5E28F367B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5" name="Text Box 19">
          <a:extLst>
            <a:ext uri="{FF2B5EF4-FFF2-40B4-BE49-F238E27FC236}">
              <a16:creationId xmlns:a16="http://schemas.microsoft.com/office/drawing/2014/main" id="{7133277A-1482-4FBA-B240-F659269C912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206" name="Text Box 15">
          <a:extLst>
            <a:ext uri="{FF2B5EF4-FFF2-40B4-BE49-F238E27FC236}">
              <a16:creationId xmlns:a16="http://schemas.microsoft.com/office/drawing/2014/main" id="{96FC2F80-10D5-40D6-924B-BF158599029B}"/>
            </a:ext>
          </a:extLst>
        </xdr:cNvPr>
        <xdr:cNvSpPr txBox="1">
          <a:spLocks noChangeArrowheads="1"/>
        </xdr:cNvSpPr>
      </xdr:nvSpPr>
      <xdr:spPr bwMode="auto">
        <a:xfrm>
          <a:off x="309181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7" name="Text Box 16">
          <a:extLst>
            <a:ext uri="{FF2B5EF4-FFF2-40B4-BE49-F238E27FC236}">
              <a16:creationId xmlns:a16="http://schemas.microsoft.com/office/drawing/2014/main" id="{DE472C43-35AB-4E6B-B78C-D672E05B26C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8" name="Text Box 17">
          <a:extLst>
            <a:ext uri="{FF2B5EF4-FFF2-40B4-BE49-F238E27FC236}">
              <a16:creationId xmlns:a16="http://schemas.microsoft.com/office/drawing/2014/main" id="{75F57C49-0C58-4443-BADE-33364F2D61D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09" name="Text Box 18">
          <a:extLst>
            <a:ext uri="{FF2B5EF4-FFF2-40B4-BE49-F238E27FC236}">
              <a16:creationId xmlns:a16="http://schemas.microsoft.com/office/drawing/2014/main" id="{2D2BE7BC-4026-4636-8CB4-BEC60CE25D3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10" name="Text Box 19">
          <a:extLst>
            <a:ext uri="{FF2B5EF4-FFF2-40B4-BE49-F238E27FC236}">
              <a16:creationId xmlns:a16="http://schemas.microsoft.com/office/drawing/2014/main" id="{F7028A72-53D5-4305-96D2-8E37F5992A8D}"/>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1" name="Text Box 16">
          <a:extLst>
            <a:ext uri="{FF2B5EF4-FFF2-40B4-BE49-F238E27FC236}">
              <a16:creationId xmlns:a16="http://schemas.microsoft.com/office/drawing/2014/main" id="{18BB48FA-09FC-490C-B482-B9D3D26533B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2" name="Text Box 17">
          <a:extLst>
            <a:ext uri="{FF2B5EF4-FFF2-40B4-BE49-F238E27FC236}">
              <a16:creationId xmlns:a16="http://schemas.microsoft.com/office/drawing/2014/main" id="{156DA532-C55E-4F4A-BB12-D3EC60CC828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3" name="Text Box 18">
          <a:extLst>
            <a:ext uri="{FF2B5EF4-FFF2-40B4-BE49-F238E27FC236}">
              <a16:creationId xmlns:a16="http://schemas.microsoft.com/office/drawing/2014/main" id="{E017ED00-3261-47FE-9600-A39B17D4878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4" name="Text Box 19">
          <a:extLst>
            <a:ext uri="{FF2B5EF4-FFF2-40B4-BE49-F238E27FC236}">
              <a16:creationId xmlns:a16="http://schemas.microsoft.com/office/drawing/2014/main" id="{3EE92454-5900-4114-8F20-62290A135E2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15" name="Text Box 15">
          <a:extLst>
            <a:ext uri="{FF2B5EF4-FFF2-40B4-BE49-F238E27FC236}">
              <a16:creationId xmlns:a16="http://schemas.microsoft.com/office/drawing/2014/main" id="{C02E3501-9AEC-4E7E-ACF8-CACB47A7ADDE}"/>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16" name="Text Box 15">
          <a:extLst>
            <a:ext uri="{FF2B5EF4-FFF2-40B4-BE49-F238E27FC236}">
              <a16:creationId xmlns:a16="http://schemas.microsoft.com/office/drawing/2014/main" id="{D95483CB-4E13-4468-97D1-F5F07D4915F3}"/>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7" name="Text Box 16">
          <a:extLst>
            <a:ext uri="{FF2B5EF4-FFF2-40B4-BE49-F238E27FC236}">
              <a16:creationId xmlns:a16="http://schemas.microsoft.com/office/drawing/2014/main" id="{E9998702-B283-4F48-8C6F-E9305E166E5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8" name="Text Box 17">
          <a:extLst>
            <a:ext uri="{FF2B5EF4-FFF2-40B4-BE49-F238E27FC236}">
              <a16:creationId xmlns:a16="http://schemas.microsoft.com/office/drawing/2014/main" id="{A599F61F-1DB3-4001-917B-88DB1FB26EE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19" name="Text Box 18">
          <a:extLst>
            <a:ext uri="{FF2B5EF4-FFF2-40B4-BE49-F238E27FC236}">
              <a16:creationId xmlns:a16="http://schemas.microsoft.com/office/drawing/2014/main" id="{E1AEE278-9A23-4B5C-8166-BD4DD20F911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0" name="Text Box 19">
          <a:extLst>
            <a:ext uri="{FF2B5EF4-FFF2-40B4-BE49-F238E27FC236}">
              <a16:creationId xmlns:a16="http://schemas.microsoft.com/office/drawing/2014/main" id="{1F083E69-2F12-46D6-BE81-F948E745DB3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21" name="Text Box 15">
          <a:extLst>
            <a:ext uri="{FF2B5EF4-FFF2-40B4-BE49-F238E27FC236}">
              <a16:creationId xmlns:a16="http://schemas.microsoft.com/office/drawing/2014/main" id="{9F7CBC4C-B95E-447C-BDE9-687C68A7DD4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2" name="Text Box 16">
          <a:extLst>
            <a:ext uri="{FF2B5EF4-FFF2-40B4-BE49-F238E27FC236}">
              <a16:creationId xmlns:a16="http://schemas.microsoft.com/office/drawing/2014/main" id="{29113EA6-5CD6-4680-A25F-13468EFDFA4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3" name="Text Box 17">
          <a:extLst>
            <a:ext uri="{FF2B5EF4-FFF2-40B4-BE49-F238E27FC236}">
              <a16:creationId xmlns:a16="http://schemas.microsoft.com/office/drawing/2014/main" id="{B1E292B7-728C-4E26-B624-B3BCEF88FF3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4" name="Text Box 18">
          <a:extLst>
            <a:ext uri="{FF2B5EF4-FFF2-40B4-BE49-F238E27FC236}">
              <a16:creationId xmlns:a16="http://schemas.microsoft.com/office/drawing/2014/main" id="{F72C0AA0-CBAD-4390-AF63-2B40FCC999F7}"/>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5" name="Text Box 19">
          <a:extLst>
            <a:ext uri="{FF2B5EF4-FFF2-40B4-BE49-F238E27FC236}">
              <a16:creationId xmlns:a16="http://schemas.microsoft.com/office/drawing/2014/main" id="{29296233-D0E7-46A5-B5E6-B6F43294341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26" name="Text Box 15">
          <a:extLst>
            <a:ext uri="{FF2B5EF4-FFF2-40B4-BE49-F238E27FC236}">
              <a16:creationId xmlns:a16="http://schemas.microsoft.com/office/drawing/2014/main" id="{C18EDD04-6A39-4BDE-9BDD-FC7AE4BC319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1227" name="Text Box 15">
          <a:extLst>
            <a:ext uri="{FF2B5EF4-FFF2-40B4-BE49-F238E27FC236}">
              <a16:creationId xmlns:a16="http://schemas.microsoft.com/office/drawing/2014/main" id="{C003F740-8483-4BFC-B72B-65A8B569334D}"/>
            </a:ext>
          </a:extLst>
        </xdr:cNvPr>
        <xdr:cNvSpPr txBox="1">
          <a:spLocks noChangeArrowheads="1"/>
        </xdr:cNvSpPr>
      </xdr:nvSpPr>
      <xdr:spPr bwMode="auto">
        <a:xfrm>
          <a:off x="4743450" y="52539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8" name="Text Box 16">
          <a:extLst>
            <a:ext uri="{FF2B5EF4-FFF2-40B4-BE49-F238E27FC236}">
              <a16:creationId xmlns:a16="http://schemas.microsoft.com/office/drawing/2014/main" id="{FFF24D87-6AFF-4E22-BB15-C063232B4B7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29" name="Text Box 17">
          <a:extLst>
            <a:ext uri="{FF2B5EF4-FFF2-40B4-BE49-F238E27FC236}">
              <a16:creationId xmlns:a16="http://schemas.microsoft.com/office/drawing/2014/main" id="{B94A5A07-EFA3-427C-9B37-E72667ED721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0" name="Text Box 18">
          <a:extLst>
            <a:ext uri="{FF2B5EF4-FFF2-40B4-BE49-F238E27FC236}">
              <a16:creationId xmlns:a16="http://schemas.microsoft.com/office/drawing/2014/main" id="{9F0AD07F-68F2-431D-9474-DAD2BB0780C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1" name="Text Box 19">
          <a:extLst>
            <a:ext uri="{FF2B5EF4-FFF2-40B4-BE49-F238E27FC236}">
              <a16:creationId xmlns:a16="http://schemas.microsoft.com/office/drawing/2014/main" id="{E674B420-D9E8-4F37-953E-4BA70E1946C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2" name="Text Box 15">
          <a:extLst>
            <a:ext uri="{FF2B5EF4-FFF2-40B4-BE49-F238E27FC236}">
              <a16:creationId xmlns:a16="http://schemas.microsoft.com/office/drawing/2014/main" id="{D039FDF1-D378-4A62-A4D2-A74034DF73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233" name="Text Box 15">
          <a:extLst>
            <a:ext uri="{FF2B5EF4-FFF2-40B4-BE49-F238E27FC236}">
              <a16:creationId xmlns:a16="http://schemas.microsoft.com/office/drawing/2014/main" id="{D0F6AA6A-D51B-499F-8252-752610D6D5E7}"/>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4" name="Text Box 15">
          <a:extLst>
            <a:ext uri="{FF2B5EF4-FFF2-40B4-BE49-F238E27FC236}">
              <a16:creationId xmlns:a16="http://schemas.microsoft.com/office/drawing/2014/main" id="{3C2AB6AF-777A-41EA-9FEC-C3EFC1705716}"/>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5" name="Text Box 16">
          <a:extLst>
            <a:ext uri="{FF2B5EF4-FFF2-40B4-BE49-F238E27FC236}">
              <a16:creationId xmlns:a16="http://schemas.microsoft.com/office/drawing/2014/main" id="{549BC0C9-6F0F-478C-B572-D50B1D4D3C90}"/>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6" name="Text Box 17">
          <a:extLst>
            <a:ext uri="{FF2B5EF4-FFF2-40B4-BE49-F238E27FC236}">
              <a16:creationId xmlns:a16="http://schemas.microsoft.com/office/drawing/2014/main" id="{AF92A2B7-3176-4D1A-8CEF-D7098AC058E9}"/>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7" name="Text Box 18">
          <a:extLst>
            <a:ext uri="{FF2B5EF4-FFF2-40B4-BE49-F238E27FC236}">
              <a16:creationId xmlns:a16="http://schemas.microsoft.com/office/drawing/2014/main" id="{42B09637-60BF-48C7-9F5D-FE9D7818B23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38" name="Text Box 19">
          <a:extLst>
            <a:ext uri="{FF2B5EF4-FFF2-40B4-BE49-F238E27FC236}">
              <a16:creationId xmlns:a16="http://schemas.microsoft.com/office/drawing/2014/main" id="{8D82811E-AD76-43B3-8CF4-92A34FDAE44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39" name="Text Box 15">
          <a:extLst>
            <a:ext uri="{FF2B5EF4-FFF2-40B4-BE49-F238E27FC236}">
              <a16:creationId xmlns:a16="http://schemas.microsoft.com/office/drawing/2014/main" id="{3446D76C-C83C-48E4-9F5A-0B651BF6756D}"/>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0" name="Text Box 16">
          <a:extLst>
            <a:ext uri="{FF2B5EF4-FFF2-40B4-BE49-F238E27FC236}">
              <a16:creationId xmlns:a16="http://schemas.microsoft.com/office/drawing/2014/main" id="{BAC2B87A-C662-401A-8B96-5D44AE8AAEA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1" name="Text Box 17">
          <a:extLst>
            <a:ext uri="{FF2B5EF4-FFF2-40B4-BE49-F238E27FC236}">
              <a16:creationId xmlns:a16="http://schemas.microsoft.com/office/drawing/2014/main" id="{9643F2F8-8906-44E3-9031-06215F2C968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2" name="Text Box 18">
          <a:extLst>
            <a:ext uri="{FF2B5EF4-FFF2-40B4-BE49-F238E27FC236}">
              <a16:creationId xmlns:a16="http://schemas.microsoft.com/office/drawing/2014/main" id="{15F5C8C6-465A-40A4-9FEB-DED92F095D1C}"/>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43" name="Text Box 19">
          <a:extLst>
            <a:ext uri="{FF2B5EF4-FFF2-40B4-BE49-F238E27FC236}">
              <a16:creationId xmlns:a16="http://schemas.microsoft.com/office/drawing/2014/main" id="{BD3654B5-B624-471A-9B23-A4F186CB175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44" name="Text Box 15">
          <a:extLst>
            <a:ext uri="{FF2B5EF4-FFF2-40B4-BE49-F238E27FC236}">
              <a16:creationId xmlns:a16="http://schemas.microsoft.com/office/drawing/2014/main" id="{B2075919-E427-4BBD-8C6B-5AFC6C7B866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5" name="Text Box 16">
          <a:extLst>
            <a:ext uri="{FF2B5EF4-FFF2-40B4-BE49-F238E27FC236}">
              <a16:creationId xmlns:a16="http://schemas.microsoft.com/office/drawing/2014/main" id="{D93F46D2-417A-4AC8-A6C0-F58B4293B89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6" name="Text Box 17">
          <a:extLst>
            <a:ext uri="{FF2B5EF4-FFF2-40B4-BE49-F238E27FC236}">
              <a16:creationId xmlns:a16="http://schemas.microsoft.com/office/drawing/2014/main" id="{464AE80B-6ED0-4708-BA4F-86987A2C68B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7" name="Text Box 18">
          <a:extLst>
            <a:ext uri="{FF2B5EF4-FFF2-40B4-BE49-F238E27FC236}">
              <a16:creationId xmlns:a16="http://schemas.microsoft.com/office/drawing/2014/main" id="{72697264-DBDD-4C04-810F-5014FAE5FAE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48" name="Text Box 19">
          <a:extLst>
            <a:ext uri="{FF2B5EF4-FFF2-40B4-BE49-F238E27FC236}">
              <a16:creationId xmlns:a16="http://schemas.microsoft.com/office/drawing/2014/main" id="{8B894105-1F33-42C8-90D6-CB8C4072753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49" name="Text Box 15">
          <a:extLst>
            <a:ext uri="{FF2B5EF4-FFF2-40B4-BE49-F238E27FC236}">
              <a16:creationId xmlns:a16="http://schemas.microsoft.com/office/drawing/2014/main" id="{62ECD87D-0B4A-4C11-A9AC-FAC8E6C00E34}"/>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0" name="Text Box 16">
          <a:extLst>
            <a:ext uri="{FF2B5EF4-FFF2-40B4-BE49-F238E27FC236}">
              <a16:creationId xmlns:a16="http://schemas.microsoft.com/office/drawing/2014/main" id="{9A6D051D-43C7-4CD7-9882-8353E20E1BF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1" name="Text Box 17">
          <a:extLst>
            <a:ext uri="{FF2B5EF4-FFF2-40B4-BE49-F238E27FC236}">
              <a16:creationId xmlns:a16="http://schemas.microsoft.com/office/drawing/2014/main" id="{C6B3B5E7-EDF2-4C17-BCAE-7A0EF0AA097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2" name="Text Box 18">
          <a:extLst>
            <a:ext uri="{FF2B5EF4-FFF2-40B4-BE49-F238E27FC236}">
              <a16:creationId xmlns:a16="http://schemas.microsoft.com/office/drawing/2014/main" id="{43D191BC-DCE0-4C83-9572-FFAA6C85411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3" name="Text Box 19">
          <a:extLst>
            <a:ext uri="{FF2B5EF4-FFF2-40B4-BE49-F238E27FC236}">
              <a16:creationId xmlns:a16="http://schemas.microsoft.com/office/drawing/2014/main" id="{61EDAD4D-7339-4EAC-84C5-6CDCF38124E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54" name="Text Box 15">
          <a:extLst>
            <a:ext uri="{FF2B5EF4-FFF2-40B4-BE49-F238E27FC236}">
              <a16:creationId xmlns:a16="http://schemas.microsoft.com/office/drawing/2014/main" id="{11E3385F-8EE2-4178-A5E0-658DE1F97E28}"/>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5" name="Text Box 16">
          <a:extLst>
            <a:ext uri="{FF2B5EF4-FFF2-40B4-BE49-F238E27FC236}">
              <a16:creationId xmlns:a16="http://schemas.microsoft.com/office/drawing/2014/main" id="{C0776591-2B21-4545-BE44-0E7FD43DFFD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6" name="Text Box 17">
          <a:extLst>
            <a:ext uri="{FF2B5EF4-FFF2-40B4-BE49-F238E27FC236}">
              <a16:creationId xmlns:a16="http://schemas.microsoft.com/office/drawing/2014/main" id="{A1778F8D-5D0D-4AB5-A923-1E9A126761D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7" name="Text Box 18">
          <a:extLst>
            <a:ext uri="{FF2B5EF4-FFF2-40B4-BE49-F238E27FC236}">
              <a16:creationId xmlns:a16="http://schemas.microsoft.com/office/drawing/2014/main" id="{C4B86638-9796-4C0C-9AC2-D55AD5B2D9D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58" name="Text Box 19">
          <a:extLst>
            <a:ext uri="{FF2B5EF4-FFF2-40B4-BE49-F238E27FC236}">
              <a16:creationId xmlns:a16="http://schemas.microsoft.com/office/drawing/2014/main" id="{CD047BD5-B718-455C-885A-BDBEF04E07E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59" name="Text Box 15">
          <a:extLst>
            <a:ext uri="{FF2B5EF4-FFF2-40B4-BE49-F238E27FC236}">
              <a16:creationId xmlns:a16="http://schemas.microsoft.com/office/drawing/2014/main" id="{59AC7FD3-B08F-4A41-9052-B723DF603361}"/>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60" name="Text Box 15">
          <a:extLst>
            <a:ext uri="{FF2B5EF4-FFF2-40B4-BE49-F238E27FC236}">
              <a16:creationId xmlns:a16="http://schemas.microsoft.com/office/drawing/2014/main" id="{1DAE6FDF-2477-47F0-9B9A-40F32CBBFAEA}"/>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1" name="Text Box 16">
          <a:extLst>
            <a:ext uri="{FF2B5EF4-FFF2-40B4-BE49-F238E27FC236}">
              <a16:creationId xmlns:a16="http://schemas.microsoft.com/office/drawing/2014/main" id="{33E7FD28-EE53-4894-AF28-3289CFE8D18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2" name="Text Box 17">
          <a:extLst>
            <a:ext uri="{FF2B5EF4-FFF2-40B4-BE49-F238E27FC236}">
              <a16:creationId xmlns:a16="http://schemas.microsoft.com/office/drawing/2014/main" id="{546F056C-306F-4961-89C4-1362043839D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3" name="Text Box 18">
          <a:extLst>
            <a:ext uri="{FF2B5EF4-FFF2-40B4-BE49-F238E27FC236}">
              <a16:creationId xmlns:a16="http://schemas.microsoft.com/office/drawing/2014/main" id="{5D481E74-284A-4C72-B1AE-1F637C9F976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4" name="Text Box 19">
          <a:extLst>
            <a:ext uri="{FF2B5EF4-FFF2-40B4-BE49-F238E27FC236}">
              <a16:creationId xmlns:a16="http://schemas.microsoft.com/office/drawing/2014/main" id="{14A05ED4-46DF-4971-B425-06EB66F0AA1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65" name="Text Box 15">
          <a:extLst>
            <a:ext uri="{FF2B5EF4-FFF2-40B4-BE49-F238E27FC236}">
              <a16:creationId xmlns:a16="http://schemas.microsoft.com/office/drawing/2014/main" id="{7E01B6E6-FDD6-4244-8BCF-55474D63C78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6" name="Text Box 16">
          <a:extLst>
            <a:ext uri="{FF2B5EF4-FFF2-40B4-BE49-F238E27FC236}">
              <a16:creationId xmlns:a16="http://schemas.microsoft.com/office/drawing/2014/main" id="{ABC386E6-7E51-4A4E-9CD1-3ADF501FD83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7" name="Text Box 17">
          <a:extLst>
            <a:ext uri="{FF2B5EF4-FFF2-40B4-BE49-F238E27FC236}">
              <a16:creationId xmlns:a16="http://schemas.microsoft.com/office/drawing/2014/main" id="{593BC48D-6B31-433F-A68D-9CE050C40B9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8" name="Text Box 18">
          <a:extLst>
            <a:ext uri="{FF2B5EF4-FFF2-40B4-BE49-F238E27FC236}">
              <a16:creationId xmlns:a16="http://schemas.microsoft.com/office/drawing/2014/main" id="{EBCE7717-6363-4A8B-82CA-1A6CCB57A36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9" name="Text Box 19">
          <a:extLst>
            <a:ext uri="{FF2B5EF4-FFF2-40B4-BE49-F238E27FC236}">
              <a16:creationId xmlns:a16="http://schemas.microsoft.com/office/drawing/2014/main" id="{70A3389C-97C6-4842-8038-74A590540A9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70" name="Text Box 15">
          <a:extLst>
            <a:ext uri="{FF2B5EF4-FFF2-40B4-BE49-F238E27FC236}">
              <a16:creationId xmlns:a16="http://schemas.microsoft.com/office/drawing/2014/main" id="{3AC38C88-F3E4-4DA5-BF38-33FD183B14C2}"/>
            </a:ext>
          </a:extLst>
        </xdr:cNvPr>
        <xdr:cNvSpPr txBox="1">
          <a:spLocks noChangeArrowheads="1"/>
        </xdr:cNvSpPr>
      </xdr:nvSpPr>
      <xdr:spPr bwMode="auto">
        <a:xfrm>
          <a:off x="191833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1" name="Text Box 16">
          <a:extLst>
            <a:ext uri="{FF2B5EF4-FFF2-40B4-BE49-F238E27FC236}">
              <a16:creationId xmlns:a16="http://schemas.microsoft.com/office/drawing/2014/main" id="{BC4A8670-B56C-4324-9D13-958A9EFDB2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2" name="Text Box 17">
          <a:extLst>
            <a:ext uri="{FF2B5EF4-FFF2-40B4-BE49-F238E27FC236}">
              <a16:creationId xmlns:a16="http://schemas.microsoft.com/office/drawing/2014/main" id="{2C6B1731-9712-4F4C-8A78-866E76AE7A0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3" name="Text Box 18">
          <a:extLst>
            <a:ext uri="{FF2B5EF4-FFF2-40B4-BE49-F238E27FC236}">
              <a16:creationId xmlns:a16="http://schemas.microsoft.com/office/drawing/2014/main" id="{1ED3B47F-92EF-4BBA-A6A9-87E81EBCCD5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74" name="Text Box 19">
          <a:extLst>
            <a:ext uri="{FF2B5EF4-FFF2-40B4-BE49-F238E27FC236}">
              <a16:creationId xmlns:a16="http://schemas.microsoft.com/office/drawing/2014/main" id="{4EA21A8F-ED4E-4941-9147-553C5531B76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5" name="Text Box 16">
          <a:extLst>
            <a:ext uri="{FF2B5EF4-FFF2-40B4-BE49-F238E27FC236}">
              <a16:creationId xmlns:a16="http://schemas.microsoft.com/office/drawing/2014/main" id="{1F0701DB-9F5B-4569-B26A-ACAAF998830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6" name="Text Box 17">
          <a:extLst>
            <a:ext uri="{FF2B5EF4-FFF2-40B4-BE49-F238E27FC236}">
              <a16:creationId xmlns:a16="http://schemas.microsoft.com/office/drawing/2014/main" id="{75ED0AD0-1142-4918-BBC2-A113B82AC87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7" name="Text Box 18">
          <a:extLst>
            <a:ext uri="{FF2B5EF4-FFF2-40B4-BE49-F238E27FC236}">
              <a16:creationId xmlns:a16="http://schemas.microsoft.com/office/drawing/2014/main" id="{25EE3579-3111-436B-9048-CECC19964E4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78" name="Text Box 19">
          <a:extLst>
            <a:ext uri="{FF2B5EF4-FFF2-40B4-BE49-F238E27FC236}">
              <a16:creationId xmlns:a16="http://schemas.microsoft.com/office/drawing/2014/main" id="{39771B41-61C4-411D-B44C-4FF45E464C4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79" name="Text Box 16">
          <a:extLst>
            <a:ext uri="{FF2B5EF4-FFF2-40B4-BE49-F238E27FC236}">
              <a16:creationId xmlns:a16="http://schemas.microsoft.com/office/drawing/2014/main" id="{7A8840BF-0352-4A7C-A76E-195FC9A74C8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0" name="Text Box 17">
          <a:extLst>
            <a:ext uri="{FF2B5EF4-FFF2-40B4-BE49-F238E27FC236}">
              <a16:creationId xmlns:a16="http://schemas.microsoft.com/office/drawing/2014/main" id="{19F5AB11-D210-4269-97DE-8E06B3831C2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1" name="Text Box 18">
          <a:extLst>
            <a:ext uri="{FF2B5EF4-FFF2-40B4-BE49-F238E27FC236}">
              <a16:creationId xmlns:a16="http://schemas.microsoft.com/office/drawing/2014/main" id="{FEB5B047-65B9-48DF-A284-9FC9C33DF36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82" name="Text Box 19">
          <a:extLst>
            <a:ext uri="{FF2B5EF4-FFF2-40B4-BE49-F238E27FC236}">
              <a16:creationId xmlns:a16="http://schemas.microsoft.com/office/drawing/2014/main" id="{C37324A7-0C14-4681-852F-5544EF727155}"/>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83" name="Text Box 15">
          <a:extLst>
            <a:ext uri="{FF2B5EF4-FFF2-40B4-BE49-F238E27FC236}">
              <a16:creationId xmlns:a16="http://schemas.microsoft.com/office/drawing/2014/main" id="{1912B3B0-05D0-4562-B2CC-64968BBEBC6C}"/>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4" name="Text Box 16">
          <a:extLst>
            <a:ext uri="{FF2B5EF4-FFF2-40B4-BE49-F238E27FC236}">
              <a16:creationId xmlns:a16="http://schemas.microsoft.com/office/drawing/2014/main" id="{43B54787-6D9A-4698-9726-E1D2485744E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5" name="Text Box 17">
          <a:extLst>
            <a:ext uri="{FF2B5EF4-FFF2-40B4-BE49-F238E27FC236}">
              <a16:creationId xmlns:a16="http://schemas.microsoft.com/office/drawing/2014/main" id="{A90444CB-64A7-416D-BBC0-FF1A39D0A14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6" name="Text Box 18">
          <a:extLst>
            <a:ext uri="{FF2B5EF4-FFF2-40B4-BE49-F238E27FC236}">
              <a16:creationId xmlns:a16="http://schemas.microsoft.com/office/drawing/2014/main" id="{129FB62C-3277-48EF-B5B5-74A426BD99D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87" name="Text Box 19">
          <a:extLst>
            <a:ext uri="{FF2B5EF4-FFF2-40B4-BE49-F238E27FC236}">
              <a16:creationId xmlns:a16="http://schemas.microsoft.com/office/drawing/2014/main" id="{E7CDF382-7D4D-4905-AE37-BEB27B586D15}"/>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8" name="Text Box 15">
          <a:extLst>
            <a:ext uri="{FF2B5EF4-FFF2-40B4-BE49-F238E27FC236}">
              <a16:creationId xmlns:a16="http://schemas.microsoft.com/office/drawing/2014/main" id="{155BD507-0FAF-4263-A303-6194977E7746}"/>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289" name="Text Box 15">
          <a:extLst>
            <a:ext uri="{FF2B5EF4-FFF2-40B4-BE49-F238E27FC236}">
              <a16:creationId xmlns:a16="http://schemas.microsoft.com/office/drawing/2014/main" id="{1D833D04-2BAC-4F0A-86EA-D94DE251EED7}"/>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0" name="Text Box 16">
          <a:extLst>
            <a:ext uri="{FF2B5EF4-FFF2-40B4-BE49-F238E27FC236}">
              <a16:creationId xmlns:a16="http://schemas.microsoft.com/office/drawing/2014/main" id="{B4F3E303-FBDD-42B7-BC59-5FF2AB58A42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1" name="Text Box 17">
          <a:extLst>
            <a:ext uri="{FF2B5EF4-FFF2-40B4-BE49-F238E27FC236}">
              <a16:creationId xmlns:a16="http://schemas.microsoft.com/office/drawing/2014/main" id="{952616AD-E57A-4767-9468-B84AE87A5F54}"/>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292" name="Text Box 18">
          <a:extLst>
            <a:ext uri="{FF2B5EF4-FFF2-40B4-BE49-F238E27FC236}">
              <a16:creationId xmlns:a16="http://schemas.microsoft.com/office/drawing/2014/main" id="{9C54EC7B-6F76-490D-9A95-DD21A362330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293" name="Text Box 15">
          <a:extLst>
            <a:ext uri="{FF2B5EF4-FFF2-40B4-BE49-F238E27FC236}">
              <a16:creationId xmlns:a16="http://schemas.microsoft.com/office/drawing/2014/main" id="{32A90F23-62EB-400A-9C35-5F0F6645C212}"/>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4" name="Text Box 16">
          <a:extLst>
            <a:ext uri="{FF2B5EF4-FFF2-40B4-BE49-F238E27FC236}">
              <a16:creationId xmlns:a16="http://schemas.microsoft.com/office/drawing/2014/main" id="{F3DE20D8-FC5C-4227-B460-8E7B55207DD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5" name="Text Box 17">
          <a:extLst>
            <a:ext uri="{FF2B5EF4-FFF2-40B4-BE49-F238E27FC236}">
              <a16:creationId xmlns:a16="http://schemas.microsoft.com/office/drawing/2014/main" id="{1DE4E476-AA7C-478F-9D29-DDBD81CC118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6" name="Text Box 18">
          <a:extLst>
            <a:ext uri="{FF2B5EF4-FFF2-40B4-BE49-F238E27FC236}">
              <a16:creationId xmlns:a16="http://schemas.microsoft.com/office/drawing/2014/main" id="{AB8C73F3-56DE-41E3-A079-2EA1EEE3691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7" name="Text Box 19">
          <a:extLst>
            <a:ext uri="{FF2B5EF4-FFF2-40B4-BE49-F238E27FC236}">
              <a16:creationId xmlns:a16="http://schemas.microsoft.com/office/drawing/2014/main" id="{10A150CE-F57F-4499-BB6E-744124283EE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98" name="Text Box 15">
          <a:extLst>
            <a:ext uri="{FF2B5EF4-FFF2-40B4-BE49-F238E27FC236}">
              <a16:creationId xmlns:a16="http://schemas.microsoft.com/office/drawing/2014/main" id="{ACF88D3E-D1C1-4051-BCE8-EA1DCA1E0EEA}"/>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9" name="Text Box 16">
          <a:extLst>
            <a:ext uri="{FF2B5EF4-FFF2-40B4-BE49-F238E27FC236}">
              <a16:creationId xmlns:a16="http://schemas.microsoft.com/office/drawing/2014/main" id="{6331569B-F128-4AB4-8EC3-4D76F3CC05F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0" name="Text Box 17">
          <a:extLst>
            <a:ext uri="{FF2B5EF4-FFF2-40B4-BE49-F238E27FC236}">
              <a16:creationId xmlns:a16="http://schemas.microsoft.com/office/drawing/2014/main" id="{21E4CA2B-BD60-4A27-B887-CA7072EBF89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1" name="Text Box 18">
          <a:extLst>
            <a:ext uri="{FF2B5EF4-FFF2-40B4-BE49-F238E27FC236}">
              <a16:creationId xmlns:a16="http://schemas.microsoft.com/office/drawing/2014/main" id="{DBDA0402-BDD2-486B-894E-449C43B68B3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02" name="Text Box 19">
          <a:extLst>
            <a:ext uri="{FF2B5EF4-FFF2-40B4-BE49-F238E27FC236}">
              <a16:creationId xmlns:a16="http://schemas.microsoft.com/office/drawing/2014/main" id="{12BCB67A-5447-4349-961A-73B7AE93D5F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3" name="Text Box 16">
          <a:extLst>
            <a:ext uri="{FF2B5EF4-FFF2-40B4-BE49-F238E27FC236}">
              <a16:creationId xmlns:a16="http://schemas.microsoft.com/office/drawing/2014/main" id="{AE5AB00A-7E20-4C94-9C05-8F007480453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4" name="Text Box 17">
          <a:extLst>
            <a:ext uri="{FF2B5EF4-FFF2-40B4-BE49-F238E27FC236}">
              <a16:creationId xmlns:a16="http://schemas.microsoft.com/office/drawing/2014/main" id="{C591F1D2-6DC5-4931-8D82-BC9B7971F0E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5" name="Text Box 18">
          <a:extLst>
            <a:ext uri="{FF2B5EF4-FFF2-40B4-BE49-F238E27FC236}">
              <a16:creationId xmlns:a16="http://schemas.microsoft.com/office/drawing/2014/main" id="{703EE694-D58F-4392-BC15-BDA9AE99866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6" name="Text Box 19">
          <a:extLst>
            <a:ext uri="{FF2B5EF4-FFF2-40B4-BE49-F238E27FC236}">
              <a16:creationId xmlns:a16="http://schemas.microsoft.com/office/drawing/2014/main" id="{07A75BBF-F655-4B5A-B851-B3D9F481B7B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7" name="Text Box 16">
          <a:extLst>
            <a:ext uri="{FF2B5EF4-FFF2-40B4-BE49-F238E27FC236}">
              <a16:creationId xmlns:a16="http://schemas.microsoft.com/office/drawing/2014/main" id="{E222232E-F45E-4F44-B369-9F566DBE04C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8" name="Text Box 17">
          <a:extLst>
            <a:ext uri="{FF2B5EF4-FFF2-40B4-BE49-F238E27FC236}">
              <a16:creationId xmlns:a16="http://schemas.microsoft.com/office/drawing/2014/main" id="{83309BB8-A392-45D9-970F-32675B7EA2D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09" name="Text Box 18">
          <a:extLst>
            <a:ext uri="{FF2B5EF4-FFF2-40B4-BE49-F238E27FC236}">
              <a16:creationId xmlns:a16="http://schemas.microsoft.com/office/drawing/2014/main" id="{88DAC8DA-18CE-4FFF-A5E3-CD819679997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10" name="Text Box 19">
          <a:extLst>
            <a:ext uri="{FF2B5EF4-FFF2-40B4-BE49-F238E27FC236}">
              <a16:creationId xmlns:a16="http://schemas.microsoft.com/office/drawing/2014/main" id="{34DCBC41-7EB0-45FE-A36E-C9FD656A7D1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1" name="Text Box 16">
          <a:extLst>
            <a:ext uri="{FF2B5EF4-FFF2-40B4-BE49-F238E27FC236}">
              <a16:creationId xmlns:a16="http://schemas.microsoft.com/office/drawing/2014/main" id="{0FBE52A8-9651-4BAE-9974-5DC4F41A5F2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2" name="Text Box 17">
          <a:extLst>
            <a:ext uri="{FF2B5EF4-FFF2-40B4-BE49-F238E27FC236}">
              <a16:creationId xmlns:a16="http://schemas.microsoft.com/office/drawing/2014/main" id="{FFE5DC1D-511B-4C6E-ACD5-ECA7C604EE7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3" name="Text Box 18">
          <a:extLst>
            <a:ext uri="{FF2B5EF4-FFF2-40B4-BE49-F238E27FC236}">
              <a16:creationId xmlns:a16="http://schemas.microsoft.com/office/drawing/2014/main" id="{AF62F599-A901-49DF-B58F-77BBF83CAB5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14" name="Text Box 19">
          <a:extLst>
            <a:ext uri="{FF2B5EF4-FFF2-40B4-BE49-F238E27FC236}">
              <a16:creationId xmlns:a16="http://schemas.microsoft.com/office/drawing/2014/main" id="{DA6DA5F5-52A0-44DA-B0AC-FB284B6C535C}"/>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15" name="Text Box 15">
          <a:extLst>
            <a:ext uri="{FF2B5EF4-FFF2-40B4-BE49-F238E27FC236}">
              <a16:creationId xmlns:a16="http://schemas.microsoft.com/office/drawing/2014/main" id="{CA76111E-C854-416C-B86A-0599E29FDF78}"/>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6" name="Text Box 16">
          <a:extLst>
            <a:ext uri="{FF2B5EF4-FFF2-40B4-BE49-F238E27FC236}">
              <a16:creationId xmlns:a16="http://schemas.microsoft.com/office/drawing/2014/main" id="{E91662B5-D08B-4C27-B6DE-13D1466628D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7" name="Text Box 17">
          <a:extLst>
            <a:ext uri="{FF2B5EF4-FFF2-40B4-BE49-F238E27FC236}">
              <a16:creationId xmlns:a16="http://schemas.microsoft.com/office/drawing/2014/main" id="{D3155AF3-B514-4459-A4C8-93F2089AC570}"/>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8" name="Text Box 18">
          <a:extLst>
            <a:ext uri="{FF2B5EF4-FFF2-40B4-BE49-F238E27FC236}">
              <a16:creationId xmlns:a16="http://schemas.microsoft.com/office/drawing/2014/main" id="{9B0CA599-4CD5-4C6E-9F1F-243CB9BFF2A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19" name="Text Box 19">
          <a:extLst>
            <a:ext uri="{FF2B5EF4-FFF2-40B4-BE49-F238E27FC236}">
              <a16:creationId xmlns:a16="http://schemas.microsoft.com/office/drawing/2014/main" id="{E401295E-4C25-47D4-959A-C2DD862C2F6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20" name="Text Box 15">
          <a:extLst>
            <a:ext uri="{FF2B5EF4-FFF2-40B4-BE49-F238E27FC236}">
              <a16:creationId xmlns:a16="http://schemas.microsoft.com/office/drawing/2014/main" id="{B7445292-83BA-43C0-9A25-7B1EC3E4D70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21" name="Text Box 15">
          <a:extLst>
            <a:ext uri="{FF2B5EF4-FFF2-40B4-BE49-F238E27FC236}">
              <a16:creationId xmlns:a16="http://schemas.microsoft.com/office/drawing/2014/main" id="{E65E139D-B2B3-4F80-8FA8-A530B5765BA2}"/>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2" name="Text Box 16">
          <a:extLst>
            <a:ext uri="{FF2B5EF4-FFF2-40B4-BE49-F238E27FC236}">
              <a16:creationId xmlns:a16="http://schemas.microsoft.com/office/drawing/2014/main" id="{8AE54B38-7E87-4980-9409-73FA698E70A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3" name="Text Box 17">
          <a:extLst>
            <a:ext uri="{FF2B5EF4-FFF2-40B4-BE49-F238E27FC236}">
              <a16:creationId xmlns:a16="http://schemas.microsoft.com/office/drawing/2014/main" id="{E3403FA3-807E-4554-9E04-37938DE7518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24" name="Text Box 18">
          <a:extLst>
            <a:ext uri="{FF2B5EF4-FFF2-40B4-BE49-F238E27FC236}">
              <a16:creationId xmlns:a16="http://schemas.microsoft.com/office/drawing/2014/main" id="{43909174-2D97-43A6-8DF6-E681BDB471B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213632"/>
    <xdr:sp macro="" textlink="">
      <xdr:nvSpPr>
        <xdr:cNvPr id="1325" name="Text Box 15">
          <a:extLst>
            <a:ext uri="{FF2B5EF4-FFF2-40B4-BE49-F238E27FC236}">
              <a16:creationId xmlns:a16="http://schemas.microsoft.com/office/drawing/2014/main" id="{7CECCE13-FD29-438A-B235-69689796288C}"/>
            </a:ext>
          </a:extLst>
        </xdr:cNvPr>
        <xdr:cNvSpPr txBox="1">
          <a:spLocks noChangeArrowheads="1"/>
        </xdr:cNvSpPr>
      </xdr:nvSpPr>
      <xdr:spPr bwMode="auto">
        <a:xfrm>
          <a:off x="1436370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6" name="Text Box 16">
          <a:extLst>
            <a:ext uri="{FF2B5EF4-FFF2-40B4-BE49-F238E27FC236}">
              <a16:creationId xmlns:a16="http://schemas.microsoft.com/office/drawing/2014/main" id="{89CFEB50-C5CE-40FC-B070-FF0910EC1B1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7" name="Text Box 17">
          <a:extLst>
            <a:ext uri="{FF2B5EF4-FFF2-40B4-BE49-F238E27FC236}">
              <a16:creationId xmlns:a16="http://schemas.microsoft.com/office/drawing/2014/main" id="{A16735C0-B028-46EB-BE7F-9D65673C0E4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8" name="Text Box 18">
          <a:extLst>
            <a:ext uri="{FF2B5EF4-FFF2-40B4-BE49-F238E27FC236}">
              <a16:creationId xmlns:a16="http://schemas.microsoft.com/office/drawing/2014/main" id="{51C45C18-953D-4D83-AFCA-C9EB330D2C13}"/>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9" name="Text Box 19">
          <a:extLst>
            <a:ext uri="{FF2B5EF4-FFF2-40B4-BE49-F238E27FC236}">
              <a16:creationId xmlns:a16="http://schemas.microsoft.com/office/drawing/2014/main" id="{8FB74678-243B-4CB8-83A2-1C36427DE94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30" name="Text Box 15">
          <a:extLst>
            <a:ext uri="{FF2B5EF4-FFF2-40B4-BE49-F238E27FC236}">
              <a16:creationId xmlns:a16="http://schemas.microsoft.com/office/drawing/2014/main" id="{C61B0380-6748-4C71-96F0-B11062189664}"/>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1" name="Text Box 16">
          <a:extLst>
            <a:ext uri="{FF2B5EF4-FFF2-40B4-BE49-F238E27FC236}">
              <a16:creationId xmlns:a16="http://schemas.microsoft.com/office/drawing/2014/main" id="{882DE59C-B281-4BDA-95E3-F93B5F2ADAB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2" name="Text Box 17">
          <a:extLst>
            <a:ext uri="{FF2B5EF4-FFF2-40B4-BE49-F238E27FC236}">
              <a16:creationId xmlns:a16="http://schemas.microsoft.com/office/drawing/2014/main" id="{74A079B2-8BD0-4698-B3B4-76060A5CC18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3" name="Text Box 18">
          <a:extLst>
            <a:ext uri="{FF2B5EF4-FFF2-40B4-BE49-F238E27FC236}">
              <a16:creationId xmlns:a16="http://schemas.microsoft.com/office/drawing/2014/main" id="{3DA92250-36BE-4307-BDF9-FE7B6F36837B}"/>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34" name="Text Box 19">
          <a:extLst>
            <a:ext uri="{FF2B5EF4-FFF2-40B4-BE49-F238E27FC236}">
              <a16:creationId xmlns:a16="http://schemas.microsoft.com/office/drawing/2014/main" id="{E93D9B7B-B4B7-4BEB-87A3-B9BDABCE4977}"/>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5" name="Text Box 16">
          <a:extLst>
            <a:ext uri="{FF2B5EF4-FFF2-40B4-BE49-F238E27FC236}">
              <a16:creationId xmlns:a16="http://schemas.microsoft.com/office/drawing/2014/main" id="{2FF7D320-DD82-4734-B722-86B8BDFED56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6" name="Text Box 17">
          <a:extLst>
            <a:ext uri="{FF2B5EF4-FFF2-40B4-BE49-F238E27FC236}">
              <a16:creationId xmlns:a16="http://schemas.microsoft.com/office/drawing/2014/main" id="{C212BAE7-DC01-4442-A4F8-DAC904315BE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7" name="Text Box 18">
          <a:extLst>
            <a:ext uri="{FF2B5EF4-FFF2-40B4-BE49-F238E27FC236}">
              <a16:creationId xmlns:a16="http://schemas.microsoft.com/office/drawing/2014/main" id="{D992C79E-2D35-4210-AC20-340B0A344D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8" name="Text Box 19">
          <a:extLst>
            <a:ext uri="{FF2B5EF4-FFF2-40B4-BE49-F238E27FC236}">
              <a16:creationId xmlns:a16="http://schemas.microsoft.com/office/drawing/2014/main" id="{587019BB-373E-48F9-A6A2-1C403E1C780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39" name="Text Box 16">
          <a:extLst>
            <a:ext uri="{FF2B5EF4-FFF2-40B4-BE49-F238E27FC236}">
              <a16:creationId xmlns:a16="http://schemas.microsoft.com/office/drawing/2014/main" id="{039EAAA2-42D5-4D10-ABD3-E8BF74E1ECE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0" name="Text Box 17">
          <a:extLst>
            <a:ext uri="{FF2B5EF4-FFF2-40B4-BE49-F238E27FC236}">
              <a16:creationId xmlns:a16="http://schemas.microsoft.com/office/drawing/2014/main" id="{EE53F973-ACFA-4B5E-AA01-43C62DF34635}"/>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1" name="Text Box 18">
          <a:extLst>
            <a:ext uri="{FF2B5EF4-FFF2-40B4-BE49-F238E27FC236}">
              <a16:creationId xmlns:a16="http://schemas.microsoft.com/office/drawing/2014/main" id="{02F0938E-C87B-468A-AA19-BE3F7B53643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42" name="Text Box 19">
          <a:extLst>
            <a:ext uri="{FF2B5EF4-FFF2-40B4-BE49-F238E27FC236}">
              <a16:creationId xmlns:a16="http://schemas.microsoft.com/office/drawing/2014/main" id="{93BE9296-A2B5-4BCA-925D-1BC0D12796DE}"/>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3" name="Text Box 16">
          <a:extLst>
            <a:ext uri="{FF2B5EF4-FFF2-40B4-BE49-F238E27FC236}">
              <a16:creationId xmlns:a16="http://schemas.microsoft.com/office/drawing/2014/main" id="{A27A40DF-0D18-49B0-BD93-5CFD90B8589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4" name="Text Box 17">
          <a:extLst>
            <a:ext uri="{FF2B5EF4-FFF2-40B4-BE49-F238E27FC236}">
              <a16:creationId xmlns:a16="http://schemas.microsoft.com/office/drawing/2014/main" id="{71934A29-F365-4915-BF6F-D5AEAA73CFBF}"/>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5" name="Text Box 18">
          <a:extLst>
            <a:ext uri="{FF2B5EF4-FFF2-40B4-BE49-F238E27FC236}">
              <a16:creationId xmlns:a16="http://schemas.microsoft.com/office/drawing/2014/main" id="{4AB0AB48-2EC4-4697-82DF-7789B42ED957}"/>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46" name="Text Box 19">
          <a:extLst>
            <a:ext uri="{FF2B5EF4-FFF2-40B4-BE49-F238E27FC236}">
              <a16:creationId xmlns:a16="http://schemas.microsoft.com/office/drawing/2014/main" id="{409C1445-345E-46B2-A74D-F25F9245011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47" name="Text Box 15">
          <a:extLst>
            <a:ext uri="{FF2B5EF4-FFF2-40B4-BE49-F238E27FC236}">
              <a16:creationId xmlns:a16="http://schemas.microsoft.com/office/drawing/2014/main" id="{4E222D49-160C-4B83-AB38-017B6554804F}"/>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8" name="Text Box 16">
          <a:extLst>
            <a:ext uri="{FF2B5EF4-FFF2-40B4-BE49-F238E27FC236}">
              <a16:creationId xmlns:a16="http://schemas.microsoft.com/office/drawing/2014/main" id="{B86652A1-8E02-40F8-928E-B5D5A3560B3A}"/>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9" name="Text Box 17">
          <a:extLst>
            <a:ext uri="{FF2B5EF4-FFF2-40B4-BE49-F238E27FC236}">
              <a16:creationId xmlns:a16="http://schemas.microsoft.com/office/drawing/2014/main" id="{11364C4D-CFFE-469D-9EDB-F7EDAA72C028}"/>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0" name="Text Box 18">
          <a:extLst>
            <a:ext uri="{FF2B5EF4-FFF2-40B4-BE49-F238E27FC236}">
              <a16:creationId xmlns:a16="http://schemas.microsoft.com/office/drawing/2014/main" id="{1CF41C3F-2CD3-4B42-A7B1-F61A36254B83}"/>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1" name="Text Box 19">
          <a:extLst>
            <a:ext uri="{FF2B5EF4-FFF2-40B4-BE49-F238E27FC236}">
              <a16:creationId xmlns:a16="http://schemas.microsoft.com/office/drawing/2014/main" id="{4C2099A1-3611-46F0-9E7A-F35389C790A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52" name="Text Box 15">
          <a:extLst>
            <a:ext uri="{FF2B5EF4-FFF2-40B4-BE49-F238E27FC236}">
              <a16:creationId xmlns:a16="http://schemas.microsoft.com/office/drawing/2014/main" id="{68699578-2FCC-48B6-AD5C-BD912199903A}"/>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3" name="Text Box 16">
          <a:extLst>
            <a:ext uri="{FF2B5EF4-FFF2-40B4-BE49-F238E27FC236}">
              <a16:creationId xmlns:a16="http://schemas.microsoft.com/office/drawing/2014/main" id="{7F7F9907-2EEB-428C-A3E6-268F13BFE2F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4" name="Text Box 17">
          <a:extLst>
            <a:ext uri="{FF2B5EF4-FFF2-40B4-BE49-F238E27FC236}">
              <a16:creationId xmlns:a16="http://schemas.microsoft.com/office/drawing/2014/main" id="{34ACA3B1-1E8D-4D6A-A1C3-474CDAB18CDA}"/>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55" name="Text Box 18">
          <a:extLst>
            <a:ext uri="{FF2B5EF4-FFF2-40B4-BE49-F238E27FC236}">
              <a16:creationId xmlns:a16="http://schemas.microsoft.com/office/drawing/2014/main" id="{ED1AD5B3-783C-4BF5-9B5F-5DDD9D44CF1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6" name="Text Box 16">
          <a:extLst>
            <a:ext uri="{FF2B5EF4-FFF2-40B4-BE49-F238E27FC236}">
              <a16:creationId xmlns:a16="http://schemas.microsoft.com/office/drawing/2014/main" id="{2CA5FCF0-374A-4BC3-9C93-6924513BEFB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7" name="Text Box 17">
          <a:extLst>
            <a:ext uri="{FF2B5EF4-FFF2-40B4-BE49-F238E27FC236}">
              <a16:creationId xmlns:a16="http://schemas.microsoft.com/office/drawing/2014/main" id="{C987B57B-44A1-4624-9591-3F09531DDA0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8" name="Text Box 18">
          <a:extLst>
            <a:ext uri="{FF2B5EF4-FFF2-40B4-BE49-F238E27FC236}">
              <a16:creationId xmlns:a16="http://schemas.microsoft.com/office/drawing/2014/main" id="{2E5CA998-7711-47EC-95C3-935C204177A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9" name="Text Box 19">
          <a:extLst>
            <a:ext uri="{FF2B5EF4-FFF2-40B4-BE49-F238E27FC236}">
              <a16:creationId xmlns:a16="http://schemas.microsoft.com/office/drawing/2014/main" id="{1A2003AA-D797-4F5C-B86E-0CFEE864317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60" name="Text Box 15">
          <a:extLst>
            <a:ext uri="{FF2B5EF4-FFF2-40B4-BE49-F238E27FC236}">
              <a16:creationId xmlns:a16="http://schemas.microsoft.com/office/drawing/2014/main" id="{519E31B6-8441-4FBE-9E5D-7FFEDEF71E30}"/>
            </a:ext>
          </a:extLst>
        </xdr:cNvPr>
        <xdr:cNvSpPr txBox="1">
          <a:spLocks noChangeArrowheads="1"/>
        </xdr:cNvSpPr>
      </xdr:nvSpPr>
      <xdr:spPr bwMode="auto">
        <a:xfrm>
          <a:off x="1918335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1" name="Text Box 16">
          <a:extLst>
            <a:ext uri="{FF2B5EF4-FFF2-40B4-BE49-F238E27FC236}">
              <a16:creationId xmlns:a16="http://schemas.microsoft.com/office/drawing/2014/main" id="{D5EBA969-262D-45AC-A1C8-3D9C9941EAC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2" name="Text Box 17">
          <a:extLst>
            <a:ext uri="{FF2B5EF4-FFF2-40B4-BE49-F238E27FC236}">
              <a16:creationId xmlns:a16="http://schemas.microsoft.com/office/drawing/2014/main" id="{6CBE1F40-FC5B-401A-BE67-4FB317F033DC}"/>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3" name="Text Box 18">
          <a:extLst>
            <a:ext uri="{FF2B5EF4-FFF2-40B4-BE49-F238E27FC236}">
              <a16:creationId xmlns:a16="http://schemas.microsoft.com/office/drawing/2014/main" id="{583BC9C1-7272-421D-A216-742047E024F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64" name="Text Box 19">
          <a:extLst>
            <a:ext uri="{FF2B5EF4-FFF2-40B4-BE49-F238E27FC236}">
              <a16:creationId xmlns:a16="http://schemas.microsoft.com/office/drawing/2014/main" id="{AAF280F7-CC49-4A70-A661-9987EF20A80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5" name="Text Box 16">
          <a:extLst>
            <a:ext uri="{FF2B5EF4-FFF2-40B4-BE49-F238E27FC236}">
              <a16:creationId xmlns:a16="http://schemas.microsoft.com/office/drawing/2014/main" id="{D59FFB30-49DC-4501-94AB-352DFF7BCF6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6" name="Text Box 17">
          <a:extLst>
            <a:ext uri="{FF2B5EF4-FFF2-40B4-BE49-F238E27FC236}">
              <a16:creationId xmlns:a16="http://schemas.microsoft.com/office/drawing/2014/main" id="{D08BE0FC-D3EE-4230-AB96-37EFF1BE63B1}"/>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7" name="Text Box 18">
          <a:extLst>
            <a:ext uri="{FF2B5EF4-FFF2-40B4-BE49-F238E27FC236}">
              <a16:creationId xmlns:a16="http://schemas.microsoft.com/office/drawing/2014/main" id="{D859AE02-B66E-4823-ACC8-55E96B767347}"/>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8" name="Text Box 19">
          <a:extLst>
            <a:ext uri="{FF2B5EF4-FFF2-40B4-BE49-F238E27FC236}">
              <a16:creationId xmlns:a16="http://schemas.microsoft.com/office/drawing/2014/main" id="{2779FF76-DD9D-4D7F-903C-228C640E849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69" name="Text Box 16">
          <a:extLst>
            <a:ext uri="{FF2B5EF4-FFF2-40B4-BE49-F238E27FC236}">
              <a16:creationId xmlns:a16="http://schemas.microsoft.com/office/drawing/2014/main" id="{CBC47FD0-8AAE-4BA6-B55F-F875AA06B44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0" name="Text Box 17">
          <a:extLst>
            <a:ext uri="{FF2B5EF4-FFF2-40B4-BE49-F238E27FC236}">
              <a16:creationId xmlns:a16="http://schemas.microsoft.com/office/drawing/2014/main" id="{B4240A03-E897-47AD-AA7D-9166A1EB1EF3}"/>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1" name="Text Box 18">
          <a:extLst>
            <a:ext uri="{FF2B5EF4-FFF2-40B4-BE49-F238E27FC236}">
              <a16:creationId xmlns:a16="http://schemas.microsoft.com/office/drawing/2014/main" id="{2E915010-8786-4D8F-8893-0FEEB2A71F91}"/>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72" name="Text Box 19">
          <a:extLst>
            <a:ext uri="{FF2B5EF4-FFF2-40B4-BE49-F238E27FC236}">
              <a16:creationId xmlns:a16="http://schemas.microsoft.com/office/drawing/2014/main" id="{95BAB3E8-39E8-4D03-BDD7-E850EFE343EB}"/>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3" name="Text Box 16">
          <a:extLst>
            <a:ext uri="{FF2B5EF4-FFF2-40B4-BE49-F238E27FC236}">
              <a16:creationId xmlns:a16="http://schemas.microsoft.com/office/drawing/2014/main" id="{6F607CE7-5226-4E97-875F-3DC0A502ADC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4" name="Text Box 17">
          <a:extLst>
            <a:ext uri="{FF2B5EF4-FFF2-40B4-BE49-F238E27FC236}">
              <a16:creationId xmlns:a16="http://schemas.microsoft.com/office/drawing/2014/main" id="{7D58D521-3F70-49B7-ADA6-B18E34ADC316}"/>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5" name="Text Box 18">
          <a:extLst>
            <a:ext uri="{FF2B5EF4-FFF2-40B4-BE49-F238E27FC236}">
              <a16:creationId xmlns:a16="http://schemas.microsoft.com/office/drawing/2014/main" id="{6DDE8CB0-5891-4EEB-B757-F34D72F98DFE}"/>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76" name="Text Box 19">
          <a:extLst>
            <a:ext uri="{FF2B5EF4-FFF2-40B4-BE49-F238E27FC236}">
              <a16:creationId xmlns:a16="http://schemas.microsoft.com/office/drawing/2014/main" id="{E28255FE-F371-4867-879E-8DA466908871}"/>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77" name="Text Box 15">
          <a:extLst>
            <a:ext uri="{FF2B5EF4-FFF2-40B4-BE49-F238E27FC236}">
              <a16:creationId xmlns:a16="http://schemas.microsoft.com/office/drawing/2014/main" id="{912C4E58-9E76-4B97-864B-784EE1941BA1}"/>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8" name="Text Box 16">
          <a:extLst>
            <a:ext uri="{FF2B5EF4-FFF2-40B4-BE49-F238E27FC236}">
              <a16:creationId xmlns:a16="http://schemas.microsoft.com/office/drawing/2014/main" id="{C81066D0-E2EC-4939-A3AB-CB3EAC29E73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9" name="Text Box 17">
          <a:extLst>
            <a:ext uri="{FF2B5EF4-FFF2-40B4-BE49-F238E27FC236}">
              <a16:creationId xmlns:a16="http://schemas.microsoft.com/office/drawing/2014/main" id="{3BCA3793-DB03-4592-9769-190F59A3E6AE}"/>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0" name="Text Box 18">
          <a:extLst>
            <a:ext uri="{FF2B5EF4-FFF2-40B4-BE49-F238E27FC236}">
              <a16:creationId xmlns:a16="http://schemas.microsoft.com/office/drawing/2014/main" id="{47AEB72A-7050-41F0-8CAC-AB52CDE03BA4}"/>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1" name="Text Box 19">
          <a:extLst>
            <a:ext uri="{FF2B5EF4-FFF2-40B4-BE49-F238E27FC236}">
              <a16:creationId xmlns:a16="http://schemas.microsoft.com/office/drawing/2014/main" id="{11FFDBFA-8FDC-4551-B1C9-922D39F2536F}"/>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382" name="Text Box 15">
          <a:extLst>
            <a:ext uri="{FF2B5EF4-FFF2-40B4-BE49-F238E27FC236}">
              <a16:creationId xmlns:a16="http://schemas.microsoft.com/office/drawing/2014/main" id="{6D3C2D19-497C-4F0E-8DCF-06B941AE4884}"/>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3" name="Text Box 16">
          <a:extLst>
            <a:ext uri="{FF2B5EF4-FFF2-40B4-BE49-F238E27FC236}">
              <a16:creationId xmlns:a16="http://schemas.microsoft.com/office/drawing/2014/main" id="{5DA72008-E34B-44ED-9D14-74BF62A0061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4" name="Text Box 17">
          <a:extLst>
            <a:ext uri="{FF2B5EF4-FFF2-40B4-BE49-F238E27FC236}">
              <a16:creationId xmlns:a16="http://schemas.microsoft.com/office/drawing/2014/main" id="{D0322937-1467-48B1-8992-D332B0003D9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85" name="Text Box 18">
          <a:extLst>
            <a:ext uri="{FF2B5EF4-FFF2-40B4-BE49-F238E27FC236}">
              <a16:creationId xmlns:a16="http://schemas.microsoft.com/office/drawing/2014/main" id="{247CC93C-E3B1-4028-82A5-8D931F6FA26F}"/>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6" name="Text Box 16">
          <a:extLst>
            <a:ext uri="{FF2B5EF4-FFF2-40B4-BE49-F238E27FC236}">
              <a16:creationId xmlns:a16="http://schemas.microsoft.com/office/drawing/2014/main" id="{62941E99-B249-4BCD-A158-192E3AAD1ABA}"/>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7" name="Text Box 17">
          <a:extLst>
            <a:ext uri="{FF2B5EF4-FFF2-40B4-BE49-F238E27FC236}">
              <a16:creationId xmlns:a16="http://schemas.microsoft.com/office/drawing/2014/main" id="{19AFC083-4067-4A91-A077-1420AAA42AAD}"/>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8" name="Text Box 18">
          <a:extLst>
            <a:ext uri="{FF2B5EF4-FFF2-40B4-BE49-F238E27FC236}">
              <a16:creationId xmlns:a16="http://schemas.microsoft.com/office/drawing/2014/main" id="{18B35A5D-62AF-441E-A0A5-9015385E943F}"/>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9" name="Text Box 19">
          <a:extLst>
            <a:ext uri="{FF2B5EF4-FFF2-40B4-BE49-F238E27FC236}">
              <a16:creationId xmlns:a16="http://schemas.microsoft.com/office/drawing/2014/main" id="{399FD306-08F7-46FB-90D9-3D3C2A69EAE9}"/>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0" name="Text Box 16">
          <a:extLst>
            <a:ext uri="{FF2B5EF4-FFF2-40B4-BE49-F238E27FC236}">
              <a16:creationId xmlns:a16="http://schemas.microsoft.com/office/drawing/2014/main" id="{800DC033-F387-4680-A74E-29AB3DA4F60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1" name="Text Box 17">
          <a:extLst>
            <a:ext uri="{FF2B5EF4-FFF2-40B4-BE49-F238E27FC236}">
              <a16:creationId xmlns:a16="http://schemas.microsoft.com/office/drawing/2014/main" id="{C310EC06-1F6A-43B8-95B0-22EC23D01545}"/>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2" name="Text Box 18">
          <a:extLst>
            <a:ext uri="{FF2B5EF4-FFF2-40B4-BE49-F238E27FC236}">
              <a16:creationId xmlns:a16="http://schemas.microsoft.com/office/drawing/2014/main" id="{CDD25F79-EE40-462F-A362-4759F0046D84}"/>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93" name="Text Box 19">
          <a:extLst>
            <a:ext uri="{FF2B5EF4-FFF2-40B4-BE49-F238E27FC236}">
              <a16:creationId xmlns:a16="http://schemas.microsoft.com/office/drawing/2014/main" id="{2A795B3D-A5D4-4F1E-AA8C-DF2C12632B5E}"/>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4" name="Text Box 16">
          <a:extLst>
            <a:ext uri="{FF2B5EF4-FFF2-40B4-BE49-F238E27FC236}">
              <a16:creationId xmlns:a16="http://schemas.microsoft.com/office/drawing/2014/main" id="{C4DB2209-B23F-4FF1-B900-21BEB8C32E9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5" name="Text Box 17">
          <a:extLst>
            <a:ext uri="{FF2B5EF4-FFF2-40B4-BE49-F238E27FC236}">
              <a16:creationId xmlns:a16="http://schemas.microsoft.com/office/drawing/2014/main" id="{6CA590D9-9073-48CE-93B6-7CC8EB8377EB}"/>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6" name="Text Box 18">
          <a:extLst>
            <a:ext uri="{FF2B5EF4-FFF2-40B4-BE49-F238E27FC236}">
              <a16:creationId xmlns:a16="http://schemas.microsoft.com/office/drawing/2014/main" id="{2753AC8E-12B9-4A30-A3D9-0CE5C2F873E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7" name="Text Box 19">
          <a:extLst>
            <a:ext uri="{FF2B5EF4-FFF2-40B4-BE49-F238E27FC236}">
              <a16:creationId xmlns:a16="http://schemas.microsoft.com/office/drawing/2014/main" id="{B41901EA-9202-4119-B214-395C4F506A9C}"/>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98" name="Text Box 16">
          <a:extLst>
            <a:ext uri="{FF2B5EF4-FFF2-40B4-BE49-F238E27FC236}">
              <a16:creationId xmlns:a16="http://schemas.microsoft.com/office/drawing/2014/main" id="{5107B880-6B2E-4E9C-BEC5-24BF74DF917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399" name="Text Box 17">
          <a:extLst>
            <a:ext uri="{FF2B5EF4-FFF2-40B4-BE49-F238E27FC236}">
              <a16:creationId xmlns:a16="http://schemas.microsoft.com/office/drawing/2014/main" id="{C686580F-F226-48D6-8980-F474D6882E1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00" name="Text Box 18">
          <a:extLst>
            <a:ext uri="{FF2B5EF4-FFF2-40B4-BE49-F238E27FC236}">
              <a16:creationId xmlns:a16="http://schemas.microsoft.com/office/drawing/2014/main" id="{D523AB8B-EBE4-4CB3-AA41-259C7FB1CDF6}"/>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01" name="Text Box 19">
          <a:extLst>
            <a:ext uri="{FF2B5EF4-FFF2-40B4-BE49-F238E27FC236}">
              <a16:creationId xmlns:a16="http://schemas.microsoft.com/office/drawing/2014/main" id="{1378A20D-6CA4-43BB-887B-3C5DC53D3392}"/>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2" name="Text Box 16">
          <a:extLst>
            <a:ext uri="{FF2B5EF4-FFF2-40B4-BE49-F238E27FC236}">
              <a16:creationId xmlns:a16="http://schemas.microsoft.com/office/drawing/2014/main" id="{F0377ADE-07FD-4742-8512-F3E952442998}"/>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3" name="Text Box 17">
          <a:extLst>
            <a:ext uri="{FF2B5EF4-FFF2-40B4-BE49-F238E27FC236}">
              <a16:creationId xmlns:a16="http://schemas.microsoft.com/office/drawing/2014/main" id="{00FF1A14-B591-494A-B083-9D3F74022783}"/>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4" name="Text Box 18">
          <a:extLst>
            <a:ext uri="{FF2B5EF4-FFF2-40B4-BE49-F238E27FC236}">
              <a16:creationId xmlns:a16="http://schemas.microsoft.com/office/drawing/2014/main" id="{01F4A98D-315A-433B-986D-91D7F4EA2A5A}"/>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05" name="Text Box 19">
          <a:extLst>
            <a:ext uri="{FF2B5EF4-FFF2-40B4-BE49-F238E27FC236}">
              <a16:creationId xmlns:a16="http://schemas.microsoft.com/office/drawing/2014/main" id="{8FC9546C-5CEA-49AB-BC90-BA3FBDD90402}"/>
            </a:ext>
          </a:extLst>
        </xdr:cNvPr>
        <xdr:cNvSpPr txBox="1">
          <a:spLocks noChangeArrowheads="1"/>
        </xdr:cNvSpPr>
      </xdr:nvSpPr>
      <xdr:spPr bwMode="auto">
        <a:xfrm>
          <a:off x="309181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406" name="Text Box 15">
          <a:extLst>
            <a:ext uri="{FF2B5EF4-FFF2-40B4-BE49-F238E27FC236}">
              <a16:creationId xmlns:a16="http://schemas.microsoft.com/office/drawing/2014/main" id="{F3E2786E-4649-4222-8B56-08B52AEFB94B}"/>
            </a:ext>
          </a:extLst>
        </xdr:cNvPr>
        <xdr:cNvSpPr txBox="1">
          <a:spLocks noChangeArrowheads="1"/>
        </xdr:cNvSpPr>
      </xdr:nvSpPr>
      <xdr:spPr bwMode="auto">
        <a:xfrm>
          <a:off x="4743450" y="52539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7" name="Text Box 16">
          <a:extLst>
            <a:ext uri="{FF2B5EF4-FFF2-40B4-BE49-F238E27FC236}">
              <a16:creationId xmlns:a16="http://schemas.microsoft.com/office/drawing/2014/main" id="{DC2E2E06-2532-4E77-B23A-8F1B5DB152E2}"/>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8" name="Text Box 17">
          <a:extLst>
            <a:ext uri="{FF2B5EF4-FFF2-40B4-BE49-F238E27FC236}">
              <a16:creationId xmlns:a16="http://schemas.microsoft.com/office/drawing/2014/main" id="{E3ADBDC6-DFE4-4ABE-9E6D-6354CEECB529}"/>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9" name="Text Box 18">
          <a:extLst>
            <a:ext uri="{FF2B5EF4-FFF2-40B4-BE49-F238E27FC236}">
              <a16:creationId xmlns:a16="http://schemas.microsoft.com/office/drawing/2014/main" id="{C7533A55-0A0B-47ED-9338-B528FC9E225D}"/>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0" name="Text Box 19">
          <a:extLst>
            <a:ext uri="{FF2B5EF4-FFF2-40B4-BE49-F238E27FC236}">
              <a16:creationId xmlns:a16="http://schemas.microsoft.com/office/drawing/2014/main" id="{59D71A79-A8B3-4A56-9A63-898DCFDCB3D6}"/>
            </a:ext>
          </a:extLst>
        </xdr:cNvPr>
        <xdr:cNvSpPr txBox="1">
          <a:spLocks noChangeArrowheads="1"/>
        </xdr:cNvSpPr>
      </xdr:nvSpPr>
      <xdr:spPr bwMode="auto">
        <a:xfrm>
          <a:off x="47434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442269"/>
    <xdr:sp macro="" textlink="">
      <xdr:nvSpPr>
        <xdr:cNvPr id="1411" name="Text Box 15">
          <a:extLst>
            <a:ext uri="{FF2B5EF4-FFF2-40B4-BE49-F238E27FC236}">
              <a16:creationId xmlns:a16="http://schemas.microsoft.com/office/drawing/2014/main" id="{9052ABA5-C901-414A-B48C-BA076CD3691A}"/>
            </a:ext>
          </a:extLst>
        </xdr:cNvPr>
        <xdr:cNvSpPr txBox="1">
          <a:spLocks noChangeArrowheads="1"/>
        </xdr:cNvSpPr>
      </xdr:nvSpPr>
      <xdr:spPr bwMode="auto">
        <a:xfrm>
          <a:off x="14363700" y="52539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2" name="Text Box 16">
          <a:extLst>
            <a:ext uri="{FF2B5EF4-FFF2-40B4-BE49-F238E27FC236}">
              <a16:creationId xmlns:a16="http://schemas.microsoft.com/office/drawing/2014/main" id="{BA18F363-0AA2-44ED-8B83-B898E3C7C4DD}"/>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3" name="Text Box 17">
          <a:extLst>
            <a:ext uri="{FF2B5EF4-FFF2-40B4-BE49-F238E27FC236}">
              <a16:creationId xmlns:a16="http://schemas.microsoft.com/office/drawing/2014/main" id="{BB1FCBDD-2D89-4094-A16E-09239A40D7A8}"/>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127</xdr:row>
      <xdr:rowOff>0</xdr:rowOff>
    </xdr:from>
    <xdr:ext cx="95250" cy="171450"/>
    <xdr:sp macro="" textlink="">
      <xdr:nvSpPr>
        <xdr:cNvPr id="1414" name="Text Box 18">
          <a:extLst>
            <a:ext uri="{FF2B5EF4-FFF2-40B4-BE49-F238E27FC236}">
              <a16:creationId xmlns:a16="http://schemas.microsoft.com/office/drawing/2014/main" id="{0AF337EA-8021-4269-876D-DCCFC4131247}"/>
            </a:ext>
          </a:extLst>
        </xdr:cNvPr>
        <xdr:cNvSpPr txBox="1">
          <a:spLocks noChangeArrowheads="1"/>
        </xdr:cNvSpPr>
      </xdr:nvSpPr>
      <xdr:spPr bwMode="auto">
        <a:xfrm>
          <a:off x="1436370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5" name="Text Box 16">
          <a:extLst>
            <a:ext uri="{FF2B5EF4-FFF2-40B4-BE49-F238E27FC236}">
              <a16:creationId xmlns:a16="http://schemas.microsoft.com/office/drawing/2014/main" id="{2AC11A5F-3D0D-4772-8B60-692EC4E2ED1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6" name="Text Box 17">
          <a:extLst>
            <a:ext uri="{FF2B5EF4-FFF2-40B4-BE49-F238E27FC236}">
              <a16:creationId xmlns:a16="http://schemas.microsoft.com/office/drawing/2014/main" id="{26CE8998-1DB4-4926-8D58-68020FBC21E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7" name="Text Box 18">
          <a:extLst>
            <a:ext uri="{FF2B5EF4-FFF2-40B4-BE49-F238E27FC236}">
              <a16:creationId xmlns:a16="http://schemas.microsoft.com/office/drawing/2014/main" id="{C3DA0D46-B233-4803-A21B-36B5CBF40EF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8" name="Text Box 19">
          <a:extLst>
            <a:ext uri="{FF2B5EF4-FFF2-40B4-BE49-F238E27FC236}">
              <a16:creationId xmlns:a16="http://schemas.microsoft.com/office/drawing/2014/main" id="{3FAA241C-233B-48D7-89BD-F93E309D4801}"/>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9" name="Text Box 16">
          <a:extLst>
            <a:ext uri="{FF2B5EF4-FFF2-40B4-BE49-F238E27FC236}">
              <a16:creationId xmlns:a16="http://schemas.microsoft.com/office/drawing/2014/main" id="{EDCFF9E4-9AEC-4110-9567-DC239C91AA02}"/>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0" name="Text Box 17">
          <a:extLst>
            <a:ext uri="{FF2B5EF4-FFF2-40B4-BE49-F238E27FC236}">
              <a16:creationId xmlns:a16="http://schemas.microsoft.com/office/drawing/2014/main" id="{077F226A-11B1-4E43-B95C-06C888E82210}"/>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1" name="Text Box 18">
          <a:extLst>
            <a:ext uri="{FF2B5EF4-FFF2-40B4-BE49-F238E27FC236}">
              <a16:creationId xmlns:a16="http://schemas.microsoft.com/office/drawing/2014/main" id="{C318349C-0606-471C-80DA-9E9A5E91E798}"/>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22" name="Text Box 19">
          <a:extLst>
            <a:ext uri="{FF2B5EF4-FFF2-40B4-BE49-F238E27FC236}">
              <a16:creationId xmlns:a16="http://schemas.microsoft.com/office/drawing/2014/main" id="{10F3D915-F20A-4454-BE56-CACC79E9F1B6}"/>
            </a:ext>
          </a:extLst>
        </xdr:cNvPr>
        <xdr:cNvSpPr txBox="1">
          <a:spLocks noChangeArrowheads="1"/>
        </xdr:cNvSpPr>
      </xdr:nvSpPr>
      <xdr:spPr bwMode="auto">
        <a:xfrm>
          <a:off x="19183350" y="52539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3" name="Text Box 16">
          <a:extLst>
            <a:ext uri="{FF2B5EF4-FFF2-40B4-BE49-F238E27FC236}">
              <a16:creationId xmlns:a16="http://schemas.microsoft.com/office/drawing/2014/main" id="{D3D81895-B8D6-4ACB-8396-E791462128DB}"/>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4" name="Text Box 17">
          <a:extLst>
            <a:ext uri="{FF2B5EF4-FFF2-40B4-BE49-F238E27FC236}">
              <a16:creationId xmlns:a16="http://schemas.microsoft.com/office/drawing/2014/main" id="{80279F49-6140-4084-8028-C3F4AADF8C50}"/>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5" name="Text Box 18">
          <a:extLst>
            <a:ext uri="{FF2B5EF4-FFF2-40B4-BE49-F238E27FC236}">
              <a16:creationId xmlns:a16="http://schemas.microsoft.com/office/drawing/2014/main" id="{61A17B08-3764-4984-93F8-40B910515109}"/>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26" name="Text Box 19">
          <a:extLst>
            <a:ext uri="{FF2B5EF4-FFF2-40B4-BE49-F238E27FC236}">
              <a16:creationId xmlns:a16="http://schemas.microsoft.com/office/drawing/2014/main" id="{837AC72A-EAE6-4023-BE84-957099033FF5}"/>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7" name="Text Box 16">
          <a:extLst>
            <a:ext uri="{FF2B5EF4-FFF2-40B4-BE49-F238E27FC236}">
              <a16:creationId xmlns:a16="http://schemas.microsoft.com/office/drawing/2014/main" id="{134ABA10-A2A4-4E24-BEA8-ECAC638146A4}"/>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8" name="Text Box 17">
          <a:extLst>
            <a:ext uri="{FF2B5EF4-FFF2-40B4-BE49-F238E27FC236}">
              <a16:creationId xmlns:a16="http://schemas.microsoft.com/office/drawing/2014/main" id="{3818A3A0-A75F-4E51-B19C-7B1CB7F960F5}"/>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29" name="Text Box 18">
          <a:extLst>
            <a:ext uri="{FF2B5EF4-FFF2-40B4-BE49-F238E27FC236}">
              <a16:creationId xmlns:a16="http://schemas.microsoft.com/office/drawing/2014/main" id="{37920CBC-0454-4527-9125-C07FAE95E397}"/>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30" name="Text Box 19">
          <a:extLst>
            <a:ext uri="{FF2B5EF4-FFF2-40B4-BE49-F238E27FC236}">
              <a16:creationId xmlns:a16="http://schemas.microsoft.com/office/drawing/2014/main" id="{EFCE3820-B599-4569-878A-20ED9135DCB3}"/>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1" name="Text Box 16">
          <a:extLst>
            <a:ext uri="{FF2B5EF4-FFF2-40B4-BE49-F238E27FC236}">
              <a16:creationId xmlns:a16="http://schemas.microsoft.com/office/drawing/2014/main" id="{BEB37BB0-61AB-4EBF-8078-680E92B700BE}"/>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2" name="Text Box 17">
          <a:extLst>
            <a:ext uri="{FF2B5EF4-FFF2-40B4-BE49-F238E27FC236}">
              <a16:creationId xmlns:a16="http://schemas.microsoft.com/office/drawing/2014/main" id="{53B5C51F-FF35-4AF4-A6CE-0B6AC7F0231A}"/>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3" name="Text Box 18">
          <a:extLst>
            <a:ext uri="{FF2B5EF4-FFF2-40B4-BE49-F238E27FC236}">
              <a16:creationId xmlns:a16="http://schemas.microsoft.com/office/drawing/2014/main" id="{4894138B-0DBF-4CDB-B631-548AD324FB41}"/>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34" name="Text Box 19">
          <a:extLst>
            <a:ext uri="{FF2B5EF4-FFF2-40B4-BE49-F238E27FC236}">
              <a16:creationId xmlns:a16="http://schemas.microsoft.com/office/drawing/2014/main" id="{58F66584-698A-43EE-B860-E4EE602B3521}"/>
            </a:ext>
          </a:extLst>
        </xdr:cNvPr>
        <xdr:cNvSpPr txBox="1">
          <a:spLocks noChangeArrowheads="1"/>
        </xdr:cNvSpPr>
      </xdr:nvSpPr>
      <xdr:spPr bwMode="auto">
        <a:xfrm>
          <a:off x="309181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1435" name="Text Box 15">
          <a:extLst>
            <a:ext uri="{FF2B5EF4-FFF2-40B4-BE49-F238E27FC236}">
              <a16:creationId xmlns:a16="http://schemas.microsoft.com/office/drawing/2014/main" id="{64CA0D02-0AE8-40E1-991C-05597713E13A}"/>
            </a:ext>
          </a:extLst>
        </xdr:cNvPr>
        <xdr:cNvSpPr txBox="1">
          <a:spLocks noChangeArrowheads="1"/>
        </xdr:cNvSpPr>
      </xdr:nvSpPr>
      <xdr:spPr bwMode="auto">
        <a:xfrm>
          <a:off x="4743450" y="10934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6" name="Text Box 16">
          <a:extLst>
            <a:ext uri="{FF2B5EF4-FFF2-40B4-BE49-F238E27FC236}">
              <a16:creationId xmlns:a16="http://schemas.microsoft.com/office/drawing/2014/main" id="{317E69AC-FC7F-4B26-8DB1-78420F8A4FB4}"/>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7" name="Text Box 17">
          <a:extLst>
            <a:ext uri="{FF2B5EF4-FFF2-40B4-BE49-F238E27FC236}">
              <a16:creationId xmlns:a16="http://schemas.microsoft.com/office/drawing/2014/main" id="{0D4E8BCC-C97F-4650-B3A1-FB33E621FCD4}"/>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8" name="Text Box 18">
          <a:extLst>
            <a:ext uri="{FF2B5EF4-FFF2-40B4-BE49-F238E27FC236}">
              <a16:creationId xmlns:a16="http://schemas.microsoft.com/office/drawing/2014/main" id="{488A3751-34B7-4619-9096-60B06FF33D73}"/>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39" name="Text Box 19">
          <a:extLst>
            <a:ext uri="{FF2B5EF4-FFF2-40B4-BE49-F238E27FC236}">
              <a16:creationId xmlns:a16="http://schemas.microsoft.com/office/drawing/2014/main" id="{564457EC-BAF8-4FFA-86FF-EFCD6DD55BE8}"/>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14</xdr:row>
      <xdr:rowOff>504825</xdr:rowOff>
    </xdr:from>
    <xdr:ext cx="95250" cy="442269"/>
    <xdr:sp macro="" textlink="">
      <xdr:nvSpPr>
        <xdr:cNvPr id="1440" name="Text Box 15">
          <a:extLst>
            <a:ext uri="{FF2B5EF4-FFF2-40B4-BE49-F238E27FC236}">
              <a16:creationId xmlns:a16="http://schemas.microsoft.com/office/drawing/2014/main" id="{29ACCA61-88AF-4FD0-B98C-57FCBE3AF4C0}"/>
            </a:ext>
          </a:extLst>
        </xdr:cNvPr>
        <xdr:cNvSpPr txBox="1">
          <a:spLocks noChangeArrowheads="1"/>
        </xdr:cNvSpPr>
      </xdr:nvSpPr>
      <xdr:spPr bwMode="auto">
        <a:xfrm>
          <a:off x="14363700" y="10934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1" name="Text Box 16">
          <a:extLst>
            <a:ext uri="{FF2B5EF4-FFF2-40B4-BE49-F238E27FC236}">
              <a16:creationId xmlns:a16="http://schemas.microsoft.com/office/drawing/2014/main" id="{D8CEC691-E244-4F57-94C2-5E4639529C64}"/>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2" name="Text Box 17">
          <a:extLst>
            <a:ext uri="{FF2B5EF4-FFF2-40B4-BE49-F238E27FC236}">
              <a16:creationId xmlns:a16="http://schemas.microsoft.com/office/drawing/2014/main" id="{8B80306F-F056-4B27-91BF-AAF19F6EEC42}"/>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1443" name="Text Box 18">
          <a:extLst>
            <a:ext uri="{FF2B5EF4-FFF2-40B4-BE49-F238E27FC236}">
              <a16:creationId xmlns:a16="http://schemas.microsoft.com/office/drawing/2014/main" id="{D94EF094-8C2E-4625-B84A-9C22FC471CAF}"/>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4" name="Text Box 16">
          <a:extLst>
            <a:ext uri="{FF2B5EF4-FFF2-40B4-BE49-F238E27FC236}">
              <a16:creationId xmlns:a16="http://schemas.microsoft.com/office/drawing/2014/main" id="{C6EAD16C-5D5C-46F7-A3AB-7DB5C464B6E2}"/>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5" name="Text Box 17">
          <a:extLst>
            <a:ext uri="{FF2B5EF4-FFF2-40B4-BE49-F238E27FC236}">
              <a16:creationId xmlns:a16="http://schemas.microsoft.com/office/drawing/2014/main" id="{0334275F-9AB6-4011-B0D9-1E76C9958F46}"/>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6" name="Text Box 18">
          <a:extLst>
            <a:ext uri="{FF2B5EF4-FFF2-40B4-BE49-F238E27FC236}">
              <a16:creationId xmlns:a16="http://schemas.microsoft.com/office/drawing/2014/main" id="{389AC076-EF87-4CEF-BF92-AA12FD78D8C4}"/>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7" name="Text Box 19">
          <a:extLst>
            <a:ext uri="{FF2B5EF4-FFF2-40B4-BE49-F238E27FC236}">
              <a16:creationId xmlns:a16="http://schemas.microsoft.com/office/drawing/2014/main" id="{AAA688E1-C4D4-484F-ACDC-AF05A598811A}"/>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8" name="Text Box 16">
          <a:extLst>
            <a:ext uri="{FF2B5EF4-FFF2-40B4-BE49-F238E27FC236}">
              <a16:creationId xmlns:a16="http://schemas.microsoft.com/office/drawing/2014/main" id="{F847ABC4-439A-4EFE-9489-A64FE45D3815}"/>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49" name="Text Box 17">
          <a:extLst>
            <a:ext uri="{FF2B5EF4-FFF2-40B4-BE49-F238E27FC236}">
              <a16:creationId xmlns:a16="http://schemas.microsoft.com/office/drawing/2014/main" id="{308E776E-C8FD-4D45-BBF4-4C568E866289}"/>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50" name="Text Box 18">
          <a:extLst>
            <a:ext uri="{FF2B5EF4-FFF2-40B4-BE49-F238E27FC236}">
              <a16:creationId xmlns:a16="http://schemas.microsoft.com/office/drawing/2014/main" id="{518DFC0A-FD8A-46E2-847A-A791A0FFEEF7}"/>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1451" name="Text Box 15">
          <a:extLst>
            <a:ext uri="{FF2B5EF4-FFF2-40B4-BE49-F238E27FC236}">
              <a16:creationId xmlns:a16="http://schemas.microsoft.com/office/drawing/2014/main" id="{FE901534-9758-4B53-9D4E-998B75889B94}"/>
            </a:ext>
          </a:extLst>
        </xdr:cNvPr>
        <xdr:cNvSpPr txBox="1">
          <a:spLocks noChangeArrowheads="1"/>
        </xdr:cNvSpPr>
      </xdr:nvSpPr>
      <xdr:spPr bwMode="auto">
        <a:xfrm>
          <a:off x="4743450" y="12420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442269"/>
    <xdr:sp macro="" textlink="">
      <xdr:nvSpPr>
        <xdr:cNvPr id="1452" name="Text Box 15">
          <a:extLst>
            <a:ext uri="{FF2B5EF4-FFF2-40B4-BE49-F238E27FC236}">
              <a16:creationId xmlns:a16="http://schemas.microsoft.com/office/drawing/2014/main" id="{0EDFFA06-3421-49F9-9B11-B9008D84C5E6}"/>
            </a:ext>
          </a:extLst>
        </xdr:cNvPr>
        <xdr:cNvSpPr txBox="1">
          <a:spLocks noChangeArrowheads="1"/>
        </xdr:cNvSpPr>
      </xdr:nvSpPr>
      <xdr:spPr bwMode="auto">
        <a:xfrm>
          <a:off x="14363700" y="12420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1453" name="Text Box 15">
          <a:extLst>
            <a:ext uri="{FF2B5EF4-FFF2-40B4-BE49-F238E27FC236}">
              <a16:creationId xmlns:a16="http://schemas.microsoft.com/office/drawing/2014/main" id="{02144A9C-AE57-4CE9-88A0-C2ED5C0E6795}"/>
            </a:ext>
          </a:extLst>
        </xdr:cNvPr>
        <xdr:cNvSpPr txBox="1">
          <a:spLocks noChangeArrowheads="1"/>
        </xdr:cNvSpPr>
      </xdr:nvSpPr>
      <xdr:spPr bwMode="auto">
        <a:xfrm>
          <a:off x="474345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1454" name="Text Box 15">
          <a:extLst>
            <a:ext uri="{FF2B5EF4-FFF2-40B4-BE49-F238E27FC236}">
              <a16:creationId xmlns:a16="http://schemas.microsoft.com/office/drawing/2014/main" id="{8CFCF36D-0275-4073-8389-3F090B033F10}"/>
            </a:ext>
          </a:extLst>
        </xdr:cNvPr>
        <xdr:cNvSpPr txBox="1">
          <a:spLocks noChangeArrowheads="1"/>
        </xdr:cNvSpPr>
      </xdr:nvSpPr>
      <xdr:spPr bwMode="auto">
        <a:xfrm>
          <a:off x="4743450" y="12420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170392</xdr:rowOff>
    </xdr:from>
    <xdr:ext cx="95250" cy="213632"/>
    <xdr:sp macro="" textlink="">
      <xdr:nvSpPr>
        <xdr:cNvPr id="1455" name="Text Box 15">
          <a:extLst>
            <a:ext uri="{FF2B5EF4-FFF2-40B4-BE49-F238E27FC236}">
              <a16:creationId xmlns:a16="http://schemas.microsoft.com/office/drawing/2014/main" id="{C9894484-495B-475F-99C0-55E26692EA5E}"/>
            </a:ext>
          </a:extLst>
        </xdr:cNvPr>
        <xdr:cNvSpPr txBox="1">
          <a:spLocks noChangeArrowheads="1"/>
        </xdr:cNvSpPr>
      </xdr:nvSpPr>
      <xdr:spPr bwMode="auto">
        <a:xfrm>
          <a:off x="14392275" y="122195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6" name="Text Box 16">
          <a:extLst>
            <a:ext uri="{FF2B5EF4-FFF2-40B4-BE49-F238E27FC236}">
              <a16:creationId xmlns:a16="http://schemas.microsoft.com/office/drawing/2014/main" id="{DF2EC8F8-4435-4ADA-BCD9-1CBC05333EB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7" name="Text Box 17">
          <a:extLst>
            <a:ext uri="{FF2B5EF4-FFF2-40B4-BE49-F238E27FC236}">
              <a16:creationId xmlns:a16="http://schemas.microsoft.com/office/drawing/2014/main" id="{21CFB0A5-F5B7-4C02-8AAE-F04745CAF18A}"/>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8" name="Text Box 18">
          <a:extLst>
            <a:ext uri="{FF2B5EF4-FFF2-40B4-BE49-F238E27FC236}">
              <a16:creationId xmlns:a16="http://schemas.microsoft.com/office/drawing/2014/main" id="{5A4AD3DC-13DB-4571-AB42-7B0EED6ED92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59" name="Text Box 19">
          <a:extLst>
            <a:ext uri="{FF2B5EF4-FFF2-40B4-BE49-F238E27FC236}">
              <a16:creationId xmlns:a16="http://schemas.microsoft.com/office/drawing/2014/main" id="{EE092C73-1C25-446C-9F82-BD1BE9FADEB9}"/>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0" name="Text Box 16">
          <a:extLst>
            <a:ext uri="{FF2B5EF4-FFF2-40B4-BE49-F238E27FC236}">
              <a16:creationId xmlns:a16="http://schemas.microsoft.com/office/drawing/2014/main" id="{A153FAB5-C2E7-4B2C-B9F8-58797D7DF13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1" name="Text Box 17">
          <a:extLst>
            <a:ext uri="{FF2B5EF4-FFF2-40B4-BE49-F238E27FC236}">
              <a16:creationId xmlns:a16="http://schemas.microsoft.com/office/drawing/2014/main" id="{041D5621-C65D-4233-9B3D-6B9B71FC9362}"/>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2" name="Text Box 18">
          <a:extLst>
            <a:ext uri="{FF2B5EF4-FFF2-40B4-BE49-F238E27FC236}">
              <a16:creationId xmlns:a16="http://schemas.microsoft.com/office/drawing/2014/main" id="{43CD8710-F378-40DD-8E04-F1164D63CE9E}"/>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63" name="Text Box 19">
          <a:extLst>
            <a:ext uri="{FF2B5EF4-FFF2-40B4-BE49-F238E27FC236}">
              <a16:creationId xmlns:a16="http://schemas.microsoft.com/office/drawing/2014/main" id="{51FDBF89-E33E-49AF-8BCD-FD55E999BB5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4" name="Text Box 16">
          <a:extLst>
            <a:ext uri="{FF2B5EF4-FFF2-40B4-BE49-F238E27FC236}">
              <a16:creationId xmlns:a16="http://schemas.microsoft.com/office/drawing/2014/main" id="{0C0AA9F7-81C6-4843-908A-1258EE96AEC1}"/>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5" name="Text Box 17">
          <a:extLst>
            <a:ext uri="{FF2B5EF4-FFF2-40B4-BE49-F238E27FC236}">
              <a16:creationId xmlns:a16="http://schemas.microsoft.com/office/drawing/2014/main" id="{D71B659A-8725-4A3C-B6A2-DC93E2EEFF7E}"/>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6" name="Text Box 18">
          <a:extLst>
            <a:ext uri="{FF2B5EF4-FFF2-40B4-BE49-F238E27FC236}">
              <a16:creationId xmlns:a16="http://schemas.microsoft.com/office/drawing/2014/main" id="{564B9FEA-16FA-47E5-B1EC-9F316447F50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67" name="Text Box 19">
          <a:extLst>
            <a:ext uri="{FF2B5EF4-FFF2-40B4-BE49-F238E27FC236}">
              <a16:creationId xmlns:a16="http://schemas.microsoft.com/office/drawing/2014/main" id="{9E4936B4-E0B1-44ED-BB3E-CD8C7452A43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1468" name="Text Box 15">
          <a:extLst>
            <a:ext uri="{FF2B5EF4-FFF2-40B4-BE49-F238E27FC236}">
              <a16:creationId xmlns:a16="http://schemas.microsoft.com/office/drawing/2014/main" id="{A64E3620-1FA7-4664-AAAB-3229C0E5E966}"/>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69" name="Text Box 16">
          <a:extLst>
            <a:ext uri="{FF2B5EF4-FFF2-40B4-BE49-F238E27FC236}">
              <a16:creationId xmlns:a16="http://schemas.microsoft.com/office/drawing/2014/main" id="{6E47B5D8-8274-4734-A214-AA42F788B949}"/>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0" name="Text Box 17">
          <a:extLst>
            <a:ext uri="{FF2B5EF4-FFF2-40B4-BE49-F238E27FC236}">
              <a16:creationId xmlns:a16="http://schemas.microsoft.com/office/drawing/2014/main" id="{5ED8BE7D-D6BC-4A17-9C3F-65976FB6AA2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1" name="Text Box 18">
          <a:extLst>
            <a:ext uri="{FF2B5EF4-FFF2-40B4-BE49-F238E27FC236}">
              <a16:creationId xmlns:a16="http://schemas.microsoft.com/office/drawing/2014/main" id="{03C6C161-57F2-4CE9-8BD5-6FC6F8F04562}"/>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72" name="Text Box 19">
          <a:extLst>
            <a:ext uri="{FF2B5EF4-FFF2-40B4-BE49-F238E27FC236}">
              <a16:creationId xmlns:a16="http://schemas.microsoft.com/office/drawing/2014/main" id="{8C61411B-8F5D-4B82-8993-C5A9C43DEAE0}"/>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3" name="Text Box 16">
          <a:extLst>
            <a:ext uri="{FF2B5EF4-FFF2-40B4-BE49-F238E27FC236}">
              <a16:creationId xmlns:a16="http://schemas.microsoft.com/office/drawing/2014/main" id="{046ABB4D-B001-4F5F-AFA8-7370714448B0}"/>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4" name="Text Box 17">
          <a:extLst>
            <a:ext uri="{FF2B5EF4-FFF2-40B4-BE49-F238E27FC236}">
              <a16:creationId xmlns:a16="http://schemas.microsoft.com/office/drawing/2014/main" id="{BF8708D4-E827-43F4-9561-FFF429F8A088}"/>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1475" name="Text Box 18">
          <a:extLst>
            <a:ext uri="{FF2B5EF4-FFF2-40B4-BE49-F238E27FC236}">
              <a16:creationId xmlns:a16="http://schemas.microsoft.com/office/drawing/2014/main" id="{2F1D5527-4523-4653-AD21-F9C43B594FD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6" name="Text Box 16">
          <a:extLst>
            <a:ext uri="{FF2B5EF4-FFF2-40B4-BE49-F238E27FC236}">
              <a16:creationId xmlns:a16="http://schemas.microsoft.com/office/drawing/2014/main" id="{B624B765-B0B8-4091-BE53-00EEA2FA64CD}"/>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7" name="Text Box 17">
          <a:extLst>
            <a:ext uri="{FF2B5EF4-FFF2-40B4-BE49-F238E27FC236}">
              <a16:creationId xmlns:a16="http://schemas.microsoft.com/office/drawing/2014/main" id="{49337378-213C-4AD0-87AA-714AABD7111F}"/>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8" name="Text Box 18">
          <a:extLst>
            <a:ext uri="{FF2B5EF4-FFF2-40B4-BE49-F238E27FC236}">
              <a16:creationId xmlns:a16="http://schemas.microsoft.com/office/drawing/2014/main" id="{285FF7E3-CAAF-4FD0-8F18-E4C6C036F995}"/>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79" name="Text Box 19">
          <a:extLst>
            <a:ext uri="{FF2B5EF4-FFF2-40B4-BE49-F238E27FC236}">
              <a16:creationId xmlns:a16="http://schemas.microsoft.com/office/drawing/2014/main" id="{143F1435-7C3D-4353-91CB-DC232A897222}"/>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0" name="Text Box 16">
          <a:extLst>
            <a:ext uri="{FF2B5EF4-FFF2-40B4-BE49-F238E27FC236}">
              <a16:creationId xmlns:a16="http://schemas.microsoft.com/office/drawing/2014/main" id="{2529E35A-AEED-4242-BA6A-C163A1181A43}"/>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1" name="Text Box 17">
          <a:extLst>
            <a:ext uri="{FF2B5EF4-FFF2-40B4-BE49-F238E27FC236}">
              <a16:creationId xmlns:a16="http://schemas.microsoft.com/office/drawing/2014/main" id="{DAC39B41-35A0-4322-A077-91B70B090C02}"/>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2" name="Text Box 18">
          <a:extLst>
            <a:ext uri="{FF2B5EF4-FFF2-40B4-BE49-F238E27FC236}">
              <a16:creationId xmlns:a16="http://schemas.microsoft.com/office/drawing/2014/main" id="{080725E0-6B9A-4F74-9BE3-F21635D6B7E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483" name="Text Box 19">
          <a:extLst>
            <a:ext uri="{FF2B5EF4-FFF2-40B4-BE49-F238E27FC236}">
              <a16:creationId xmlns:a16="http://schemas.microsoft.com/office/drawing/2014/main" id="{750580A0-EB11-4417-827E-FA0146ACB9B1}"/>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4" name="Text Box 16">
          <a:extLst>
            <a:ext uri="{FF2B5EF4-FFF2-40B4-BE49-F238E27FC236}">
              <a16:creationId xmlns:a16="http://schemas.microsoft.com/office/drawing/2014/main" id="{22B3F510-055A-4C80-892F-87D584D7A044}"/>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5" name="Text Box 17">
          <a:extLst>
            <a:ext uri="{FF2B5EF4-FFF2-40B4-BE49-F238E27FC236}">
              <a16:creationId xmlns:a16="http://schemas.microsoft.com/office/drawing/2014/main" id="{657D98D5-88D5-4147-8D39-830DB84D9544}"/>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6" name="Text Box 18">
          <a:extLst>
            <a:ext uri="{FF2B5EF4-FFF2-40B4-BE49-F238E27FC236}">
              <a16:creationId xmlns:a16="http://schemas.microsoft.com/office/drawing/2014/main" id="{3B7D3056-79D4-4B59-93D3-6DBEEBD8AD2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87" name="Text Box 19">
          <a:extLst>
            <a:ext uri="{FF2B5EF4-FFF2-40B4-BE49-F238E27FC236}">
              <a16:creationId xmlns:a16="http://schemas.microsoft.com/office/drawing/2014/main" id="{4A8651E3-B2FC-4D5E-ACC2-46DE5E8B95A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488" name="Text Box 15">
          <a:extLst>
            <a:ext uri="{FF2B5EF4-FFF2-40B4-BE49-F238E27FC236}">
              <a16:creationId xmlns:a16="http://schemas.microsoft.com/office/drawing/2014/main" id="{7598B39E-3F6B-495B-B462-A8C16F2DDCFE}"/>
            </a:ext>
          </a:extLst>
        </xdr:cNvPr>
        <xdr:cNvSpPr txBox="1">
          <a:spLocks noChangeArrowheads="1"/>
        </xdr:cNvSpPr>
      </xdr:nvSpPr>
      <xdr:spPr bwMode="auto">
        <a:xfrm>
          <a:off x="4743450" y="16878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89" name="Text Box 16">
          <a:extLst>
            <a:ext uri="{FF2B5EF4-FFF2-40B4-BE49-F238E27FC236}">
              <a16:creationId xmlns:a16="http://schemas.microsoft.com/office/drawing/2014/main" id="{B2086415-0E2E-4F67-BDCC-92B31135357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0" name="Text Box 17">
          <a:extLst>
            <a:ext uri="{FF2B5EF4-FFF2-40B4-BE49-F238E27FC236}">
              <a16:creationId xmlns:a16="http://schemas.microsoft.com/office/drawing/2014/main" id="{0FC28860-1835-433D-B37C-CA1C5A7AD07E}"/>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1" name="Text Box 18">
          <a:extLst>
            <a:ext uri="{FF2B5EF4-FFF2-40B4-BE49-F238E27FC236}">
              <a16:creationId xmlns:a16="http://schemas.microsoft.com/office/drawing/2014/main" id="{7DD1B799-EB01-45F5-8ABB-8BFE20BCE640}"/>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492" name="Text Box 19">
          <a:extLst>
            <a:ext uri="{FF2B5EF4-FFF2-40B4-BE49-F238E27FC236}">
              <a16:creationId xmlns:a16="http://schemas.microsoft.com/office/drawing/2014/main" id="{4346FB9F-2D51-48DF-B407-EDA5CDEC1AD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1493" name="Text Box 15">
          <a:extLst>
            <a:ext uri="{FF2B5EF4-FFF2-40B4-BE49-F238E27FC236}">
              <a16:creationId xmlns:a16="http://schemas.microsoft.com/office/drawing/2014/main" id="{EE3DA376-88BB-4549-94B4-631BD864E3CD}"/>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4" name="Text Box 16">
          <a:extLst>
            <a:ext uri="{FF2B5EF4-FFF2-40B4-BE49-F238E27FC236}">
              <a16:creationId xmlns:a16="http://schemas.microsoft.com/office/drawing/2014/main" id="{80248745-5DC5-4B4B-B421-CC8564E61900}"/>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5" name="Text Box 17">
          <a:extLst>
            <a:ext uri="{FF2B5EF4-FFF2-40B4-BE49-F238E27FC236}">
              <a16:creationId xmlns:a16="http://schemas.microsoft.com/office/drawing/2014/main" id="{612B0B62-D859-4F10-8237-3A38C0957386}"/>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6" name="Text Box 18">
          <a:extLst>
            <a:ext uri="{FF2B5EF4-FFF2-40B4-BE49-F238E27FC236}">
              <a16:creationId xmlns:a16="http://schemas.microsoft.com/office/drawing/2014/main" id="{9B53727F-BEEF-454B-9D66-324F0DE7E463}"/>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497" name="Text Box 19">
          <a:extLst>
            <a:ext uri="{FF2B5EF4-FFF2-40B4-BE49-F238E27FC236}">
              <a16:creationId xmlns:a16="http://schemas.microsoft.com/office/drawing/2014/main" id="{F679403F-AC88-4D88-AA83-FB5D94CC8775}"/>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498" name="Text Box 15">
          <a:extLst>
            <a:ext uri="{FF2B5EF4-FFF2-40B4-BE49-F238E27FC236}">
              <a16:creationId xmlns:a16="http://schemas.microsoft.com/office/drawing/2014/main" id="{53011D62-6BC0-48C8-8195-CB154F43D633}"/>
            </a:ext>
          </a:extLst>
        </xdr:cNvPr>
        <xdr:cNvSpPr txBox="1">
          <a:spLocks noChangeArrowheads="1"/>
        </xdr:cNvSpPr>
      </xdr:nvSpPr>
      <xdr:spPr bwMode="auto">
        <a:xfrm>
          <a:off x="4743450" y="165068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499" name="Text Box 16">
          <a:extLst>
            <a:ext uri="{FF2B5EF4-FFF2-40B4-BE49-F238E27FC236}">
              <a16:creationId xmlns:a16="http://schemas.microsoft.com/office/drawing/2014/main" id="{0C24B18A-2418-4810-8B31-0F24A90A5F19}"/>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0" name="Text Box 17">
          <a:extLst>
            <a:ext uri="{FF2B5EF4-FFF2-40B4-BE49-F238E27FC236}">
              <a16:creationId xmlns:a16="http://schemas.microsoft.com/office/drawing/2014/main" id="{D85DFBD0-06A2-4C96-A177-DB36F1DAF9E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1" name="Text Box 18">
          <a:extLst>
            <a:ext uri="{FF2B5EF4-FFF2-40B4-BE49-F238E27FC236}">
              <a16:creationId xmlns:a16="http://schemas.microsoft.com/office/drawing/2014/main" id="{72D649AE-106C-46C2-B0C8-345DF924878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2" name="Text Box 19">
          <a:extLst>
            <a:ext uri="{FF2B5EF4-FFF2-40B4-BE49-F238E27FC236}">
              <a16:creationId xmlns:a16="http://schemas.microsoft.com/office/drawing/2014/main" id="{5ADADA9F-5D45-47BF-B03E-68736ED3155A}"/>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03" name="Text Box 15">
          <a:extLst>
            <a:ext uri="{FF2B5EF4-FFF2-40B4-BE49-F238E27FC236}">
              <a16:creationId xmlns:a16="http://schemas.microsoft.com/office/drawing/2014/main" id="{73446A08-DEC5-44F3-93AB-602EF3B0D09E}"/>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04" name="Text Box 15">
          <a:extLst>
            <a:ext uri="{FF2B5EF4-FFF2-40B4-BE49-F238E27FC236}">
              <a16:creationId xmlns:a16="http://schemas.microsoft.com/office/drawing/2014/main" id="{58A807CD-2902-44BB-BF64-5643D5388084}"/>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504825</xdr:rowOff>
    </xdr:from>
    <xdr:ext cx="95250" cy="442269"/>
    <xdr:sp macro="" textlink="">
      <xdr:nvSpPr>
        <xdr:cNvPr id="1505" name="Text Box 15">
          <a:extLst>
            <a:ext uri="{FF2B5EF4-FFF2-40B4-BE49-F238E27FC236}">
              <a16:creationId xmlns:a16="http://schemas.microsoft.com/office/drawing/2014/main" id="{3266883F-D0E5-4914-9E6F-1AA039E5432D}"/>
            </a:ext>
          </a:extLst>
        </xdr:cNvPr>
        <xdr:cNvSpPr txBox="1">
          <a:spLocks noChangeArrowheads="1"/>
        </xdr:cNvSpPr>
      </xdr:nvSpPr>
      <xdr:spPr bwMode="auto">
        <a:xfrm>
          <a:off x="14363700" y="165068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6" name="Text Box 16">
          <a:extLst>
            <a:ext uri="{FF2B5EF4-FFF2-40B4-BE49-F238E27FC236}">
              <a16:creationId xmlns:a16="http://schemas.microsoft.com/office/drawing/2014/main" id="{A7C7BFFB-5073-40C8-9B9C-AC72E9269CC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7" name="Text Box 17">
          <a:extLst>
            <a:ext uri="{FF2B5EF4-FFF2-40B4-BE49-F238E27FC236}">
              <a16:creationId xmlns:a16="http://schemas.microsoft.com/office/drawing/2014/main" id="{06ED6CE8-02FE-4F55-A0D8-862D6D7A55F4}"/>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1508" name="Text Box 18">
          <a:extLst>
            <a:ext uri="{FF2B5EF4-FFF2-40B4-BE49-F238E27FC236}">
              <a16:creationId xmlns:a16="http://schemas.microsoft.com/office/drawing/2014/main" id="{89E24753-92EC-4195-895A-11F44523AC4B}"/>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213632"/>
    <xdr:sp macro="" textlink="">
      <xdr:nvSpPr>
        <xdr:cNvPr id="1509" name="Text Box 15">
          <a:extLst>
            <a:ext uri="{FF2B5EF4-FFF2-40B4-BE49-F238E27FC236}">
              <a16:creationId xmlns:a16="http://schemas.microsoft.com/office/drawing/2014/main" id="{DB7905CA-C397-4F91-A92E-22BECC88D047}"/>
            </a:ext>
          </a:extLst>
        </xdr:cNvPr>
        <xdr:cNvSpPr txBox="1">
          <a:spLocks noChangeArrowheads="1"/>
        </xdr:cNvSpPr>
      </xdr:nvSpPr>
      <xdr:spPr bwMode="auto">
        <a:xfrm>
          <a:off x="1436370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0" name="Text Box 16">
          <a:extLst>
            <a:ext uri="{FF2B5EF4-FFF2-40B4-BE49-F238E27FC236}">
              <a16:creationId xmlns:a16="http://schemas.microsoft.com/office/drawing/2014/main" id="{B2973D4C-80C8-45ED-BA24-5B2B3AC05B3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1" name="Text Box 17">
          <a:extLst>
            <a:ext uri="{FF2B5EF4-FFF2-40B4-BE49-F238E27FC236}">
              <a16:creationId xmlns:a16="http://schemas.microsoft.com/office/drawing/2014/main" id="{8994C64B-D681-40D6-B3A5-F0880272C21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2" name="Text Box 18">
          <a:extLst>
            <a:ext uri="{FF2B5EF4-FFF2-40B4-BE49-F238E27FC236}">
              <a16:creationId xmlns:a16="http://schemas.microsoft.com/office/drawing/2014/main" id="{FF759DC4-F0CC-4E42-AC5B-E81A6CD5F4B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3" name="Text Box 19">
          <a:extLst>
            <a:ext uri="{FF2B5EF4-FFF2-40B4-BE49-F238E27FC236}">
              <a16:creationId xmlns:a16="http://schemas.microsoft.com/office/drawing/2014/main" id="{92C665A2-3FD1-4CF9-A086-0EFE15EB9EC1}"/>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4" name="Text Box 16">
          <a:extLst>
            <a:ext uri="{FF2B5EF4-FFF2-40B4-BE49-F238E27FC236}">
              <a16:creationId xmlns:a16="http://schemas.microsoft.com/office/drawing/2014/main" id="{8182A35D-FB62-4CFB-8488-63D09E2F6EB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5" name="Text Box 17">
          <a:extLst>
            <a:ext uri="{FF2B5EF4-FFF2-40B4-BE49-F238E27FC236}">
              <a16:creationId xmlns:a16="http://schemas.microsoft.com/office/drawing/2014/main" id="{0BD11165-7FF8-4954-B09B-6E3337AD72C5}"/>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6" name="Text Box 18">
          <a:extLst>
            <a:ext uri="{FF2B5EF4-FFF2-40B4-BE49-F238E27FC236}">
              <a16:creationId xmlns:a16="http://schemas.microsoft.com/office/drawing/2014/main" id="{843B4198-9ABE-414E-B13F-CC56CB4EF1F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17" name="Text Box 19">
          <a:extLst>
            <a:ext uri="{FF2B5EF4-FFF2-40B4-BE49-F238E27FC236}">
              <a16:creationId xmlns:a16="http://schemas.microsoft.com/office/drawing/2014/main" id="{3EEF1A3D-6A0F-4E85-8EF5-9202516A11E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18" name="Text Box 16">
          <a:extLst>
            <a:ext uri="{FF2B5EF4-FFF2-40B4-BE49-F238E27FC236}">
              <a16:creationId xmlns:a16="http://schemas.microsoft.com/office/drawing/2014/main" id="{59F8A826-7D0A-44F0-8D6A-025A44748CB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19" name="Text Box 17">
          <a:extLst>
            <a:ext uri="{FF2B5EF4-FFF2-40B4-BE49-F238E27FC236}">
              <a16:creationId xmlns:a16="http://schemas.microsoft.com/office/drawing/2014/main" id="{CF63BB4A-B179-4876-97C3-7B60023C67D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20" name="Text Box 18">
          <a:extLst>
            <a:ext uri="{FF2B5EF4-FFF2-40B4-BE49-F238E27FC236}">
              <a16:creationId xmlns:a16="http://schemas.microsoft.com/office/drawing/2014/main" id="{1E9CFF3B-765D-49F8-B8D2-40B2C698595B}"/>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21" name="Text Box 19">
          <a:extLst>
            <a:ext uri="{FF2B5EF4-FFF2-40B4-BE49-F238E27FC236}">
              <a16:creationId xmlns:a16="http://schemas.microsoft.com/office/drawing/2014/main" id="{BC52C310-8EB9-46DB-8C8A-26BABBFB2A70}"/>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2" name="Text Box 16">
          <a:extLst>
            <a:ext uri="{FF2B5EF4-FFF2-40B4-BE49-F238E27FC236}">
              <a16:creationId xmlns:a16="http://schemas.microsoft.com/office/drawing/2014/main" id="{8DAC0F13-D457-4275-9671-F8A9C384C16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3" name="Text Box 17">
          <a:extLst>
            <a:ext uri="{FF2B5EF4-FFF2-40B4-BE49-F238E27FC236}">
              <a16:creationId xmlns:a16="http://schemas.microsoft.com/office/drawing/2014/main" id="{B60F1155-6CD8-4F54-A5E1-AA0DB5F1815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4" name="Text Box 18">
          <a:extLst>
            <a:ext uri="{FF2B5EF4-FFF2-40B4-BE49-F238E27FC236}">
              <a16:creationId xmlns:a16="http://schemas.microsoft.com/office/drawing/2014/main" id="{E6D44E8F-28D0-41AF-8EB3-FB67AAC33D31}"/>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25" name="Text Box 19">
          <a:extLst>
            <a:ext uri="{FF2B5EF4-FFF2-40B4-BE49-F238E27FC236}">
              <a16:creationId xmlns:a16="http://schemas.microsoft.com/office/drawing/2014/main" id="{447017C4-DC2C-4EE2-B2FB-A66C7D035F9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6" name="Text Box 16">
          <a:extLst>
            <a:ext uri="{FF2B5EF4-FFF2-40B4-BE49-F238E27FC236}">
              <a16:creationId xmlns:a16="http://schemas.microsoft.com/office/drawing/2014/main" id="{CC0707FD-73FD-4A02-80CD-962FC5CD2E06}"/>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7" name="Text Box 17">
          <a:extLst>
            <a:ext uri="{FF2B5EF4-FFF2-40B4-BE49-F238E27FC236}">
              <a16:creationId xmlns:a16="http://schemas.microsoft.com/office/drawing/2014/main" id="{2884BE4D-E2D9-42CF-82E8-59D7D8870DFB}"/>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8" name="Text Box 18">
          <a:extLst>
            <a:ext uri="{FF2B5EF4-FFF2-40B4-BE49-F238E27FC236}">
              <a16:creationId xmlns:a16="http://schemas.microsoft.com/office/drawing/2014/main" id="{54EA659B-78B6-41EB-B619-0D2707FE339B}"/>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29" name="Text Box 19">
          <a:extLst>
            <a:ext uri="{FF2B5EF4-FFF2-40B4-BE49-F238E27FC236}">
              <a16:creationId xmlns:a16="http://schemas.microsoft.com/office/drawing/2014/main" id="{DC297328-AC69-4593-959F-179F55CC4E48}"/>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1530" name="Text Box 15">
          <a:extLst>
            <a:ext uri="{FF2B5EF4-FFF2-40B4-BE49-F238E27FC236}">
              <a16:creationId xmlns:a16="http://schemas.microsoft.com/office/drawing/2014/main" id="{5C329E4A-6653-4E98-88B4-DEF38E34BC3E}"/>
            </a:ext>
          </a:extLst>
        </xdr:cNvPr>
        <xdr:cNvSpPr txBox="1">
          <a:spLocks noChangeArrowheads="1"/>
        </xdr:cNvSpPr>
      </xdr:nvSpPr>
      <xdr:spPr bwMode="auto">
        <a:xfrm>
          <a:off x="4743450" y="187356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1" name="Text Box 16">
          <a:extLst>
            <a:ext uri="{FF2B5EF4-FFF2-40B4-BE49-F238E27FC236}">
              <a16:creationId xmlns:a16="http://schemas.microsoft.com/office/drawing/2014/main" id="{E3EB6615-F593-4BB7-98CE-064C513DCD2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2" name="Text Box 17">
          <a:extLst>
            <a:ext uri="{FF2B5EF4-FFF2-40B4-BE49-F238E27FC236}">
              <a16:creationId xmlns:a16="http://schemas.microsoft.com/office/drawing/2014/main" id="{9AE0038F-E52C-4459-ADEB-63B347A52EF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3" name="Text Box 18">
          <a:extLst>
            <a:ext uri="{FF2B5EF4-FFF2-40B4-BE49-F238E27FC236}">
              <a16:creationId xmlns:a16="http://schemas.microsoft.com/office/drawing/2014/main" id="{FEB460F5-7CC1-44D4-A126-B0A3EE5442A3}"/>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34" name="Text Box 19">
          <a:extLst>
            <a:ext uri="{FF2B5EF4-FFF2-40B4-BE49-F238E27FC236}">
              <a16:creationId xmlns:a16="http://schemas.microsoft.com/office/drawing/2014/main" id="{46F19933-E00B-41EC-BC88-CA76D93B0AB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xdr:row>
      <xdr:rowOff>504825</xdr:rowOff>
    </xdr:from>
    <xdr:ext cx="95250" cy="442269"/>
    <xdr:sp macro="" textlink="">
      <xdr:nvSpPr>
        <xdr:cNvPr id="1535" name="Text Box 15">
          <a:extLst>
            <a:ext uri="{FF2B5EF4-FFF2-40B4-BE49-F238E27FC236}">
              <a16:creationId xmlns:a16="http://schemas.microsoft.com/office/drawing/2014/main" id="{0661AE27-6A96-4086-AFE3-325AA0E5868C}"/>
            </a:ext>
          </a:extLst>
        </xdr:cNvPr>
        <xdr:cNvSpPr txBox="1">
          <a:spLocks noChangeArrowheads="1"/>
        </xdr:cNvSpPr>
      </xdr:nvSpPr>
      <xdr:spPr bwMode="auto">
        <a:xfrm>
          <a:off x="14363700" y="187356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6" name="Text Box 16">
          <a:extLst>
            <a:ext uri="{FF2B5EF4-FFF2-40B4-BE49-F238E27FC236}">
              <a16:creationId xmlns:a16="http://schemas.microsoft.com/office/drawing/2014/main" id="{D4F296F1-3909-4069-B221-2DD3F48D2DF2}"/>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7" name="Text Box 17">
          <a:extLst>
            <a:ext uri="{FF2B5EF4-FFF2-40B4-BE49-F238E27FC236}">
              <a16:creationId xmlns:a16="http://schemas.microsoft.com/office/drawing/2014/main" id="{173E5AF2-7AF5-4F01-800E-37578750809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1538" name="Text Box 18">
          <a:extLst>
            <a:ext uri="{FF2B5EF4-FFF2-40B4-BE49-F238E27FC236}">
              <a16:creationId xmlns:a16="http://schemas.microsoft.com/office/drawing/2014/main" id="{B6F06C38-7839-4561-BB8C-C5B02B906FD2}"/>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39" name="Text Box 16">
          <a:extLst>
            <a:ext uri="{FF2B5EF4-FFF2-40B4-BE49-F238E27FC236}">
              <a16:creationId xmlns:a16="http://schemas.microsoft.com/office/drawing/2014/main" id="{26A82962-3E80-42C8-8BD7-1A1FBCDA30F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0" name="Text Box 17">
          <a:extLst>
            <a:ext uri="{FF2B5EF4-FFF2-40B4-BE49-F238E27FC236}">
              <a16:creationId xmlns:a16="http://schemas.microsoft.com/office/drawing/2014/main" id="{34925936-0A22-4254-8B60-D6CDEFBAD38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1" name="Text Box 18">
          <a:extLst>
            <a:ext uri="{FF2B5EF4-FFF2-40B4-BE49-F238E27FC236}">
              <a16:creationId xmlns:a16="http://schemas.microsoft.com/office/drawing/2014/main" id="{68DCC0A2-CF0C-4426-87D5-E56248F72709}"/>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2" name="Text Box 19">
          <a:extLst>
            <a:ext uri="{FF2B5EF4-FFF2-40B4-BE49-F238E27FC236}">
              <a16:creationId xmlns:a16="http://schemas.microsoft.com/office/drawing/2014/main" id="{24235076-6506-4A49-BF95-66FF50513A9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3" name="Text Box 16">
          <a:extLst>
            <a:ext uri="{FF2B5EF4-FFF2-40B4-BE49-F238E27FC236}">
              <a16:creationId xmlns:a16="http://schemas.microsoft.com/office/drawing/2014/main" id="{C9E466E4-144B-45AB-A530-B70C76A48BE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4" name="Text Box 17">
          <a:extLst>
            <a:ext uri="{FF2B5EF4-FFF2-40B4-BE49-F238E27FC236}">
              <a16:creationId xmlns:a16="http://schemas.microsoft.com/office/drawing/2014/main" id="{1C1C55C4-10AF-4171-A4BF-2ED8F20ED14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5" name="Text Box 18">
          <a:extLst>
            <a:ext uri="{FF2B5EF4-FFF2-40B4-BE49-F238E27FC236}">
              <a16:creationId xmlns:a16="http://schemas.microsoft.com/office/drawing/2014/main" id="{3ABFF9AF-953C-40C6-9B33-35C8F4A4C584}"/>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46" name="Text Box 19">
          <a:extLst>
            <a:ext uri="{FF2B5EF4-FFF2-40B4-BE49-F238E27FC236}">
              <a16:creationId xmlns:a16="http://schemas.microsoft.com/office/drawing/2014/main" id="{4F8F2F4F-90E3-411D-A6EA-5E792B856C8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1547" name="Text Box 15">
          <a:extLst>
            <a:ext uri="{FF2B5EF4-FFF2-40B4-BE49-F238E27FC236}">
              <a16:creationId xmlns:a16="http://schemas.microsoft.com/office/drawing/2014/main" id="{EA6427DC-23AF-4EC0-A0F3-167E05CEB2D5}"/>
            </a:ext>
          </a:extLst>
        </xdr:cNvPr>
        <xdr:cNvSpPr txBox="1">
          <a:spLocks noChangeArrowheads="1"/>
        </xdr:cNvSpPr>
      </xdr:nvSpPr>
      <xdr:spPr bwMode="auto">
        <a:xfrm>
          <a:off x="4743450" y="19107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1548" name="Text Box 15">
          <a:extLst>
            <a:ext uri="{FF2B5EF4-FFF2-40B4-BE49-F238E27FC236}">
              <a16:creationId xmlns:a16="http://schemas.microsoft.com/office/drawing/2014/main" id="{C8DE51AB-F8FA-4E97-9B29-878B8074BB63}"/>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1549" name="Text Box 15">
          <a:extLst>
            <a:ext uri="{FF2B5EF4-FFF2-40B4-BE49-F238E27FC236}">
              <a16:creationId xmlns:a16="http://schemas.microsoft.com/office/drawing/2014/main" id="{F05ACB3C-7685-4CA1-852B-99FCF98F8673}"/>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1550" name="Text Box 15">
          <a:extLst>
            <a:ext uri="{FF2B5EF4-FFF2-40B4-BE49-F238E27FC236}">
              <a16:creationId xmlns:a16="http://schemas.microsoft.com/office/drawing/2014/main" id="{8896463B-8128-41FF-B2A8-F84BDFD189D5}"/>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213632"/>
    <xdr:sp macro="" textlink="">
      <xdr:nvSpPr>
        <xdr:cNvPr id="1551" name="Text Box 15">
          <a:extLst>
            <a:ext uri="{FF2B5EF4-FFF2-40B4-BE49-F238E27FC236}">
              <a16:creationId xmlns:a16="http://schemas.microsoft.com/office/drawing/2014/main" id="{1665769B-9C0A-4FB1-BA3C-059A51AE2B69}"/>
            </a:ext>
          </a:extLst>
        </xdr:cNvPr>
        <xdr:cNvSpPr txBox="1">
          <a:spLocks noChangeArrowheads="1"/>
        </xdr:cNvSpPr>
      </xdr:nvSpPr>
      <xdr:spPr bwMode="auto">
        <a:xfrm>
          <a:off x="1436370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2" name="Text Box 16">
          <a:extLst>
            <a:ext uri="{FF2B5EF4-FFF2-40B4-BE49-F238E27FC236}">
              <a16:creationId xmlns:a16="http://schemas.microsoft.com/office/drawing/2014/main" id="{756618BB-746E-4DA8-9A45-88F8F004609F}"/>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3" name="Text Box 17">
          <a:extLst>
            <a:ext uri="{FF2B5EF4-FFF2-40B4-BE49-F238E27FC236}">
              <a16:creationId xmlns:a16="http://schemas.microsoft.com/office/drawing/2014/main" id="{16431AC2-5018-4ED3-84B3-2D8C9FAF430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4" name="Text Box 18">
          <a:extLst>
            <a:ext uri="{FF2B5EF4-FFF2-40B4-BE49-F238E27FC236}">
              <a16:creationId xmlns:a16="http://schemas.microsoft.com/office/drawing/2014/main" id="{57D66C5A-F651-4B6E-AE72-5897FAB5F09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55" name="Text Box 19">
          <a:extLst>
            <a:ext uri="{FF2B5EF4-FFF2-40B4-BE49-F238E27FC236}">
              <a16:creationId xmlns:a16="http://schemas.microsoft.com/office/drawing/2014/main" id="{712AE200-0525-4545-BD4D-F02E1DA13A19}"/>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6" name="Text Box 16">
          <a:extLst>
            <a:ext uri="{FF2B5EF4-FFF2-40B4-BE49-F238E27FC236}">
              <a16:creationId xmlns:a16="http://schemas.microsoft.com/office/drawing/2014/main" id="{6BAA7162-D8E9-4B4D-8B31-AA731580D8CF}"/>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7" name="Text Box 17">
          <a:extLst>
            <a:ext uri="{FF2B5EF4-FFF2-40B4-BE49-F238E27FC236}">
              <a16:creationId xmlns:a16="http://schemas.microsoft.com/office/drawing/2014/main" id="{A891E82A-1407-4403-91E7-A10ABFC92864}"/>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8" name="Text Box 18">
          <a:extLst>
            <a:ext uri="{FF2B5EF4-FFF2-40B4-BE49-F238E27FC236}">
              <a16:creationId xmlns:a16="http://schemas.microsoft.com/office/drawing/2014/main" id="{2B91867E-1222-4E58-A013-B83582844C38}"/>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59" name="Text Box 19">
          <a:extLst>
            <a:ext uri="{FF2B5EF4-FFF2-40B4-BE49-F238E27FC236}">
              <a16:creationId xmlns:a16="http://schemas.microsoft.com/office/drawing/2014/main" id="{7A976EA3-BC04-488D-A43C-FDC797EF564F}"/>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0" name="Text Box 16">
          <a:extLst>
            <a:ext uri="{FF2B5EF4-FFF2-40B4-BE49-F238E27FC236}">
              <a16:creationId xmlns:a16="http://schemas.microsoft.com/office/drawing/2014/main" id="{D4DC4F44-A48C-4226-9FD7-6EBCCC8731D9}"/>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1" name="Text Box 17">
          <a:extLst>
            <a:ext uri="{FF2B5EF4-FFF2-40B4-BE49-F238E27FC236}">
              <a16:creationId xmlns:a16="http://schemas.microsoft.com/office/drawing/2014/main" id="{88A73F6A-0C4B-44C3-91FA-D1154AD5A8D1}"/>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2" name="Text Box 18">
          <a:extLst>
            <a:ext uri="{FF2B5EF4-FFF2-40B4-BE49-F238E27FC236}">
              <a16:creationId xmlns:a16="http://schemas.microsoft.com/office/drawing/2014/main" id="{989D9A90-4A2E-4573-893F-E2B9EEA59177}"/>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63" name="Text Box 19">
          <a:extLst>
            <a:ext uri="{FF2B5EF4-FFF2-40B4-BE49-F238E27FC236}">
              <a16:creationId xmlns:a16="http://schemas.microsoft.com/office/drawing/2014/main" id="{738822CD-184E-4432-BED2-32DF613442CE}"/>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4" name="Text Box 16">
          <a:extLst>
            <a:ext uri="{FF2B5EF4-FFF2-40B4-BE49-F238E27FC236}">
              <a16:creationId xmlns:a16="http://schemas.microsoft.com/office/drawing/2014/main" id="{6DD91B2B-5BE5-47F2-9CC3-5EE995C1C20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5" name="Text Box 17">
          <a:extLst>
            <a:ext uri="{FF2B5EF4-FFF2-40B4-BE49-F238E27FC236}">
              <a16:creationId xmlns:a16="http://schemas.microsoft.com/office/drawing/2014/main" id="{EF546067-482B-4C6D-950F-A28B3A09880C}"/>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6" name="Text Box 18">
          <a:extLst>
            <a:ext uri="{FF2B5EF4-FFF2-40B4-BE49-F238E27FC236}">
              <a16:creationId xmlns:a16="http://schemas.microsoft.com/office/drawing/2014/main" id="{5AB0A2ED-8C3F-48F6-B366-2F58462303A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67" name="Text Box 19">
          <a:extLst>
            <a:ext uri="{FF2B5EF4-FFF2-40B4-BE49-F238E27FC236}">
              <a16:creationId xmlns:a16="http://schemas.microsoft.com/office/drawing/2014/main" id="{7E6242D7-2918-4745-B4AC-D1D1398B5B24}"/>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68" name="Text Box 16">
          <a:extLst>
            <a:ext uri="{FF2B5EF4-FFF2-40B4-BE49-F238E27FC236}">
              <a16:creationId xmlns:a16="http://schemas.microsoft.com/office/drawing/2014/main" id="{54AF1AD9-129F-4955-B168-BC6CA5E3389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69" name="Text Box 17">
          <a:extLst>
            <a:ext uri="{FF2B5EF4-FFF2-40B4-BE49-F238E27FC236}">
              <a16:creationId xmlns:a16="http://schemas.microsoft.com/office/drawing/2014/main" id="{3D39BA2D-0F28-4E99-99D4-A523C63F5ED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1570" name="Text Box 18">
          <a:extLst>
            <a:ext uri="{FF2B5EF4-FFF2-40B4-BE49-F238E27FC236}">
              <a16:creationId xmlns:a16="http://schemas.microsoft.com/office/drawing/2014/main" id="{506B62DA-6F06-4549-9364-6D92C4AB314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1" name="Text Box 16">
          <a:extLst>
            <a:ext uri="{FF2B5EF4-FFF2-40B4-BE49-F238E27FC236}">
              <a16:creationId xmlns:a16="http://schemas.microsoft.com/office/drawing/2014/main" id="{87707AEE-4973-494B-B686-F56B49CD628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2" name="Text Box 17">
          <a:extLst>
            <a:ext uri="{FF2B5EF4-FFF2-40B4-BE49-F238E27FC236}">
              <a16:creationId xmlns:a16="http://schemas.microsoft.com/office/drawing/2014/main" id="{F73CF72C-11C6-4410-A1F8-0997AD8BEAC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3" name="Text Box 18">
          <a:extLst>
            <a:ext uri="{FF2B5EF4-FFF2-40B4-BE49-F238E27FC236}">
              <a16:creationId xmlns:a16="http://schemas.microsoft.com/office/drawing/2014/main" id="{6D36D2E8-0286-4A8E-BA91-D2CFC97BF832}"/>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4" name="Text Box 19">
          <a:extLst>
            <a:ext uri="{FF2B5EF4-FFF2-40B4-BE49-F238E27FC236}">
              <a16:creationId xmlns:a16="http://schemas.microsoft.com/office/drawing/2014/main" id="{5A81D923-867A-4755-84E9-569CB24B12E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5" name="Text Box 16">
          <a:extLst>
            <a:ext uri="{FF2B5EF4-FFF2-40B4-BE49-F238E27FC236}">
              <a16:creationId xmlns:a16="http://schemas.microsoft.com/office/drawing/2014/main" id="{5E9719BE-630C-4A4D-A229-F28D319205F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6" name="Text Box 17">
          <a:extLst>
            <a:ext uri="{FF2B5EF4-FFF2-40B4-BE49-F238E27FC236}">
              <a16:creationId xmlns:a16="http://schemas.microsoft.com/office/drawing/2014/main" id="{A700B973-FE48-45CD-99BB-55A5202576C0}"/>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7" name="Text Box 18">
          <a:extLst>
            <a:ext uri="{FF2B5EF4-FFF2-40B4-BE49-F238E27FC236}">
              <a16:creationId xmlns:a16="http://schemas.microsoft.com/office/drawing/2014/main" id="{17025722-282F-4318-ABCA-ED13A0AFCFC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78" name="Text Box 19">
          <a:extLst>
            <a:ext uri="{FF2B5EF4-FFF2-40B4-BE49-F238E27FC236}">
              <a16:creationId xmlns:a16="http://schemas.microsoft.com/office/drawing/2014/main" id="{5B6248C8-CA0E-4146-9FE3-F3819126D21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79" name="Text Box 16">
          <a:extLst>
            <a:ext uri="{FF2B5EF4-FFF2-40B4-BE49-F238E27FC236}">
              <a16:creationId xmlns:a16="http://schemas.microsoft.com/office/drawing/2014/main" id="{FE5B8D23-B540-4655-9A73-D2260DD54412}"/>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0" name="Text Box 17">
          <a:extLst>
            <a:ext uri="{FF2B5EF4-FFF2-40B4-BE49-F238E27FC236}">
              <a16:creationId xmlns:a16="http://schemas.microsoft.com/office/drawing/2014/main" id="{AF161DCB-8634-4A88-BBCA-1EBC66B3EF79}"/>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1" name="Text Box 18">
          <a:extLst>
            <a:ext uri="{FF2B5EF4-FFF2-40B4-BE49-F238E27FC236}">
              <a16:creationId xmlns:a16="http://schemas.microsoft.com/office/drawing/2014/main" id="{D6B9148E-22B3-4482-8543-DC680AA1B70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82" name="Text Box 19">
          <a:extLst>
            <a:ext uri="{FF2B5EF4-FFF2-40B4-BE49-F238E27FC236}">
              <a16:creationId xmlns:a16="http://schemas.microsoft.com/office/drawing/2014/main" id="{B5519D8F-9AB3-4414-87F5-6CC68AFC107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61691"/>
    <xdr:sp macro="" textlink="">
      <xdr:nvSpPr>
        <xdr:cNvPr id="1583" name="Text Box 15">
          <a:extLst>
            <a:ext uri="{FF2B5EF4-FFF2-40B4-BE49-F238E27FC236}">
              <a16:creationId xmlns:a16="http://schemas.microsoft.com/office/drawing/2014/main" id="{90E28BF1-94FC-462F-8355-53D9ECCC88F5}"/>
            </a:ext>
          </a:extLst>
        </xdr:cNvPr>
        <xdr:cNvSpPr txBox="1">
          <a:spLocks noChangeArrowheads="1"/>
        </xdr:cNvSpPr>
      </xdr:nvSpPr>
      <xdr:spPr bwMode="auto">
        <a:xfrm>
          <a:off x="4743450" y="235648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4" name="Text Box 16">
          <a:extLst>
            <a:ext uri="{FF2B5EF4-FFF2-40B4-BE49-F238E27FC236}">
              <a16:creationId xmlns:a16="http://schemas.microsoft.com/office/drawing/2014/main" id="{F8AA7B78-B717-46BD-92D1-915ED520B513}"/>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5" name="Text Box 17">
          <a:extLst>
            <a:ext uri="{FF2B5EF4-FFF2-40B4-BE49-F238E27FC236}">
              <a16:creationId xmlns:a16="http://schemas.microsoft.com/office/drawing/2014/main" id="{CA54AB0D-3D82-4222-9EC7-EF9D5FDD417C}"/>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6" name="Text Box 18">
          <a:extLst>
            <a:ext uri="{FF2B5EF4-FFF2-40B4-BE49-F238E27FC236}">
              <a16:creationId xmlns:a16="http://schemas.microsoft.com/office/drawing/2014/main" id="{6E77C856-C2B5-4655-9564-CBDE2B9259B6}"/>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587" name="Text Box 19">
          <a:extLst>
            <a:ext uri="{FF2B5EF4-FFF2-40B4-BE49-F238E27FC236}">
              <a16:creationId xmlns:a16="http://schemas.microsoft.com/office/drawing/2014/main" id="{29E74DB6-F2F8-447E-B92F-7C88F74E6429}"/>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1588" name="Text Box 15">
          <a:extLst>
            <a:ext uri="{FF2B5EF4-FFF2-40B4-BE49-F238E27FC236}">
              <a16:creationId xmlns:a16="http://schemas.microsoft.com/office/drawing/2014/main" id="{2CA54D23-FC3A-4EA4-86F7-31170B585681}"/>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89" name="Text Box 16">
          <a:extLst>
            <a:ext uri="{FF2B5EF4-FFF2-40B4-BE49-F238E27FC236}">
              <a16:creationId xmlns:a16="http://schemas.microsoft.com/office/drawing/2014/main" id="{7336F5DE-7957-4075-AC23-16C02F904346}"/>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0" name="Text Box 17">
          <a:extLst>
            <a:ext uri="{FF2B5EF4-FFF2-40B4-BE49-F238E27FC236}">
              <a16:creationId xmlns:a16="http://schemas.microsoft.com/office/drawing/2014/main" id="{E5608E22-8C44-4EC2-A9AE-60582E72C04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1" name="Text Box 18">
          <a:extLst>
            <a:ext uri="{FF2B5EF4-FFF2-40B4-BE49-F238E27FC236}">
              <a16:creationId xmlns:a16="http://schemas.microsoft.com/office/drawing/2014/main" id="{41193232-22F7-4E65-9B95-09FC79028CB1}"/>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592" name="Text Box 19">
          <a:extLst>
            <a:ext uri="{FF2B5EF4-FFF2-40B4-BE49-F238E27FC236}">
              <a16:creationId xmlns:a16="http://schemas.microsoft.com/office/drawing/2014/main" id="{F1ABE695-5646-4022-A06F-89136850FDCB}"/>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1593" name="Text Box 15">
          <a:extLst>
            <a:ext uri="{FF2B5EF4-FFF2-40B4-BE49-F238E27FC236}">
              <a16:creationId xmlns:a16="http://schemas.microsoft.com/office/drawing/2014/main" id="{D3013DB4-175D-4C67-8388-EB12203E95F2}"/>
            </a:ext>
          </a:extLst>
        </xdr:cNvPr>
        <xdr:cNvSpPr txBox="1">
          <a:spLocks noChangeArrowheads="1"/>
        </xdr:cNvSpPr>
      </xdr:nvSpPr>
      <xdr:spPr bwMode="auto">
        <a:xfrm>
          <a:off x="4743450" y="231933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4" name="Text Box 16">
          <a:extLst>
            <a:ext uri="{FF2B5EF4-FFF2-40B4-BE49-F238E27FC236}">
              <a16:creationId xmlns:a16="http://schemas.microsoft.com/office/drawing/2014/main" id="{19699C44-2F03-4957-B9CD-D8D0E996BD98}"/>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5" name="Text Box 17">
          <a:extLst>
            <a:ext uri="{FF2B5EF4-FFF2-40B4-BE49-F238E27FC236}">
              <a16:creationId xmlns:a16="http://schemas.microsoft.com/office/drawing/2014/main" id="{A1E197A1-7128-4CDC-830A-B28AF732479D}"/>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6" name="Text Box 18">
          <a:extLst>
            <a:ext uri="{FF2B5EF4-FFF2-40B4-BE49-F238E27FC236}">
              <a16:creationId xmlns:a16="http://schemas.microsoft.com/office/drawing/2014/main" id="{F1FA0ECD-0CB0-433D-82F2-7CCD066533B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597" name="Text Box 19">
          <a:extLst>
            <a:ext uri="{FF2B5EF4-FFF2-40B4-BE49-F238E27FC236}">
              <a16:creationId xmlns:a16="http://schemas.microsoft.com/office/drawing/2014/main" id="{582CF6AF-02CA-4C7A-AC39-38627D534098}"/>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1598" name="Text Box 15">
          <a:extLst>
            <a:ext uri="{FF2B5EF4-FFF2-40B4-BE49-F238E27FC236}">
              <a16:creationId xmlns:a16="http://schemas.microsoft.com/office/drawing/2014/main" id="{275467EC-9273-4427-A6D1-D8FBB76054E2}"/>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1599" name="Text Box 15">
          <a:extLst>
            <a:ext uri="{FF2B5EF4-FFF2-40B4-BE49-F238E27FC236}">
              <a16:creationId xmlns:a16="http://schemas.microsoft.com/office/drawing/2014/main" id="{B7BA7A4A-490E-43B4-AC6C-1DC784303780}"/>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504825</xdr:rowOff>
    </xdr:from>
    <xdr:ext cx="95250" cy="442269"/>
    <xdr:sp macro="" textlink="">
      <xdr:nvSpPr>
        <xdr:cNvPr id="1600" name="Text Box 15">
          <a:extLst>
            <a:ext uri="{FF2B5EF4-FFF2-40B4-BE49-F238E27FC236}">
              <a16:creationId xmlns:a16="http://schemas.microsoft.com/office/drawing/2014/main" id="{75ED013A-9DEF-4491-A60E-44BB69274ED0}"/>
            </a:ext>
          </a:extLst>
        </xdr:cNvPr>
        <xdr:cNvSpPr txBox="1">
          <a:spLocks noChangeArrowheads="1"/>
        </xdr:cNvSpPr>
      </xdr:nvSpPr>
      <xdr:spPr bwMode="auto">
        <a:xfrm>
          <a:off x="14363700" y="231933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1" name="Text Box 16">
          <a:extLst>
            <a:ext uri="{FF2B5EF4-FFF2-40B4-BE49-F238E27FC236}">
              <a16:creationId xmlns:a16="http://schemas.microsoft.com/office/drawing/2014/main" id="{0D433059-BAFB-49F1-9F2E-73AFC1AD745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2" name="Text Box 17">
          <a:extLst>
            <a:ext uri="{FF2B5EF4-FFF2-40B4-BE49-F238E27FC236}">
              <a16:creationId xmlns:a16="http://schemas.microsoft.com/office/drawing/2014/main" id="{0C8ED2FB-C1AA-4461-8207-2E69BAA7B9BB}"/>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1603" name="Text Box 18">
          <a:extLst>
            <a:ext uri="{FF2B5EF4-FFF2-40B4-BE49-F238E27FC236}">
              <a16:creationId xmlns:a16="http://schemas.microsoft.com/office/drawing/2014/main" id="{150502E1-4C5B-4A6B-9AD8-7B1DC76C63C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213632"/>
    <xdr:sp macro="" textlink="">
      <xdr:nvSpPr>
        <xdr:cNvPr id="1604" name="Text Box 15">
          <a:extLst>
            <a:ext uri="{FF2B5EF4-FFF2-40B4-BE49-F238E27FC236}">
              <a16:creationId xmlns:a16="http://schemas.microsoft.com/office/drawing/2014/main" id="{A67D421A-CE75-4188-9F32-43015F409F4E}"/>
            </a:ext>
          </a:extLst>
        </xdr:cNvPr>
        <xdr:cNvSpPr txBox="1">
          <a:spLocks noChangeArrowheads="1"/>
        </xdr:cNvSpPr>
      </xdr:nvSpPr>
      <xdr:spPr bwMode="auto">
        <a:xfrm>
          <a:off x="1436370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5" name="Text Box 16">
          <a:extLst>
            <a:ext uri="{FF2B5EF4-FFF2-40B4-BE49-F238E27FC236}">
              <a16:creationId xmlns:a16="http://schemas.microsoft.com/office/drawing/2014/main" id="{C063C876-443E-4FF7-85A6-F2BBEB5F05D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6" name="Text Box 17">
          <a:extLst>
            <a:ext uri="{FF2B5EF4-FFF2-40B4-BE49-F238E27FC236}">
              <a16:creationId xmlns:a16="http://schemas.microsoft.com/office/drawing/2014/main" id="{EA53B6B3-1221-49DE-9768-14058AD3E861}"/>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7" name="Text Box 18">
          <a:extLst>
            <a:ext uri="{FF2B5EF4-FFF2-40B4-BE49-F238E27FC236}">
              <a16:creationId xmlns:a16="http://schemas.microsoft.com/office/drawing/2014/main" id="{90B734F4-DDD1-4F35-AF86-58D11BA6965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8" name="Text Box 19">
          <a:extLst>
            <a:ext uri="{FF2B5EF4-FFF2-40B4-BE49-F238E27FC236}">
              <a16:creationId xmlns:a16="http://schemas.microsoft.com/office/drawing/2014/main" id="{BBD7DCE0-FEB1-458E-943A-FB7E61C5624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09" name="Text Box 16">
          <a:extLst>
            <a:ext uri="{FF2B5EF4-FFF2-40B4-BE49-F238E27FC236}">
              <a16:creationId xmlns:a16="http://schemas.microsoft.com/office/drawing/2014/main" id="{A0A37712-DF85-4267-B1FE-7A8472C93E4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0" name="Text Box 17">
          <a:extLst>
            <a:ext uri="{FF2B5EF4-FFF2-40B4-BE49-F238E27FC236}">
              <a16:creationId xmlns:a16="http://schemas.microsoft.com/office/drawing/2014/main" id="{DD1BFE40-4424-4A02-8308-2AF0EE00B9CA}"/>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1" name="Text Box 18">
          <a:extLst>
            <a:ext uri="{FF2B5EF4-FFF2-40B4-BE49-F238E27FC236}">
              <a16:creationId xmlns:a16="http://schemas.microsoft.com/office/drawing/2014/main" id="{8E1020A5-1751-4BC8-87CE-868F3BFC2C31}"/>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12" name="Text Box 19">
          <a:extLst>
            <a:ext uri="{FF2B5EF4-FFF2-40B4-BE49-F238E27FC236}">
              <a16:creationId xmlns:a16="http://schemas.microsoft.com/office/drawing/2014/main" id="{8521987C-61C2-456C-9AE0-FC19EED6423F}"/>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3" name="Text Box 16">
          <a:extLst>
            <a:ext uri="{FF2B5EF4-FFF2-40B4-BE49-F238E27FC236}">
              <a16:creationId xmlns:a16="http://schemas.microsoft.com/office/drawing/2014/main" id="{D41B87C9-4BA6-4C73-8125-5654A2B2C89A}"/>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4" name="Text Box 17">
          <a:extLst>
            <a:ext uri="{FF2B5EF4-FFF2-40B4-BE49-F238E27FC236}">
              <a16:creationId xmlns:a16="http://schemas.microsoft.com/office/drawing/2014/main" id="{FD7C1447-691B-41B6-8B0F-4519131874CF}"/>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5" name="Text Box 18">
          <a:extLst>
            <a:ext uri="{FF2B5EF4-FFF2-40B4-BE49-F238E27FC236}">
              <a16:creationId xmlns:a16="http://schemas.microsoft.com/office/drawing/2014/main" id="{7E281713-9B9D-47F6-B071-DA0C7E24A21B}"/>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16" name="Text Box 19">
          <a:extLst>
            <a:ext uri="{FF2B5EF4-FFF2-40B4-BE49-F238E27FC236}">
              <a16:creationId xmlns:a16="http://schemas.microsoft.com/office/drawing/2014/main" id="{DE55CF5F-288D-407F-B811-5F99299065A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7" name="Text Box 16">
          <a:extLst>
            <a:ext uri="{FF2B5EF4-FFF2-40B4-BE49-F238E27FC236}">
              <a16:creationId xmlns:a16="http://schemas.microsoft.com/office/drawing/2014/main" id="{E31A37B8-9B5C-4874-91AD-4F768DF019BB}"/>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8" name="Text Box 17">
          <a:extLst>
            <a:ext uri="{FF2B5EF4-FFF2-40B4-BE49-F238E27FC236}">
              <a16:creationId xmlns:a16="http://schemas.microsoft.com/office/drawing/2014/main" id="{449AAA59-058C-43E3-B692-69A23B5CF21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19" name="Text Box 18">
          <a:extLst>
            <a:ext uri="{FF2B5EF4-FFF2-40B4-BE49-F238E27FC236}">
              <a16:creationId xmlns:a16="http://schemas.microsoft.com/office/drawing/2014/main" id="{D94EE54E-2E58-4F68-A90F-B326454CE27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20" name="Text Box 19">
          <a:extLst>
            <a:ext uri="{FF2B5EF4-FFF2-40B4-BE49-F238E27FC236}">
              <a16:creationId xmlns:a16="http://schemas.microsoft.com/office/drawing/2014/main" id="{92DA83F3-2D7C-441F-BF1F-B70EB05903B4}"/>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1" name="Text Box 16">
          <a:extLst>
            <a:ext uri="{FF2B5EF4-FFF2-40B4-BE49-F238E27FC236}">
              <a16:creationId xmlns:a16="http://schemas.microsoft.com/office/drawing/2014/main" id="{D430F7EF-1D54-46F1-BEEA-388851A21AF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2" name="Text Box 17">
          <a:extLst>
            <a:ext uri="{FF2B5EF4-FFF2-40B4-BE49-F238E27FC236}">
              <a16:creationId xmlns:a16="http://schemas.microsoft.com/office/drawing/2014/main" id="{8DB46B2A-F9A6-4155-992F-0EA3A404FFF2}"/>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3" name="Text Box 18">
          <a:extLst>
            <a:ext uri="{FF2B5EF4-FFF2-40B4-BE49-F238E27FC236}">
              <a16:creationId xmlns:a16="http://schemas.microsoft.com/office/drawing/2014/main" id="{EBF946CC-64DA-4300-951F-7DFF2BBD5565}"/>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24" name="Text Box 19">
          <a:extLst>
            <a:ext uri="{FF2B5EF4-FFF2-40B4-BE49-F238E27FC236}">
              <a16:creationId xmlns:a16="http://schemas.microsoft.com/office/drawing/2014/main" id="{17613995-617D-42C5-9290-8A65C45C41B3}"/>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625" name="Text Box 15">
          <a:extLst>
            <a:ext uri="{FF2B5EF4-FFF2-40B4-BE49-F238E27FC236}">
              <a16:creationId xmlns:a16="http://schemas.microsoft.com/office/drawing/2014/main" id="{73563EF2-203B-4121-85D0-E0DF1BA96CC7}"/>
            </a:ext>
          </a:extLst>
        </xdr:cNvPr>
        <xdr:cNvSpPr txBox="1">
          <a:spLocks noChangeArrowheads="1"/>
        </xdr:cNvSpPr>
      </xdr:nvSpPr>
      <xdr:spPr bwMode="auto">
        <a:xfrm>
          <a:off x="4743450" y="254222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6" name="Text Box 16">
          <a:extLst>
            <a:ext uri="{FF2B5EF4-FFF2-40B4-BE49-F238E27FC236}">
              <a16:creationId xmlns:a16="http://schemas.microsoft.com/office/drawing/2014/main" id="{06DA392D-A27A-4543-88A4-BE6F14B708EA}"/>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7" name="Text Box 17">
          <a:extLst>
            <a:ext uri="{FF2B5EF4-FFF2-40B4-BE49-F238E27FC236}">
              <a16:creationId xmlns:a16="http://schemas.microsoft.com/office/drawing/2014/main" id="{4E27DAFD-B33A-4507-BD8E-0B11FA59CA8E}"/>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8" name="Text Box 18">
          <a:extLst>
            <a:ext uri="{FF2B5EF4-FFF2-40B4-BE49-F238E27FC236}">
              <a16:creationId xmlns:a16="http://schemas.microsoft.com/office/drawing/2014/main" id="{3DFE6AE0-BE7E-4EA4-81BD-BDED1715348E}"/>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29" name="Text Box 19">
          <a:extLst>
            <a:ext uri="{FF2B5EF4-FFF2-40B4-BE49-F238E27FC236}">
              <a16:creationId xmlns:a16="http://schemas.microsoft.com/office/drawing/2014/main" id="{6CDF651F-F1C1-4C21-A0C9-EACCCB4C306D}"/>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504825</xdr:rowOff>
    </xdr:from>
    <xdr:ext cx="95250" cy="442269"/>
    <xdr:sp macro="" textlink="">
      <xdr:nvSpPr>
        <xdr:cNvPr id="1630" name="Text Box 15">
          <a:extLst>
            <a:ext uri="{FF2B5EF4-FFF2-40B4-BE49-F238E27FC236}">
              <a16:creationId xmlns:a16="http://schemas.microsoft.com/office/drawing/2014/main" id="{0AD672F7-1CE5-4396-B340-1AC1F547942F}"/>
            </a:ext>
          </a:extLst>
        </xdr:cNvPr>
        <xdr:cNvSpPr txBox="1">
          <a:spLocks noChangeArrowheads="1"/>
        </xdr:cNvSpPr>
      </xdr:nvSpPr>
      <xdr:spPr bwMode="auto">
        <a:xfrm>
          <a:off x="14363700" y="254222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1" name="Text Box 16">
          <a:extLst>
            <a:ext uri="{FF2B5EF4-FFF2-40B4-BE49-F238E27FC236}">
              <a16:creationId xmlns:a16="http://schemas.microsoft.com/office/drawing/2014/main" id="{12765145-A254-4A67-8EE3-EE07701DC26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2" name="Text Box 17">
          <a:extLst>
            <a:ext uri="{FF2B5EF4-FFF2-40B4-BE49-F238E27FC236}">
              <a16:creationId xmlns:a16="http://schemas.microsoft.com/office/drawing/2014/main" id="{C055AD3B-AB74-463C-BC1D-01B2AD50104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1633" name="Text Box 18">
          <a:extLst>
            <a:ext uri="{FF2B5EF4-FFF2-40B4-BE49-F238E27FC236}">
              <a16:creationId xmlns:a16="http://schemas.microsoft.com/office/drawing/2014/main" id="{3775551E-BE09-4D7C-92D5-745EDB776F13}"/>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4" name="Text Box 16">
          <a:extLst>
            <a:ext uri="{FF2B5EF4-FFF2-40B4-BE49-F238E27FC236}">
              <a16:creationId xmlns:a16="http://schemas.microsoft.com/office/drawing/2014/main" id="{45F4961B-22D8-4947-B13C-FFCFC94E11E7}"/>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5" name="Text Box 17">
          <a:extLst>
            <a:ext uri="{FF2B5EF4-FFF2-40B4-BE49-F238E27FC236}">
              <a16:creationId xmlns:a16="http://schemas.microsoft.com/office/drawing/2014/main" id="{7C9EF8F9-32B1-47B8-96A9-B69DBBB7CC4D}"/>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6" name="Text Box 18">
          <a:extLst>
            <a:ext uri="{FF2B5EF4-FFF2-40B4-BE49-F238E27FC236}">
              <a16:creationId xmlns:a16="http://schemas.microsoft.com/office/drawing/2014/main" id="{9D79529E-34EC-436C-B56C-FA6B3C4BAA2B}"/>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7" name="Text Box 19">
          <a:extLst>
            <a:ext uri="{FF2B5EF4-FFF2-40B4-BE49-F238E27FC236}">
              <a16:creationId xmlns:a16="http://schemas.microsoft.com/office/drawing/2014/main" id="{D8171FB2-898B-4672-AA22-77AF939F314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8" name="Text Box 16">
          <a:extLst>
            <a:ext uri="{FF2B5EF4-FFF2-40B4-BE49-F238E27FC236}">
              <a16:creationId xmlns:a16="http://schemas.microsoft.com/office/drawing/2014/main" id="{3B00D5E5-8912-4DC8-9123-085853DF1070}"/>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39" name="Text Box 17">
          <a:extLst>
            <a:ext uri="{FF2B5EF4-FFF2-40B4-BE49-F238E27FC236}">
              <a16:creationId xmlns:a16="http://schemas.microsoft.com/office/drawing/2014/main" id="{207F00DF-692A-4410-9DEA-41E259A55644}"/>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40" name="Text Box 18">
          <a:extLst>
            <a:ext uri="{FF2B5EF4-FFF2-40B4-BE49-F238E27FC236}">
              <a16:creationId xmlns:a16="http://schemas.microsoft.com/office/drawing/2014/main" id="{278E1EC9-8839-48D2-A9A9-989FD24E1EA1}"/>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41" name="Text Box 19">
          <a:extLst>
            <a:ext uri="{FF2B5EF4-FFF2-40B4-BE49-F238E27FC236}">
              <a16:creationId xmlns:a16="http://schemas.microsoft.com/office/drawing/2014/main" id="{3C5041E6-8FE8-4BA5-9F34-F7A1D43F519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642" name="Text Box 15">
          <a:extLst>
            <a:ext uri="{FF2B5EF4-FFF2-40B4-BE49-F238E27FC236}">
              <a16:creationId xmlns:a16="http://schemas.microsoft.com/office/drawing/2014/main" id="{881C6CB3-5179-448D-894C-168284291738}"/>
            </a:ext>
          </a:extLst>
        </xdr:cNvPr>
        <xdr:cNvSpPr txBox="1">
          <a:spLocks noChangeArrowheads="1"/>
        </xdr:cNvSpPr>
      </xdr:nvSpPr>
      <xdr:spPr bwMode="auto">
        <a:xfrm>
          <a:off x="4743450" y="25793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1643" name="Text Box 15">
          <a:extLst>
            <a:ext uri="{FF2B5EF4-FFF2-40B4-BE49-F238E27FC236}">
              <a16:creationId xmlns:a16="http://schemas.microsoft.com/office/drawing/2014/main" id="{54CFE807-B54C-40EB-91EF-BCC9C0CF7CEF}"/>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644" name="Text Box 15">
          <a:extLst>
            <a:ext uri="{FF2B5EF4-FFF2-40B4-BE49-F238E27FC236}">
              <a16:creationId xmlns:a16="http://schemas.microsoft.com/office/drawing/2014/main" id="{2C8B863B-2B0B-4652-B5D0-58794E3761C3}"/>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645" name="Text Box 15">
          <a:extLst>
            <a:ext uri="{FF2B5EF4-FFF2-40B4-BE49-F238E27FC236}">
              <a16:creationId xmlns:a16="http://schemas.microsoft.com/office/drawing/2014/main" id="{DD0A95C8-C8D7-4ED3-BB96-D984E684207A}"/>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213632"/>
    <xdr:sp macro="" textlink="">
      <xdr:nvSpPr>
        <xdr:cNvPr id="1646" name="Text Box 15">
          <a:extLst>
            <a:ext uri="{FF2B5EF4-FFF2-40B4-BE49-F238E27FC236}">
              <a16:creationId xmlns:a16="http://schemas.microsoft.com/office/drawing/2014/main" id="{81760CCA-069D-4A45-A63E-73F7BA05F5BC}"/>
            </a:ext>
          </a:extLst>
        </xdr:cNvPr>
        <xdr:cNvSpPr txBox="1">
          <a:spLocks noChangeArrowheads="1"/>
        </xdr:cNvSpPr>
      </xdr:nvSpPr>
      <xdr:spPr bwMode="auto">
        <a:xfrm>
          <a:off x="1436370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7" name="Text Box 16">
          <a:extLst>
            <a:ext uri="{FF2B5EF4-FFF2-40B4-BE49-F238E27FC236}">
              <a16:creationId xmlns:a16="http://schemas.microsoft.com/office/drawing/2014/main" id="{CEDB56E0-56A8-4FF1-939E-47B9190DE10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8" name="Text Box 17">
          <a:extLst>
            <a:ext uri="{FF2B5EF4-FFF2-40B4-BE49-F238E27FC236}">
              <a16:creationId xmlns:a16="http://schemas.microsoft.com/office/drawing/2014/main" id="{45DA4568-C913-4680-B76E-07EF89DCF97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49" name="Text Box 18">
          <a:extLst>
            <a:ext uri="{FF2B5EF4-FFF2-40B4-BE49-F238E27FC236}">
              <a16:creationId xmlns:a16="http://schemas.microsoft.com/office/drawing/2014/main" id="{830FC576-7442-4E52-9A2E-7F10F461CC25}"/>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50" name="Text Box 19">
          <a:extLst>
            <a:ext uri="{FF2B5EF4-FFF2-40B4-BE49-F238E27FC236}">
              <a16:creationId xmlns:a16="http://schemas.microsoft.com/office/drawing/2014/main" id="{5F226E38-8912-4499-9674-7984EB7F099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1" name="Text Box 16">
          <a:extLst>
            <a:ext uri="{FF2B5EF4-FFF2-40B4-BE49-F238E27FC236}">
              <a16:creationId xmlns:a16="http://schemas.microsoft.com/office/drawing/2014/main" id="{8795DE6B-A558-4FF3-A40D-418D5D3BD74B}"/>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2" name="Text Box 17">
          <a:extLst>
            <a:ext uri="{FF2B5EF4-FFF2-40B4-BE49-F238E27FC236}">
              <a16:creationId xmlns:a16="http://schemas.microsoft.com/office/drawing/2014/main" id="{CD9813A2-6E56-4B9C-9C41-43D3CB3C825E}"/>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3" name="Text Box 18">
          <a:extLst>
            <a:ext uri="{FF2B5EF4-FFF2-40B4-BE49-F238E27FC236}">
              <a16:creationId xmlns:a16="http://schemas.microsoft.com/office/drawing/2014/main" id="{4F56BC1C-E3DE-4114-85B2-E48C1AA1B00D}"/>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54" name="Text Box 19">
          <a:extLst>
            <a:ext uri="{FF2B5EF4-FFF2-40B4-BE49-F238E27FC236}">
              <a16:creationId xmlns:a16="http://schemas.microsoft.com/office/drawing/2014/main" id="{51F8BF5C-8DB0-4AAF-B1A6-A162CF4FAD72}"/>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5" name="Text Box 16">
          <a:extLst>
            <a:ext uri="{FF2B5EF4-FFF2-40B4-BE49-F238E27FC236}">
              <a16:creationId xmlns:a16="http://schemas.microsoft.com/office/drawing/2014/main" id="{5DC9F691-CDA7-429C-B79C-F47A7E3221D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6" name="Text Box 17">
          <a:extLst>
            <a:ext uri="{FF2B5EF4-FFF2-40B4-BE49-F238E27FC236}">
              <a16:creationId xmlns:a16="http://schemas.microsoft.com/office/drawing/2014/main" id="{11346732-59B5-4A20-81B1-0500372E1AF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7" name="Text Box 18">
          <a:extLst>
            <a:ext uri="{FF2B5EF4-FFF2-40B4-BE49-F238E27FC236}">
              <a16:creationId xmlns:a16="http://schemas.microsoft.com/office/drawing/2014/main" id="{1C688B24-1AB0-4E42-B6FD-93DEE977EFE3}"/>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58" name="Text Box 19">
          <a:extLst>
            <a:ext uri="{FF2B5EF4-FFF2-40B4-BE49-F238E27FC236}">
              <a16:creationId xmlns:a16="http://schemas.microsoft.com/office/drawing/2014/main" id="{40984F32-54D9-491A-A549-FB32E2F716A4}"/>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1659" name="Text Box 15">
          <a:extLst>
            <a:ext uri="{FF2B5EF4-FFF2-40B4-BE49-F238E27FC236}">
              <a16:creationId xmlns:a16="http://schemas.microsoft.com/office/drawing/2014/main" id="{18A719CF-286F-40DC-97D6-68B335A3ECF8}"/>
            </a:ext>
          </a:extLst>
        </xdr:cNvPr>
        <xdr:cNvSpPr txBox="1">
          <a:spLocks noChangeArrowheads="1"/>
        </xdr:cNvSpPr>
      </xdr:nvSpPr>
      <xdr:spPr bwMode="auto">
        <a:xfrm>
          <a:off x="4743450" y="276510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0" name="Text Box 16">
          <a:extLst>
            <a:ext uri="{FF2B5EF4-FFF2-40B4-BE49-F238E27FC236}">
              <a16:creationId xmlns:a16="http://schemas.microsoft.com/office/drawing/2014/main" id="{E8B67E46-9703-403E-9F48-527B189C672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1" name="Text Box 17">
          <a:extLst>
            <a:ext uri="{FF2B5EF4-FFF2-40B4-BE49-F238E27FC236}">
              <a16:creationId xmlns:a16="http://schemas.microsoft.com/office/drawing/2014/main" id="{AB56496C-4E1C-404E-A7A2-590DCF78587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2" name="Text Box 18">
          <a:extLst>
            <a:ext uri="{FF2B5EF4-FFF2-40B4-BE49-F238E27FC236}">
              <a16:creationId xmlns:a16="http://schemas.microsoft.com/office/drawing/2014/main" id="{05193A6E-DCAA-40E0-89E7-1918135BA8F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63" name="Text Box 19">
          <a:extLst>
            <a:ext uri="{FF2B5EF4-FFF2-40B4-BE49-F238E27FC236}">
              <a16:creationId xmlns:a16="http://schemas.microsoft.com/office/drawing/2014/main" id="{02CC340C-97E4-46B5-81A6-7623D47B4A3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59</xdr:row>
      <xdr:rowOff>504825</xdr:rowOff>
    </xdr:from>
    <xdr:ext cx="95250" cy="442269"/>
    <xdr:sp macro="" textlink="">
      <xdr:nvSpPr>
        <xdr:cNvPr id="1664" name="Text Box 15">
          <a:extLst>
            <a:ext uri="{FF2B5EF4-FFF2-40B4-BE49-F238E27FC236}">
              <a16:creationId xmlns:a16="http://schemas.microsoft.com/office/drawing/2014/main" id="{F612F1C4-C4DF-4890-9E21-5D64EB8910AB}"/>
            </a:ext>
          </a:extLst>
        </xdr:cNvPr>
        <xdr:cNvSpPr txBox="1">
          <a:spLocks noChangeArrowheads="1"/>
        </xdr:cNvSpPr>
      </xdr:nvSpPr>
      <xdr:spPr bwMode="auto">
        <a:xfrm>
          <a:off x="14363700" y="276510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5" name="Text Box 16">
          <a:extLst>
            <a:ext uri="{FF2B5EF4-FFF2-40B4-BE49-F238E27FC236}">
              <a16:creationId xmlns:a16="http://schemas.microsoft.com/office/drawing/2014/main" id="{035267CE-81D3-45BE-B636-4B3AA6CCE4D4}"/>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6" name="Text Box 17">
          <a:extLst>
            <a:ext uri="{FF2B5EF4-FFF2-40B4-BE49-F238E27FC236}">
              <a16:creationId xmlns:a16="http://schemas.microsoft.com/office/drawing/2014/main" id="{0D23A6A5-73F3-4A49-A67F-790B01DC6A70}"/>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1667" name="Text Box 18">
          <a:extLst>
            <a:ext uri="{FF2B5EF4-FFF2-40B4-BE49-F238E27FC236}">
              <a16:creationId xmlns:a16="http://schemas.microsoft.com/office/drawing/2014/main" id="{6E39AC3F-3520-41AF-B350-FD1372B4294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68" name="Text Box 16">
          <a:extLst>
            <a:ext uri="{FF2B5EF4-FFF2-40B4-BE49-F238E27FC236}">
              <a16:creationId xmlns:a16="http://schemas.microsoft.com/office/drawing/2014/main" id="{C96EBA40-0515-4540-AA49-A92A7888AC7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69" name="Text Box 17">
          <a:extLst>
            <a:ext uri="{FF2B5EF4-FFF2-40B4-BE49-F238E27FC236}">
              <a16:creationId xmlns:a16="http://schemas.microsoft.com/office/drawing/2014/main" id="{BA5D60B0-EE53-4639-B06F-29BC2254D9DC}"/>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0" name="Text Box 18">
          <a:extLst>
            <a:ext uri="{FF2B5EF4-FFF2-40B4-BE49-F238E27FC236}">
              <a16:creationId xmlns:a16="http://schemas.microsoft.com/office/drawing/2014/main" id="{460AD48F-85EB-413E-9ABA-6A09A85D344D}"/>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1" name="Text Box 19">
          <a:extLst>
            <a:ext uri="{FF2B5EF4-FFF2-40B4-BE49-F238E27FC236}">
              <a16:creationId xmlns:a16="http://schemas.microsoft.com/office/drawing/2014/main" id="{05322CC5-23A4-4907-BB4E-5D0E790670D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2" name="Text Box 16">
          <a:extLst>
            <a:ext uri="{FF2B5EF4-FFF2-40B4-BE49-F238E27FC236}">
              <a16:creationId xmlns:a16="http://schemas.microsoft.com/office/drawing/2014/main" id="{F9D78707-6880-4469-A620-CB18F4C6E89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3" name="Text Box 17">
          <a:extLst>
            <a:ext uri="{FF2B5EF4-FFF2-40B4-BE49-F238E27FC236}">
              <a16:creationId xmlns:a16="http://schemas.microsoft.com/office/drawing/2014/main" id="{C6A9E3BC-5DC7-435B-9DA4-02FBA81670E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4" name="Text Box 18">
          <a:extLst>
            <a:ext uri="{FF2B5EF4-FFF2-40B4-BE49-F238E27FC236}">
              <a16:creationId xmlns:a16="http://schemas.microsoft.com/office/drawing/2014/main" id="{B9A895FD-7353-4AC2-82B4-AA9A6D443138}"/>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75" name="Text Box 19">
          <a:extLst>
            <a:ext uri="{FF2B5EF4-FFF2-40B4-BE49-F238E27FC236}">
              <a16:creationId xmlns:a16="http://schemas.microsoft.com/office/drawing/2014/main" id="{107061FC-077B-4515-B176-D1C9F15CD87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6" name="Text Box 16">
          <a:extLst>
            <a:ext uri="{FF2B5EF4-FFF2-40B4-BE49-F238E27FC236}">
              <a16:creationId xmlns:a16="http://schemas.microsoft.com/office/drawing/2014/main" id="{ED1B05C4-3167-4097-B156-D1D885AC687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7" name="Text Box 17">
          <a:extLst>
            <a:ext uri="{FF2B5EF4-FFF2-40B4-BE49-F238E27FC236}">
              <a16:creationId xmlns:a16="http://schemas.microsoft.com/office/drawing/2014/main" id="{AE8779CB-87EE-4AAA-9A24-739A6879CF17}"/>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8" name="Text Box 18">
          <a:extLst>
            <a:ext uri="{FF2B5EF4-FFF2-40B4-BE49-F238E27FC236}">
              <a16:creationId xmlns:a16="http://schemas.microsoft.com/office/drawing/2014/main" id="{1E4CB1C2-2E26-4BAE-A538-C72997B01D5E}"/>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79" name="Text Box 19">
          <a:extLst>
            <a:ext uri="{FF2B5EF4-FFF2-40B4-BE49-F238E27FC236}">
              <a16:creationId xmlns:a16="http://schemas.microsoft.com/office/drawing/2014/main" id="{3B3191C0-5E52-40CE-984B-FB18C66F07F0}"/>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680" name="Text Box 15">
          <a:extLst>
            <a:ext uri="{FF2B5EF4-FFF2-40B4-BE49-F238E27FC236}">
              <a16:creationId xmlns:a16="http://schemas.microsoft.com/office/drawing/2014/main" id="{9ECB93D6-68EE-4E86-B9B7-A8A52AEEB961}"/>
            </a:ext>
          </a:extLst>
        </xdr:cNvPr>
        <xdr:cNvSpPr txBox="1">
          <a:spLocks noChangeArrowheads="1"/>
        </xdr:cNvSpPr>
      </xdr:nvSpPr>
      <xdr:spPr bwMode="auto">
        <a:xfrm>
          <a:off x="4743450" y="30251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1" name="Text Box 16">
          <a:extLst>
            <a:ext uri="{FF2B5EF4-FFF2-40B4-BE49-F238E27FC236}">
              <a16:creationId xmlns:a16="http://schemas.microsoft.com/office/drawing/2014/main" id="{959E1779-9DC6-4637-A2DC-A6EC980351A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2" name="Text Box 17">
          <a:extLst>
            <a:ext uri="{FF2B5EF4-FFF2-40B4-BE49-F238E27FC236}">
              <a16:creationId xmlns:a16="http://schemas.microsoft.com/office/drawing/2014/main" id="{850A9BA1-C85E-4F7B-8889-A187D7529CAA}"/>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3" name="Text Box 18">
          <a:extLst>
            <a:ext uri="{FF2B5EF4-FFF2-40B4-BE49-F238E27FC236}">
              <a16:creationId xmlns:a16="http://schemas.microsoft.com/office/drawing/2014/main" id="{5363EDF7-53E0-41AB-B229-BC43406279F4}"/>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84" name="Text Box 19">
          <a:extLst>
            <a:ext uri="{FF2B5EF4-FFF2-40B4-BE49-F238E27FC236}">
              <a16:creationId xmlns:a16="http://schemas.microsoft.com/office/drawing/2014/main" id="{A6FDF0B6-FFA8-4416-ACDE-5DC50B5B472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1685" name="Text Box 15">
          <a:extLst>
            <a:ext uri="{FF2B5EF4-FFF2-40B4-BE49-F238E27FC236}">
              <a16:creationId xmlns:a16="http://schemas.microsoft.com/office/drawing/2014/main" id="{84D47DAA-63FD-461E-88D1-2BE6AB06F2D8}"/>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6" name="Text Box 16">
          <a:extLst>
            <a:ext uri="{FF2B5EF4-FFF2-40B4-BE49-F238E27FC236}">
              <a16:creationId xmlns:a16="http://schemas.microsoft.com/office/drawing/2014/main" id="{EEBE617B-6DFF-410D-B2C1-DF3C0D611EBE}"/>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7" name="Text Box 17">
          <a:extLst>
            <a:ext uri="{FF2B5EF4-FFF2-40B4-BE49-F238E27FC236}">
              <a16:creationId xmlns:a16="http://schemas.microsoft.com/office/drawing/2014/main" id="{AFDC4FCE-8A5A-4CA4-9860-5201969B324D}"/>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8" name="Text Box 18">
          <a:extLst>
            <a:ext uri="{FF2B5EF4-FFF2-40B4-BE49-F238E27FC236}">
              <a16:creationId xmlns:a16="http://schemas.microsoft.com/office/drawing/2014/main" id="{E4FFCD14-8A88-46E8-983A-A53C38A7ACD4}"/>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689" name="Text Box 19">
          <a:extLst>
            <a:ext uri="{FF2B5EF4-FFF2-40B4-BE49-F238E27FC236}">
              <a16:creationId xmlns:a16="http://schemas.microsoft.com/office/drawing/2014/main" id="{35E4D9CA-1163-41FD-90C1-5286DA8EF40A}"/>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690" name="Text Box 15">
          <a:extLst>
            <a:ext uri="{FF2B5EF4-FFF2-40B4-BE49-F238E27FC236}">
              <a16:creationId xmlns:a16="http://schemas.microsoft.com/office/drawing/2014/main" id="{CE08B94B-9DB5-4AE9-98CA-BD1FA4C54FDB}"/>
            </a:ext>
          </a:extLst>
        </xdr:cNvPr>
        <xdr:cNvSpPr txBox="1">
          <a:spLocks noChangeArrowheads="1"/>
        </xdr:cNvSpPr>
      </xdr:nvSpPr>
      <xdr:spPr bwMode="auto">
        <a:xfrm>
          <a:off x="4743450" y="2987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1" name="Text Box 16">
          <a:extLst>
            <a:ext uri="{FF2B5EF4-FFF2-40B4-BE49-F238E27FC236}">
              <a16:creationId xmlns:a16="http://schemas.microsoft.com/office/drawing/2014/main" id="{A746518D-04F0-42AA-8F59-FF51A443366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2" name="Text Box 17">
          <a:extLst>
            <a:ext uri="{FF2B5EF4-FFF2-40B4-BE49-F238E27FC236}">
              <a16:creationId xmlns:a16="http://schemas.microsoft.com/office/drawing/2014/main" id="{4B824C9D-6422-42A9-AF00-BAA0D6FC69B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3" name="Text Box 18">
          <a:extLst>
            <a:ext uri="{FF2B5EF4-FFF2-40B4-BE49-F238E27FC236}">
              <a16:creationId xmlns:a16="http://schemas.microsoft.com/office/drawing/2014/main" id="{818CF305-BB17-4B98-BC81-02F5DB37EA1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694" name="Text Box 19">
          <a:extLst>
            <a:ext uri="{FF2B5EF4-FFF2-40B4-BE49-F238E27FC236}">
              <a16:creationId xmlns:a16="http://schemas.microsoft.com/office/drawing/2014/main" id="{5F050D48-3964-4481-959F-2D8D9B189813}"/>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695" name="Text Box 15">
          <a:extLst>
            <a:ext uri="{FF2B5EF4-FFF2-40B4-BE49-F238E27FC236}">
              <a16:creationId xmlns:a16="http://schemas.microsoft.com/office/drawing/2014/main" id="{0C625C10-EEBC-49F7-AE4E-1C88F3B466B7}"/>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696" name="Text Box 15">
          <a:extLst>
            <a:ext uri="{FF2B5EF4-FFF2-40B4-BE49-F238E27FC236}">
              <a16:creationId xmlns:a16="http://schemas.microsoft.com/office/drawing/2014/main" id="{E359061B-EA10-41F2-9416-120806005A26}"/>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65</xdr:row>
      <xdr:rowOff>504825</xdr:rowOff>
    </xdr:from>
    <xdr:ext cx="95250" cy="442269"/>
    <xdr:sp macro="" textlink="">
      <xdr:nvSpPr>
        <xdr:cNvPr id="1697" name="Text Box 15">
          <a:extLst>
            <a:ext uri="{FF2B5EF4-FFF2-40B4-BE49-F238E27FC236}">
              <a16:creationId xmlns:a16="http://schemas.microsoft.com/office/drawing/2014/main" id="{BDF2E2A2-B2A9-4C2F-B4D6-8B56A495A675}"/>
            </a:ext>
          </a:extLst>
        </xdr:cNvPr>
        <xdr:cNvSpPr txBox="1">
          <a:spLocks noChangeArrowheads="1"/>
        </xdr:cNvSpPr>
      </xdr:nvSpPr>
      <xdr:spPr bwMode="auto">
        <a:xfrm>
          <a:off x="14363700" y="298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98" name="Text Box 16">
          <a:extLst>
            <a:ext uri="{FF2B5EF4-FFF2-40B4-BE49-F238E27FC236}">
              <a16:creationId xmlns:a16="http://schemas.microsoft.com/office/drawing/2014/main" id="{DF78E32A-5273-4B43-9835-9FC506370FE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699" name="Text Box 17">
          <a:extLst>
            <a:ext uri="{FF2B5EF4-FFF2-40B4-BE49-F238E27FC236}">
              <a16:creationId xmlns:a16="http://schemas.microsoft.com/office/drawing/2014/main" id="{3C3EC15D-330D-435F-8CB5-A64113C95CD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1700" name="Text Box 18">
          <a:extLst>
            <a:ext uri="{FF2B5EF4-FFF2-40B4-BE49-F238E27FC236}">
              <a16:creationId xmlns:a16="http://schemas.microsoft.com/office/drawing/2014/main" id="{C4EF6755-8AF5-4B89-8729-01054D32E5C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213632"/>
    <xdr:sp macro="" textlink="">
      <xdr:nvSpPr>
        <xdr:cNvPr id="1701" name="Text Box 15">
          <a:extLst>
            <a:ext uri="{FF2B5EF4-FFF2-40B4-BE49-F238E27FC236}">
              <a16:creationId xmlns:a16="http://schemas.microsoft.com/office/drawing/2014/main" id="{8758A59D-66FA-4BC9-8C97-BA4CA21DDCFF}"/>
            </a:ext>
          </a:extLst>
        </xdr:cNvPr>
        <xdr:cNvSpPr txBox="1">
          <a:spLocks noChangeArrowheads="1"/>
        </xdr:cNvSpPr>
      </xdr:nvSpPr>
      <xdr:spPr bwMode="auto">
        <a:xfrm>
          <a:off x="1436370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2" name="Text Box 16">
          <a:extLst>
            <a:ext uri="{FF2B5EF4-FFF2-40B4-BE49-F238E27FC236}">
              <a16:creationId xmlns:a16="http://schemas.microsoft.com/office/drawing/2014/main" id="{091D4B04-E5F3-4EB1-86C0-2C85CFDCD6C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3" name="Text Box 17">
          <a:extLst>
            <a:ext uri="{FF2B5EF4-FFF2-40B4-BE49-F238E27FC236}">
              <a16:creationId xmlns:a16="http://schemas.microsoft.com/office/drawing/2014/main" id="{607B6E32-8653-41F2-98D1-7255E524C07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4" name="Text Box 18">
          <a:extLst>
            <a:ext uri="{FF2B5EF4-FFF2-40B4-BE49-F238E27FC236}">
              <a16:creationId xmlns:a16="http://schemas.microsoft.com/office/drawing/2014/main" id="{48D024D9-59AB-4429-807D-D78F224DA495}"/>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5" name="Text Box 19">
          <a:extLst>
            <a:ext uri="{FF2B5EF4-FFF2-40B4-BE49-F238E27FC236}">
              <a16:creationId xmlns:a16="http://schemas.microsoft.com/office/drawing/2014/main" id="{2869569C-8BCC-4CFE-9A9C-12A5A60EDD5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6" name="Text Box 16">
          <a:extLst>
            <a:ext uri="{FF2B5EF4-FFF2-40B4-BE49-F238E27FC236}">
              <a16:creationId xmlns:a16="http://schemas.microsoft.com/office/drawing/2014/main" id="{7A85F436-5B48-47C8-AB55-E12E60F5C4F0}"/>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7" name="Text Box 17">
          <a:extLst>
            <a:ext uri="{FF2B5EF4-FFF2-40B4-BE49-F238E27FC236}">
              <a16:creationId xmlns:a16="http://schemas.microsoft.com/office/drawing/2014/main" id="{CC2C10C9-FDCC-4AE1-BF7C-293DC630760D}"/>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8" name="Text Box 18">
          <a:extLst>
            <a:ext uri="{FF2B5EF4-FFF2-40B4-BE49-F238E27FC236}">
              <a16:creationId xmlns:a16="http://schemas.microsoft.com/office/drawing/2014/main" id="{94F63533-1801-48B1-8C89-3D5F8C3FAB3E}"/>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09" name="Text Box 19">
          <a:extLst>
            <a:ext uri="{FF2B5EF4-FFF2-40B4-BE49-F238E27FC236}">
              <a16:creationId xmlns:a16="http://schemas.microsoft.com/office/drawing/2014/main" id="{542A1C9F-8732-493B-8EB7-7158D174FB1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0" name="Text Box 16">
          <a:extLst>
            <a:ext uri="{FF2B5EF4-FFF2-40B4-BE49-F238E27FC236}">
              <a16:creationId xmlns:a16="http://schemas.microsoft.com/office/drawing/2014/main" id="{ECD708C1-6F77-4F8E-9DD8-864D19C2A680}"/>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1" name="Text Box 17">
          <a:extLst>
            <a:ext uri="{FF2B5EF4-FFF2-40B4-BE49-F238E27FC236}">
              <a16:creationId xmlns:a16="http://schemas.microsoft.com/office/drawing/2014/main" id="{D6355EC3-2B61-4197-89D5-7833592B07E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2" name="Text Box 18">
          <a:extLst>
            <a:ext uri="{FF2B5EF4-FFF2-40B4-BE49-F238E27FC236}">
              <a16:creationId xmlns:a16="http://schemas.microsoft.com/office/drawing/2014/main" id="{69A48596-3A38-4C7F-8E38-182CD6E4ECBF}"/>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13" name="Text Box 19">
          <a:extLst>
            <a:ext uri="{FF2B5EF4-FFF2-40B4-BE49-F238E27FC236}">
              <a16:creationId xmlns:a16="http://schemas.microsoft.com/office/drawing/2014/main" id="{B52D0A53-3215-4076-9AB3-3F78275AE99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4" name="Text Box 16">
          <a:extLst>
            <a:ext uri="{FF2B5EF4-FFF2-40B4-BE49-F238E27FC236}">
              <a16:creationId xmlns:a16="http://schemas.microsoft.com/office/drawing/2014/main" id="{13509DF2-C7DA-4B04-9D8E-E8943A9216E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5" name="Text Box 17">
          <a:extLst>
            <a:ext uri="{FF2B5EF4-FFF2-40B4-BE49-F238E27FC236}">
              <a16:creationId xmlns:a16="http://schemas.microsoft.com/office/drawing/2014/main" id="{664BFA19-BB78-4811-B195-5EF1E0665662}"/>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6" name="Text Box 18">
          <a:extLst>
            <a:ext uri="{FF2B5EF4-FFF2-40B4-BE49-F238E27FC236}">
              <a16:creationId xmlns:a16="http://schemas.microsoft.com/office/drawing/2014/main" id="{C8EC3B9E-6844-46E2-BD4C-96C018A64DD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17" name="Text Box 19">
          <a:extLst>
            <a:ext uri="{FF2B5EF4-FFF2-40B4-BE49-F238E27FC236}">
              <a16:creationId xmlns:a16="http://schemas.microsoft.com/office/drawing/2014/main" id="{605D87E6-3D60-4FB6-A1D4-05C4F3D1535C}"/>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18" name="Text Box 16">
          <a:extLst>
            <a:ext uri="{FF2B5EF4-FFF2-40B4-BE49-F238E27FC236}">
              <a16:creationId xmlns:a16="http://schemas.microsoft.com/office/drawing/2014/main" id="{39A3C825-3D95-4A0D-8468-C36D9A2D7C6F}"/>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19" name="Text Box 17">
          <a:extLst>
            <a:ext uri="{FF2B5EF4-FFF2-40B4-BE49-F238E27FC236}">
              <a16:creationId xmlns:a16="http://schemas.microsoft.com/office/drawing/2014/main" id="{68B9D7FE-A71D-4E2C-8939-F2F3D80D873F}"/>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20" name="Text Box 18">
          <a:extLst>
            <a:ext uri="{FF2B5EF4-FFF2-40B4-BE49-F238E27FC236}">
              <a16:creationId xmlns:a16="http://schemas.microsoft.com/office/drawing/2014/main" id="{4923CFB7-C4F7-4676-B2D1-11DCB191EE0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21" name="Text Box 19">
          <a:extLst>
            <a:ext uri="{FF2B5EF4-FFF2-40B4-BE49-F238E27FC236}">
              <a16:creationId xmlns:a16="http://schemas.microsoft.com/office/drawing/2014/main" id="{6B1ED867-8FB6-4DB1-BB13-18B49C6BE73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1722" name="Text Box 15">
          <a:extLst>
            <a:ext uri="{FF2B5EF4-FFF2-40B4-BE49-F238E27FC236}">
              <a16:creationId xmlns:a16="http://schemas.microsoft.com/office/drawing/2014/main" id="{CB3A8C17-0E1F-4B7D-AF4B-CEAEBA719C76}"/>
            </a:ext>
          </a:extLst>
        </xdr:cNvPr>
        <xdr:cNvSpPr txBox="1">
          <a:spLocks noChangeArrowheads="1"/>
        </xdr:cNvSpPr>
      </xdr:nvSpPr>
      <xdr:spPr bwMode="auto">
        <a:xfrm>
          <a:off x="4743450" y="321087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3" name="Text Box 16">
          <a:extLst>
            <a:ext uri="{FF2B5EF4-FFF2-40B4-BE49-F238E27FC236}">
              <a16:creationId xmlns:a16="http://schemas.microsoft.com/office/drawing/2014/main" id="{B6592B83-EC51-49D3-8611-BA55E29B2BF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4" name="Text Box 17">
          <a:extLst>
            <a:ext uri="{FF2B5EF4-FFF2-40B4-BE49-F238E27FC236}">
              <a16:creationId xmlns:a16="http://schemas.microsoft.com/office/drawing/2014/main" id="{FCA6AAD8-11A0-49AE-9D86-814C666DB0C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5" name="Text Box 18">
          <a:extLst>
            <a:ext uri="{FF2B5EF4-FFF2-40B4-BE49-F238E27FC236}">
              <a16:creationId xmlns:a16="http://schemas.microsoft.com/office/drawing/2014/main" id="{A578AC3F-78DB-461C-B97D-33815013CF3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26" name="Text Box 19">
          <a:extLst>
            <a:ext uri="{FF2B5EF4-FFF2-40B4-BE49-F238E27FC236}">
              <a16:creationId xmlns:a16="http://schemas.microsoft.com/office/drawing/2014/main" id="{4BE4CB17-EEDC-4094-B393-8B8A4275F78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71</xdr:row>
      <xdr:rowOff>504825</xdr:rowOff>
    </xdr:from>
    <xdr:ext cx="95250" cy="442269"/>
    <xdr:sp macro="" textlink="">
      <xdr:nvSpPr>
        <xdr:cNvPr id="1727" name="Text Box 15">
          <a:extLst>
            <a:ext uri="{FF2B5EF4-FFF2-40B4-BE49-F238E27FC236}">
              <a16:creationId xmlns:a16="http://schemas.microsoft.com/office/drawing/2014/main" id="{E1DA3FFF-4210-4D7B-8C0A-DA8A146525A3}"/>
            </a:ext>
          </a:extLst>
        </xdr:cNvPr>
        <xdr:cNvSpPr txBox="1">
          <a:spLocks noChangeArrowheads="1"/>
        </xdr:cNvSpPr>
      </xdr:nvSpPr>
      <xdr:spPr bwMode="auto">
        <a:xfrm>
          <a:off x="14363700" y="321087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28" name="Text Box 16">
          <a:extLst>
            <a:ext uri="{FF2B5EF4-FFF2-40B4-BE49-F238E27FC236}">
              <a16:creationId xmlns:a16="http://schemas.microsoft.com/office/drawing/2014/main" id="{11E13B3C-C1A8-48D1-8EC6-F02217DEDF9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29" name="Text Box 17">
          <a:extLst>
            <a:ext uri="{FF2B5EF4-FFF2-40B4-BE49-F238E27FC236}">
              <a16:creationId xmlns:a16="http://schemas.microsoft.com/office/drawing/2014/main" id="{670BF549-85C6-4222-AAB1-383BBAF21C9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1730" name="Text Box 18">
          <a:extLst>
            <a:ext uri="{FF2B5EF4-FFF2-40B4-BE49-F238E27FC236}">
              <a16:creationId xmlns:a16="http://schemas.microsoft.com/office/drawing/2014/main" id="{24243856-8337-4F8D-A98F-F13829175757}"/>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1" name="Text Box 16">
          <a:extLst>
            <a:ext uri="{FF2B5EF4-FFF2-40B4-BE49-F238E27FC236}">
              <a16:creationId xmlns:a16="http://schemas.microsoft.com/office/drawing/2014/main" id="{3ACD24EA-9DBC-4BB1-B90A-7AE437C29F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2" name="Text Box 17">
          <a:extLst>
            <a:ext uri="{FF2B5EF4-FFF2-40B4-BE49-F238E27FC236}">
              <a16:creationId xmlns:a16="http://schemas.microsoft.com/office/drawing/2014/main" id="{07B0245E-0A72-4AE4-A176-7D21D104AB1D}"/>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3" name="Text Box 18">
          <a:extLst>
            <a:ext uri="{FF2B5EF4-FFF2-40B4-BE49-F238E27FC236}">
              <a16:creationId xmlns:a16="http://schemas.microsoft.com/office/drawing/2014/main" id="{6E53D601-4217-4630-A1C7-D08A106778C7}"/>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4" name="Text Box 19">
          <a:extLst>
            <a:ext uri="{FF2B5EF4-FFF2-40B4-BE49-F238E27FC236}">
              <a16:creationId xmlns:a16="http://schemas.microsoft.com/office/drawing/2014/main" id="{89DB676D-9626-4AEC-9168-A3067A83C5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5" name="Text Box 16">
          <a:extLst>
            <a:ext uri="{FF2B5EF4-FFF2-40B4-BE49-F238E27FC236}">
              <a16:creationId xmlns:a16="http://schemas.microsoft.com/office/drawing/2014/main" id="{A0D03625-F10F-4B44-9CFF-BC6134063A4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6" name="Text Box 17">
          <a:extLst>
            <a:ext uri="{FF2B5EF4-FFF2-40B4-BE49-F238E27FC236}">
              <a16:creationId xmlns:a16="http://schemas.microsoft.com/office/drawing/2014/main" id="{DB63A488-4AF3-4F60-B4BC-D40973A44BE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7" name="Text Box 18">
          <a:extLst>
            <a:ext uri="{FF2B5EF4-FFF2-40B4-BE49-F238E27FC236}">
              <a16:creationId xmlns:a16="http://schemas.microsoft.com/office/drawing/2014/main" id="{58430CFE-5C41-41B1-B83C-0457D6C9EB2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38" name="Text Box 19">
          <a:extLst>
            <a:ext uri="{FF2B5EF4-FFF2-40B4-BE49-F238E27FC236}">
              <a16:creationId xmlns:a16="http://schemas.microsoft.com/office/drawing/2014/main" id="{5390A7FA-ACB2-4BF5-99E6-341801FD3CB3}"/>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1739" name="Text Box 15">
          <a:extLst>
            <a:ext uri="{FF2B5EF4-FFF2-40B4-BE49-F238E27FC236}">
              <a16:creationId xmlns:a16="http://schemas.microsoft.com/office/drawing/2014/main" id="{BE0AEC44-B451-4A50-ABE1-B2C018A76F23}"/>
            </a:ext>
          </a:extLst>
        </xdr:cNvPr>
        <xdr:cNvSpPr txBox="1">
          <a:spLocks noChangeArrowheads="1"/>
        </xdr:cNvSpPr>
      </xdr:nvSpPr>
      <xdr:spPr bwMode="auto">
        <a:xfrm>
          <a:off x="4743450" y="32480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1740" name="Text Box 15">
          <a:extLst>
            <a:ext uri="{FF2B5EF4-FFF2-40B4-BE49-F238E27FC236}">
              <a16:creationId xmlns:a16="http://schemas.microsoft.com/office/drawing/2014/main" id="{BB7C00E0-59BE-40EF-9F91-0403D1C34D6D}"/>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1741" name="Text Box 15">
          <a:extLst>
            <a:ext uri="{FF2B5EF4-FFF2-40B4-BE49-F238E27FC236}">
              <a16:creationId xmlns:a16="http://schemas.microsoft.com/office/drawing/2014/main" id="{6BF2B279-D82B-45C0-A42B-403AAF1946AF}"/>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1742" name="Text Box 15">
          <a:extLst>
            <a:ext uri="{FF2B5EF4-FFF2-40B4-BE49-F238E27FC236}">
              <a16:creationId xmlns:a16="http://schemas.microsoft.com/office/drawing/2014/main" id="{B2D9A9EF-A1AA-4097-86F7-B745D0E44A67}"/>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213632"/>
    <xdr:sp macro="" textlink="">
      <xdr:nvSpPr>
        <xdr:cNvPr id="1743" name="Text Box 15">
          <a:extLst>
            <a:ext uri="{FF2B5EF4-FFF2-40B4-BE49-F238E27FC236}">
              <a16:creationId xmlns:a16="http://schemas.microsoft.com/office/drawing/2014/main" id="{DA6014F4-7201-4616-920C-BCA5C80F927F}"/>
            </a:ext>
          </a:extLst>
        </xdr:cNvPr>
        <xdr:cNvSpPr txBox="1">
          <a:spLocks noChangeArrowheads="1"/>
        </xdr:cNvSpPr>
      </xdr:nvSpPr>
      <xdr:spPr bwMode="auto">
        <a:xfrm>
          <a:off x="1436370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4" name="Text Box 16">
          <a:extLst>
            <a:ext uri="{FF2B5EF4-FFF2-40B4-BE49-F238E27FC236}">
              <a16:creationId xmlns:a16="http://schemas.microsoft.com/office/drawing/2014/main" id="{F8B59760-615E-4AF9-9DC0-C953AB3DE77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5" name="Text Box 17">
          <a:extLst>
            <a:ext uri="{FF2B5EF4-FFF2-40B4-BE49-F238E27FC236}">
              <a16:creationId xmlns:a16="http://schemas.microsoft.com/office/drawing/2014/main" id="{5EE39B61-B199-4752-8D31-06F0E7EFD44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6" name="Text Box 18">
          <a:extLst>
            <a:ext uri="{FF2B5EF4-FFF2-40B4-BE49-F238E27FC236}">
              <a16:creationId xmlns:a16="http://schemas.microsoft.com/office/drawing/2014/main" id="{BFEC7FA7-E50B-4E00-8D17-40F5AE80D792}"/>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47" name="Text Box 19">
          <a:extLst>
            <a:ext uri="{FF2B5EF4-FFF2-40B4-BE49-F238E27FC236}">
              <a16:creationId xmlns:a16="http://schemas.microsoft.com/office/drawing/2014/main" id="{8F364811-4C6C-4EBD-A160-4C3533F5BE3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48" name="Text Box 16">
          <a:extLst>
            <a:ext uri="{FF2B5EF4-FFF2-40B4-BE49-F238E27FC236}">
              <a16:creationId xmlns:a16="http://schemas.microsoft.com/office/drawing/2014/main" id="{3A3E715E-09B1-4EFB-B942-ACA7E586917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49" name="Text Box 17">
          <a:extLst>
            <a:ext uri="{FF2B5EF4-FFF2-40B4-BE49-F238E27FC236}">
              <a16:creationId xmlns:a16="http://schemas.microsoft.com/office/drawing/2014/main" id="{CC852FC5-57CE-4B86-8F9A-880B428BC19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50" name="Text Box 18">
          <a:extLst>
            <a:ext uri="{FF2B5EF4-FFF2-40B4-BE49-F238E27FC236}">
              <a16:creationId xmlns:a16="http://schemas.microsoft.com/office/drawing/2014/main" id="{4E0A5FF5-B5F6-4494-80CD-BE71E7A4396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51" name="Text Box 19">
          <a:extLst>
            <a:ext uri="{FF2B5EF4-FFF2-40B4-BE49-F238E27FC236}">
              <a16:creationId xmlns:a16="http://schemas.microsoft.com/office/drawing/2014/main" id="{DC07CF3A-D51F-4CE1-A92A-4BAA5D4AF11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2" name="Text Box 16">
          <a:extLst>
            <a:ext uri="{FF2B5EF4-FFF2-40B4-BE49-F238E27FC236}">
              <a16:creationId xmlns:a16="http://schemas.microsoft.com/office/drawing/2014/main" id="{D9CFA7D7-ED06-48F2-8547-E47EC6CE8252}"/>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3" name="Text Box 17">
          <a:extLst>
            <a:ext uri="{FF2B5EF4-FFF2-40B4-BE49-F238E27FC236}">
              <a16:creationId xmlns:a16="http://schemas.microsoft.com/office/drawing/2014/main" id="{11FA82FC-B110-465F-A1A3-D0C1DE70139E}"/>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4" name="Text Box 18">
          <a:extLst>
            <a:ext uri="{FF2B5EF4-FFF2-40B4-BE49-F238E27FC236}">
              <a16:creationId xmlns:a16="http://schemas.microsoft.com/office/drawing/2014/main" id="{0772B268-E43E-44F2-B6E4-B54847EDA9FC}"/>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55" name="Text Box 19">
          <a:extLst>
            <a:ext uri="{FF2B5EF4-FFF2-40B4-BE49-F238E27FC236}">
              <a16:creationId xmlns:a16="http://schemas.microsoft.com/office/drawing/2014/main" id="{A45084F6-FC6B-438D-98F2-95E24AB389D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6" name="Text Box 16">
          <a:extLst>
            <a:ext uri="{FF2B5EF4-FFF2-40B4-BE49-F238E27FC236}">
              <a16:creationId xmlns:a16="http://schemas.microsoft.com/office/drawing/2014/main" id="{D11F20AC-083E-4237-B705-9BA9173E2DA7}"/>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7" name="Text Box 17">
          <a:extLst>
            <a:ext uri="{FF2B5EF4-FFF2-40B4-BE49-F238E27FC236}">
              <a16:creationId xmlns:a16="http://schemas.microsoft.com/office/drawing/2014/main" id="{27D38885-130E-41A6-8FC0-B4197F58DD81}"/>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8" name="Text Box 18">
          <a:extLst>
            <a:ext uri="{FF2B5EF4-FFF2-40B4-BE49-F238E27FC236}">
              <a16:creationId xmlns:a16="http://schemas.microsoft.com/office/drawing/2014/main" id="{6DFA43CA-6F29-448F-B737-CB98920C265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59" name="Text Box 19">
          <a:extLst>
            <a:ext uri="{FF2B5EF4-FFF2-40B4-BE49-F238E27FC236}">
              <a16:creationId xmlns:a16="http://schemas.microsoft.com/office/drawing/2014/main" id="{F33EE9B6-27CC-4549-B9E2-F22A8FD5B00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0" name="Text Box 16">
          <a:extLst>
            <a:ext uri="{FF2B5EF4-FFF2-40B4-BE49-F238E27FC236}">
              <a16:creationId xmlns:a16="http://schemas.microsoft.com/office/drawing/2014/main" id="{AFF2F6D6-6E63-46FE-A1E8-BA335D89194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1" name="Text Box 17">
          <a:extLst>
            <a:ext uri="{FF2B5EF4-FFF2-40B4-BE49-F238E27FC236}">
              <a16:creationId xmlns:a16="http://schemas.microsoft.com/office/drawing/2014/main" id="{3189D13E-4639-4129-BAE6-D30C74F351F6}"/>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1762" name="Text Box 18">
          <a:extLst>
            <a:ext uri="{FF2B5EF4-FFF2-40B4-BE49-F238E27FC236}">
              <a16:creationId xmlns:a16="http://schemas.microsoft.com/office/drawing/2014/main" id="{C327EA02-4BB2-4B23-94F1-CEA19C04D2B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3" name="Text Box 16">
          <a:extLst>
            <a:ext uri="{FF2B5EF4-FFF2-40B4-BE49-F238E27FC236}">
              <a16:creationId xmlns:a16="http://schemas.microsoft.com/office/drawing/2014/main" id="{A3BF5310-9929-4221-BE22-09FAF20436E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4" name="Text Box 17">
          <a:extLst>
            <a:ext uri="{FF2B5EF4-FFF2-40B4-BE49-F238E27FC236}">
              <a16:creationId xmlns:a16="http://schemas.microsoft.com/office/drawing/2014/main" id="{7EAE564E-2847-4502-9FEA-7A3A165BD56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5" name="Text Box 18">
          <a:extLst>
            <a:ext uri="{FF2B5EF4-FFF2-40B4-BE49-F238E27FC236}">
              <a16:creationId xmlns:a16="http://schemas.microsoft.com/office/drawing/2014/main" id="{0668A2A4-D0A6-491A-8E46-E236F46B3F5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6" name="Text Box 19">
          <a:extLst>
            <a:ext uri="{FF2B5EF4-FFF2-40B4-BE49-F238E27FC236}">
              <a16:creationId xmlns:a16="http://schemas.microsoft.com/office/drawing/2014/main" id="{9B9EB13A-9E84-4730-AE00-A369A3635417}"/>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7" name="Text Box 16">
          <a:extLst>
            <a:ext uri="{FF2B5EF4-FFF2-40B4-BE49-F238E27FC236}">
              <a16:creationId xmlns:a16="http://schemas.microsoft.com/office/drawing/2014/main" id="{1B742143-6605-44C1-94B5-FE58CEE5988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8" name="Text Box 17">
          <a:extLst>
            <a:ext uri="{FF2B5EF4-FFF2-40B4-BE49-F238E27FC236}">
              <a16:creationId xmlns:a16="http://schemas.microsoft.com/office/drawing/2014/main" id="{60CFE2E9-05E4-488F-A2EF-E85B4B5AC23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69" name="Text Box 18">
          <a:extLst>
            <a:ext uri="{FF2B5EF4-FFF2-40B4-BE49-F238E27FC236}">
              <a16:creationId xmlns:a16="http://schemas.microsoft.com/office/drawing/2014/main" id="{EF4BD80F-0388-4D71-9120-4912D2D4AB68}"/>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70" name="Text Box 19">
          <a:extLst>
            <a:ext uri="{FF2B5EF4-FFF2-40B4-BE49-F238E27FC236}">
              <a16:creationId xmlns:a16="http://schemas.microsoft.com/office/drawing/2014/main" id="{891224B2-6409-4B1B-B671-538B26DCCA0F}"/>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1" name="Text Box 16">
          <a:extLst>
            <a:ext uri="{FF2B5EF4-FFF2-40B4-BE49-F238E27FC236}">
              <a16:creationId xmlns:a16="http://schemas.microsoft.com/office/drawing/2014/main" id="{2F64BF7C-F4D3-42C8-9C65-EBA41F58C079}"/>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2" name="Text Box 17">
          <a:extLst>
            <a:ext uri="{FF2B5EF4-FFF2-40B4-BE49-F238E27FC236}">
              <a16:creationId xmlns:a16="http://schemas.microsoft.com/office/drawing/2014/main" id="{529205BF-4F3C-4405-9E44-F41DD377EAA0}"/>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3" name="Text Box 18">
          <a:extLst>
            <a:ext uri="{FF2B5EF4-FFF2-40B4-BE49-F238E27FC236}">
              <a16:creationId xmlns:a16="http://schemas.microsoft.com/office/drawing/2014/main" id="{86484778-FDE3-4D8D-B86E-BBC113785C5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74" name="Text Box 19">
          <a:extLst>
            <a:ext uri="{FF2B5EF4-FFF2-40B4-BE49-F238E27FC236}">
              <a16:creationId xmlns:a16="http://schemas.microsoft.com/office/drawing/2014/main" id="{844426DF-2CE7-428A-BE81-C6C236CDA136}"/>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61691"/>
    <xdr:sp macro="" textlink="">
      <xdr:nvSpPr>
        <xdr:cNvPr id="1775" name="Text Box 15">
          <a:extLst>
            <a:ext uri="{FF2B5EF4-FFF2-40B4-BE49-F238E27FC236}">
              <a16:creationId xmlns:a16="http://schemas.microsoft.com/office/drawing/2014/main" id="{54F4BD93-86C9-4FF9-A83D-26CEA7DD7956}"/>
            </a:ext>
          </a:extLst>
        </xdr:cNvPr>
        <xdr:cNvSpPr txBox="1">
          <a:spLocks noChangeArrowheads="1"/>
        </xdr:cNvSpPr>
      </xdr:nvSpPr>
      <xdr:spPr bwMode="auto">
        <a:xfrm>
          <a:off x="4743450" y="369379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6" name="Text Box 16">
          <a:extLst>
            <a:ext uri="{FF2B5EF4-FFF2-40B4-BE49-F238E27FC236}">
              <a16:creationId xmlns:a16="http://schemas.microsoft.com/office/drawing/2014/main" id="{841C1338-3312-4DA4-BC7F-953A85DC850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7" name="Text Box 17">
          <a:extLst>
            <a:ext uri="{FF2B5EF4-FFF2-40B4-BE49-F238E27FC236}">
              <a16:creationId xmlns:a16="http://schemas.microsoft.com/office/drawing/2014/main" id="{18BAEDBF-893E-4D63-9BE3-543F440E3E94}"/>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8" name="Text Box 18">
          <a:extLst>
            <a:ext uri="{FF2B5EF4-FFF2-40B4-BE49-F238E27FC236}">
              <a16:creationId xmlns:a16="http://schemas.microsoft.com/office/drawing/2014/main" id="{202DB75F-A282-4B43-BBBD-2653D5C7A13A}"/>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79" name="Text Box 19">
          <a:extLst>
            <a:ext uri="{FF2B5EF4-FFF2-40B4-BE49-F238E27FC236}">
              <a16:creationId xmlns:a16="http://schemas.microsoft.com/office/drawing/2014/main" id="{AB09FE81-FB3C-4ACF-800C-CDB2C4C37285}"/>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1780" name="Text Box 15">
          <a:extLst>
            <a:ext uri="{FF2B5EF4-FFF2-40B4-BE49-F238E27FC236}">
              <a16:creationId xmlns:a16="http://schemas.microsoft.com/office/drawing/2014/main" id="{F389D891-8F39-4E8A-BF3D-7015DCF1C1A1}"/>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1" name="Text Box 16">
          <a:extLst>
            <a:ext uri="{FF2B5EF4-FFF2-40B4-BE49-F238E27FC236}">
              <a16:creationId xmlns:a16="http://schemas.microsoft.com/office/drawing/2014/main" id="{EB4FB57B-F0DE-4C5A-AF97-68AD90ACC00D}"/>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2" name="Text Box 17">
          <a:extLst>
            <a:ext uri="{FF2B5EF4-FFF2-40B4-BE49-F238E27FC236}">
              <a16:creationId xmlns:a16="http://schemas.microsoft.com/office/drawing/2014/main" id="{D76624ED-8F00-4281-8D3E-E8F01B1F93DC}"/>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3" name="Text Box 18">
          <a:extLst>
            <a:ext uri="{FF2B5EF4-FFF2-40B4-BE49-F238E27FC236}">
              <a16:creationId xmlns:a16="http://schemas.microsoft.com/office/drawing/2014/main" id="{5692F3D4-734D-4B21-8361-E1544605533D}"/>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784" name="Text Box 19">
          <a:extLst>
            <a:ext uri="{FF2B5EF4-FFF2-40B4-BE49-F238E27FC236}">
              <a16:creationId xmlns:a16="http://schemas.microsoft.com/office/drawing/2014/main" id="{3E7244F7-993D-4816-A55A-FF584C90A9C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1785" name="Text Box 15">
          <a:extLst>
            <a:ext uri="{FF2B5EF4-FFF2-40B4-BE49-F238E27FC236}">
              <a16:creationId xmlns:a16="http://schemas.microsoft.com/office/drawing/2014/main" id="{80D16FB7-DD61-421F-BAA3-110901FD83E1}"/>
            </a:ext>
          </a:extLst>
        </xdr:cNvPr>
        <xdr:cNvSpPr txBox="1">
          <a:spLocks noChangeArrowheads="1"/>
        </xdr:cNvSpPr>
      </xdr:nvSpPr>
      <xdr:spPr bwMode="auto">
        <a:xfrm>
          <a:off x="4743450" y="365664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6" name="Text Box 16">
          <a:extLst>
            <a:ext uri="{FF2B5EF4-FFF2-40B4-BE49-F238E27FC236}">
              <a16:creationId xmlns:a16="http://schemas.microsoft.com/office/drawing/2014/main" id="{BCAF9FF5-4663-48B5-8CDF-D41998E0A62D}"/>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7" name="Text Box 17">
          <a:extLst>
            <a:ext uri="{FF2B5EF4-FFF2-40B4-BE49-F238E27FC236}">
              <a16:creationId xmlns:a16="http://schemas.microsoft.com/office/drawing/2014/main" id="{B499717F-24EA-4E82-8BAC-3D8986673439}"/>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8" name="Text Box 18">
          <a:extLst>
            <a:ext uri="{FF2B5EF4-FFF2-40B4-BE49-F238E27FC236}">
              <a16:creationId xmlns:a16="http://schemas.microsoft.com/office/drawing/2014/main" id="{A82867E3-D39F-4A07-ACE0-B43DDCE3F06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789" name="Text Box 19">
          <a:extLst>
            <a:ext uri="{FF2B5EF4-FFF2-40B4-BE49-F238E27FC236}">
              <a16:creationId xmlns:a16="http://schemas.microsoft.com/office/drawing/2014/main" id="{1A2DD817-55AE-4941-A64F-9302D05929E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1790" name="Text Box 15">
          <a:extLst>
            <a:ext uri="{FF2B5EF4-FFF2-40B4-BE49-F238E27FC236}">
              <a16:creationId xmlns:a16="http://schemas.microsoft.com/office/drawing/2014/main" id="{C9EC420C-BDBE-4D30-8843-4B385DCA761C}"/>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1791" name="Text Box 15">
          <a:extLst>
            <a:ext uri="{FF2B5EF4-FFF2-40B4-BE49-F238E27FC236}">
              <a16:creationId xmlns:a16="http://schemas.microsoft.com/office/drawing/2014/main" id="{FAC22EC3-B966-4C16-A821-49B69BBA6A34}"/>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83</xdr:row>
      <xdr:rowOff>504825</xdr:rowOff>
    </xdr:from>
    <xdr:ext cx="95250" cy="442269"/>
    <xdr:sp macro="" textlink="">
      <xdr:nvSpPr>
        <xdr:cNvPr id="1792" name="Text Box 15">
          <a:extLst>
            <a:ext uri="{FF2B5EF4-FFF2-40B4-BE49-F238E27FC236}">
              <a16:creationId xmlns:a16="http://schemas.microsoft.com/office/drawing/2014/main" id="{DE44AB3A-662A-431C-8AAC-7334910B4E2E}"/>
            </a:ext>
          </a:extLst>
        </xdr:cNvPr>
        <xdr:cNvSpPr txBox="1">
          <a:spLocks noChangeArrowheads="1"/>
        </xdr:cNvSpPr>
      </xdr:nvSpPr>
      <xdr:spPr bwMode="auto">
        <a:xfrm>
          <a:off x="14363700" y="36566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3" name="Text Box 16">
          <a:extLst>
            <a:ext uri="{FF2B5EF4-FFF2-40B4-BE49-F238E27FC236}">
              <a16:creationId xmlns:a16="http://schemas.microsoft.com/office/drawing/2014/main" id="{EA358D41-F8E2-477A-BBA9-22D172B8D29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4" name="Text Box 17">
          <a:extLst>
            <a:ext uri="{FF2B5EF4-FFF2-40B4-BE49-F238E27FC236}">
              <a16:creationId xmlns:a16="http://schemas.microsoft.com/office/drawing/2014/main" id="{8FA84107-5981-400C-890A-DCD70BFB2781}"/>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1795" name="Text Box 18">
          <a:extLst>
            <a:ext uri="{FF2B5EF4-FFF2-40B4-BE49-F238E27FC236}">
              <a16:creationId xmlns:a16="http://schemas.microsoft.com/office/drawing/2014/main" id="{92C4A3E6-8E8E-4F15-9009-70DE6AD29F79}"/>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213632"/>
    <xdr:sp macro="" textlink="">
      <xdr:nvSpPr>
        <xdr:cNvPr id="1796" name="Text Box 15">
          <a:extLst>
            <a:ext uri="{FF2B5EF4-FFF2-40B4-BE49-F238E27FC236}">
              <a16:creationId xmlns:a16="http://schemas.microsoft.com/office/drawing/2014/main" id="{4348BDDE-6828-4A4B-8596-AF60663E7460}"/>
            </a:ext>
          </a:extLst>
        </xdr:cNvPr>
        <xdr:cNvSpPr txBox="1">
          <a:spLocks noChangeArrowheads="1"/>
        </xdr:cNvSpPr>
      </xdr:nvSpPr>
      <xdr:spPr bwMode="auto">
        <a:xfrm>
          <a:off x="1436370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7" name="Text Box 16">
          <a:extLst>
            <a:ext uri="{FF2B5EF4-FFF2-40B4-BE49-F238E27FC236}">
              <a16:creationId xmlns:a16="http://schemas.microsoft.com/office/drawing/2014/main" id="{40C3BE55-C119-4794-A605-85F4E25C4BE0}"/>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8" name="Text Box 17">
          <a:extLst>
            <a:ext uri="{FF2B5EF4-FFF2-40B4-BE49-F238E27FC236}">
              <a16:creationId xmlns:a16="http://schemas.microsoft.com/office/drawing/2014/main" id="{5FFEDD9A-A004-4675-BED4-20A3A06DC33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799" name="Text Box 18">
          <a:extLst>
            <a:ext uri="{FF2B5EF4-FFF2-40B4-BE49-F238E27FC236}">
              <a16:creationId xmlns:a16="http://schemas.microsoft.com/office/drawing/2014/main" id="{2C2F8F46-6AE4-467E-826F-58047E9A3C2B}"/>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0" name="Text Box 19">
          <a:extLst>
            <a:ext uri="{FF2B5EF4-FFF2-40B4-BE49-F238E27FC236}">
              <a16:creationId xmlns:a16="http://schemas.microsoft.com/office/drawing/2014/main" id="{FCF14D64-D316-4D35-B572-840C23E971F4}"/>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1" name="Text Box 16">
          <a:extLst>
            <a:ext uri="{FF2B5EF4-FFF2-40B4-BE49-F238E27FC236}">
              <a16:creationId xmlns:a16="http://schemas.microsoft.com/office/drawing/2014/main" id="{8E673930-0D5C-4F42-A85A-B242DE8F68E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2" name="Text Box 17">
          <a:extLst>
            <a:ext uri="{FF2B5EF4-FFF2-40B4-BE49-F238E27FC236}">
              <a16:creationId xmlns:a16="http://schemas.microsoft.com/office/drawing/2014/main" id="{0C84C723-F41F-4B12-BF25-6268781E200B}"/>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3" name="Text Box 18">
          <a:extLst>
            <a:ext uri="{FF2B5EF4-FFF2-40B4-BE49-F238E27FC236}">
              <a16:creationId xmlns:a16="http://schemas.microsoft.com/office/drawing/2014/main" id="{C1082EA2-AA4F-4793-A798-E8DA21F8BBB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04" name="Text Box 19">
          <a:extLst>
            <a:ext uri="{FF2B5EF4-FFF2-40B4-BE49-F238E27FC236}">
              <a16:creationId xmlns:a16="http://schemas.microsoft.com/office/drawing/2014/main" id="{E61F5DDD-63A4-46BF-A6ED-B5112806AF16}"/>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5" name="Text Box 16">
          <a:extLst>
            <a:ext uri="{FF2B5EF4-FFF2-40B4-BE49-F238E27FC236}">
              <a16:creationId xmlns:a16="http://schemas.microsoft.com/office/drawing/2014/main" id="{9DD75B79-0AF4-419E-8A83-F21BF3EA68E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6" name="Text Box 17">
          <a:extLst>
            <a:ext uri="{FF2B5EF4-FFF2-40B4-BE49-F238E27FC236}">
              <a16:creationId xmlns:a16="http://schemas.microsoft.com/office/drawing/2014/main" id="{BC356D61-E60B-4BAE-A9F6-B119CC67174D}"/>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7" name="Text Box 18">
          <a:extLst>
            <a:ext uri="{FF2B5EF4-FFF2-40B4-BE49-F238E27FC236}">
              <a16:creationId xmlns:a16="http://schemas.microsoft.com/office/drawing/2014/main" id="{EE132F7A-DF2F-4956-80C8-BA4B86816D5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08" name="Text Box 19">
          <a:extLst>
            <a:ext uri="{FF2B5EF4-FFF2-40B4-BE49-F238E27FC236}">
              <a16:creationId xmlns:a16="http://schemas.microsoft.com/office/drawing/2014/main" id="{41288CD5-5B38-49DD-BF14-68FF4302D25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09" name="Text Box 16">
          <a:extLst>
            <a:ext uri="{FF2B5EF4-FFF2-40B4-BE49-F238E27FC236}">
              <a16:creationId xmlns:a16="http://schemas.microsoft.com/office/drawing/2014/main" id="{6CA20DA8-2DD9-40A0-8BD7-15EBCF146112}"/>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0" name="Text Box 17">
          <a:extLst>
            <a:ext uri="{FF2B5EF4-FFF2-40B4-BE49-F238E27FC236}">
              <a16:creationId xmlns:a16="http://schemas.microsoft.com/office/drawing/2014/main" id="{E92B7C8C-DA2C-4B0F-B6E1-7DA97F19813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1" name="Text Box 18">
          <a:extLst>
            <a:ext uri="{FF2B5EF4-FFF2-40B4-BE49-F238E27FC236}">
              <a16:creationId xmlns:a16="http://schemas.microsoft.com/office/drawing/2014/main" id="{15F799D9-7255-4EB3-9BA2-137B63184CF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12" name="Text Box 19">
          <a:extLst>
            <a:ext uri="{FF2B5EF4-FFF2-40B4-BE49-F238E27FC236}">
              <a16:creationId xmlns:a16="http://schemas.microsoft.com/office/drawing/2014/main" id="{016DA184-A6EA-4B30-A4E9-BC68732A9534}"/>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3" name="Text Box 16">
          <a:extLst>
            <a:ext uri="{FF2B5EF4-FFF2-40B4-BE49-F238E27FC236}">
              <a16:creationId xmlns:a16="http://schemas.microsoft.com/office/drawing/2014/main" id="{2DA451D3-392B-4EA7-9309-9A52BACB094D}"/>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4" name="Text Box 17">
          <a:extLst>
            <a:ext uri="{FF2B5EF4-FFF2-40B4-BE49-F238E27FC236}">
              <a16:creationId xmlns:a16="http://schemas.microsoft.com/office/drawing/2014/main" id="{FE032090-0F99-42D1-83AB-528C93F1745A}"/>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5" name="Text Box 18">
          <a:extLst>
            <a:ext uri="{FF2B5EF4-FFF2-40B4-BE49-F238E27FC236}">
              <a16:creationId xmlns:a16="http://schemas.microsoft.com/office/drawing/2014/main" id="{C3CE04C3-45DC-4819-9625-927FF05AD020}"/>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16" name="Text Box 19">
          <a:extLst>
            <a:ext uri="{FF2B5EF4-FFF2-40B4-BE49-F238E27FC236}">
              <a16:creationId xmlns:a16="http://schemas.microsoft.com/office/drawing/2014/main" id="{9742D937-3C6D-4574-B7D6-3620DCC52032}"/>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504825</xdr:rowOff>
    </xdr:from>
    <xdr:ext cx="95250" cy="444014"/>
    <xdr:sp macro="" textlink="">
      <xdr:nvSpPr>
        <xdr:cNvPr id="1817" name="Text Box 15">
          <a:extLst>
            <a:ext uri="{FF2B5EF4-FFF2-40B4-BE49-F238E27FC236}">
              <a16:creationId xmlns:a16="http://schemas.microsoft.com/office/drawing/2014/main" id="{118C1C90-8E3B-435C-8DC6-B62117963797}"/>
            </a:ext>
          </a:extLst>
        </xdr:cNvPr>
        <xdr:cNvSpPr txBox="1">
          <a:spLocks noChangeArrowheads="1"/>
        </xdr:cNvSpPr>
      </xdr:nvSpPr>
      <xdr:spPr bwMode="auto">
        <a:xfrm>
          <a:off x="4743450" y="387953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18" name="Text Box 16">
          <a:extLst>
            <a:ext uri="{FF2B5EF4-FFF2-40B4-BE49-F238E27FC236}">
              <a16:creationId xmlns:a16="http://schemas.microsoft.com/office/drawing/2014/main" id="{215615EF-DB80-487D-A083-0887C1220261}"/>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19" name="Text Box 17">
          <a:extLst>
            <a:ext uri="{FF2B5EF4-FFF2-40B4-BE49-F238E27FC236}">
              <a16:creationId xmlns:a16="http://schemas.microsoft.com/office/drawing/2014/main" id="{D9F0D67C-F4B2-4B3E-BF47-C7897445E1EE}"/>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20" name="Text Box 18">
          <a:extLst>
            <a:ext uri="{FF2B5EF4-FFF2-40B4-BE49-F238E27FC236}">
              <a16:creationId xmlns:a16="http://schemas.microsoft.com/office/drawing/2014/main" id="{F1F4F747-873A-454A-9DA3-83F9E51FB48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21" name="Text Box 19">
          <a:extLst>
            <a:ext uri="{FF2B5EF4-FFF2-40B4-BE49-F238E27FC236}">
              <a16:creationId xmlns:a16="http://schemas.microsoft.com/office/drawing/2014/main" id="{49A6058F-F0AB-4C34-9651-9B658F7B37F5}"/>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89</xdr:row>
      <xdr:rowOff>504825</xdr:rowOff>
    </xdr:from>
    <xdr:ext cx="95250" cy="442269"/>
    <xdr:sp macro="" textlink="">
      <xdr:nvSpPr>
        <xdr:cNvPr id="1822" name="Text Box 15">
          <a:extLst>
            <a:ext uri="{FF2B5EF4-FFF2-40B4-BE49-F238E27FC236}">
              <a16:creationId xmlns:a16="http://schemas.microsoft.com/office/drawing/2014/main" id="{6C6D2924-FC68-4179-BCA0-3A113D25605E}"/>
            </a:ext>
          </a:extLst>
        </xdr:cNvPr>
        <xdr:cNvSpPr txBox="1">
          <a:spLocks noChangeArrowheads="1"/>
        </xdr:cNvSpPr>
      </xdr:nvSpPr>
      <xdr:spPr bwMode="auto">
        <a:xfrm>
          <a:off x="14363700" y="387953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3" name="Text Box 16">
          <a:extLst>
            <a:ext uri="{FF2B5EF4-FFF2-40B4-BE49-F238E27FC236}">
              <a16:creationId xmlns:a16="http://schemas.microsoft.com/office/drawing/2014/main" id="{FD7C228B-181F-4921-BC5D-A49EFC5142C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4" name="Text Box 17">
          <a:extLst>
            <a:ext uri="{FF2B5EF4-FFF2-40B4-BE49-F238E27FC236}">
              <a16:creationId xmlns:a16="http://schemas.microsoft.com/office/drawing/2014/main" id="{E480BDD4-2E71-4AE3-A5EF-E3D0F3021224}"/>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1825" name="Text Box 18">
          <a:extLst>
            <a:ext uri="{FF2B5EF4-FFF2-40B4-BE49-F238E27FC236}">
              <a16:creationId xmlns:a16="http://schemas.microsoft.com/office/drawing/2014/main" id="{5A1CB2CB-E5C5-4DD9-97EB-CA727763A3D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6" name="Text Box 16">
          <a:extLst>
            <a:ext uri="{FF2B5EF4-FFF2-40B4-BE49-F238E27FC236}">
              <a16:creationId xmlns:a16="http://schemas.microsoft.com/office/drawing/2014/main" id="{BD9B3CE0-F4B5-4BF5-9B79-AAA886547FBF}"/>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7" name="Text Box 17">
          <a:extLst>
            <a:ext uri="{FF2B5EF4-FFF2-40B4-BE49-F238E27FC236}">
              <a16:creationId xmlns:a16="http://schemas.microsoft.com/office/drawing/2014/main" id="{6E979003-F213-4812-BE2F-96D55796689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8" name="Text Box 18">
          <a:extLst>
            <a:ext uri="{FF2B5EF4-FFF2-40B4-BE49-F238E27FC236}">
              <a16:creationId xmlns:a16="http://schemas.microsoft.com/office/drawing/2014/main" id="{F5761240-17B6-4812-BA49-E349CDCB32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29" name="Text Box 19">
          <a:extLst>
            <a:ext uri="{FF2B5EF4-FFF2-40B4-BE49-F238E27FC236}">
              <a16:creationId xmlns:a16="http://schemas.microsoft.com/office/drawing/2014/main" id="{B2F5FB4B-FAEF-4F64-B044-D5A023F1FE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0" name="Text Box 16">
          <a:extLst>
            <a:ext uri="{FF2B5EF4-FFF2-40B4-BE49-F238E27FC236}">
              <a16:creationId xmlns:a16="http://schemas.microsoft.com/office/drawing/2014/main" id="{0461D92C-BDC0-4EC0-A1EA-59E7E04325FE}"/>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1" name="Text Box 17">
          <a:extLst>
            <a:ext uri="{FF2B5EF4-FFF2-40B4-BE49-F238E27FC236}">
              <a16:creationId xmlns:a16="http://schemas.microsoft.com/office/drawing/2014/main" id="{BC6C92E4-C81E-49E3-9C67-1B9774F80D4C}"/>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2" name="Text Box 18">
          <a:extLst>
            <a:ext uri="{FF2B5EF4-FFF2-40B4-BE49-F238E27FC236}">
              <a16:creationId xmlns:a16="http://schemas.microsoft.com/office/drawing/2014/main" id="{8D828DA6-61A9-49EC-9CB2-5969394CB87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33" name="Text Box 19">
          <a:extLst>
            <a:ext uri="{FF2B5EF4-FFF2-40B4-BE49-F238E27FC236}">
              <a16:creationId xmlns:a16="http://schemas.microsoft.com/office/drawing/2014/main" id="{B919CC84-DEA8-45E4-AFFD-D4B9C3CB8D3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1834" name="Text Box 15">
          <a:extLst>
            <a:ext uri="{FF2B5EF4-FFF2-40B4-BE49-F238E27FC236}">
              <a16:creationId xmlns:a16="http://schemas.microsoft.com/office/drawing/2014/main" id="{B1688247-34D3-4DF3-A0BE-CEBBD74F9076}"/>
            </a:ext>
          </a:extLst>
        </xdr:cNvPr>
        <xdr:cNvSpPr txBox="1">
          <a:spLocks noChangeArrowheads="1"/>
        </xdr:cNvSpPr>
      </xdr:nvSpPr>
      <xdr:spPr bwMode="auto">
        <a:xfrm>
          <a:off x="4743450" y="39166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1835" name="Text Box 15">
          <a:extLst>
            <a:ext uri="{FF2B5EF4-FFF2-40B4-BE49-F238E27FC236}">
              <a16:creationId xmlns:a16="http://schemas.microsoft.com/office/drawing/2014/main" id="{F249F0FA-D54A-42A1-A921-69935505789A}"/>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1836" name="Text Box 15">
          <a:extLst>
            <a:ext uri="{FF2B5EF4-FFF2-40B4-BE49-F238E27FC236}">
              <a16:creationId xmlns:a16="http://schemas.microsoft.com/office/drawing/2014/main" id="{555A69CF-2D73-4A69-BB3E-61D55DD1F9DA}"/>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1837" name="Text Box 15">
          <a:extLst>
            <a:ext uri="{FF2B5EF4-FFF2-40B4-BE49-F238E27FC236}">
              <a16:creationId xmlns:a16="http://schemas.microsoft.com/office/drawing/2014/main" id="{1941C1D5-7AEA-475B-8141-446CA86B5AE2}"/>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1838" name="Text Box 15">
          <a:extLst>
            <a:ext uri="{FF2B5EF4-FFF2-40B4-BE49-F238E27FC236}">
              <a16:creationId xmlns:a16="http://schemas.microsoft.com/office/drawing/2014/main" id="{27360C48-2157-4ADE-A7AE-CD03747DFA8A}"/>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213632"/>
    <xdr:sp macro="" textlink="">
      <xdr:nvSpPr>
        <xdr:cNvPr id="1839" name="Text Box 15">
          <a:extLst>
            <a:ext uri="{FF2B5EF4-FFF2-40B4-BE49-F238E27FC236}">
              <a16:creationId xmlns:a16="http://schemas.microsoft.com/office/drawing/2014/main" id="{AE6A8D3C-FD60-4B68-B657-244C1CF7F2AD}"/>
            </a:ext>
          </a:extLst>
        </xdr:cNvPr>
        <xdr:cNvSpPr txBox="1">
          <a:spLocks noChangeArrowheads="1"/>
        </xdr:cNvSpPr>
      </xdr:nvSpPr>
      <xdr:spPr bwMode="auto">
        <a:xfrm>
          <a:off x="1436370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0" name="Text Box 16">
          <a:extLst>
            <a:ext uri="{FF2B5EF4-FFF2-40B4-BE49-F238E27FC236}">
              <a16:creationId xmlns:a16="http://schemas.microsoft.com/office/drawing/2014/main" id="{EF4E4D3B-A5AE-4419-85CC-7720973AE315}"/>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1" name="Text Box 17">
          <a:extLst>
            <a:ext uri="{FF2B5EF4-FFF2-40B4-BE49-F238E27FC236}">
              <a16:creationId xmlns:a16="http://schemas.microsoft.com/office/drawing/2014/main" id="{68716484-09CE-4490-BCC9-4412D089001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2" name="Text Box 18">
          <a:extLst>
            <a:ext uri="{FF2B5EF4-FFF2-40B4-BE49-F238E27FC236}">
              <a16:creationId xmlns:a16="http://schemas.microsoft.com/office/drawing/2014/main" id="{1D17A578-4586-47AA-BD3C-7D4848C68CA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43" name="Text Box 19">
          <a:extLst>
            <a:ext uri="{FF2B5EF4-FFF2-40B4-BE49-F238E27FC236}">
              <a16:creationId xmlns:a16="http://schemas.microsoft.com/office/drawing/2014/main" id="{3FA7151F-BD4A-4F85-B013-0BE088205024}"/>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4" name="Text Box 16">
          <a:extLst>
            <a:ext uri="{FF2B5EF4-FFF2-40B4-BE49-F238E27FC236}">
              <a16:creationId xmlns:a16="http://schemas.microsoft.com/office/drawing/2014/main" id="{5BDD282E-25A1-4804-AECC-F238B59819CA}"/>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5" name="Text Box 17">
          <a:extLst>
            <a:ext uri="{FF2B5EF4-FFF2-40B4-BE49-F238E27FC236}">
              <a16:creationId xmlns:a16="http://schemas.microsoft.com/office/drawing/2014/main" id="{8C01846A-2C4F-496D-A455-85C55B8C0B76}"/>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6" name="Text Box 18">
          <a:extLst>
            <a:ext uri="{FF2B5EF4-FFF2-40B4-BE49-F238E27FC236}">
              <a16:creationId xmlns:a16="http://schemas.microsoft.com/office/drawing/2014/main" id="{DB97B55F-8707-4400-B462-05D0F55200E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47" name="Text Box 19">
          <a:extLst>
            <a:ext uri="{FF2B5EF4-FFF2-40B4-BE49-F238E27FC236}">
              <a16:creationId xmlns:a16="http://schemas.microsoft.com/office/drawing/2014/main" id="{68785C70-F57B-456F-8E88-D9B6428E6BE1}"/>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48" name="Text Box 16">
          <a:extLst>
            <a:ext uri="{FF2B5EF4-FFF2-40B4-BE49-F238E27FC236}">
              <a16:creationId xmlns:a16="http://schemas.microsoft.com/office/drawing/2014/main" id="{B1CC0EAE-2C2C-407D-B505-F5B96F742096}"/>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49" name="Text Box 17">
          <a:extLst>
            <a:ext uri="{FF2B5EF4-FFF2-40B4-BE49-F238E27FC236}">
              <a16:creationId xmlns:a16="http://schemas.microsoft.com/office/drawing/2014/main" id="{8BFE5853-9424-4362-83E5-6C011607DADC}"/>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50" name="Text Box 18">
          <a:extLst>
            <a:ext uri="{FF2B5EF4-FFF2-40B4-BE49-F238E27FC236}">
              <a16:creationId xmlns:a16="http://schemas.microsoft.com/office/drawing/2014/main" id="{993C1936-5857-4FF2-B7E0-48D62952C998}"/>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51" name="Text Box 19">
          <a:extLst>
            <a:ext uri="{FF2B5EF4-FFF2-40B4-BE49-F238E27FC236}">
              <a16:creationId xmlns:a16="http://schemas.microsoft.com/office/drawing/2014/main" id="{2DE19FE4-E586-437C-8C5B-3E897602D9A8}"/>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95</xdr:row>
      <xdr:rowOff>504825</xdr:rowOff>
    </xdr:from>
    <xdr:ext cx="95250" cy="444014"/>
    <xdr:sp macro="" textlink="">
      <xdr:nvSpPr>
        <xdr:cNvPr id="1852" name="Text Box 15">
          <a:extLst>
            <a:ext uri="{FF2B5EF4-FFF2-40B4-BE49-F238E27FC236}">
              <a16:creationId xmlns:a16="http://schemas.microsoft.com/office/drawing/2014/main" id="{C4FB464F-DAB9-4DEB-8F13-F0D29BED6CF6}"/>
            </a:ext>
          </a:extLst>
        </xdr:cNvPr>
        <xdr:cNvSpPr txBox="1">
          <a:spLocks noChangeArrowheads="1"/>
        </xdr:cNvSpPr>
      </xdr:nvSpPr>
      <xdr:spPr bwMode="auto">
        <a:xfrm>
          <a:off x="4743450" y="410241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3" name="Text Box 16">
          <a:extLst>
            <a:ext uri="{FF2B5EF4-FFF2-40B4-BE49-F238E27FC236}">
              <a16:creationId xmlns:a16="http://schemas.microsoft.com/office/drawing/2014/main" id="{AF720FB2-3B3D-4276-B660-6213551900AC}"/>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4" name="Text Box 17">
          <a:extLst>
            <a:ext uri="{FF2B5EF4-FFF2-40B4-BE49-F238E27FC236}">
              <a16:creationId xmlns:a16="http://schemas.microsoft.com/office/drawing/2014/main" id="{B2F3124A-1229-441B-A2BE-F68B5805BEB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5" name="Text Box 18">
          <a:extLst>
            <a:ext uri="{FF2B5EF4-FFF2-40B4-BE49-F238E27FC236}">
              <a16:creationId xmlns:a16="http://schemas.microsoft.com/office/drawing/2014/main" id="{7A07C2B2-A3AA-4814-A551-5D43688DBF7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56" name="Text Box 19">
          <a:extLst>
            <a:ext uri="{FF2B5EF4-FFF2-40B4-BE49-F238E27FC236}">
              <a16:creationId xmlns:a16="http://schemas.microsoft.com/office/drawing/2014/main" id="{D6633A3D-62F7-4320-ACF3-D17A27E05A10}"/>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95</xdr:row>
      <xdr:rowOff>504825</xdr:rowOff>
    </xdr:from>
    <xdr:ext cx="95250" cy="442269"/>
    <xdr:sp macro="" textlink="">
      <xdr:nvSpPr>
        <xdr:cNvPr id="1857" name="Text Box 15">
          <a:extLst>
            <a:ext uri="{FF2B5EF4-FFF2-40B4-BE49-F238E27FC236}">
              <a16:creationId xmlns:a16="http://schemas.microsoft.com/office/drawing/2014/main" id="{9EA96AB4-6CAC-4755-8F76-E672A654CE9C}"/>
            </a:ext>
          </a:extLst>
        </xdr:cNvPr>
        <xdr:cNvSpPr txBox="1">
          <a:spLocks noChangeArrowheads="1"/>
        </xdr:cNvSpPr>
      </xdr:nvSpPr>
      <xdr:spPr bwMode="auto">
        <a:xfrm>
          <a:off x="14363700" y="410241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58" name="Text Box 16">
          <a:extLst>
            <a:ext uri="{FF2B5EF4-FFF2-40B4-BE49-F238E27FC236}">
              <a16:creationId xmlns:a16="http://schemas.microsoft.com/office/drawing/2014/main" id="{E52A042D-12C2-4D3A-9393-AAED04B81C4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59" name="Text Box 17">
          <a:extLst>
            <a:ext uri="{FF2B5EF4-FFF2-40B4-BE49-F238E27FC236}">
              <a16:creationId xmlns:a16="http://schemas.microsoft.com/office/drawing/2014/main" id="{A315F839-C3B4-4D07-B733-50809A63214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1860" name="Text Box 18">
          <a:extLst>
            <a:ext uri="{FF2B5EF4-FFF2-40B4-BE49-F238E27FC236}">
              <a16:creationId xmlns:a16="http://schemas.microsoft.com/office/drawing/2014/main" id="{CA534D03-BB57-4B97-9F98-66EE30255F4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1" name="Text Box 16">
          <a:extLst>
            <a:ext uri="{FF2B5EF4-FFF2-40B4-BE49-F238E27FC236}">
              <a16:creationId xmlns:a16="http://schemas.microsoft.com/office/drawing/2014/main" id="{ABC52823-6879-4C53-8E64-5BEECE39CEE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2" name="Text Box 17">
          <a:extLst>
            <a:ext uri="{FF2B5EF4-FFF2-40B4-BE49-F238E27FC236}">
              <a16:creationId xmlns:a16="http://schemas.microsoft.com/office/drawing/2014/main" id="{FE48580D-095D-4AE2-A253-E318B6E2D3E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3" name="Text Box 18">
          <a:extLst>
            <a:ext uri="{FF2B5EF4-FFF2-40B4-BE49-F238E27FC236}">
              <a16:creationId xmlns:a16="http://schemas.microsoft.com/office/drawing/2014/main" id="{D0731DA8-B779-491D-8E22-8D7159A36D83}"/>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4" name="Text Box 19">
          <a:extLst>
            <a:ext uri="{FF2B5EF4-FFF2-40B4-BE49-F238E27FC236}">
              <a16:creationId xmlns:a16="http://schemas.microsoft.com/office/drawing/2014/main" id="{1AA64BA9-309A-49B4-8F49-D1B6FFE43ABD}"/>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5" name="Text Box 16">
          <a:extLst>
            <a:ext uri="{FF2B5EF4-FFF2-40B4-BE49-F238E27FC236}">
              <a16:creationId xmlns:a16="http://schemas.microsoft.com/office/drawing/2014/main" id="{83629B10-B14A-41EC-9FD5-C0EE16697A6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6" name="Text Box 17">
          <a:extLst>
            <a:ext uri="{FF2B5EF4-FFF2-40B4-BE49-F238E27FC236}">
              <a16:creationId xmlns:a16="http://schemas.microsoft.com/office/drawing/2014/main" id="{9553E5F6-3CD5-4CD2-8CAE-B90B535D3CD5}"/>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7" name="Text Box 18">
          <a:extLst>
            <a:ext uri="{FF2B5EF4-FFF2-40B4-BE49-F238E27FC236}">
              <a16:creationId xmlns:a16="http://schemas.microsoft.com/office/drawing/2014/main" id="{48131809-11E4-4CE2-BFDC-A8A08B2E4F0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68" name="Text Box 19">
          <a:extLst>
            <a:ext uri="{FF2B5EF4-FFF2-40B4-BE49-F238E27FC236}">
              <a16:creationId xmlns:a16="http://schemas.microsoft.com/office/drawing/2014/main" id="{7A00851C-3275-4985-A2D1-61FC81B1ACA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69" name="Text Box 16">
          <a:extLst>
            <a:ext uri="{FF2B5EF4-FFF2-40B4-BE49-F238E27FC236}">
              <a16:creationId xmlns:a16="http://schemas.microsoft.com/office/drawing/2014/main" id="{5FD9191A-1066-4B0B-9DD0-8EEA308DC96F}"/>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0" name="Text Box 17">
          <a:extLst>
            <a:ext uri="{FF2B5EF4-FFF2-40B4-BE49-F238E27FC236}">
              <a16:creationId xmlns:a16="http://schemas.microsoft.com/office/drawing/2014/main" id="{9846EF1F-6FAA-4C47-AB96-1662BF5472D1}"/>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1" name="Text Box 18">
          <a:extLst>
            <a:ext uri="{FF2B5EF4-FFF2-40B4-BE49-F238E27FC236}">
              <a16:creationId xmlns:a16="http://schemas.microsoft.com/office/drawing/2014/main" id="{64BAD77B-AF5F-480C-9ABC-CDC9827467E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72" name="Text Box 19">
          <a:extLst>
            <a:ext uri="{FF2B5EF4-FFF2-40B4-BE49-F238E27FC236}">
              <a16:creationId xmlns:a16="http://schemas.microsoft.com/office/drawing/2014/main" id="{112D4C94-75FA-48FA-A174-9CBC96B4346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1873" name="Text Box 15">
          <a:extLst>
            <a:ext uri="{FF2B5EF4-FFF2-40B4-BE49-F238E27FC236}">
              <a16:creationId xmlns:a16="http://schemas.microsoft.com/office/drawing/2014/main" id="{36CED0F9-4842-42FB-88D9-3559D65E5D39}"/>
            </a:ext>
          </a:extLst>
        </xdr:cNvPr>
        <xdr:cNvSpPr txBox="1">
          <a:spLocks noChangeArrowheads="1"/>
        </xdr:cNvSpPr>
      </xdr:nvSpPr>
      <xdr:spPr bwMode="auto">
        <a:xfrm>
          <a:off x="4743450" y="43624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4" name="Text Box 16">
          <a:extLst>
            <a:ext uri="{FF2B5EF4-FFF2-40B4-BE49-F238E27FC236}">
              <a16:creationId xmlns:a16="http://schemas.microsoft.com/office/drawing/2014/main" id="{7976100C-F182-418D-8709-8807DCB9F1D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5" name="Text Box 17">
          <a:extLst>
            <a:ext uri="{FF2B5EF4-FFF2-40B4-BE49-F238E27FC236}">
              <a16:creationId xmlns:a16="http://schemas.microsoft.com/office/drawing/2014/main" id="{5CE76324-9528-4FC2-8EEE-24CD72A57264}"/>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6" name="Text Box 18">
          <a:extLst>
            <a:ext uri="{FF2B5EF4-FFF2-40B4-BE49-F238E27FC236}">
              <a16:creationId xmlns:a16="http://schemas.microsoft.com/office/drawing/2014/main" id="{268508BB-0EF2-48C3-92B9-01279593DF44}"/>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77" name="Text Box 19">
          <a:extLst>
            <a:ext uri="{FF2B5EF4-FFF2-40B4-BE49-F238E27FC236}">
              <a16:creationId xmlns:a16="http://schemas.microsoft.com/office/drawing/2014/main" id="{479FA212-43D2-4BA0-B3EC-D2D88823EDDC}"/>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1878" name="Text Box 15">
          <a:extLst>
            <a:ext uri="{FF2B5EF4-FFF2-40B4-BE49-F238E27FC236}">
              <a16:creationId xmlns:a16="http://schemas.microsoft.com/office/drawing/2014/main" id="{5F852E3B-37B3-4FD2-944B-7E9E494100A3}"/>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79" name="Text Box 16">
          <a:extLst>
            <a:ext uri="{FF2B5EF4-FFF2-40B4-BE49-F238E27FC236}">
              <a16:creationId xmlns:a16="http://schemas.microsoft.com/office/drawing/2014/main" id="{97CF72CA-D9C5-4A6B-A3D7-70AAC0005DAD}"/>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0" name="Text Box 17">
          <a:extLst>
            <a:ext uri="{FF2B5EF4-FFF2-40B4-BE49-F238E27FC236}">
              <a16:creationId xmlns:a16="http://schemas.microsoft.com/office/drawing/2014/main" id="{DF7234B4-50DB-44EA-8200-6F9266C19430}"/>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1" name="Text Box 18">
          <a:extLst>
            <a:ext uri="{FF2B5EF4-FFF2-40B4-BE49-F238E27FC236}">
              <a16:creationId xmlns:a16="http://schemas.microsoft.com/office/drawing/2014/main" id="{5735EC45-57C2-4195-BA6C-51B2C2176C7A}"/>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882" name="Text Box 19">
          <a:extLst>
            <a:ext uri="{FF2B5EF4-FFF2-40B4-BE49-F238E27FC236}">
              <a16:creationId xmlns:a16="http://schemas.microsoft.com/office/drawing/2014/main" id="{31100C6D-1054-4510-862D-3E69579531D8}"/>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1883" name="Text Box 15">
          <a:extLst>
            <a:ext uri="{FF2B5EF4-FFF2-40B4-BE49-F238E27FC236}">
              <a16:creationId xmlns:a16="http://schemas.microsoft.com/office/drawing/2014/main" id="{117EC32F-0D0F-40D5-B33A-A1CB462B0D6C}"/>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101</xdr:row>
      <xdr:rowOff>504825</xdr:rowOff>
    </xdr:from>
    <xdr:ext cx="95250" cy="444014"/>
    <xdr:sp macro="" textlink="">
      <xdr:nvSpPr>
        <xdr:cNvPr id="1884" name="Text Box 15">
          <a:extLst>
            <a:ext uri="{FF2B5EF4-FFF2-40B4-BE49-F238E27FC236}">
              <a16:creationId xmlns:a16="http://schemas.microsoft.com/office/drawing/2014/main" id="{B53A72AD-5D72-4B4E-BEA0-AFD7E3CD34ED}"/>
            </a:ext>
          </a:extLst>
        </xdr:cNvPr>
        <xdr:cNvSpPr txBox="1">
          <a:spLocks noChangeArrowheads="1"/>
        </xdr:cNvSpPr>
      </xdr:nvSpPr>
      <xdr:spPr bwMode="auto">
        <a:xfrm>
          <a:off x="4743450" y="43253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5" name="Text Box 16">
          <a:extLst>
            <a:ext uri="{FF2B5EF4-FFF2-40B4-BE49-F238E27FC236}">
              <a16:creationId xmlns:a16="http://schemas.microsoft.com/office/drawing/2014/main" id="{ECF38C51-F0F1-4EE4-A460-965182C7C24F}"/>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6" name="Text Box 17">
          <a:extLst>
            <a:ext uri="{FF2B5EF4-FFF2-40B4-BE49-F238E27FC236}">
              <a16:creationId xmlns:a16="http://schemas.microsoft.com/office/drawing/2014/main" id="{081A5A26-4969-4E12-831A-0CC014F8C42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7" name="Text Box 18">
          <a:extLst>
            <a:ext uri="{FF2B5EF4-FFF2-40B4-BE49-F238E27FC236}">
              <a16:creationId xmlns:a16="http://schemas.microsoft.com/office/drawing/2014/main" id="{F92DD8C0-D547-47A4-B9D9-0038D6C9423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888" name="Text Box 19">
          <a:extLst>
            <a:ext uri="{FF2B5EF4-FFF2-40B4-BE49-F238E27FC236}">
              <a16:creationId xmlns:a16="http://schemas.microsoft.com/office/drawing/2014/main" id="{ED37D89B-A2F2-45FD-AB9B-6E0D20970DF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1889" name="Text Box 15">
          <a:extLst>
            <a:ext uri="{FF2B5EF4-FFF2-40B4-BE49-F238E27FC236}">
              <a16:creationId xmlns:a16="http://schemas.microsoft.com/office/drawing/2014/main" id="{AE5F5277-7CFD-4619-9823-B0BFB5F10AB4}"/>
            </a:ext>
          </a:extLst>
        </xdr:cNvPr>
        <xdr:cNvSpPr txBox="1">
          <a:spLocks noChangeArrowheads="1"/>
        </xdr:cNvSpPr>
      </xdr:nvSpPr>
      <xdr:spPr bwMode="auto">
        <a:xfrm>
          <a:off x="474345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1890" name="Text Box 15">
          <a:extLst>
            <a:ext uri="{FF2B5EF4-FFF2-40B4-BE49-F238E27FC236}">
              <a16:creationId xmlns:a16="http://schemas.microsoft.com/office/drawing/2014/main" id="{A38F3B0C-C43F-4E48-86E4-B02B17B2BF29}"/>
            </a:ext>
          </a:extLst>
        </xdr:cNvPr>
        <xdr:cNvSpPr txBox="1">
          <a:spLocks noChangeArrowheads="1"/>
        </xdr:cNvSpPr>
      </xdr:nvSpPr>
      <xdr:spPr bwMode="auto">
        <a:xfrm>
          <a:off x="4743450" y="43624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101</xdr:row>
      <xdr:rowOff>504825</xdr:rowOff>
    </xdr:from>
    <xdr:ext cx="95250" cy="442269"/>
    <xdr:sp macro="" textlink="">
      <xdr:nvSpPr>
        <xdr:cNvPr id="1891" name="Text Box 15">
          <a:extLst>
            <a:ext uri="{FF2B5EF4-FFF2-40B4-BE49-F238E27FC236}">
              <a16:creationId xmlns:a16="http://schemas.microsoft.com/office/drawing/2014/main" id="{BBB9568B-5AAB-4B96-BD53-49216A66EF5A}"/>
            </a:ext>
          </a:extLst>
        </xdr:cNvPr>
        <xdr:cNvSpPr txBox="1">
          <a:spLocks noChangeArrowheads="1"/>
        </xdr:cNvSpPr>
      </xdr:nvSpPr>
      <xdr:spPr bwMode="auto">
        <a:xfrm>
          <a:off x="14363700" y="43253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2" name="Text Box 16">
          <a:extLst>
            <a:ext uri="{FF2B5EF4-FFF2-40B4-BE49-F238E27FC236}">
              <a16:creationId xmlns:a16="http://schemas.microsoft.com/office/drawing/2014/main" id="{F99A3129-0EC5-46D5-8ED6-50D6DBE67CA9}"/>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3" name="Text Box 17">
          <a:extLst>
            <a:ext uri="{FF2B5EF4-FFF2-40B4-BE49-F238E27FC236}">
              <a16:creationId xmlns:a16="http://schemas.microsoft.com/office/drawing/2014/main" id="{B3FD2035-3102-415D-89F3-0912ABD045F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1894" name="Text Box 18">
          <a:extLst>
            <a:ext uri="{FF2B5EF4-FFF2-40B4-BE49-F238E27FC236}">
              <a16:creationId xmlns:a16="http://schemas.microsoft.com/office/drawing/2014/main" id="{1AE6EA14-0CD4-4856-BBF4-4D1862BEBC3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213632"/>
    <xdr:sp macro="" textlink="">
      <xdr:nvSpPr>
        <xdr:cNvPr id="1895" name="Text Box 15">
          <a:extLst>
            <a:ext uri="{FF2B5EF4-FFF2-40B4-BE49-F238E27FC236}">
              <a16:creationId xmlns:a16="http://schemas.microsoft.com/office/drawing/2014/main" id="{EB328A3C-4768-47CE-A84A-B3E4A92B04CA}"/>
            </a:ext>
          </a:extLst>
        </xdr:cNvPr>
        <xdr:cNvSpPr txBox="1">
          <a:spLocks noChangeArrowheads="1"/>
        </xdr:cNvSpPr>
      </xdr:nvSpPr>
      <xdr:spPr bwMode="auto">
        <a:xfrm>
          <a:off x="1436370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6" name="Text Box 16">
          <a:extLst>
            <a:ext uri="{FF2B5EF4-FFF2-40B4-BE49-F238E27FC236}">
              <a16:creationId xmlns:a16="http://schemas.microsoft.com/office/drawing/2014/main" id="{62FB7553-34CB-4B12-9DBA-13E3C8EF370A}"/>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7" name="Text Box 17">
          <a:extLst>
            <a:ext uri="{FF2B5EF4-FFF2-40B4-BE49-F238E27FC236}">
              <a16:creationId xmlns:a16="http://schemas.microsoft.com/office/drawing/2014/main" id="{FF117C7F-61CE-40DD-BDAA-DEC6A33C457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8" name="Text Box 18">
          <a:extLst>
            <a:ext uri="{FF2B5EF4-FFF2-40B4-BE49-F238E27FC236}">
              <a16:creationId xmlns:a16="http://schemas.microsoft.com/office/drawing/2014/main" id="{4304B9DB-14AD-4F71-9DF0-A750E541BBE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899" name="Text Box 19">
          <a:extLst>
            <a:ext uri="{FF2B5EF4-FFF2-40B4-BE49-F238E27FC236}">
              <a16:creationId xmlns:a16="http://schemas.microsoft.com/office/drawing/2014/main" id="{2226010B-CF62-4667-A9AD-D17FC08F2C0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0" name="Text Box 16">
          <a:extLst>
            <a:ext uri="{FF2B5EF4-FFF2-40B4-BE49-F238E27FC236}">
              <a16:creationId xmlns:a16="http://schemas.microsoft.com/office/drawing/2014/main" id="{503A2290-ED1F-4C9C-AB70-14BA419FA85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1" name="Text Box 17">
          <a:extLst>
            <a:ext uri="{FF2B5EF4-FFF2-40B4-BE49-F238E27FC236}">
              <a16:creationId xmlns:a16="http://schemas.microsoft.com/office/drawing/2014/main" id="{5348B4B9-11FE-43C9-8053-C2C9F29DF50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2" name="Text Box 18">
          <a:extLst>
            <a:ext uri="{FF2B5EF4-FFF2-40B4-BE49-F238E27FC236}">
              <a16:creationId xmlns:a16="http://schemas.microsoft.com/office/drawing/2014/main" id="{34904C66-F047-463C-8683-3260E32FD128}"/>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03" name="Text Box 19">
          <a:extLst>
            <a:ext uri="{FF2B5EF4-FFF2-40B4-BE49-F238E27FC236}">
              <a16:creationId xmlns:a16="http://schemas.microsoft.com/office/drawing/2014/main" id="{6EF07EED-0057-47E6-865F-8A7DFE7C5170}"/>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4" name="Text Box 16">
          <a:extLst>
            <a:ext uri="{FF2B5EF4-FFF2-40B4-BE49-F238E27FC236}">
              <a16:creationId xmlns:a16="http://schemas.microsoft.com/office/drawing/2014/main" id="{6125F84C-6FB1-4645-B81D-DFC9C00F5D2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5" name="Text Box 17">
          <a:extLst>
            <a:ext uri="{FF2B5EF4-FFF2-40B4-BE49-F238E27FC236}">
              <a16:creationId xmlns:a16="http://schemas.microsoft.com/office/drawing/2014/main" id="{D07F22A1-F3C7-47CF-9675-DB11E76C58F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6" name="Text Box 18">
          <a:extLst>
            <a:ext uri="{FF2B5EF4-FFF2-40B4-BE49-F238E27FC236}">
              <a16:creationId xmlns:a16="http://schemas.microsoft.com/office/drawing/2014/main" id="{02DCE048-6325-48EF-9A5F-25E75E31746D}"/>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07" name="Text Box 19">
          <a:extLst>
            <a:ext uri="{FF2B5EF4-FFF2-40B4-BE49-F238E27FC236}">
              <a16:creationId xmlns:a16="http://schemas.microsoft.com/office/drawing/2014/main" id="{AF13B052-C2CD-4CD4-AB8F-976C5DBCE91C}"/>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08" name="Text Box 16">
          <a:extLst>
            <a:ext uri="{FF2B5EF4-FFF2-40B4-BE49-F238E27FC236}">
              <a16:creationId xmlns:a16="http://schemas.microsoft.com/office/drawing/2014/main" id="{EC61AB34-E2E1-4D58-826D-72B8A74EAA24}"/>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09" name="Text Box 17">
          <a:extLst>
            <a:ext uri="{FF2B5EF4-FFF2-40B4-BE49-F238E27FC236}">
              <a16:creationId xmlns:a16="http://schemas.microsoft.com/office/drawing/2014/main" id="{D48DAAAD-D7E9-4D1D-BD1D-8E0392754369}"/>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10" name="Text Box 18">
          <a:extLst>
            <a:ext uri="{FF2B5EF4-FFF2-40B4-BE49-F238E27FC236}">
              <a16:creationId xmlns:a16="http://schemas.microsoft.com/office/drawing/2014/main" id="{EE7152DB-F3FE-4D46-9DB0-9170CAB0F9A3}"/>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11" name="Text Box 19">
          <a:extLst>
            <a:ext uri="{FF2B5EF4-FFF2-40B4-BE49-F238E27FC236}">
              <a16:creationId xmlns:a16="http://schemas.microsoft.com/office/drawing/2014/main" id="{3C73FDD4-C357-40B9-80D2-E7C37980765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2" name="Text Box 16">
          <a:extLst>
            <a:ext uri="{FF2B5EF4-FFF2-40B4-BE49-F238E27FC236}">
              <a16:creationId xmlns:a16="http://schemas.microsoft.com/office/drawing/2014/main" id="{D429A344-1614-4DF1-B245-3FB1CD7C83DA}"/>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3" name="Text Box 17">
          <a:extLst>
            <a:ext uri="{FF2B5EF4-FFF2-40B4-BE49-F238E27FC236}">
              <a16:creationId xmlns:a16="http://schemas.microsoft.com/office/drawing/2014/main" id="{99497E5A-0DBD-4BD9-A7D4-CE8A2E948C0A}"/>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4" name="Text Box 18">
          <a:extLst>
            <a:ext uri="{FF2B5EF4-FFF2-40B4-BE49-F238E27FC236}">
              <a16:creationId xmlns:a16="http://schemas.microsoft.com/office/drawing/2014/main" id="{D71321CC-2E1F-4020-A209-3286B4728892}"/>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15" name="Text Box 19">
          <a:extLst>
            <a:ext uri="{FF2B5EF4-FFF2-40B4-BE49-F238E27FC236}">
              <a16:creationId xmlns:a16="http://schemas.microsoft.com/office/drawing/2014/main" id="{D99636DC-1029-4AFC-84B1-2721287BF19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107</xdr:row>
      <xdr:rowOff>504825</xdr:rowOff>
    </xdr:from>
    <xdr:ext cx="95250" cy="444014"/>
    <xdr:sp macro="" textlink="">
      <xdr:nvSpPr>
        <xdr:cNvPr id="1916" name="Text Box 15">
          <a:extLst>
            <a:ext uri="{FF2B5EF4-FFF2-40B4-BE49-F238E27FC236}">
              <a16:creationId xmlns:a16="http://schemas.microsoft.com/office/drawing/2014/main" id="{DA78FB57-AFED-4EE7-BEF4-B707D118EEDC}"/>
            </a:ext>
          </a:extLst>
        </xdr:cNvPr>
        <xdr:cNvSpPr txBox="1">
          <a:spLocks noChangeArrowheads="1"/>
        </xdr:cNvSpPr>
      </xdr:nvSpPr>
      <xdr:spPr bwMode="auto">
        <a:xfrm>
          <a:off x="4743450" y="454818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7" name="Text Box 16">
          <a:extLst>
            <a:ext uri="{FF2B5EF4-FFF2-40B4-BE49-F238E27FC236}">
              <a16:creationId xmlns:a16="http://schemas.microsoft.com/office/drawing/2014/main" id="{EE4E39B0-39F8-42A0-9540-37F5B8EB1788}"/>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8" name="Text Box 17">
          <a:extLst>
            <a:ext uri="{FF2B5EF4-FFF2-40B4-BE49-F238E27FC236}">
              <a16:creationId xmlns:a16="http://schemas.microsoft.com/office/drawing/2014/main" id="{D5C1D601-FA56-40B9-8D57-E92FC96539A3}"/>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19" name="Text Box 18">
          <a:extLst>
            <a:ext uri="{FF2B5EF4-FFF2-40B4-BE49-F238E27FC236}">
              <a16:creationId xmlns:a16="http://schemas.microsoft.com/office/drawing/2014/main" id="{2CFA1CB8-F216-4C6F-9BDE-6677125312D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20" name="Text Box 19">
          <a:extLst>
            <a:ext uri="{FF2B5EF4-FFF2-40B4-BE49-F238E27FC236}">
              <a16:creationId xmlns:a16="http://schemas.microsoft.com/office/drawing/2014/main" id="{292EBCE3-F87F-4AB6-9660-660B4ABC83AC}"/>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107</xdr:row>
      <xdr:rowOff>504825</xdr:rowOff>
    </xdr:from>
    <xdr:ext cx="95250" cy="442269"/>
    <xdr:sp macro="" textlink="">
      <xdr:nvSpPr>
        <xdr:cNvPr id="1921" name="Text Box 15">
          <a:extLst>
            <a:ext uri="{FF2B5EF4-FFF2-40B4-BE49-F238E27FC236}">
              <a16:creationId xmlns:a16="http://schemas.microsoft.com/office/drawing/2014/main" id="{87B69A0E-4EF4-4EB0-96FE-006B22777890}"/>
            </a:ext>
          </a:extLst>
        </xdr:cNvPr>
        <xdr:cNvSpPr txBox="1">
          <a:spLocks noChangeArrowheads="1"/>
        </xdr:cNvSpPr>
      </xdr:nvSpPr>
      <xdr:spPr bwMode="auto">
        <a:xfrm>
          <a:off x="14363700" y="454818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2" name="Text Box 16">
          <a:extLst>
            <a:ext uri="{FF2B5EF4-FFF2-40B4-BE49-F238E27FC236}">
              <a16:creationId xmlns:a16="http://schemas.microsoft.com/office/drawing/2014/main" id="{772DD5D1-3386-473E-9430-39FFFB6BA6CC}"/>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3" name="Text Box 17">
          <a:extLst>
            <a:ext uri="{FF2B5EF4-FFF2-40B4-BE49-F238E27FC236}">
              <a16:creationId xmlns:a16="http://schemas.microsoft.com/office/drawing/2014/main" id="{F5761966-D920-4632-B4A7-EB933387348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1924" name="Text Box 18">
          <a:extLst>
            <a:ext uri="{FF2B5EF4-FFF2-40B4-BE49-F238E27FC236}">
              <a16:creationId xmlns:a16="http://schemas.microsoft.com/office/drawing/2014/main" id="{9FE45F99-0473-451F-B586-E2EBE014997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5" name="Text Box 16">
          <a:extLst>
            <a:ext uri="{FF2B5EF4-FFF2-40B4-BE49-F238E27FC236}">
              <a16:creationId xmlns:a16="http://schemas.microsoft.com/office/drawing/2014/main" id="{A5210F59-2B93-4835-9F45-F5339B88F2E9}"/>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6" name="Text Box 17">
          <a:extLst>
            <a:ext uri="{FF2B5EF4-FFF2-40B4-BE49-F238E27FC236}">
              <a16:creationId xmlns:a16="http://schemas.microsoft.com/office/drawing/2014/main" id="{271DF02D-7AAA-4FAA-9A1F-F0D249FE69F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7" name="Text Box 18">
          <a:extLst>
            <a:ext uri="{FF2B5EF4-FFF2-40B4-BE49-F238E27FC236}">
              <a16:creationId xmlns:a16="http://schemas.microsoft.com/office/drawing/2014/main" id="{4A91183C-7E0B-46F7-BFE2-B1B2BD82C98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8" name="Text Box 19">
          <a:extLst>
            <a:ext uri="{FF2B5EF4-FFF2-40B4-BE49-F238E27FC236}">
              <a16:creationId xmlns:a16="http://schemas.microsoft.com/office/drawing/2014/main" id="{BA25F0E7-945E-454A-942D-75B51CD62FA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29" name="Text Box 16">
          <a:extLst>
            <a:ext uri="{FF2B5EF4-FFF2-40B4-BE49-F238E27FC236}">
              <a16:creationId xmlns:a16="http://schemas.microsoft.com/office/drawing/2014/main" id="{4B33EB35-E0D0-4A6E-9FF3-FC1584EC852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0" name="Text Box 17">
          <a:extLst>
            <a:ext uri="{FF2B5EF4-FFF2-40B4-BE49-F238E27FC236}">
              <a16:creationId xmlns:a16="http://schemas.microsoft.com/office/drawing/2014/main" id="{26C11A43-45DD-42E7-9AAA-28E0A974933E}"/>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1" name="Text Box 18">
          <a:extLst>
            <a:ext uri="{FF2B5EF4-FFF2-40B4-BE49-F238E27FC236}">
              <a16:creationId xmlns:a16="http://schemas.microsoft.com/office/drawing/2014/main" id="{04A9A7AC-4CE5-4E5A-86D3-404DBF5D00B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32" name="Text Box 19">
          <a:extLst>
            <a:ext uri="{FF2B5EF4-FFF2-40B4-BE49-F238E27FC236}">
              <a16:creationId xmlns:a16="http://schemas.microsoft.com/office/drawing/2014/main" id="{E171B3E1-9CC5-4EA1-8CFF-9A582B7D2C7D}"/>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1933" name="Text Box 15">
          <a:extLst>
            <a:ext uri="{FF2B5EF4-FFF2-40B4-BE49-F238E27FC236}">
              <a16:creationId xmlns:a16="http://schemas.microsoft.com/office/drawing/2014/main" id="{1F75A234-48ED-40E0-A3E8-6735067451B0}"/>
            </a:ext>
          </a:extLst>
        </xdr:cNvPr>
        <xdr:cNvSpPr txBox="1">
          <a:spLocks noChangeArrowheads="1"/>
        </xdr:cNvSpPr>
      </xdr:nvSpPr>
      <xdr:spPr bwMode="auto">
        <a:xfrm>
          <a:off x="4743450" y="45853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1934" name="Text Box 15">
          <a:extLst>
            <a:ext uri="{FF2B5EF4-FFF2-40B4-BE49-F238E27FC236}">
              <a16:creationId xmlns:a16="http://schemas.microsoft.com/office/drawing/2014/main" id="{3CA7DAEC-C6D8-41B1-9DE7-2C574A33ACF5}"/>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1935" name="Text Box 15">
          <a:extLst>
            <a:ext uri="{FF2B5EF4-FFF2-40B4-BE49-F238E27FC236}">
              <a16:creationId xmlns:a16="http://schemas.microsoft.com/office/drawing/2014/main" id="{33E8263D-2355-45AA-9D3F-ED729E29CFBC}"/>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1936" name="Text Box 15">
          <a:extLst>
            <a:ext uri="{FF2B5EF4-FFF2-40B4-BE49-F238E27FC236}">
              <a16:creationId xmlns:a16="http://schemas.microsoft.com/office/drawing/2014/main" id="{DD00DAA3-8466-4A19-8316-057E4CBC5350}"/>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1937" name="Text Box 15">
          <a:extLst>
            <a:ext uri="{FF2B5EF4-FFF2-40B4-BE49-F238E27FC236}">
              <a16:creationId xmlns:a16="http://schemas.microsoft.com/office/drawing/2014/main" id="{B5FCFABF-7CFD-43EA-A76A-BD0328D4C474}"/>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213632"/>
    <xdr:sp macro="" textlink="">
      <xdr:nvSpPr>
        <xdr:cNvPr id="1938" name="Text Box 15">
          <a:extLst>
            <a:ext uri="{FF2B5EF4-FFF2-40B4-BE49-F238E27FC236}">
              <a16:creationId xmlns:a16="http://schemas.microsoft.com/office/drawing/2014/main" id="{C76E8D11-716E-4C31-8C30-B1957D622583}"/>
            </a:ext>
          </a:extLst>
        </xdr:cNvPr>
        <xdr:cNvSpPr txBox="1">
          <a:spLocks noChangeArrowheads="1"/>
        </xdr:cNvSpPr>
      </xdr:nvSpPr>
      <xdr:spPr bwMode="auto">
        <a:xfrm>
          <a:off x="1436370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39" name="Text Box 16">
          <a:extLst>
            <a:ext uri="{FF2B5EF4-FFF2-40B4-BE49-F238E27FC236}">
              <a16:creationId xmlns:a16="http://schemas.microsoft.com/office/drawing/2014/main" id="{641734D2-1756-4196-9BE0-5569181F740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0" name="Text Box 17">
          <a:extLst>
            <a:ext uri="{FF2B5EF4-FFF2-40B4-BE49-F238E27FC236}">
              <a16:creationId xmlns:a16="http://schemas.microsoft.com/office/drawing/2014/main" id="{20FE68C4-3F3F-438C-9A80-98569D7C791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1" name="Text Box 18">
          <a:extLst>
            <a:ext uri="{FF2B5EF4-FFF2-40B4-BE49-F238E27FC236}">
              <a16:creationId xmlns:a16="http://schemas.microsoft.com/office/drawing/2014/main" id="{F04A8E0E-6866-4A6A-B63B-7260B1C28533}"/>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42" name="Text Box 19">
          <a:extLst>
            <a:ext uri="{FF2B5EF4-FFF2-40B4-BE49-F238E27FC236}">
              <a16:creationId xmlns:a16="http://schemas.microsoft.com/office/drawing/2014/main" id="{7F0D25AE-B72B-4521-9BEE-275A12900CC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3" name="Text Box 16">
          <a:extLst>
            <a:ext uri="{FF2B5EF4-FFF2-40B4-BE49-F238E27FC236}">
              <a16:creationId xmlns:a16="http://schemas.microsoft.com/office/drawing/2014/main" id="{DA9AF137-113B-45A1-8BE4-FD405AF02486}"/>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4" name="Text Box 17">
          <a:extLst>
            <a:ext uri="{FF2B5EF4-FFF2-40B4-BE49-F238E27FC236}">
              <a16:creationId xmlns:a16="http://schemas.microsoft.com/office/drawing/2014/main" id="{B14A2F40-04E2-4BE9-A61C-06DEF11C15E8}"/>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5" name="Text Box 18">
          <a:extLst>
            <a:ext uri="{FF2B5EF4-FFF2-40B4-BE49-F238E27FC236}">
              <a16:creationId xmlns:a16="http://schemas.microsoft.com/office/drawing/2014/main" id="{BDE727BA-0E8D-4899-A40D-EC28A6BD77B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46" name="Text Box 19">
          <a:extLst>
            <a:ext uri="{FF2B5EF4-FFF2-40B4-BE49-F238E27FC236}">
              <a16:creationId xmlns:a16="http://schemas.microsoft.com/office/drawing/2014/main" id="{5CC936BE-E940-4483-86C0-3BEA6197EA4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7" name="Text Box 16">
          <a:extLst>
            <a:ext uri="{FF2B5EF4-FFF2-40B4-BE49-F238E27FC236}">
              <a16:creationId xmlns:a16="http://schemas.microsoft.com/office/drawing/2014/main" id="{1D4176B5-A5B0-482F-BB75-B788DBD2BA38}"/>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8" name="Text Box 17">
          <a:extLst>
            <a:ext uri="{FF2B5EF4-FFF2-40B4-BE49-F238E27FC236}">
              <a16:creationId xmlns:a16="http://schemas.microsoft.com/office/drawing/2014/main" id="{C16E2926-1FC4-4EE3-9052-A7CBC59003F9}"/>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49" name="Text Box 18">
          <a:extLst>
            <a:ext uri="{FF2B5EF4-FFF2-40B4-BE49-F238E27FC236}">
              <a16:creationId xmlns:a16="http://schemas.microsoft.com/office/drawing/2014/main" id="{DD85C8B9-6974-4598-84A6-68181D5DC280}"/>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50" name="Text Box 19">
          <a:extLst>
            <a:ext uri="{FF2B5EF4-FFF2-40B4-BE49-F238E27FC236}">
              <a16:creationId xmlns:a16="http://schemas.microsoft.com/office/drawing/2014/main" id="{A1437716-338E-4E6C-B2FE-4DA14497590B}"/>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1" name="Text Box 16">
          <a:extLst>
            <a:ext uri="{FF2B5EF4-FFF2-40B4-BE49-F238E27FC236}">
              <a16:creationId xmlns:a16="http://schemas.microsoft.com/office/drawing/2014/main" id="{3F553F00-BE5A-4937-B47C-FE98E72E657F}"/>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2" name="Text Box 17">
          <a:extLst>
            <a:ext uri="{FF2B5EF4-FFF2-40B4-BE49-F238E27FC236}">
              <a16:creationId xmlns:a16="http://schemas.microsoft.com/office/drawing/2014/main" id="{E0585AA6-504B-476C-A214-C9A9FBA8EB19}"/>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3" name="Text Box 18">
          <a:extLst>
            <a:ext uri="{FF2B5EF4-FFF2-40B4-BE49-F238E27FC236}">
              <a16:creationId xmlns:a16="http://schemas.microsoft.com/office/drawing/2014/main" id="{BAE9DD64-09B0-4CD8-8598-C7E4DF952452}"/>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54" name="Text Box 19">
          <a:extLst>
            <a:ext uri="{FF2B5EF4-FFF2-40B4-BE49-F238E27FC236}">
              <a16:creationId xmlns:a16="http://schemas.microsoft.com/office/drawing/2014/main" id="{2F881628-7706-452F-887E-7D9384EEBF23}"/>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5" name="Text Box 16">
          <a:extLst>
            <a:ext uri="{FF2B5EF4-FFF2-40B4-BE49-F238E27FC236}">
              <a16:creationId xmlns:a16="http://schemas.microsoft.com/office/drawing/2014/main" id="{59DC39DC-880E-4DAF-A7C7-663BE05BD82E}"/>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6" name="Text Box 17">
          <a:extLst>
            <a:ext uri="{FF2B5EF4-FFF2-40B4-BE49-F238E27FC236}">
              <a16:creationId xmlns:a16="http://schemas.microsoft.com/office/drawing/2014/main" id="{7F7B8A8C-780D-43BF-99EC-BE0B13FD6B31}"/>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1957" name="Text Box 18">
          <a:extLst>
            <a:ext uri="{FF2B5EF4-FFF2-40B4-BE49-F238E27FC236}">
              <a16:creationId xmlns:a16="http://schemas.microsoft.com/office/drawing/2014/main" id="{21F0353F-7E37-485F-BD94-E5FF9765C3B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58" name="Text Box 16">
          <a:extLst>
            <a:ext uri="{FF2B5EF4-FFF2-40B4-BE49-F238E27FC236}">
              <a16:creationId xmlns:a16="http://schemas.microsoft.com/office/drawing/2014/main" id="{1AF1962C-2F7B-47DE-B720-340B5D9698C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59" name="Text Box 17">
          <a:extLst>
            <a:ext uri="{FF2B5EF4-FFF2-40B4-BE49-F238E27FC236}">
              <a16:creationId xmlns:a16="http://schemas.microsoft.com/office/drawing/2014/main" id="{9BC7C9FF-7B61-4743-AEA5-7379A0E60BD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0" name="Text Box 18">
          <a:extLst>
            <a:ext uri="{FF2B5EF4-FFF2-40B4-BE49-F238E27FC236}">
              <a16:creationId xmlns:a16="http://schemas.microsoft.com/office/drawing/2014/main" id="{DB1A30E2-15DB-435D-AE48-7E54769E1406}"/>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1" name="Text Box 19">
          <a:extLst>
            <a:ext uri="{FF2B5EF4-FFF2-40B4-BE49-F238E27FC236}">
              <a16:creationId xmlns:a16="http://schemas.microsoft.com/office/drawing/2014/main" id="{1780F603-71C1-4296-9551-0DF20362BC78}"/>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2" name="Text Box 16">
          <a:extLst>
            <a:ext uri="{FF2B5EF4-FFF2-40B4-BE49-F238E27FC236}">
              <a16:creationId xmlns:a16="http://schemas.microsoft.com/office/drawing/2014/main" id="{110F735F-7AB1-4BAD-B0EC-FC975BC600C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3" name="Text Box 17">
          <a:extLst>
            <a:ext uri="{FF2B5EF4-FFF2-40B4-BE49-F238E27FC236}">
              <a16:creationId xmlns:a16="http://schemas.microsoft.com/office/drawing/2014/main" id="{B963B4E1-F165-47DF-BBF8-806B7DA629E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4" name="Text Box 18">
          <a:extLst>
            <a:ext uri="{FF2B5EF4-FFF2-40B4-BE49-F238E27FC236}">
              <a16:creationId xmlns:a16="http://schemas.microsoft.com/office/drawing/2014/main" id="{46952B31-949C-476D-BBD8-B0B3D07C636A}"/>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65" name="Text Box 19">
          <a:extLst>
            <a:ext uri="{FF2B5EF4-FFF2-40B4-BE49-F238E27FC236}">
              <a16:creationId xmlns:a16="http://schemas.microsoft.com/office/drawing/2014/main" id="{EAE99E75-A207-4E41-98EB-F73FCF08525D}"/>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6" name="Text Box 16">
          <a:extLst>
            <a:ext uri="{FF2B5EF4-FFF2-40B4-BE49-F238E27FC236}">
              <a16:creationId xmlns:a16="http://schemas.microsoft.com/office/drawing/2014/main" id="{77FB0631-CE08-4763-996C-53292E171EB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7" name="Text Box 17">
          <a:extLst>
            <a:ext uri="{FF2B5EF4-FFF2-40B4-BE49-F238E27FC236}">
              <a16:creationId xmlns:a16="http://schemas.microsoft.com/office/drawing/2014/main" id="{B5BBDCFB-76F0-4339-AC8D-308CC756731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8" name="Text Box 18">
          <a:extLst>
            <a:ext uri="{FF2B5EF4-FFF2-40B4-BE49-F238E27FC236}">
              <a16:creationId xmlns:a16="http://schemas.microsoft.com/office/drawing/2014/main" id="{206348B0-FA67-4B7E-8599-404BFD70B0D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69" name="Text Box 19">
          <a:extLst>
            <a:ext uri="{FF2B5EF4-FFF2-40B4-BE49-F238E27FC236}">
              <a16:creationId xmlns:a16="http://schemas.microsoft.com/office/drawing/2014/main" id="{A2237FC9-44D5-4B55-913E-DF76177F398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61691"/>
    <xdr:sp macro="" textlink="">
      <xdr:nvSpPr>
        <xdr:cNvPr id="1970" name="Text Box 15">
          <a:extLst>
            <a:ext uri="{FF2B5EF4-FFF2-40B4-BE49-F238E27FC236}">
              <a16:creationId xmlns:a16="http://schemas.microsoft.com/office/drawing/2014/main" id="{CFF5681F-B961-4CE4-A333-3AF8A08F3038}"/>
            </a:ext>
          </a:extLst>
        </xdr:cNvPr>
        <xdr:cNvSpPr txBox="1">
          <a:spLocks noChangeArrowheads="1"/>
        </xdr:cNvSpPr>
      </xdr:nvSpPr>
      <xdr:spPr bwMode="auto">
        <a:xfrm>
          <a:off x="4743450" y="503110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1" name="Text Box 16">
          <a:extLst>
            <a:ext uri="{FF2B5EF4-FFF2-40B4-BE49-F238E27FC236}">
              <a16:creationId xmlns:a16="http://schemas.microsoft.com/office/drawing/2014/main" id="{C5C31054-18DA-476C-A4F2-78EDE4CA34BF}"/>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2" name="Text Box 17">
          <a:extLst>
            <a:ext uri="{FF2B5EF4-FFF2-40B4-BE49-F238E27FC236}">
              <a16:creationId xmlns:a16="http://schemas.microsoft.com/office/drawing/2014/main" id="{3D603925-2615-45CC-BD8F-A13D657FEC8F}"/>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3" name="Text Box 18">
          <a:extLst>
            <a:ext uri="{FF2B5EF4-FFF2-40B4-BE49-F238E27FC236}">
              <a16:creationId xmlns:a16="http://schemas.microsoft.com/office/drawing/2014/main" id="{E292F36C-B01C-43A5-986E-66B5992F469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74" name="Text Box 19">
          <a:extLst>
            <a:ext uri="{FF2B5EF4-FFF2-40B4-BE49-F238E27FC236}">
              <a16:creationId xmlns:a16="http://schemas.microsoft.com/office/drawing/2014/main" id="{838583CB-47BE-4029-ACA0-59A025BDEBCB}"/>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1975" name="Text Box 15">
          <a:extLst>
            <a:ext uri="{FF2B5EF4-FFF2-40B4-BE49-F238E27FC236}">
              <a16:creationId xmlns:a16="http://schemas.microsoft.com/office/drawing/2014/main" id="{DCD6CC8F-F32C-4E20-ADAF-09A5447FE2EA}"/>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6" name="Text Box 16">
          <a:extLst>
            <a:ext uri="{FF2B5EF4-FFF2-40B4-BE49-F238E27FC236}">
              <a16:creationId xmlns:a16="http://schemas.microsoft.com/office/drawing/2014/main" id="{22011CB5-C133-4995-82D7-595F177C7E8C}"/>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7" name="Text Box 17">
          <a:extLst>
            <a:ext uri="{FF2B5EF4-FFF2-40B4-BE49-F238E27FC236}">
              <a16:creationId xmlns:a16="http://schemas.microsoft.com/office/drawing/2014/main" id="{6B6DB837-E721-486B-865C-FB679936DDAE}"/>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8" name="Text Box 18">
          <a:extLst>
            <a:ext uri="{FF2B5EF4-FFF2-40B4-BE49-F238E27FC236}">
              <a16:creationId xmlns:a16="http://schemas.microsoft.com/office/drawing/2014/main" id="{E086FF61-4846-4570-8A4B-69835C0B813B}"/>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1979" name="Text Box 19">
          <a:extLst>
            <a:ext uri="{FF2B5EF4-FFF2-40B4-BE49-F238E27FC236}">
              <a16:creationId xmlns:a16="http://schemas.microsoft.com/office/drawing/2014/main" id="{260D8151-1A28-4A64-B2F0-94E4CCFE87EE}"/>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1980" name="Text Box 15">
          <a:extLst>
            <a:ext uri="{FF2B5EF4-FFF2-40B4-BE49-F238E27FC236}">
              <a16:creationId xmlns:a16="http://schemas.microsoft.com/office/drawing/2014/main" id="{389D1C45-E47B-4A8E-BFD7-C181FD0B8E4A}"/>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119</xdr:row>
      <xdr:rowOff>504825</xdr:rowOff>
    </xdr:from>
    <xdr:ext cx="95250" cy="444014"/>
    <xdr:sp macro="" textlink="">
      <xdr:nvSpPr>
        <xdr:cNvPr id="1981" name="Text Box 15">
          <a:extLst>
            <a:ext uri="{FF2B5EF4-FFF2-40B4-BE49-F238E27FC236}">
              <a16:creationId xmlns:a16="http://schemas.microsoft.com/office/drawing/2014/main" id="{CB6788DD-E0BE-4041-A710-843BF5E1EB29}"/>
            </a:ext>
          </a:extLst>
        </xdr:cNvPr>
        <xdr:cNvSpPr txBox="1">
          <a:spLocks noChangeArrowheads="1"/>
        </xdr:cNvSpPr>
      </xdr:nvSpPr>
      <xdr:spPr bwMode="auto">
        <a:xfrm>
          <a:off x="4743450" y="49939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2" name="Text Box 16">
          <a:extLst>
            <a:ext uri="{FF2B5EF4-FFF2-40B4-BE49-F238E27FC236}">
              <a16:creationId xmlns:a16="http://schemas.microsoft.com/office/drawing/2014/main" id="{D86A969B-A632-49D8-BC47-F8A596B25DA3}"/>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3" name="Text Box 17">
          <a:extLst>
            <a:ext uri="{FF2B5EF4-FFF2-40B4-BE49-F238E27FC236}">
              <a16:creationId xmlns:a16="http://schemas.microsoft.com/office/drawing/2014/main" id="{B39E4A69-412B-4043-95D9-F6356BD490B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4" name="Text Box 18">
          <a:extLst>
            <a:ext uri="{FF2B5EF4-FFF2-40B4-BE49-F238E27FC236}">
              <a16:creationId xmlns:a16="http://schemas.microsoft.com/office/drawing/2014/main" id="{6BA8F659-46BF-409B-9631-90FB967B50F0}"/>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85" name="Text Box 19">
          <a:extLst>
            <a:ext uri="{FF2B5EF4-FFF2-40B4-BE49-F238E27FC236}">
              <a16:creationId xmlns:a16="http://schemas.microsoft.com/office/drawing/2014/main" id="{E2C16218-5F21-437A-A8D2-0DE68647FDA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1986" name="Text Box 15">
          <a:extLst>
            <a:ext uri="{FF2B5EF4-FFF2-40B4-BE49-F238E27FC236}">
              <a16:creationId xmlns:a16="http://schemas.microsoft.com/office/drawing/2014/main" id="{DDE030C0-B4CA-4E56-BED2-37CC6EF7D350}"/>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1987" name="Text Box 15">
          <a:extLst>
            <a:ext uri="{FF2B5EF4-FFF2-40B4-BE49-F238E27FC236}">
              <a16:creationId xmlns:a16="http://schemas.microsoft.com/office/drawing/2014/main" id="{B69DFB39-A79B-4417-B435-400806F685EC}"/>
            </a:ext>
          </a:extLst>
        </xdr:cNvPr>
        <xdr:cNvSpPr txBox="1">
          <a:spLocks noChangeArrowheads="1"/>
        </xdr:cNvSpPr>
      </xdr:nvSpPr>
      <xdr:spPr bwMode="auto">
        <a:xfrm>
          <a:off x="4743450" y="50311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119</xdr:row>
      <xdr:rowOff>504825</xdr:rowOff>
    </xdr:from>
    <xdr:ext cx="95250" cy="442269"/>
    <xdr:sp macro="" textlink="">
      <xdr:nvSpPr>
        <xdr:cNvPr id="1988" name="Text Box 15">
          <a:extLst>
            <a:ext uri="{FF2B5EF4-FFF2-40B4-BE49-F238E27FC236}">
              <a16:creationId xmlns:a16="http://schemas.microsoft.com/office/drawing/2014/main" id="{3885053D-8EDE-4A59-9844-02F18476A3D8}"/>
            </a:ext>
          </a:extLst>
        </xdr:cNvPr>
        <xdr:cNvSpPr txBox="1">
          <a:spLocks noChangeArrowheads="1"/>
        </xdr:cNvSpPr>
      </xdr:nvSpPr>
      <xdr:spPr bwMode="auto">
        <a:xfrm>
          <a:off x="14363700" y="49939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89" name="Text Box 16">
          <a:extLst>
            <a:ext uri="{FF2B5EF4-FFF2-40B4-BE49-F238E27FC236}">
              <a16:creationId xmlns:a16="http://schemas.microsoft.com/office/drawing/2014/main" id="{C213E242-A55B-4225-AFAA-A6D958E0423E}"/>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90" name="Text Box 17">
          <a:extLst>
            <a:ext uri="{FF2B5EF4-FFF2-40B4-BE49-F238E27FC236}">
              <a16:creationId xmlns:a16="http://schemas.microsoft.com/office/drawing/2014/main" id="{FCF8E21E-5A41-40CE-B887-8C6FE5C8C886}"/>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1991" name="Text Box 18">
          <a:extLst>
            <a:ext uri="{FF2B5EF4-FFF2-40B4-BE49-F238E27FC236}">
              <a16:creationId xmlns:a16="http://schemas.microsoft.com/office/drawing/2014/main" id="{D9D1C106-97C3-407C-8867-7D47D429B662}"/>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213632"/>
    <xdr:sp macro="" textlink="">
      <xdr:nvSpPr>
        <xdr:cNvPr id="1992" name="Text Box 15">
          <a:extLst>
            <a:ext uri="{FF2B5EF4-FFF2-40B4-BE49-F238E27FC236}">
              <a16:creationId xmlns:a16="http://schemas.microsoft.com/office/drawing/2014/main" id="{D61FDDF0-1F07-41A5-A378-32223A76CE71}"/>
            </a:ext>
          </a:extLst>
        </xdr:cNvPr>
        <xdr:cNvSpPr txBox="1">
          <a:spLocks noChangeArrowheads="1"/>
        </xdr:cNvSpPr>
      </xdr:nvSpPr>
      <xdr:spPr bwMode="auto">
        <a:xfrm>
          <a:off x="1436370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3" name="Text Box 16">
          <a:extLst>
            <a:ext uri="{FF2B5EF4-FFF2-40B4-BE49-F238E27FC236}">
              <a16:creationId xmlns:a16="http://schemas.microsoft.com/office/drawing/2014/main" id="{E9C714D8-C9E0-4793-938E-AE61F240EAB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4" name="Text Box 17">
          <a:extLst>
            <a:ext uri="{FF2B5EF4-FFF2-40B4-BE49-F238E27FC236}">
              <a16:creationId xmlns:a16="http://schemas.microsoft.com/office/drawing/2014/main" id="{B65899F0-AAF5-4881-B327-796C4857FBD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5" name="Text Box 18">
          <a:extLst>
            <a:ext uri="{FF2B5EF4-FFF2-40B4-BE49-F238E27FC236}">
              <a16:creationId xmlns:a16="http://schemas.microsoft.com/office/drawing/2014/main" id="{DDD9D004-9983-4054-B600-1DCBB03BCFBE}"/>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6" name="Text Box 19">
          <a:extLst>
            <a:ext uri="{FF2B5EF4-FFF2-40B4-BE49-F238E27FC236}">
              <a16:creationId xmlns:a16="http://schemas.microsoft.com/office/drawing/2014/main" id="{BCB79BEC-7FAF-4710-B05D-2AAA5C226FD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7" name="Text Box 16">
          <a:extLst>
            <a:ext uri="{FF2B5EF4-FFF2-40B4-BE49-F238E27FC236}">
              <a16:creationId xmlns:a16="http://schemas.microsoft.com/office/drawing/2014/main" id="{A024DBD8-149D-4C04-923A-F7B0B6A49E91}"/>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8" name="Text Box 17">
          <a:extLst>
            <a:ext uri="{FF2B5EF4-FFF2-40B4-BE49-F238E27FC236}">
              <a16:creationId xmlns:a16="http://schemas.microsoft.com/office/drawing/2014/main" id="{7B60C9F0-C72C-4BE6-A044-7D4105726E4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1999" name="Text Box 18">
          <a:extLst>
            <a:ext uri="{FF2B5EF4-FFF2-40B4-BE49-F238E27FC236}">
              <a16:creationId xmlns:a16="http://schemas.microsoft.com/office/drawing/2014/main" id="{6E6887E4-D4DC-4492-B330-AE9DC806B759}"/>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00" name="Text Box 19">
          <a:extLst>
            <a:ext uri="{FF2B5EF4-FFF2-40B4-BE49-F238E27FC236}">
              <a16:creationId xmlns:a16="http://schemas.microsoft.com/office/drawing/2014/main" id="{AD2505A7-BC60-4E4C-AA3D-13BEE423C8FF}"/>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1" name="Text Box 16">
          <a:extLst>
            <a:ext uri="{FF2B5EF4-FFF2-40B4-BE49-F238E27FC236}">
              <a16:creationId xmlns:a16="http://schemas.microsoft.com/office/drawing/2014/main" id="{ECD2BEE5-FDD4-4D71-9AD0-779AE182BED4}"/>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2" name="Text Box 17">
          <a:extLst>
            <a:ext uri="{FF2B5EF4-FFF2-40B4-BE49-F238E27FC236}">
              <a16:creationId xmlns:a16="http://schemas.microsoft.com/office/drawing/2014/main" id="{AA52F757-6393-4D52-B3D6-04E3358D9FE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3" name="Text Box 18">
          <a:extLst>
            <a:ext uri="{FF2B5EF4-FFF2-40B4-BE49-F238E27FC236}">
              <a16:creationId xmlns:a16="http://schemas.microsoft.com/office/drawing/2014/main" id="{89C34799-D13F-401D-848C-3AB325C383A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04" name="Text Box 19">
          <a:extLst>
            <a:ext uri="{FF2B5EF4-FFF2-40B4-BE49-F238E27FC236}">
              <a16:creationId xmlns:a16="http://schemas.microsoft.com/office/drawing/2014/main" id="{8DEF041D-8A0B-4161-B0B1-ADC049CDB707}"/>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5" name="Text Box 16">
          <a:extLst>
            <a:ext uri="{FF2B5EF4-FFF2-40B4-BE49-F238E27FC236}">
              <a16:creationId xmlns:a16="http://schemas.microsoft.com/office/drawing/2014/main" id="{EE53BE57-01F4-46FA-A4E5-8C1B399281E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6" name="Text Box 17">
          <a:extLst>
            <a:ext uri="{FF2B5EF4-FFF2-40B4-BE49-F238E27FC236}">
              <a16:creationId xmlns:a16="http://schemas.microsoft.com/office/drawing/2014/main" id="{02D60FC6-75C7-4EE5-A26C-53E0EB1EC68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7" name="Text Box 18">
          <a:extLst>
            <a:ext uri="{FF2B5EF4-FFF2-40B4-BE49-F238E27FC236}">
              <a16:creationId xmlns:a16="http://schemas.microsoft.com/office/drawing/2014/main" id="{3981D5C2-06DC-4C06-B1D1-E74C18F75A51}"/>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08" name="Text Box 19">
          <a:extLst>
            <a:ext uri="{FF2B5EF4-FFF2-40B4-BE49-F238E27FC236}">
              <a16:creationId xmlns:a16="http://schemas.microsoft.com/office/drawing/2014/main" id="{AC03C44B-9F29-45BE-8B7D-1C177A33AD5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09" name="Text Box 16">
          <a:extLst>
            <a:ext uri="{FF2B5EF4-FFF2-40B4-BE49-F238E27FC236}">
              <a16:creationId xmlns:a16="http://schemas.microsoft.com/office/drawing/2014/main" id="{000128BD-330D-499E-80C7-22F2C442716E}"/>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0" name="Text Box 17">
          <a:extLst>
            <a:ext uri="{FF2B5EF4-FFF2-40B4-BE49-F238E27FC236}">
              <a16:creationId xmlns:a16="http://schemas.microsoft.com/office/drawing/2014/main" id="{8EA4AC64-164A-4A57-90EB-35946A50A6C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1" name="Text Box 18">
          <a:extLst>
            <a:ext uri="{FF2B5EF4-FFF2-40B4-BE49-F238E27FC236}">
              <a16:creationId xmlns:a16="http://schemas.microsoft.com/office/drawing/2014/main" id="{9178DE16-7F9E-47CA-8AF6-6CCEEDF55E5C}"/>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12" name="Text Box 19">
          <a:extLst>
            <a:ext uri="{FF2B5EF4-FFF2-40B4-BE49-F238E27FC236}">
              <a16:creationId xmlns:a16="http://schemas.microsoft.com/office/drawing/2014/main" id="{B6D38BD1-B146-4549-9314-F0D6FCB4E02D}"/>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3" name="Text Box 16">
          <a:extLst>
            <a:ext uri="{FF2B5EF4-FFF2-40B4-BE49-F238E27FC236}">
              <a16:creationId xmlns:a16="http://schemas.microsoft.com/office/drawing/2014/main" id="{A4A26EAD-D19C-4E09-BE75-4A0A8498A672}"/>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4" name="Text Box 17">
          <a:extLst>
            <a:ext uri="{FF2B5EF4-FFF2-40B4-BE49-F238E27FC236}">
              <a16:creationId xmlns:a16="http://schemas.microsoft.com/office/drawing/2014/main" id="{D9ED973D-C1E0-4FFD-BBF1-F9C59875B7CE}"/>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5" name="Text Box 18">
          <a:extLst>
            <a:ext uri="{FF2B5EF4-FFF2-40B4-BE49-F238E27FC236}">
              <a16:creationId xmlns:a16="http://schemas.microsoft.com/office/drawing/2014/main" id="{73106C45-61DA-4915-92C7-A1D187DEEC07}"/>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16" name="Text Box 19">
          <a:extLst>
            <a:ext uri="{FF2B5EF4-FFF2-40B4-BE49-F238E27FC236}">
              <a16:creationId xmlns:a16="http://schemas.microsoft.com/office/drawing/2014/main" id="{9FE1C8EE-D361-415C-91B2-37A2714B0C3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7" name="Text Box 16">
          <a:extLst>
            <a:ext uri="{FF2B5EF4-FFF2-40B4-BE49-F238E27FC236}">
              <a16:creationId xmlns:a16="http://schemas.microsoft.com/office/drawing/2014/main" id="{98B16CFA-9329-4AEE-87A9-5121D7E5847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8" name="Text Box 17">
          <a:extLst>
            <a:ext uri="{FF2B5EF4-FFF2-40B4-BE49-F238E27FC236}">
              <a16:creationId xmlns:a16="http://schemas.microsoft.com/office/drawing/2014/main" id="{524677F7-9A8D-474C-BFFE-BDD983907B14}"/>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2019" name="Text Box 18">
          <a:extLst>
            <a:ext uri="{FF2B5EF4-FFF2-40B4-BE49-F238E27FC236}">
              <a16:creationId xmlns:a16="http://schemas.microsoft.com/office/drawing/2014/main" id="{A27A45FB-8883-480F-8488-60D7746EC6C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0" name="Text Box 16">
          <a:extLst>
            <a:ext uri="{FF2B5EF4-FFF2-40B4-BE49-F238E27FC236}">
              <a16:creationId xmlns:a16="http://schemas.microsoft.com/office/drawing/2014/main" id="{9F0B3634-2E63-43AF-940F-6D6F086A380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1" name="Text Box 17">
          <a:extLst>
            <a:ext uri="{FF2B5EF4-FFF2-40B4-BE49-F238E27FC236}">
              <a16:creationId xmlns:a16="http://schemas.microsoft.com/office/drawing/2014/main" id="{84D18078-30A5-419C-9817-44AEC3A90055}"/>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2" name="Text Box 18">
          <a:extLst>
            <a:ext uri="{FF2B5EF4-FFF2-40B4-BE49-F238E27FC236}">
              <a16:creationId xmlns:a16="http://schemas.microsoft.com/office/drawing/2014/main" id="{D032703C-8EEB-425E-9ECC-C34D23E4676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3" name="Text Box 19">
          <a:extLst>
            <a:ext uri="{FF2B5EF4-FFF2-40B4-BE49-F238E27FC236}">
              <a16:creationId xmlns:a16="http://schemas.microsoft.com/office/drawing/2014/main" id="{C91B2AC6-1061-470C-8D33-27C564928FAC}"/>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4" name="Text Box 16">
          <a:extLst>
            <a:ext uri="{FF2B5EF4-FFF2-40B4-BE49-F238E27FC236}">
              <a16:creationId xmlns:a16="http://schemas.microsoft.com/office/drawing/2014/main" id="{B1661785-64D2-4242-A97F-DA4319548D3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5" name="Text Box 17">
          <a:extLst>
            <a:ext uri="{FF2B5EF4-FFF2-40B4-BE49-F238E27FC236}">
              <a16:creationId xmlns:a16="http://schemas.microsoft.com/office/drawing/2014/main" id="{36E74383-A3F7-421C-832D-91B143186A49}"/>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6" name="Text Box 18">
          <a:extLst>
            <a:ext uri="{FF2B5EF4-FFF2-40B4-BE49-F238E27FC236}">
              <a16:creationId xmlns:a16="http://schemas.microsoft.com/office/drawing/2014/main" id="{25BB1FB3-D818-48D9-890E-0A1579FD2F99}"/>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27" name="Text Box 19">
          <a:extLst>
            <a:ext uri="{FF2B5EF4-FFF2-40B4-BE49-F238E27FC236}">
              <a16:creationId xmlns:a16="http://schemas.microsoft.com/office/drawing/2014/main" id="{26DA0494-6391-48CD-92AB-7996CB1A40F3}"/>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28" name="Text Box 16">
          <a:extLst>
            <a:ext uri="{FF2B5EF4-FFF2-40B4-BE49-F238E27FC236}">
              <a16:creationId xmlns:a16="http://schemas.microsoft.com/office/drawing/2014/main" id="{7FB0629D-DF5D-4FE5-94BF-63C29FCCBC5C}"/>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29" name="Text Box 17">
          <a:extLst>
            <a:ext uri="{FF2B5EF4-FFF2-40B4-BE49-F238E27FC236}">
              <a16:creationId xmlns:a16="http://schemas.microsoft.com/office/drawing/2014/main" id="{4B46B86C-73A1-4797-8ADD-7B9BFA7D238A}"/>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0" name="Text Box 18">
          <a:extLst>
            <a:ext uri="{FF2B5EF4-FFF2-40B4-BE49-F238E27FC236}">
              <a16:creationId xmlns:a16="http://schemas.microsoft.com/office/drawing/2014/main" id="{1D1DFB83-2EB4-4FE2-9D6E-F932389BCE1E}"/>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1" name="Text Box 19">
          <a:extLst>
            <a:ext uri="{FF2B5EF4-FFF2-40B4-BE49-F238E27FC236}">
              <a16:creationId xmlns:a16="http://schemas.microsoft.com/office/drawing/2014/main" id="{8C07C6BD-5C5F-4B6D-BBBA-56AA6088F2F6}"/>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2" name="Text Box 16">
          <a:extLst>
            <a:ext uri="{FF2B5EF4-FFF2-40B4-BE49-F238E27FC236}">
              <a16:creationId xmlns:a16="http://schemas.microsoft.com/office/drawing/2014/main" id="{D3E8454C-F088-4AC5-A046-A478BC3DEF11}"/>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3" name="Text Box 17">
          <a:extLst>
            <a:ext uri="{FF2B5EF4-FFF2-40B4-BE49-F238E27FC236}">
              <a16:creationId xmlns:a16="http://schemas.microsoft.com/office/drawing/2014/main" id="{0628398A-938F-41A0-AC13-9033AAF81ACA}"/>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4" name="Text Box 18">
          <a:extLst>
            <a:ext uri="{FF2B5EF4-FFF2-40B4-BE49-F238E27FC236}">
              <a16:creationId xmlns:a16="http://schemas.microsoft.com/office/drawing/2014/main" id="{118B4AE2-4749-4CCA-AB38-AA32C5219300}"/>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35" name="Text Box 19">
          <a:extLst>
            <a:ext uri="{FF2B5EF4-FFF2-40B4-BE49-F238E27FC236}">
              <a16:creationId xmlns:a16="http://schemas.microsoft.com/office/drawing/2014/main" id="{8FFE1E31-2C8B-437F-9291-ACF8B3651530}"/>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2036" name="Text Box 15">
          <a:extLst>
            <a:ext uri="{FF2B5EF4-FFF2-40B4-BE49-F238E27FC236}">
              <a16:creationId xmlns:a16="http://schemas.microsoft.com/office/drawing/2014/main" id="{A0FEE325-172F-47AD-B10C-6CDF9E89E2D6}"/>
            </a:ext>
          </a:extLst>
        </xdr:cNvPr>
        <xdr:cNvSpPr txBox="1">
          <a:spLocks noChangeArrowheads="1"/>
        </xdr:cNvSpPr>
      </xdr:nvSpPr>
      <xdr:spPr bwMode="auto">
        <a:xfrm>
          <a:off x="4743450" y="10934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7" name="Text Box 16">
          <a:extLst>
            <a:ext uri="{FF2B5EF4-FFF2-40B4-BE49-F238E27FC236}">
              <a16:creationId xmlns:a16="http://schemas.microsoft.com/office/drawing/2014/main" id="{8B0713F2-BCAE-4F77-92DE-38750004058F}"/>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8" name="Text Box 17">
          <a:extLst>
            <a:ext uri="{FF2B5EF4-FFF2-40B4-BE49-F238E27FC236}">
              <a16:creationId xmlns:a16="http://schemas.microsoft.com/office/drawing/2014/main" id="{6C372529-11D5-484D-A323-93DBC0CEA515}"/>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39" name="Text Box 18">
          <a:extLst>
            <a:ext uri="{FF2B5EF4-FFF2-40B4-BE49-F238E27FC236}">
              <a16:creationId xmlns:a16="http://schemas.microsoft.com/office/drawing/2014/main" id="{6F95CCE3-F459-490C-A28F-C2E88AB16DBE}"/>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40" name="Text Box 19">
          <a:extLst>
            <a:ext uri="{FF2B5EF4-FFF2-40B4-BE49-F238E27FC236}">
              <a16:creationId xmlns:a16="http://schemas.microsoft.com/office/drawing/2014/main" id="{688DE44D-AF1A-45EF-99A3-3FF4BA23F39C}"/>
            </a:ext>
          </a:extLst>
        </xdr:cNvPr>
        <xdr:cNvSpPr txBox="1">
          <a:spLocks noChangeArrowheads="1"/>
        </xdr:cNvSpPr>
      </xdr:nvSpPr>
      <xdr:spPr bwMode="auto">
        <a:xfrm>
          <a:off x="47434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41" name="Text Box 16">
          <a:extLst>
            <a:ext uri="{FF2B5EF4-FFF2-40B4-BE49-F238E27FC236}">
              <a16:creationId xmlns:a16="http://schemas.microsoft.com/office/drawing/2014/main" id="{E1774758-059F-4EDA-A775-3599F0990842}"/>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0</xdr:rowOff>
    </xdr:from>
    <xdr:ext cx="95250" cy="171450"/>
    <xdr:sp macro="" textlink="">
      <xdr:nvSpPr>
        <xdr:cNvPr id="2042" name="Text Box 17">
          <a:extLst>
            <a:ext uri="{FF2B5EF4-FFF2-40B4-BE49-F238E27FC236}">
              <a16:creationId xmlns:a16="http://schemas.microsoft.com/office/drawing/2014/main" id="{47B51EFD-2FC0-4AA9-B2C1-7B5F8F02B33A}"/>
            </a:ext>
          </a:extLst>
        </xdr:cNvPr>
        <xdr:cNvSpPr txBox="1">
          <a:spLocks noChangeArrowheads="1"/>
        </xdr:cNvSpPr>
      </xdr:nvSpPr>
      <xdr:spPr bwMode="auto">
        <a:xfrm>
          <a:off x="1436370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15875</xdr:rowOff>
    </xdr:from>
    <xdr:ext cx="95250" cy="171450"/>
    <xdr:sp macro="" textlink="">
      <xdr:nvSpPr>
        <xdr:cNvPr id="2043" name="Text Box 18">
          <a:extLst>
            <a:ext uri="{FF2B5EF4-FFF2-40B4-BE49-F238E27FC236}">
              <a16:creationId xmlns:a16="http://schemas.microsoft.com/office/drawing/2014/main" id="{A4875ECD-24FA-4CE3-A9AF-4F5B64B96072}"/>
            </a:ext>
          </a:extLst>
        </xdr:cNvPr>
        <xdr:cNvSpPr txBox="1">
          <a:spLocks noChangeArrowheads="1"/>
        </xdr:cNvSpPr>
      </xdr:nvSpPr>
      <xdr:spPr bwMode="auto">
        <a:xfrm>
          <a:off x="14355762" y="1206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4" name="Text Box 16">
          <a:extLst>
            <a:ext uri="{FF2B5EF4-FFF2-40B4-BE49-F238E27FC236}">
              <a16:creationId xmlns:a16="http://schemas.microsoft.com/office/drawing/2014/main" id="{3AAE127A-6220-40D1-9597-CACB96EF43F1}"/>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5" name="Text Box 17">
          <a:extLst>
            <a:ext uri="{FF2B5EF4-FFF2-40B4-BE49-F238E27FC236}">
              <a16:creationId xmlns:a16="http://schemas.microsoft.com/office/drawing/2014/main" id="{538250CD-C2D9-48C6-BD48-45AC804A4DE7}"/>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6" name="Text Box 18">
          <a:extLst>
            <a:ext uri="{FF2B5EF4-FFF2-40B4-BE49-F238E27FC236}">
              <a16:creationId xmlns:a16="http://schemas.microsoft.com/office/drawing/2014/main" id="{D36CABCC-E566-427C-888C-B792B3017DB2}"/>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7" name="Text Box 19">
          <a:extLst>
            <a:ext uri="{FF2B5EF4-FFF2-40B4-BE49-F238E27FC236}">
              <a16:creationId xmlns:a16="http://schemas.microsoft.com/office/drawing/2014/main" id="{42C3730A-092A-4D52-96B3-E42234D0FCE0}"/>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48" name="Text Box 16">
          <a:extLst>
            <a:ext uri="{FF2B5EF4-FFF2-40B4-BE49-F238E27FC236}">
              <a16:creationId xmlns:a16="http://schemas.microsoft.com/office/drawing/2014/main" id="{9CFA23D9-45C3-4817-9634-7D703EFE8764}"/>
            </a:ext>
          </a:extLst>
        </xdr:cNvPr>
        <xdr:cNvSpPr txBox="1">
          <a:spLocks noChangeArrowheads="1"/>
        </xdr:cNvSpPr>
      </xdr:nvSpPr>
      <xdr:spPr bwMode="auto">
        <a:xfrm>
          <a:off x="19183350" y="1204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049" name="Text Box 15">
          <a:extLst>
            <a:ext uri="{FF2B5EF4-FFF2-40B4-BE49-F238E27FC236}">
              <a16:creationId xmlns:a16="http://schemas.microsoft.com/office/drawing/2014/main" id="{11C9EFD3-58D9-421E-8F0D-3EEED9396037}"/>
            </a:ext>
          </a:extLst>
        </xdr:cNvPr>
        <xdr:cNvSpPr txBox="1">
          <a:spLocks noChangeArrowheads="1"/>
        </xdr:cNvSpPr>
      </xdr:nvSpPr>
      <xdr:spPr bwMode="auto">
        <a:xfrm>
          <a:off x="4743450" y="12420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442269"/>
    <xdr:sp macro="" textlink="">
      <xdr:nvSpPr>
        <xdr:cNvPr id="2050" name="Text Box 15">
          <a:extLst>
            <a:ext uri="{FF2B5EF4-FFF2-40B4-BE49-F238E27FC236}">
              <a16:creationId xmlns:a16="http://schemas.microsoft.com/office/drawing/2014/main" id="{264ED3AA-1CA8-4660-8F41-69D965B44F2A}"/>
            </a:ext>
          </a:extLst>
        </xdr:cNvPr>
        <xdr:cNvSpPr txBox="1">
          <a:spLocks noChangeArrowheads="1"/>
        </xdr:cNvSpPr>
      </xdr:nvSpPr>
      <xdr:spPr bwMode="auto">
        <a:xfrm>
          <a:off x="14363700" y="12420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051" name="Text Box 15">
          <a:extLst>
            <a:ext uri="{FF2B5EF4-FFF2-40B4-BE49-F238E27FC236}">
              <a16:creationId xmlns:a16="http://schemas.microsoft.com/office/drawing/2014/main" id="{B34C8F3B-16EA-469D-B5CA-54850EECE59D}"/>
            </a:ext>
          </a:extLst>
        </xdr:cNvPr>
        <xdr:cNvSpPr txBox="1">
          <a:spLocks noChangeArrowheads="1"/>
        </xdr:cNvSpPr>
      </xdr:nvSpPr>
      <xdr:spPr bwMode="auto">
        <a:xfrm>
          <a:off x="474345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052" name="Text Box 15">
          <a:extLst>
            <a:ext uri="{FF2B5EF4-FFF2-40B4-BE49-F238E27FC236}">
              <a16:creationId xmlns:a16="http://schemas.microsoft.com/office/drawing/2014/main" id="{CB76D923-100A-4EDC-8388-2D19D085F6EB}"/>
            </a:ext>
          </a:extLst>
        </xdr:cNvPr>
        <xdr:cNvSpPr txBox="1">
          <a:spLocks noChangeArrowheads="1"/>
        </xdr:cNvSpPr>
      </xdr:nvSpPr>
      <xdr:spPr bwMode="auto">
        <a:xfrm>
          <a:off x="4743450" y="12420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18</xdr:row>
      <xdr:rowOff>504825</xdr:rowOff>
    </xdr:from>
    <xdr:ext cx="95250" cy="213632"/>
    <xdr:sp macro="" textlink="">
      <xdr:nvSpPr>
        <xdr:cNvPr id="2053" name="Text Box 15">
          <a:extLst>
            <a:ext uri="{FF2B5EF4-FFF2-40B4-BE49-F238E27FC236}">
              <a16:creationId xmlns:a16="http://schemas.microsoft.com/office/drawing/2014/main" id="{2A6F4F8A-EFCA-46B8-99B6-767406E26395}"/>
            </a:ext>
          </a:extLst>
        </xdr:cNvPr>
        <xdr:cNvSpPr txBox="1">
          <a:spLocks noChangeArrowheads="1"/>
        </xdr:cNvSpPr>
      </xdr:nvSpPr>
      <xdr:spPr bwMode="auto">
        <a:xfrm>
          <a:off x="14363700" y="12420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4" name="Text Box 16">
          <a:extLst>
            <a:ext uri="{FF2B5EF4-FFF2-40B4-BE49-F238E27FC236}">
              <a16:creationId xmlns:a16="http://schemas.microsoft.com/office/drawing/2014/main" id="{F2B0AD8F-4E3D-4098-A288-2AC198913F1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5" name="Text Box 17">
          <a:extLst>
            <a:ext uri="{FF2B5EF4-FFF2-40B4-BE49-F238E27FC236}">
              <a16:creationId xmlns:a16="http://schemas.microsoft.com/office/drawing/2014/main" id="{2C048A96-9665-4D71-9638-5C12906DB9DA}"/>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6" name="Text Box 18">
          <a:extLst>
            <a:ext uri="{FF2B5EF4-FFF2-40B4-BE49-F238E27FC236}">
              <a16:creationId xmlns:a16="http://schemas.microsoft.com/office/drawing/2014/main" id="{524F8803-B420-44D3-9DC1-8C82F2F44C8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57" name="Text Box 19">
          <a:extLst>
            <a:ext uri="{FF2B5EF4-FFF2-40B4-BE49-F238E27FC236}">
              <a16:creationId xmlns:a16="http://schemas.microsoft.com/office/drawing/2014/main" id="{5848C4AD-15A3-4723-B2E4-1D3113C83E60}"/>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58" name="Text Box 16">
          <a:extLst>
            <a:ext uri="{FF2B5EF4-FFF2-40B4-BE49-F238E27FC236}">
              <a16:creationId xmlns:a16="http://schemas.microsoft.com/office/drawing/2014/main" id="{ACE1E10B-FD1A-41E2-B012-CA5E41DC5A8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59" name="Text Box 17">
          <a:extLst>
            <a:ext uri="{FF2B5EF4-FFF2-40B4-BE49-F238E27FC236}">
              <a16:creationId xmlns:a16="http://schemas.microsoft.com/office/drawing/2014/main" id="{F69090C4-EF90-4213-B393-D799ABB0CD67}"/>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60" name="Text Box 18">
          <a:extLst>
            <a:ext uri="{FF2B5EF4-FFF2-40B4-BE49-F238E27FC236}">
              <a16:creationId xmlns:a16="http://schemas.microsoft.com/office/drawing/2014/main" id="{B6D10483-AC38-4D74-AF2C-07C3E03368D1}"/>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61" name="Text Box 19">
          <a:extLst>
            <a:ext uri="{FF2B5EF4-FFF2-40B4-BE49-F238E27FC236}">
              <a16:creationId xmlns:a16="http://schemas.microsoft.com/office/drawing/2014/main" id="{F026B31E-5665-472E-A713-6305590C866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2" name="Text Box 16">
          <a:extLst>
            <a:ext uri="{FF2B5EF4-FFF2-40B4-BE49-F238E27FC236}">
              <a16:creationId xmlns:a16="http://schemas.microsoft.com/office/drawing/2014/main" id="{5B3ADB59-61CF-4265-BCA7-37D864E402F7}"/>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3" name="Text Box 17">
          <a:extLst>
            <a:ext uri="{FF2B5EF4-FFF2-40B4-BE49-F238E27FC236}">
              <a16:creationId xmlns:a16="http://schemas.microsoft.com/office/drawing/2014/main" id="{EE0B8C49-91BF-4019-BEA4-0328EF9B5EE3}"/>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4" name="Text Box 18">
          <a:extLst>
            <a:ext uri="{FF2B5EF4-FFF2-40B4-BE49-F238E27FC236}">
              <a16:creationId xmlns:a16="http://schemas.microsoft.com/office/drawing/2014/main" id="{DFB83586-2661-4B6A-BB24-E87BCEF2C168}"/>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065" name="Text Box 19">
          <a:extLst>
            <a:ext uri="{FF2B5EF4-FFF2-40B4-BE49-F238E27FC236}">
              <a16:creationId xmlns:a16="http://schemas.microsoft.com/office/drawing/2014/main" id="{FAA88D40-A6A0-4DC1-8174-B095BDFF6DC3}"/>
            </a:ext>
          </a:extLst>
        </xdr:cNvPr>
        <xdr:cNvSpPr txBox="1">
          <a:spLocks noChangeArrowheads="1"/>
        </xdr:cNvSpPr>
      </xdr:nvSpPr>
      <xdr:spPr bwMode="auto">
        <a:xfrm>
          <a:off x="309181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066" name="Text Box 15">
          <a:extLst>
            <a:ext uri="{FF2B5EF4-FFF2-40B4-BE49-F238E27FC236}">
              <a16:creationId xmlns:a16="http://schemas.microsoft.com/office/drawing/2014/main" id="{BDAA51BE-2E40-4712-A946-D091B6F36FDF}"/>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7" name="Text Box 16">
          <a:extLst>
            <a:ext uri="{FF2B5EF4-FFF2-40B4-BE49-F238E27FC236}">
              <a16:creationId xmlns:a16="http://schemas.microsoft.com/office/drawing/2014/main" id="{1B21EE0C-304F-4F78-BCCE-C1DAED89234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8" name="Text Box 17">
          <a:extLst>
            <a:ext uri="{FF2B5EF4-FFF2-40B4-BE49-F238E27FC236}">
              <a16:creationId xmlns:a16="http://schemas.microsoft.com/office/drawing/2014/main" id="{9C49F72D-2098-4EFD-A8B2-FB961B952535}"/>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69" name="Text Box 18">
          <a:extLst>
            <a:ext uri="{FF2B5EF4-FFF2-40B4-BE49-F238E27FC236}">
              <a16:creationId xmlns:a16="http://schemas.microsoft.com/office/drawing/2014/main" id="{A28976CE-2388-4ED4-B299-052BD0916D88}"/>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70" name="Text Box 19">
          <a:extLst>
            <a:ext uri="{FF2B5EF4-FFF2-40B4-BE49-F238E27FC236}">
              <a16:creationId xmlns:a16="http://schemas.microsoft.com/office/drawing/2014/main" id="{C3188C9C-70C0-4D0A-9AB0-C31602169135}"/>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20</xdr:row>
      <xdr:rowOff>504825</xdr:rowOff>
    </xdr:from>
    <xdr:ext cx="95250" cy="442269"/>
    <xdr:sp macro="" textlink="">
      <xdr:nvSpPr>
        <xdr:cNvPr id="2071" name="Text Box 15">
          <a:extLst>
            <a:ext uri="{FF2B5EF4-FFF2-40B4-BE49-F238E27FC236}">
              <a16:creationId xmlns:a16="http://schemas.microsoft.com/office/drawing/2014/main" id="{402DFE85-CA5A-4451-9BD4-3928A46C6489}"/>
            </a:ext>
          </a:extLst>
        </xdr:cNvPr>
        <xdr:cNvSpPr txBox="1">
          <a:spLocks noChangeArrowheads="1"/>
        </xdr:cNvSpPr>
      </xdr:nvSpPr>
      <xdr:spPr bwMode="auto">
        <a:xfrm>
          <a:off x="14363700" y="13163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2" name="Text Box 16">
          <a:extLst>
            <a:ext uri="{FF2B5EF4-FFF2-40B4-BE49-F238E27FC236}">
              <a16:creationId xmlns:a16="http://schemas.microsoft.com/office/drawing/2014/main" id="{8ADBF9DB-FFE4-47D5-89C6-BC7FFAA877AB}"/>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3" name="Text Box 17">
          <a:extLst>
            <a:ext uri="{FF2B5EF4-FFF2-40B4-BE49-F238E27FC236}">
              <a16:creationId xmlns:a16="http://schemas.microsoft.com/office/drawing/2014/main" id="{31F16785-42C1-45A4-B82D-7C5CA512325A}"/>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74" name="Text Box 18">
          <a:extLst>
            <a:ext uri="{FF2B5EF4-FFF2-40B4-BE49-F238E27FC236}">
              <a16:creationId xmlns:a16="http://schemas.microsoft.com/office/drawing/2014/main" id="{8B8E757F-F9C2-45A2-A8B8-FB4D865580DC}"/>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5" name="Text Box 16">
          <a:extLst>
            <a:ext uri="{FF2B5EF4-FFF2-40B4-BE49-F238E27FC236}">
              <a16:creationId xmlns:a16="http://schemas.microsoft.com/office/drawing/2014/main" id="{0B589645-A107-4857-80DA-8EA59B7D076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6" name="Text Box 17">
          <a:extLst>
            <a:ext uri="{FF2B5EF4-FFF2-40B4-BE49-F238E27FC236}">
              <a16:creationId xmlns:a16="http://schemas.microsoft.com/office/drawing/2014/main" id="{6D68EDD5-56D1-4CBF-84A0-A5DD295BCB70}"/>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7" name="Text Box 18">
          <a:extLst>
            <a:ext uri="{FF2B5EF4-FFF2-40B4-BE49-F238E27FC236}">
              <a16:creationId xmlns:a16="http://schemas.microsoft.com/office/drawing/2014/main" id="{72FF8148-A186-470A-A6FC-00D9487C974B}"/>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8" name="Text Box 19">
          <a:extLst>
            <a:ext uri="{FF2B5EF4-FFF2-40B4-BE49-F238E27FC236}">
              <a16:creationId xmlns:a16="http://schemas.microsoft.com/office/drawing/2014/main" id="{7D848608-5605-42CC-9961-7C50B7CA3519}"/>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79" name="Text Box 16">
          <a:extLst>
            <a:ext uri="{FF2B5EF4-FFF2-40B4-BE49-F238E27FC236}">
              <a16:creationId xmlns:a16="http://schemas.microsoft.com/office/drawing/2014/main" id="{B8E852A7-3A52-4CA1-A292-845E8380C76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80" name="Text Box 17">
          <a:extLst>
            <a:ext uri="{FF2B5EF4-FFF2-40B4-BE49-F238E27FC236}">
              <a16:creationId xmlns:a16="http://schemas.microsoft.com/office/drawing/2014/main" id="{B90A1BAD-3B80-4654-9F3C-6011AEDD524A}"/>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081" name="Text Box 18">
          <a:extLst>
            <a:ext uri="{FF2B5EF4-FFF2-40B4-BE49-F238E27FC236}">
              <a16:creationId xmlns:a16="http://schemas.microsoft.com/office/drawing/2014/main" id="{59A0294F-1A0E-4EDB-8721-7B9E1B826E6D}"/>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170392</xdr:rowOff>
    </xdr:from>
    <xdr:ext cx="95250" cy="213632"/>
    <xdr:sp macro="" textlink="">
      <xdr:nvSpPr>
        <xdr:cNvPr id="2082" name="Text Box 15">
          <a:extLst>
            <a:ext uri="{FF2B5EF4-FFF2-40B4-BE49-F238E27FC236}">
              <a16:creationId xmlns:a16="http://schemas.microsoft.com/office/drawing/2014/main" id="{B098AB94-ABBD-4A26-A63F-6EB79C7A0E71}"/>
            </a:ext>
          </a:extLst>
        </xdr:cNvPr>
        <xdr:cNvSpPr txBox="1">
          <a:spLocks noChangeArrowheads="1"/>
        </xdr:cNvSpPr>
      </xdr:nvSpPr>
      <xdr:spPr bwMode="auto">
        <a:xfrm>
          <a:off x="14392275" y="144483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3" name="Text Box 16">
          <a:extLst>
            <a:ext uri="{FF2B5EF4-FFF2-40B4-BE49-F238E27FC236}">
              <a16:creationId xmlns:a16="http://schemas.microsoft.com/office/drawing/2014/main" id="{331D6A7C-6117-4B72-9CBF-719BFDDF57B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4" name="Text Box 17">
          <a:extLst>
            <a:ext uri="{FF2B5EF4-FFF2-40B4-BE49-F238E27FC236}">
              <a16:creationId xmlns:a16="http://schemas.microsoft.com/office/drawing/2014/main" id="{9019F8DC-7355-4729-BA2D-427474205B2D}"/>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5" name="Text Box 18">
          <a:extLst>
            <a:ext uri="{FF2B5EF4-FFF2-40B4-BE49-F238E27FC236}">
              <a16:creationId xmlns:a16="http://schemas.microsoft.com/office/drawing/2014/main" id="{5988FB65-806A-4562-8B6E-C7F004066ED8}"/>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86" name="Text Box 19">
          <a:extLst>
            <a:ext uri="{FF2B5EF4-FFF2-40B4-BE49-F238E27FC236}">
              <a16:creationId xmlns:a16="http://schemas.microsoft.com/office/drawing/2014/main" id="{991C90EE-3BE4-45BF-BD77-73A2C040554F}"/>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7" name="Text Box 16">
          <a:extLst>
            <a:ext uri="{FF2B5EF4-FFF2-40B4-BE49-F238E27FC236}">
              <a16:creationId xmlns:a16="http://schemas.microsoft.com/office/drawing/2014/main" id="{19A8BEA5-B370-41D8-9973-E66EF7AF49B0}"/>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8" name="Text Box 17">
          <a:extLst>
            <a:ext uri="{FF2B5EF4-FFF2-40B4-BE49-F238E27FC236}">
              <a16:creationId xmlns:a16="http://schemas.microsoft.com/office/drawing/2014/main" id="{501336E4-FAEE-4193-A5E7-C0A51F67E90E}"/>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89" name="Text Box 18">
          <a:extLst>
            <a:ext uri="{FF2B5EF4-FFF2-40B4-BE49-F238E27FC236}">
              <a16:creationId xmlns:a16="http://schemas.microsoft.com/office/drawing/2014/main" id="{549D70F0-D099-4E0C-95E4-28B4A5F97889}"/>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090" name="Text Box 19">
          <a:extLst>
            <a:ext uri="{FF2B5EF4-FFF2-40B4-BE49-F238E27FC236}">
              <a16:creationId xmlns:a16="http://schemas.microsoft.com/office/drawing/2014/main" id="{69F2EA0A-5BD4-4C7F-B5AD-076A292093DC}"/>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1" name="Text Box 16">
          <a:extLst>
            <a:ext uri="{FF2B5EF4-FFF2-40B4-BE49-F238E27FC236}">
              <a16:creationId xmlns:a16="http://schemas.microsoft.com/office/drawing/2014/main" id="{B934288F-8E10-4AAA-B086-FFCC3362B040}"/>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2" name="Text Box 17">
          <a:extLst>
            <a:ext uri="{FF2B5EF4-FFF2-40B4-BE49-F238E27FC236}">
              <a16:creationId xmlns:a16="http://schemas.microsoft.com/office/drawing/2014/main" id="{7D8C6706-DF27-4273-A778-6E8F07C6332B}"/>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3" name="Text Box 18">
          <a:extLst>
            <a:ext uri="{FF2B5EF4-FFF2-40B4-BE49-F238E27FC236}">
              <a16:creationId xmlns:a16="http://schemas.microsoft.com/office/drawing/2014/main" id="{18D0B7C1-692C-4E37-8EC2-0297A225DB4E}"/>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094" name="Text Box 19">
          <a:extLst>
            <a:ext uri="{FF2B5EF4-FFF2-40B4-BE49-F238E27FC236}">
              <a16:creationId xmlns:a16="http://schemas.microsoft.com/office/drawing/2014/main" id="{C0608FAB-2DBA-44A4-BD2A-7761E81C4DAC}"/>
            </a:ext>
          </a:extLst>
        </xdr:cNvPr>
        <xdr:cNvSpPr txBox="1">
          <a:spLocks noChangeArrowheads="1"/>
        </xdr:cNvSpPr>
      </xdr:nvSpPr>
      <xdr:spPr bwMode="auto">
        <a:xfrm>
          <a:off x="30918150" y="12420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095" name="Text Box 15">
          <a:extLst>
            <a:ext uri="{FF2B5EF4-FFF2-40B4-BE49-F238E27FC236}">
              <a16:creationId xmlns:a16="http://schemas.microsoft.com/office/drawing/2014/main" id="{3031C2D3-DA22-437A-9DE7-CC5354EE8D61}"/>
            </a:ext>
          </a:extLst>
        </xdr:cNvPr>
        <xdr:cNvSpPr txBox="1">
          <a:spLocks noChangeArrowheads="1"/>
        </xdr:cNvSpPr>
      </xdr:nvSpPr>
      <xdr:spPr bwMode="auto">
        <a:xfrm>
          <a:off x="4743450" y="131635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6" name="Text Box 16">
          <a:extLst>
            <a:ext uri="{FF2B5EF4-FFF2-40B4-BE49-F238E27FC236}">
              <a16:creationId xmlns:a16="http://schemas.microsoft.com/office/drawing/2014/main" id="{7B74C30B-3771-46C3-8E54-D52725D95503}"/>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7" name="Text Box 17">
          <a:extLst>
            <a:ext uri="{FF2B5EF4-FFF2-40B4-BE49-F238E27FC236}">
              <a16:creationId xmlns:a16="http://schemas.microsoft.com/office/drawing/2014/main" id="{7B1C1FEA-57D9-4920-B3E9-FD4BA666FA7E}"/>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8" name="Text Box 18">
          <a:extLst>
            <a:ext uri="{FF2B5EF4-FFF2-40B4-BE49-F238E27FC236}">
              <a16:creationId xmlns:a16="http://schemas.microsoft.com/office/drawing/2014/main" id="{E881EBF9-3820-401B-A0D3-C8DEA9672B04}"/>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099" name="Text Box 19">
          <a:extLst>
            <a:ext uri="{FF2B5EF4-FFF2-40B4-BE49-F238E27FC236}">
              <a16:creationId xmlns:a16="http://schemas.microsoft.com/office/drawing/2014/main" id="{384C08F6-05F8-44B2-B374-4454993DA7BB}"/>
            </a:ext>
          </a:extLst>
        </xdr:cNvPr>
        <xdr:cNvSpPr txBox="1">
          <a:spLocks noChangeArrowheads="1"/>
        </xdr:cNvSpPr>
      </xdr:nvSpPr>
      <xdr:spPr bwMode="auto">
        <a:xfrm>
          <a:off x="47434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100" name="Text Box 16">
          <a:extLst>
            <a:ext uri="{FF2B5EF4-FFF2-40B4-BE49-F238E27FC236}">
              <a16:creationId xmlns:a16="http://schemas.microsoft.com/office/drawing/2014/main" id="{C8D30BDE-8069-4A53-BA48-11FDA22CEBD8}"/>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95250" cy="171450"/>
    <xdr:sp macro="" textlink="">
      <xdr:nvSpPr>
        <xdr:cNvPr id="2101" name="Text Box 17">
          <a:extLst>
            <a:ext uri="{FF2B5EF4-FFF2-40B4-BE49-F238E27FC236}">
              <a16:creationId xmlns:a16="http://schemas.microsoft.com/office/drawing/2014/main" id="{E6049500-F179-49AE-A0CF-562459EB4C82}"/>
            </a:ext>
          </a:extLst>
        </xdr:cNvPr>
        <xdr:cNvSpPr txBox="1">
          <a:spLocks noChangeArrowheads="1"/>
        </xdr:cNvSpPr>
      </xdr:nvSpPr>
      <xdr:spPr bwMode="auto">
        <a:xfrm>
          <a:off x="1436370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15875</xdr:rowOff>
    </xdr:from>
    <xdr:ext cx="95250" cy="171450"/>
    <xdr:sp macro="" textlink="">
      <xdr:nvSpPr>
        <xdr:cNvPr id="2102" name="Text Box 18">
          <a:extLst>
            <a:ext uri="{FF2B5EF4-FFF2-40B4-BE49-F238E27FC236}">
              <a16:creationId xmlns:a16="http://schemas.microsoft.com/office/drawing/2014/main" id="{370582C6-9DB5-4A77-A76E-B36AB6BF5C75}"/>
            </a:ext>
          </a:extLst>
        </xdr:cNvPr>
        <xdr:cNvSpPr txBox="1">
          <a:spLocks noChangeArrowheads="1"/>
        </xdr:cNvSpPr>
      </xdr:nvSpPr>
      <xdr:spPr bwMode="auto">
        <a:xfrm>
          <a:off x="14355762" y="14293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3" name="Text Box 16">
          <a:extLst>
            <a:ext uri="{FF2B5EF4-FFF2-40B4-BE49-F238E27FC236}">
              <a16:creationId xmlns:a16="http://schemas.microsoft.com/office/drawing/2014/main" id="{A100682A-6A9B-4427-BF62-5D4E7FA5D53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4" name="Text Box 17">
          <a:extLst>
            <a:ext uri="{FF2B5EF4-FFF2-40B4-BE49-F238E27FC236}">
              <a16:creationId xmlns:a16="http://schemas.microsoft.com/office/drawing/2014/main" id="{6487A0E2-F007-4095-88D8-8DF6F678E8CE}"/>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5" name="Text Box 18">
          <a:extLst>
            <a:ext uri="{FF2B5EF4-FFF2-40B4-BE49-F238E27FC236}">
              <a16:creationId xmlns:a16="http://schemas.microsoft.com/office/drawing/2014/main" id="{3A55DA76-D3A7-4C8C-B6BB-8AA00E5A9506}"/>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6" name="Text Box 19">
          <a:extLst>
            <a:ext uri="{FF2B5EF4-FFF2-40B4-BE49-F238E27FC236}">
              <a16:creationId xmlns:a16="http://schemas.microsoft.com/office/drawing/2014/main" id="{26FB4295-3BBF-42B4-8902-D4EC4B894A27}"/>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07" name="Text Box 16">
          <a:extLst>
            <a:ext uri="{FF2B5EF4-FFF2-40B4-BE49-F238E27FC236}">
              <a16:creationId xmlns:a16="http://schemas.microsoft.com/office/drawing/2014/main" id="{4DD3B638-9AD6-4579-9A21-6BA34C374453}"/>
            </a:ext>
          </a:extLst>
        </xdr:cNvPr>
        <xdr:cNvSpPr txBox="1">
          <a:spLocks noChangeArrowheads="1"/>
        </xdr:cNvSpPr>
      </xdr:nvSpPr>
      <xdr:spPr bwMode="auto">
        <a:xfrm>
          <a:off x="19183350" y="142779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2108" name="Text Box 15">
          <a:extLst>
            <a:ext uri="{FF2B5EF4-FFF2-40B4-BE49-F238E27FC236}">
              <a16:creationId xmlns:a16="http://schemas.microsoft.com/office/drawing/2014/main" id="{DA1857FB-9184-4554-8361-E0F644F64C69}"/>
            </a:ext>
          </a:extLst>
        </xdr:cNvPr>
        <xdr:cNvSpPr txBox="1">
          <a:spLocks noChangeArrowheads="1"/>
        </xdr:cNvSpPr>
      </xdr:nvSpPr>
      <xdr:spPr bwMode="auto">
        <a:xfrm>
          <a:off x="4743450" y="14649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442269"/>
    <xdr:sp macro="" textlink="">
      <xdr:nvSpPr>
        <xdr:cNvPr id="2109" name="Text Box 15">
          <a:extLst>
            <a:ext uri="{FF2B5EF4-FFF2-40B4-BE49-F238E27FC236}">
              <a16:creationId xmlns:a16="http://schemas.microsoft.com/office/drawing/2014/main" id="{6746F8B7-03A0-4835-A791-220506C66A13}"/>
            </a:ext>
          </a:extLst>
        </xdr:cNvPr>
        <xdr:cNvSpPr txBox="1">
          <a:spLocks noChangeArrowheads="1"/>
        </xdr:cNvSpPr>
      </xdr:nvSpPr>
      <xdr:spPr bwMode="auto">
        <a:xfrm>
          <a:off x="14363700" y="146494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110" name="Text Box 15">
          <a:extLst>
            <a:ext uri="{FF2B5EF4-FFF2-40B4-BE49-F238E27FC236}">
              <a16:creationId xmlns:a16="http://schemas.microsoft.com/office/drawing/2014/main" id="{C53D7E1A-66D2-47C0-B527-7B6A0ABFA2F5}"/>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111" name="Text Box 15">
          <a:extLst>
            <a:ext uri="{FF2B5EF4-FFF2-40B4-BE49-F238E27FC236}">
              <a16:creationId xmlns:a16="http://schemas.microsoft.com/office/drawing/2014/main" id="{917DA2B3-2F38-45B6-AFBE-40DC6B914106}"/>
            </a:ext>
          </a:extLst>
        </xdr:cNvPr>
        <xdr:cNvSpPr txBox="1">
          <a:spLocks noChangeArrowheads="1"/>
        </xdr:cNvSpPr>
      </xdr:nvSpPr>
      <xdr:spPr bwMode="auto">
        <a:xfrm>
          <a:off x="4743450" y="14649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170392</xdr:rowOff>
    </xdr:from>
    <xdr:ext cx="95250" cy="213632"/>
    <xdr:sp macro="" textlink="">
      <xdr:nvSpPr>
        <xdr:cNvPr id="2112" name="Text Box 15">
          <a:extLst>
            <a:ext uri="{FF2B5EF4-FFF2-40B4-BE49-F238E27FC236}">
              <a16:creationId xmlns:a16="http://schemas.microsoft.com/office/drawing/2014/main" id="{C52188FE-B53E-4854-B40E-DFF42132D69E}"/>
            </a:ext>
          </a:extLst>
        </xdr:cNvPr>
        <xdr:cNvSpPr txBox="1">
          <a:spLocks noChangeArrowheads="1"/>
        </xdr:cNvSpPr>
      </xdr:nvSpPr>
      <xdr:spPr bwMode="auto">
        <a:xfrm>
          <a:off x="14392275" y="144483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3" name="Text Box 16">
          <a:extLst>
            <a:ext uri="{FF2B5EF4-FFF2-40B4-BE49-F238E27FC236}">
              <a16:creationId xmlns:a16="http://schemas.microsoft.com/office/drawing/2014/main" id="{7B79F798-2243-40A4-B81A-0DCE25491461}"/>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4" name="Text Box 17">
          <a:extLst>
            <a:ext uri="{FF2B5EF4-FFF2-40B4-BE49-F238E27FC236}">
              <a16:creationId xmlns:a16="http://schemas.microsoft.com/office/drawing/2014/main" id="{258F42F5-3B32-4733-B6E2-4C9E70D1137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5" name="Text Box 18">
          <a:extLst>
            <a:ext uri="{FF2B5EF4-FFF2-40B4-BE49-F238E27FC236}">
              <a16:creationId xmlns:a16="http://schemas.microsoft.com/office/drawing/2014/main" id="{03ADF7A7-4043-45A4-B58D-6DE5BD591779}"/>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16" name="Text Box 19">
          <a:extLst>
            <a:ext uri="{FF2B5EF4-FFF2-40B4-BE49-F238E27FC236}">
              <a16:creationId xmlns:a16="http://schemas.microsoft.com/office/drawing/2014/main" id="{AB5A1065-6C35-40B8-BC2D-C4055352402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7" name="Text Box 16">
          <a:extLst>
            <a:ext uri="{FF2B5EF4-FFF2-40B4-BE49-F238E27FC236}">
              <a16:creationId xmlns:a16="http://schemas.microsoft.com/office/drawing/2014/main" id="{71D3FC61-3BD9-43F7-BFC0-75A5E8E75A84}"/>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8" name="Text Box 17">
          <a:extLst>
            <a:ext uri="{FF2B5EF4-FFF2-40B4-BE49-F238E27FC236}">
              <a16:creationId xmlns:a16="http://schemas.microsoft.com/office/drawing/2014/main" id="{CF3333DB-9B9B-4017-85DF-3227C9B7702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19" name="Text Box 18">
          <a:extLst>
            <a:ext uri="{FF2B5EF4-FFF2-40B4-BE49-F238E27FC236}">
              <a16:creationId xmlns:a16="http://schemas.microsoft.com/office/drawing/2014/main" id="{25C203E8-5416-44F3-BBA9-A981C1315AF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20" name="Text Box 19">
          <a:extLst>
            <a:ext uri="{FF2B5EF4-FFF2-40B4-BE49-F238E27FC236}">
              <a16:creationId xmlns:a16="http://schemas.microsoft.com/office/drawing/2014/main" id="{F59DC911-20F6-4E0D-B641-A036EF9FC6EE}"/>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1" name="Text Box 16">
          <a:extLst>
            <a:ext uri="{FF2B5EF4-FFF2-40B4-BE49-F238E27FC236}">
              <a16:creationId xmlns:a16="http://schemas.microsoft.com/office/drawing/2014/main" id="{7885CE44-10AC-403C-8424-89B8927D07F4}"/>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2" name="Text Box 17">
          <a:extLst>
            <a:ext uri="{FF2B5EF4-FFF2-40B4-BE49-F238E27FC236}">
              <a16:creationId xmlns:a16="http://schemas.microsoft.com/office/drawing/2014/main" id="{B2238DE2-53A2-4FC3-BA35-5553D7A73E32}"/>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3" name="Text Box 18">
          <a:extLst>
            <a:ext uri="{FF2B5EF4-FFF2-40B4-BE49-F238E27FC236}">
              <a16:creationId xmlns:a16="http://schemas.microsoft.com/office/drawing/2014/main" id="{979B7123-709B-4B03-A91E-24554AE9BFDC}"/>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24" name="Text Box 19">
          <a:extLst>
            <a:ext uri="{FF2B5EF4-FFF2-40B4-BE49-F238E27FC236}">
              <a16:creationId xmlns:a16="http://schemas.microsoft.com/office/drawing/2014/main" id="{0066848C-B3E6-4447-B045-0E2F7BA58CAD}"/>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25" name="Text Box 15">
          <a:extLst>
            <a:ext uri="{FF2B5EF4-FFF2-40B4-BE49-F238E27FC236}">
              <a16:creationId xmlns:a16="http://schemas.microsoft.com/office/drawing/2014/main" id="{BC11CFD9-B8D0-4D78-A481-8AD6E54C00F9}"/>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6" name="Text Box 16">
          <a:extLst>
            <a:ext uri="{FF2B5EF4-FFF2-40B4-BE49-F238E27FC236}">
              <a16:creationId xmlns:a16="http://schemas.microsoft.com/office/drawing/2014/main" id="{999D7A67-F043-471B-BD0B-9A84E8B244B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7" name="Text Box 17">
          <a:extLst>
            <a:ext uri="{FF2B5EF4-FFF2-40B4-BE49-F238E27FC236}">
              <a16:creationId xmlns:a16="http://schemas.microsoft.com/office/drawing/2014/main" id="{087FC252-13C2-4502-BB91-7C9CCB4DD485}"/>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8" name="Text Box 18">
          <a:extLst>
            <a:ext uri="{FF2B5EF4-FFF2-40B4-BE49-F238E27FC236}">
              <a16:creationId xmlns:a16="http://schemas.microsoft.com/office/drawing/2014/main" id="{8446C532-8A23-4E80-B773-3994932C7CE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29" name="Text Box 19">
          <a:extLst>
            <a:ext uri="{FF2B5EF4-FFF2-40B4-BE49-F238E27FC236}">
              <a16:creationId xmlns:a16="http://schemas.microsoft.com/office/drawing/2014/main" id="{FEEAB300-FB02-46C7-A0A8-A896623DEF6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0" name="Text Box 16">
          <a:extLst>
            <a:ext uri="{FF2B5EF4-FFF2-40B4-BE49-F238E27FC236}">
              <a16:creationId xmlns:a16="http://schemas.microsoft.com/office/drawing/2014/main" id="{C281F1CA-3F7F-458A-9F7F-5773DFBF4E5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1" name="Text Box 17">
          <a:extLst>
            <a:ext uri="{FF2B5EF4-FFF2-40B4-BE49-F238E27FC236}">
              <a16:creationId xmlns:a16="http://schemas.microsoft.com/office/drawing/2014/main" id="{B1B9B0B4-6582-44BE-B077-574AA44E173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32" name="Text Box 18">
          <a:extLst>
            <a:ext uri="{FF2B5EF4-FFF2-40B4-BE49-F238E27FC236}">
              <a16:creationId xmlns:a16="http://schemas.microsoft.com/office/drawing/2014/main" id="{671D6519-85BE-43F7-A85D-215F73332D2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3" name="Text Box 16">
          <a:extLst>
            <a:ext uri="{FF2B5EF4-FFF2-40B4-BE49-F238E27FC236}">
              <a16:creationId xmlns:a16="http://schemas.microsoft.com/office/drawing/2014/main" id="{037A845E-2A0C-49E5-915F-433704A0988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4" name="Text Box 17">
          <a:extLst>
            <a:ext uri="{FF2B5EF4-FFF2-40B4-BE49-F238E27FC236}">
              <a16:creationId xmlns:a16="http://schemas.microsoft.com/office/drawing/2014/main" id="{E8BFB4A5-D1F2-4082-BF06-D7ED099F162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5" name="Text Box 18">
          <a:extLst>
            <a:ext uri="{FF2B5EF4-FFF2-40B4-BE49-F238E27FC236}">
              <a16:creationId xmlns:a16="http://schemas.microsoft.com/office/drawing/2014/main" id="{15A61DE4-5EBD-4372-A6A6-75F8BD75B84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6" name="Text Box 19">
          <a:extLst>
            <a:ext uri="{FF2B5EF4-FFF2-40B4-BE49-F238E27FC236}">
              <a16:creationId xmlns:a16="http://schemas.microsoft.com/office/drawing/2014/main" id="{02930E9E-774B-4BEA-8B12-D03DAA743C73}"/>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7" name="Text Box 16">
          <a:extLst>
            <a:ext uri="{FF2B5EF4-FFF2-40B4-BE49-F238E27FC236}">
              <a16:creationId xmlns:a16="http://schemas.microsoft.com/office/drawing/2014/main" id="{C92BA9C0-CDC5-4855-A9BF-0FEBC2D461FC}"/>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8" name="Text Box 17">
          <a:extLst>
            <a:ext uri="{FF2B5EF4-FFF2-40B4-BE49-F238E27FC236}">
              <a16:creationId xmlns:a16="http://schemas.microsoft.com/office/drawing/2014/main" id="{82584985-540E-43CE-BEAE-16E1393EC3E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39" name="Text Box 18">
          <a:extLst>
            <a:ext uri="{FF2B5EF4-FFF2-40B4-BE49-F238E27FC236}">
              <a16:creationId xmlns:a16="http://schemas.microsoft.com/office/drawing/2014/main" id="{949D42C6-3823-449A-B095-4095F6A244CE}"/>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40" name="Text Box 19">
          <a:extLst>
            <a:ext uri="{FF2B5EF4-FFF2-40B4-BE49-F238E27FC236}">
              <a16:creationId xmlns:a16="http://schemas.microsoft.com/office/drawing/2014/main" id="{0369D1B3-6D17-451B-9FBA-C753974F464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2141" name="Text Box 15">
          <a:extLst>
            <a:ext uri="{FF2B5EF4-FFF2-40B4-BE49-F238E27FC236}">
              <a16:creationId xmlns:a16="http://schemas.microsoft.com/office/drawing/2014/main" id="{CC40FDFF-EBB9-42A7-AD70-0E902C7FDE8E}"/>
            </a:ext>
          </a:extLst>
        </xdr:cNvPr>
        <xdr:cNvSpPr txBox="1">
          <a:spLocks noChangeArrowheads="1"/>
        </xdr:cNvSpPr>
      </xdr:nvSpPr>
      <xdr:spPr bwMode="auto">
        <a:xfrm>
          <a:off x="4743450" y="14649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442269"/>
    <xdr:sp macro="" textlink="">
      <xdr:nvSpPr>
        <xdr:cNvPr id="2142" name="Text Box 15">
          <a:extLst>
            <a:ext uri="{FF2B5EF4-FFF2-40B4-BE49-F238E27FC236}">
              <a16:creationId xmlns:a16="http://schemas.microsoft.com/office/drawing/2014/main" id="{BDC0A423-95E2-4532-92F4-8CFA9CA88E9B}"/>
            </a:ext>
          </a:extLst>
        </xdr:cNvPr>
        <xdr:cNvSpPr txBox="1">
          <a:spLocks noChangeArrowheads="1"/>
        </xdr:cNvSpPr>
      </xdr:nvSpPr>
      <xdr:spPr bwMode="auto">
        <a:xfrm>
          <a:off x="14363700" y="146494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143" name="Text Box 15">
          <a:extLst>
            <a:ext uri="{FF2B5EF4-FFF2-40B4-BE49-F238E27FC236}">
              <a16:creationId xmlns:a16="http://schemas.microsoft.com/office/drawing/2014/main" id="{F9487F42-6BB6-44DB-AF0C-13B1BDA25C90}"/>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144" name="Text Box 15">
          <a:extLst>
            <a:ext uri="{FF2B5EF4-FFF2-40B4-BE49-F238E27FC236}">
              <a16:creationId xmlns:a16="http://schemas.microsoft.com/office/drawing/2014/main" id="{27740649-907C-421B-8C4E-989A40B96093}"/>
            </a:ext>
          </a:extLst>
        </xdr:cNvPr>
        <xdr:cNvSpPr txBox="1">
          <a:spLocks noChangeArrowheads="1"/>
        </xdr:cNvSpPr>
      </xdr:nvSpPr>
      <xdr:spPr bwMode="auto">
        <a:xfrm>
          <a:off x="4743450" y="14649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504825</xdr:rowOff>
    </xdr:from>
    <xdr:ext cx="95250" cy="213632"/>
    <xdr:sp macro="" textlink="">
      <xdr:nvSpPr>
        <xdr:cNvPr id="2145" name="Text Box 15">
          <a:extLst>
            <a:ext uri="{FF2B5EF4-FFF2-40B4-BE49-F238E27FC236}">
              <a16:creationId xmlns:a16="http://schemas.microsoft.com/office/drawing/2014/main" id="{3CC40D81-A2C6-4DE7-A9A2-312F747B4689}"/>
            </a:ext>
          </a:extLst>
        </xdr:cNvPr>
        <xdr:cNvSpPr txBox="1">
          <a:spLocks noChangeArrowheads="1"/>
        </xdr:cNvSpPr>
      </xdr:nvSpPr>
      <xdr:spPr bwMode="auto">
        <a:xfrm>
          <a:off x="1436370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6" name="Text Box 16">
          <a:extLst>
            <a:ext uri="{FF2B5EF4-FFF2-40B4-BE49-F238E27FC236}">
              <a16:creationId xmlns:a16="http://schemas.microsoft.com/office/drawing/2014/main" id="{08B64C47-A970-4AAD-929A-A8A6EAE3B3C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7" name="Text Box 17">
          <a:extLst>
            <a:ext uri="{FF2B5EF4-FFF2-40B4-BE49-F238E27FC236}">
              <a16:creationId xmlns:a16="http://schemas.microsoft.com/office/drawing/2014/main" id="{DBEA7467-CD36-4164-B33C-6FF8E94DADC0}"/>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8" name="Text Box 18">
          <a:extLst>
            <a:ext uri="{FF2B5EF4-FFF2-40B4-BE49-F238E27FC236}">
              <a16:creationId xmlns:a16="http://schemas.microsoft.com/office/drawing/2014/main" id="{407499A0-04FB-421B-88CD-20D073D1659E}"/>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49" name="Text Box 19">
          <a:extLst>
            <a:ext uri="{FF2B5EF4-FFF2-40B4-BE49-F238E27FC236}">
              <a16:creationId xmlns:a16="http://schemas.microsoft.com/office/drawing/2014/main" id="{DD522A40-216D-4B51-B129-D09419FC475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0" name="Text Box 16">
          <a:extLst>
            <a:ext uri="{FF2B5EF4-FFF2-40B4-BE49-F238E27FC236}">
              <a16:creationId xmlns:a16="http://schemas.microsoft.com/office/drawing/2014/main" id="{A4E1748D-DD65-4225-AD1B-A2BB44F63022}"/>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1" name="Text Box 17">
          <a:extLst>
            <a:ext uri="{FF2B5EF4-FFF2-40B4-BE49-F238E27FC236}">
              <a16:creationId xmlns:a16="http://schemas.microsoft.com/office/drawing/2014/main" id="{0718A5D2-EC1B-4DCA-AE9D-56E5F6EAA332}"/>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2" name="Text Box 18">
          <a:extLst>
            <a:ext uri="{FF2B5EF4-FFF2-40B4-BE49-F238E27FC236}">
              <a16:creationId xmlns:a16="http://schemas.microsoft.com/office/drawing/2014/main" id="{07B634B4-B592-4850-881B-DEDE181034EB}"/>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53" name="Text Box 19">
          <a:extLst>
            <a:ext uri="{FF2B5EF4-FFF2-40B4-BE49-F238E27FC236}">
              <a16:creationId xmlns:a16="http://schemas.microsoft.com/office/drawing/2014/main" id="{C43A710E-1361-4E96-BF7A-4F5EE0EBAFCC}"/>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4" name="Text Box 16">
          <a:extLst>
            <a:ext uri="{FF2B5EF4-FFF2-40B4-BE49-F238E27FC236}">
              <a16:creationId xmlns:a16="http://schemas.microsoft.com/office/drawing/2014/main" id="{9DADF381-DC23-4916-BB48-BE415C4B1150}"/>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5" name="Text Box 17">
          <a:extLst>
            <a:ext uri="{FF2B5EF4-FFF2-40B4-BE49-F238E27FC236}">
              <a16:creationId xmlns:a16="http://schemas.microsoft.com/office/drawing/2014/main" id="{C2E18FBD-A296-467C-A00D-9630DFE359EF}"/>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6" name="Text Box 18">
          <a:extLst>
            <a:ext uri="{FF2B5EF4-FFF2-40B4-BE49-F238E27FC236}">
              <a16:creationId xmlns:a16="http://schemas.microsoft.com/office/drawing/2014/main" id="{DC995341-9818-4E64-B871-769E1EAF786A}"/>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157" name="Text Box 19">
          <a:extLst>
            <a:ext uri="{FF2B5EF4-FFF2-40B4-BE49-F238E27FC236}">
              <a16:creationId xmlns:a16="http://schemas.microsoft.com/office/drawing/2014/main" id="{2D3C4B19-458A-40B6-8E68-FD63E4D83408}"/>
            </a:ext>
          </a:extLst>
        </xdr:cNvPr>
        <xdr:cNvSpPr txBox="1">
          <a:spLocks noChangeArrowheads="1"/>
        </xdr:cNvSpPr>
      </xdr:nvSpPr>
      <xdr:spPr bwMode="auto">
        <a:xfrm>
          <a:off x="309181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58" name="Text Box 15">
          <a:extLst>
            <a:ext uri="{FF2B5EF4-FFF2-40B4-BE49-F238E27FC236}">
              <a16:creationId xmlns:a16="http://schemas.microsoft.com/office/drawing/2014/main" id="{99BF150B-9CF0-4843-B4B9-E77A8EBA77EC}"/>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59" name="Text Box 16">
          <a:extLst>
            <a:ext uri="{FF2B5EF4-FFF2-40B4-BE49-F238E27FC236}">
              <a16:creationId xmlns:a16="http://schemas.microsoft.com/office/drawing/2014/main" id="{5C4A18EB-F070-40A6-8195-71CE02CF3FBA}"/>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0" name="Text Box 17">
          <a:extLst>
            <a:ext uri="{FF2B5EF4-FFF2-40B4-BE49-F238E27FC236}">
              <a16:creationId xmlns:a16="http://schemas.microsoft.com/office/drawing/2014/main" id="{7FAC09E8-5B70-4B1B-B951-F6259E28817C}"/>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1" name="Text Box 18">
          <a:extLst>
            <a:ext uri="{FF2B5EF4-FFF2-40B4-BE49-F238E27FC236}">
              <a16:creationId xmlns:a16="http://schemas.microsoft.com/office/drawing/2014/main" id="{9E03D47A-73DA-40B2-9B49-25D4F24CE506}"/>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62" name="Text Box 19">
          <a:extLst>
            <a:ext uri="{FF2B5EF4-FFF2-40B4-BE49-F238E27FC236}">
              <a16:creationId xmlns:a16="http://schemas.microsoft.com/office/drawing/2014/main" id="{BB19C55D-FA24-4DEA-B0AF-0A7AA3532B6B}"/>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504825</xdr:rowOff>
    </xdr:from>
    <xdr:ext cx="95250" cy="442269"/>
    <xdr:sp macro="" textlink="">
      <xdr:nvSpPr>
        <xdr:cNvPr id="2163" name="Text Box 15">
          <a:extLst>
            <a:ext uri="{FF2B5EF4-FFF2-40B4-BE49-F238E27FC236}">
              <a16:creationId xmlns:a16="http://schemas.microsoft.com/office/drawing/2014/main" id="{7171792E-C309-454D-A382-13A1F296DA33}"/>
            </a:ext>
          </a:extLst>
        </xdr:cNvPr>
        <xdr:cNvSpPr txBox="1">
          <a:spLocks noChangeArrowheads="1"/>
        </xdr:cNvSpPr>
      </xdr:nvSpPr>
      <xdr:spPr bwMode="auto">
        <a:xfrm>
          <a:off x="14363700" y="15392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4" name="Text Box 16">
          <a:extLst>
            <a:ext uri="{FF2B5EF4-FFF2-40B4-BE49-F238E27FC236}">
              <a16:creationId xmlns:a16="http://schemas.microsoft.com/office/drawing/2014/main" id="{E7FFC2E3-D5C4-4137-8114-732CBE2AEE0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5" name="Text Box 17">
          <a:extLst>
            <a:ext uri="{FF2B5EF4-FFF2-40B4-BE49-F238E27FC236}">
              <a16:creationId xmlns:a16="http://schemas.microsoft.com/office/drawing/2014/main" id="{A2857455-BBD5-49C9-8093-04EC55FFDB67}"/>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66" name="Text Box 18">
          <a:extLst>
            <a:ext uri="{FF2B5EF4-FFF2-40B4-BE49-F238E27FC236}">
              <a16:creationId xmlns:a16="http://schemas.microsoft.com/office/drawing/2014/main" id="{2822ED3B-E57C-4B75-882B-2D49DB0E5A88}"/>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7" name="Text Box 16">
          <a:extLst>
            <a:ext uri="{FF2B5EF4-FFF2-40B4-BE49-F238E27FC236}">
              <a16:creationId xmlns:a16="http://schemas.microsoft.com/office/drawing/2014/main" id="{F9CDC87D-CC6B-461D-B0D8-BFA008ECCE13}"/>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8" name="Text Box 17">
          <a:extLst>
            <a:ext uri="{FF2B5EF4-FFF2-40B4-BE49-F238E27FC236}">
              <a16:creationId xmlns:a16="http://schemas.microsoft.com/office/drawing/2014/main" id="{725E6D7E-3257-41F0-B573-FD026187BE58}"/>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69" name="Text Box 18">
          <a:extLst>
            <a:ext uri="{FF2B5EF4-FFF2-40B4-BE49-F238E27FC236}">
              <a16:creationId xmlns:a16="http://schemas.microsoft.com/office/drawing/2014/main" id="{A5D4016B-F390-4531-B8B6-FF25904EA1C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0" name="Text Box 19">
          <a:extLst>
            <a:ext uri="{FF2B5EF4-FFF2-40B4-BE49-F238E27FC236}">
              <a16:creationId xmlns:a16="http://schemas.microsoft.com/office/drawing/2014/main" id="{0842CD67-FFB3-4FF3-8047-244B398BC319}"/>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1" name="Text Box 16">
          <a:extLst>
            <a:ext uri="{FF2B5EF4-FFF2-40B4-BE49-F238E27FC236}">
              <a16:creationId xmlns:a16="http://schemas.microsoft.com/office/drawing/2014/main" id="{F9FDCE82-B974-4A97-92CA-D1EA0CA6C8BC}"/>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2" name="Text Box 17">
          <a:extLst>
            <a:ext uri="{FF2B5EF4-FFF2-40B4-BE49-F238E27FC236}">
              <a16:creationId xmlns:a16="http://schemas.microsoft.com/office/drawing/2014/main" id="{65CF2722-FAA5-4A1C-883A-7A95F3451272}"/>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73" name="Text Box 18">
          <a:extLst>
            <a:ext uri="{FF2B5EF4-FFF2-40B4-BE49-F238E27FC236}">
              <a16:creationId xmlns:a16="http://schemas.microsoft.com/office/drawing/2014/main" id="{3E7511A6-0F6D-4624-87DE-4DA73083905D}"/>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170392</xdr:rowOff>
    </xdr:from>
    <xdr:ext cx="95250" cy="213632"/>
    <xdr:sp macro="" textlink="">
      <xdr:nvSpPr>
        <xdr:cNvPr id="2174" name="Text Box 15">
          <a:extLst>
            <a:ext uri="{FF2B5EF4-FFF2-40B4-BE49-F238E27FC236}">
              <a16:creationId xmlns:a16="http://schemas.microsoft.com/office/drawing/2014/main" id="{B0747DD7-0134-4046-9BC9-EC424CBBC5AC}"/>
            </a:ext>
          </a:extLst>
        </xdr:cNvPr>
        <xdr:cNvSpPr txBox="1">
          <a:spLocks noChangeArrowheads="1"/>
        </xdr:cNvSpPr>
      </xdr:nvSpPr>
      <xdr:spPr bwMode="auto">
        <a:xfrm>
          <a:off x="14392275" y="166772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5" name="Text Box 16">
          <a:extLst>
            <a:ext uri="{FF2B5EF4-FFF2-40B4-BE49-F238E27FC236}">
              <a16:creationId xmlns:a16="http://schemas.microsoft.com/office/drawing/2014/main" id="{B15618E0-48C0-46F4-AABB-7011EDC84C9E}"/>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6" name="Text Box 17">
          <a:extLst>
            <a:ext uri="{FF2B5EF4-FFF2-40B4-BE49-F238E27FC236}">
              <a16:creationId xmlns:a16="http://schemas.microsoft.com/office/drawing/2014/main" id="{EB353FB8-7060-4136-852D-7726684DE8A3}"/>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7" name="Text Box 18">
          <a:extLst>
            <a:ext uri="{FF2B5EF4-FFF2-40B4-BE49-F238E27FC236}">
              <a16:creationId xmlns:a16="http://schemas.microsoft.com/office/drawing/2014/main" id="{E02F7449-2CA7-4ED7-B19B-7ED6D83C3BAD}"/>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78" name="Text Box 19">
          <a:extLst>
            <a:ext uri="{FF2B5EF4-FFF2-40B4-BE49-F238E27FC236}">
              <a16:creationId xmlns:a16="http://schemas.microsoft.com/office/drawing/2014/main" id="{85C1C66A-E862-469F-B5DE-C0C525850AB8}"/>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79" name="Text Box 16">
          <a:extLst>
            <a:ext uri="{FF2B5EF4-FFF2-40B4-BE49-F238E27FC236}">
              <a16:creationId xmlns:a16="http://schemas.microsoft.com/office/drawing/2014/main" id="{8AA51042-4CA2-47E4-AA1F-E80D0A0E435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0" name="Text Box 17">
          <a:extLst>
            <a:ext uri="{FF2B5EF4-FFF2-40B4-BE49-F238E27FC236}">
              <a16:creationId xmlns:a16="http://schemas.microsoft.com/office/drawing/2014/main" id="{DD7C93E6-30F7-4F95-AE65-6ADD5C660305}"/>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1" name="Text Box 18">
          <a:extLst>
            <a:ext uri="{FF2B5EF4-FFF2-40B4-BE49-F238E27FC236}">
              <a16:creationId xmlns:a16="http://schemas.microsoft.com/office/drawing/2014/main" id="{6372019A-2C55-4B98-BDDA-38E25CBD4CE1}"/>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82" name="Text Box 19">
          <a:extLst>
            <a:ext uri="{FF2B5EF4-FFF2-40B4-BE49-F238E27FC236}">
              <a16:creationId xmlns:a16="http://schemas.microsoft.com/office/drawing/2014/main" id="{82BD7EE7-5FEF-4EF0-9852-CBE26356C5F9}"/>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3" name="Text Box 16">
          <a:extLst>
            <a:ext uri="{FF2B5EF4-FFF2-40B4-BE49-F238E27FC236}">
              <a16:creationId xmlns:a16="http://schemas.microsoft.com/office/drawing/2014/main" id="{5C4E3B3C-12CD-471A-AF45-8928F7658EE3}"/>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4" name="Text Box 17">
          <a:extLst>
            <a:ext uri="{FF2B5EF4-FFF2-40B4-BE49-F238E27FC236}">
              <a16:creationId xmlns:a16="http://schemas.microsoft.com/office/drawing/2014/main" id="{5E5D1774-FBD5-4C07-ADC5-0D09FC833D86}"/>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5" name="Text Box 18">
          <a:extLst>
            <a:ext uri="{FF2B5EF4-FFF2-40B4-BE49-F238E27FC236}">
              <a16:creationId xmlns:a16="http://schemas.microsoft.com/office/drawing/2014/main" id="{A72C628E-22D4-43CF-B00C-BAF4D099D352}"/>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186" name="Text Box 19">
          <a:extLst>
            <a:ext uri="{FF2B5EF4-FFF2-40B4-BE49-F238E27FC236}">
              <a16:creationId xmlns:a16="http://schemas.microsoft.com/office/drawing/2014/main" id="{58794994-615A-4A1C-8EC0-B8B91CCC2295}"/>
            </a:ext>
          </a:extLst>
        </xdr:cNvPr>
        <xdr:cNvSpPr txBox="1">
          <a:spLocks noChangeArrowheads="1"/>
        </xdr:cNvSpPr>
      </xdr:nvSpPr>
      <xdr:spPr bwMode="auto">
        <a:xfrm>
          <a:off x="30918150" y="14649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187" name="Text Box 15">
          <a:extLst>
            <a:ext uri="{FF2B5EF4-FFF2-40B4-BE49-F238E27FC236}">
              <a16:creationId xmlns:a16="http://schemas.microsoft.com/office/drawing/2014/main" id="{A4CFECDD-0D0E-4B1B-BFFD-AF36AFD88C11}"/>
            </a:ext>
          </a:extLst>
        </xdr:cNvPr>
        <xdr:cNvSpPr txBox="1">
          <a:spLocks noChangeArrowheads="1"/>
        </xdr:cNvSpPr>
      </xdr:nvSpPr>
      <xdr:spPr bwMode="auto">
        <a:xfrm>
          <a:off x="4743450" y="15392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88" name="Text Box 16">
          <a:extLst>
            <a:ext uri="{FF2B5EF4-FFF2-40B4-BE49-F238E27FC236}">
              <a16:creationId xmlns:a16="http://schemas.microsoft.com/office/drawing/2014/main" id="{2109F071-3F3C-48C1-B585-BFD9C5B12F13}"/>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89" name="Text Box 17">
          <a:extLst>
            <a:ext uri="{FF2B5EF4-FFF2-40B4-BE49-F238E27FC236}">
              <a16:creationId xmlns:a16="http://schemas.microsoft.com/office/drawing/2014/main" id="{49A52FBC-C45A-48D9-A817-B524D19D2A5F}"/>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90" name="Text Box 18">
          <a:extLst>
            <a:ext uri="{FF2B5EF4-FFF2-40B4-BE49-F238E27FC236}">
              <a16:creationId xmlns:a16="http://schemas.microsoft.com/office/drawing/2014/main" id="{D57ECBC9-EA82-4B8B-9F16-CAA8C03F06E5}"/>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191" name="Text Box 19">
          <a:extLst>
            <a:ext uri="{FF2B5EF4-FFF2-40B4-BE49-F238E27FC236}">
              <a16:creationId xmlns:a16="http://schemas.microsoft.com/office/drawing/2014/main" id="{6F5338CF-6712-4F6A-A2A4-75CD00B694C0}"/>
            </a:ext>
          </a:extLst>
        </xdr:cNvPr>
        <xdr:cNvSpPr txBox="1">
          <a:spLocks noChangeArrowheads="1"/>
        </xdr:cNvSpPr>
      </xdr:nvSpPr>
      <xdr:spPr bwMode="auto">
        <a:xfrm>
          <a:off x="47434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92" name="Text Box 16">
          <a:extLst>
            <a:ext uri="{FF2B5EF4-FFF2-40B4-BE49-F238E27FC236}">
              <a16:creationId xmlns:a16="http://schemas.microsoft.com/office/drawing/2014/main" id="{CCBEB1E6-7139-4207-8FA4-EC764D6599E5}"/>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95250" cy="171450"/>
    <xdr:sp macro="" textlink="">
      <xdr:nvSpPr>
        <xdr:cNvPr id="2193" name="Text Box 17">
          <a:extLst>
            <a:ext uri="{FF2B5EF4-FFF2-40B4-BE49-F238E27FC236}">
              <a16:creationId xmlns:a16="http://schemas.microsoft.com/office/drawing/2014/main" id="{39E1E8CE-06F0-433D-B682-F5F365723313}"/>
            </a:ext>
          </a:extLst>
        </xdr:cNvPr>
        <xdr:cNvSpPr txBox="1">
          <a:spLocks noChangeArrowheads="1"/>
        </xdr:cNvSpPr>
      </xdr:nvSpPr>
      <xdr:spPr bwMode="auto">
        <a:xfrm>
          <a:off x="1436370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15875</xdr:rowOff>
    </xdr:from>
    <xdr:ext cx="95250" cy="171450"/>
    <xdr:sp macro="" textlink="">
      <xdr:nvSpPr>
        <xdr:cNvPr id="2194" name="Text Box 18">
          <a:extLst>
            <a:ext uri="{FF2B5EF4-FFF2-40B4-BE49-F238E27FC236}">
              <a16:creationId xmlns:a16="http://schemas.microsoft.com/office/drawing/2014/main" id="{64A75C25-0B2F-4F38-859C-841D27140CA6}"/>
            </a:ext>
          </a:extLst>
        </xdr:cNvPr>
        <xdr:cNvSpPr txBox="1">
          <a:spLocks noChangeArrowheads="1"/>
        </xdr:cNvSpPr>
      </xdr:nvSpPr>
      <xdr:spPr bwMode="auto">
        <a:xfrm>
          <a:off x="14355762" y="16522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5" name="Text Box 16">
          <a:extLst>
            <a:ext uri="{FF2B5EF4-FFF2-40B4-BE49-F238E27FC236}">
              <a16:creationId xmlns:a16="http://schemas.microsoft.com/office/drawing/2014/main" id="{465AA123-1BEF-45F7-903A-8E431BEA2DEA}"/>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6" name="Text Box 17">
          <a:extLst>
            <a:ext uri="{FF2B5EF4-FFF2-40B4-BE49-F238E27FC236}">
              <a16:creationId xmlns:a16="http://schemas.microsoft.com/office/drawing/2014/main" id="{E23FBC55-D595-473B-810C-E405C0A18B0F}"/>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7" name="Text Box 18">
          <a:extLst>
            <a:ext uri="{FF2B5EF4-FFF2-40B4-BE49-F238E27FC236}">
              <a16:creationId xmlns:a16="http://schemas.microsoft.com/office/drawing/2014/main" id="{E846593D-D99E-45A1-8C00-F28EB7108490}"/>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8" name="Text Box 19">
          <a:extLst>
            <a:ext uri="{FF2B5EF4-FFF2-40B4-BE49-F238E27FC236}">
              <a16:creationId xmlns:a16="http://schemas.microsoft.com/office/drawing/2014/main" id="{30F2345A-C96C-4254-8EE8-21AD8BEBC616}"/>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199" name="Text Box 16">
          <a:extLst>
            <a:ext uri="{FF2B5EF4-FFF2-40B4-BE49-F238E27FC236}">
              <a16:creationId xmlns:a16="http://schemas.microsoft.com/office/drawing/2014/main" id="{32B02138-9A31-462A-85EF-0BC761007F85}"/>
            </a:ext>
          </a:extLst>
        </xdr:cNvPr>
        <xdr:cNvSpPr txBox="1">
          <a:spLocks noChangeArrowheads="1"/>
        </xdr:cNvSpPr>
      </xdr:nvSpPr>
      <xdr:spPr bwMode="auto">
        <a:xfrm>
          <a:off x="19183350" y="165068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200" name="Text Box 15">
          <a:extLst>
            <a:ext uri="{FF2B5EF4-FFF2-40B4-BE49-F238E27FC236}">
              <a16:creationId xmlns:a16="http://schemas.microsoft.com/office/drawing/2014/main" id="{A77CF3CC-7477-4356-9AEA-BB87BF20EBA2}"/>
            </a:ext>
          </a:extLst>
        </xdr:cNvPr>
        <xdr:cNvSpPr txBox="1">
          <a:spLocks noChangeArrowheads="1"/>
        </xdr:cNvSpPr>
      </xdr:nvSpPr>
      <xdr:spPr bwMode="auto">
        <a:xfrm>
          <a:off x="4743450" y="16878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2201" name="Text Box 15">
          <a:extLst>
            <a:ext uri="{FF2B5EF4-FFF2-40B4-BE49-F238E27FC236}">
              <a16:creationId xmlns:a16="http://schemas.microsoft.com/office/drawing/2014/main" id="{9598DC64-110F-44D4-A36D-F1A459B82DB9}"/>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202" name="Text Box 15">
          <a:extLst>
            <a:ext uri="{FF2B5EF4-FFF2-40B4-BE49-F238E27FC236}">
              <a16:creationId xmlns:a16="http://schemas.microsoft.com/office/drawing/2014/main" id="{171428CC-53D3-486E-8773-9C47BC646CC9}"/>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203" name="Text Box 15">
          <a:extLst>
            <a:ext uri="{FF2B5EF4-FFF2-40B4-BE49-F238E27FC236}">
              <a16:creationId xmlns:a16="http://schemas.microsoft.com/office/drawing/2014/main" id="{EA09AB19-CBAB-4C51-B1A4-2C0F70F2F6E4}"/>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170392</xdr:rowOff>
    </xdr:from>
    <xdr:ext cx="95250" cy="213632"/>
    <xdr:sp macro="" textlink="">
      <xdr:nvSpPr>
        <xdr:cNvPr id="2204" name="Text Box 15">
          <a:extLst>
            <a:ext uri="{FF2B5EF4-FFF2-40B4-BE49-F238E27FC236}">
              <a16:creationId xmlns:a16="http://schemas.microsoft.com/office/drawing/2014/main" id="{D0E959A7-6259-4BBE-B447-3151162BDBF4}"/>
            </a:ext>
          </a:extLst>
        </xdr:cNvPr>
        <xdr:cNvSpPr txBox="1">
          <a:spLocks noChangeArrowheads="1"/>
        </xdr:cNvSpPr>
      </xdr:nvSpPr>
      <xdr:spPr bwMode="auto">
        <a:xfrm>
          <a:off x="14392275" y="166772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5" name="Text Box 16">
          <a:extLst>
            <a:ext uri="{FF2B5EF4-FFF2-40B4-BE49-F238E27FC236}">
              <a16:creationId xmlns:a16="http://schemas.microsoft.com/office/drawing/2014/main" id="{61B12699-C67C-4A79-896F-D63F80A744B2}"/>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6" name="Text Box 17">
          <a:extLst>
            <a:ext uri="{FF2B5EF4-FFF2-40B4-BE49-F238E27FC236}">
              <a16:creationId xmlns:a16="http://schemas.microsoft.com/office/drawing/2014/main" id="{9FCE56D4-FDE6-4FB5-B3BC-42665CD0500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7" name="Text Box 18">
          <a:extLst>
            <a:ext uri="{FF2B5EF4-FFF2-40B4-BE49-F238E27FC236}">
              <a16:creationId xmlns:a16="http://schemas.microsoft.com/office/drawing/2014/main" id="{71FB3789-7649-43FE-B3D8-892821FBA46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08" name="Text Box 19">
          <a:extLst>
            <a:ext uri="{FF2B5EF4-FFF2-40B4-BE49-F238E27FC236}">
              <a16:creationId xmlns:a16="http://schemas.microsoft.com/office/drawing/2014/main" id="{37E86B55-3F4E-4F7F-A9EB-0CA7EF2FC60B}"/>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09" name="Text Box 16">
          <a:extLst>
            <a:ext uri="{FF2B5EF4-FFF2-40B4-BE49-F238E27FC236}">
              <a16:creationId xmlns:a16="http://schemas.microsoft.com/office/drawing/2014/main" id="{77E0C265-F2A8-43D6-97F4-AC6C1C5EA8FF}"/>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0" name="Text Box 17">
          <a:extLst>
            <a:ext uri="{FF2B5EF4-FFF2-40B4-BE49-F238E27FC236}">
              <a16:creationId xmlns:a16="http://schemas.microsoft.com/office/drawing/2014/main" id="{E985657D-CE3A-4107-81CB-35255FDABBCB}"/>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1" name="Text Box 18">
          <a:extLst>
            <a:ext uri="{FF2B5EF4-FFF2-40B4-BE49-F238E27FC236}">
              <a16:creationId xmlns:a16="http://schemas.microsoft.com/office/drawing/2014/main" id="{5A6B957A-1BC3-4603-90C2-41CE05B3F14D}"/>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12" name="Text Box 19">
          <a:extLst>
            <a:ext uri="{FF2B5EF4-FFF2-40B4-BE49-F238E27FC236}">
              <a16:creationId xmlns:a16="http://schemas.microsoft.com/office/drawing/2014/main" id="{7983CF57-F1DB-47BB-B3C3-4B038CA599B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3" name="Text Box 16">
          <a:extLst>
            <a:ext uri="{FF2B5EF4-FFF2-40B4-BE49-F238E27FC236}">
              <a16:creationId xmlns:a16="http://schemas.microsoft.com/office/drawing/2014/main" id="{0521C152-AFB9-4415-9937-99B4196CFBFE}"/>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4" name="Text Box 17">
          <a:extLst>
            <a:ext uri="{FF2B5EF4-FFF2-40B4-BE49-F238E27FC236}">
              <a16:creationId xmlns:a16="http://schemas.microsoft.com/office/drawing/2014/main" id="{5C5D350A-E89A-41CB-A5A8-17CAF8D6DD8E}"/>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5" name="Text Box 18">
          <a:extLst>
            <a:ext uri="{FF2B5EF4-FFF2-40B4-BE49-F238E27FC236}">
              <a16:creationId xmlns:a16="http://schemas.microsoft.com/office/drawing/2014/main" id="{15EC687A-3309-4054-9D99-41029EB495F1}"/>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16" name="Text Box 19">
          <a:extLst>
            <a:ext uri="{FF2B5EF4-FFF2-40B4-BE49-F238E27FC236}">
              <a16:creationId xmlns:a16="http://schemas.microsoft.com/office/drawing/2014/main" id="{44F73D16-A896-42A2-A474-1B88E39401E3}"/>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17" name="Text Box 15">
          <a:extLst>
            <a:ext uri="{FF2B5EF4-FFF2-40B4-BE49-F238E27FC236}">
              <a16:creationId xmlns:a16="http://schemas.microsoft.com/office/drawing/2014/main" id="{6DC81ED4-4D12-4491-9E3D-40726AD060DD}"/>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18" name="Text Box 16">
          <a:extLst>
            <a:ext uri="{FF2B5EF4-FFF2-40B4-BE49-F238E27FC236}">
              <a16:creationId xmlns:a16="http://schemas.microsoft.com/office/drawing/2014/main" id="{75DD08A4-2D2A-41E7-9F1C-DF50D7B0396D}"/>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19" name="Text Box 17">
          <a:extLst>
            <a:ext uri="{FF2B5EF4-FFF2-40B4-BE49-F238E27FC236}">
              <a16:creationId xmlns:a16="http://schemas.microsoft.com/office/drawing/2014/main" id="{5B1B1B2A-0B6D-48EF-8569-1AC8D330D730}"/>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20" name="Text Box 18">
          <a:extLst>
            <a:ext uri="{FF2B5EF4-FFF2-40B4-BE49-F238E27FC236}">
              <a16:creationId xmlns:a16="http://schemas.microsoft.com/office/drawing/2014/main" id="{F99FE408-8C02-4C03-BBEB-AEA91F76FAF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21" name="Text Box 19">
          <a:extLst>
            <a:ext uri="{FF2B5EF4-FFF2-40B4-BE49-F238E27FC236}">
              <a16:creationId xmlns:a16="http://schemas.microsoft.com/office/drawing/2014/main" id="{22FEC325-D488-4E2D-9412-684A95BB1941}"/>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2" name="Text Box 16">
          <a:extLst>
            <a:ext uri="{FF2B5EF4-FFF2-40B4-BE49-F238E27FC236}">
              <a16:creationId xmlns:a16="http://schemas.microsoft.com/office/drawing/2014/main" id="{D48CAD43-5BEA-491B-A0A4-3FA75E18DBEA}"/>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3" name="Text Box 17">
          <a:extLst>
            <a:ext uri="{FF2B5EF4-FFF2-40B4-BE49-F238E27FC236}">
              <a16:creationId xmlns:a16="http://schemas.microsoft.com/office/drawing/2014/main" id="{2F9C5D92-87C2-43AF-8976-5C52425323E7}"/>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24" name="Text Box 18">
          <a:extLst>
            <a:ext uri="{FF2B5EF4-FFF2-40B4-BE49-F238E27FC236}">
              <a16:creationId xmlns:a16="http://schemas.microsoft.com/office/drawing/2014/main" id="{A1018AAC-4966-499C-84C8-F4825923DE6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5" name="Text Box 16">
          <a:extLst>
            <a:ext uri="{FF2B5EF4-FFF2-40B4-BE49-F238E27FC236}">
              <a16:creationId xmlns:a16="http://schemas.microsoft.com/office/drawing/2014/main" id="{50DB912C-3774-4120-8E2E-7E626ABA5A8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6" name="Text Box 17">
          <a:extLst>
            <a:ext uri="{FF2B5EF4-FFF2-40B4-BE49-F238E27FC236}">
              <a16:creationId xmlns:a16="http://schemas.microsoft.com/office/drawing/2014/main" id="{D0874FA3-45BE-492A-9C2C-5B77E5513C40}"/>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7" name="Text Box 18">
          <a:extLst>
            <a:ext uri="{FF2B5EF4-FFF2-40B4-BE49-F238E27FC236}">
              <a16:creationId xmlns:a16="http://schemas.microsoft.com/office/drawing/2014/main" id="{F52A9C3A-53C1-4108-B3AB-4C5A059D34B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8" name="Text Box 19">
          <a:extLst>
            <a:ext uri="{FF2B5EF4-FFF2-40B4-BE49-F238E27FC236}">
              <a16:creationId xmlns:a16="http://schemas.microsoft.com/office/drawing/2014/main" id="{C52032E9-4547-41D2-BD55-F3D38FFCB26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29" name="Text Box 16">
          <a:extLst>
            <a:ext uri="{FF2B5EF4-FFF2-40B4-BE49-F238E27FC236}">
              <a16:creationId xmlns:a16="http://schemas.microsoft.com/office/drawing/2014/main" id="{94F3C9A8-3E63-4729-B459-16714BC9A81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0" name="Text Box 17">
          <a:extLst>
            <a:ext uri="{FF2B5EF4-FFF2-40B4-BE49-F238E27FC236}">
              <a16:creationId xmlns:a16="http://schemas.microsoft.com/office/drawing/2014/main" id="{1E6BDBFA-40EE-44C2-AD01-3A7F47BBCAD2}"/>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1" name="Text Box 18">
          <a:extLst>
            <a:ext uri="{FF2B5EF4-FFF2-40B4-BE49-F238E27FC236}">
              <a16:creationId xmlns:a16="http://schemas.microsoft.com/office/drawing/2014/main" id="{F41F130C-8C54-493B-8B3F-EF164D4DD7B3}"/>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32" name="Text Box 19">
          <a:extLst>
            <a:ext uri="{FF2B5EF4-FFF2-40B4-BE49-F238E27FC236}">
              <a16:creationId xmlns:a16="http://schemas.microsoft.com/office/drawing/2014/main" id="{542B8FAD-9C99-4C60-BC22-7782551C27F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233" name="Text Box 15">
          <a:extLst>
            <a:ext uri="{FF2B5EF4-FFF2-40B4-BE49-F238E27FC236}">
              <a16:creationId xmlns:a16="http://schemas.microsoft.com/office/drawing/2014/main" id="{C06BFF0C-CCF1-4632-814A-24274E52F157}"/>
            </a:ext>
          </a:extLst>
        </xdr:cNvPr>
        <xdr:cNvSpPr txBox="1">
          <a:spLocks noChangeArrowheads="1"/>
        </xdr:cNvSpPr>
      </xdr:nvSpPr>
      <xdr:spPr bwMode="auto">
        <a:xfrm>
          <a:off x="4743450" y="16878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442269"/>
    <xdr:sp macro="" textlink="">
      <xdr:nvSpPr>
        <xdr:cNvPr id="2234" name="Text Box 15">
          <a:extLst>
            <a:ext uri="{FF2B5EF4-FFF2-40B4-BE49-F238E27FC236}">
              <a16:creationId xmlns:a16="http://schemas.microsoft.com/office/drawing/2014/main" id="{D736034F-C819-4A00-BA06-05B3482EFE5C}"/>
            </a:ext>
          </a:extLst>
        </xdr:cNvPr>
        <xdr:cNvSpPr txBox="1">
          <a:spLocks noChangeArrowheads="1"/>
        </xdr:cNvSpPr>
      </xdr:nvSpPr>
      <xdr:spPr bwMode="auto">
        <a:xfrm>
          <a:off x="14363700" y="16878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235" name="Text Box 15">
          <a:extLst>
            <a:ext uri="{FF2B5EF4-FFF2-40B4-BE49-F238E27FC236}">
              <a16:creationId xmlns:a16="http://schemas.microsoft.com/office/drawing/2014/main" id="{FF2505D5-E322-4382-8711-D563FEFD06C2}"/>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236" name="Text Box 15">
          <a:extLst>
            <a:ext uri="{FF2B5EF4-FFF2-40B4-BE49-F238E27FC236}">
              <a16:creationId xmlns:a16="http://schemas.microsoft.com/office/drawing/2014/main" id="{28E4ABC3-F6A0-4942-84DE-2B9AE45FAA4C}"/>
            </a:ext>
          </a:extLst>
        </xdr:cNvPr>
        <xdr:cNvSpPr txBox="1">
          <a:spLocks noChangeArrowheads="1"/>
        </xdr:cNvSpPr>
      </xdr:nvSpPr>
      <xdr:spPr bwMode="auto">
        <a:xfrm>
          <a:off x="4743450" y="16878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504825</xdr:rowOff>
    </xdr:from>
    <xdr:ext cx="95250" cy="213632"/>
    <xdr:sp macro="" textlink="">
      <xdr:nvSpPr>
        <xdr:cNvPr id="2237" name="Text Box 15">
          <a:extLst>
            <a:ext uri="{FF2B5EF4-FFF2-40B4-BE49-F238E27FC236}">
              <a16:creationId xmlns:a16="http://schemas.microsoft.com/office/drawing/2014/main" id="{50C459DE-8692-4534-B0F5-FFDFC1A3B791}"/>
            </a:ext>
          </a:extLst>
        </xdr:cNvPr>
        <xdr:cNvSpPr txBox="1">
          <a:spLocks noChangeArrowheads="1"/>
        </xdr:cNvSpPr>
      </xdr:nvSpPr>
      <xdr:spPr bwMode="auto">
        <a:xfrm>
          <a:off x="1436370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38" name="Text Box 16">
          <a:extLst>
            <a:ext uri="{FF2B5EF4-FFF2-40B4-BE49-F238E27FC236}">
              <a16:creationId xmlns:a16="http://schemas.microsoft.com/office/drawing/2014/main" id="{70F9D887-89A1-4FF2-BBFD-3B48DD8E7309}"/>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39" name="Text Box 17">
          <a:extLst>
            <a:ext uri="{FF2B5EF4-FFF2-40B4-BE49-F238E27FC236}">
              <a16:creationId xmlns:a16="http://schemas.microsoft.com/office/drawing/2014/main" id="{B99BA241-6B49-40ED-B027-F51A8FDCEC2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0" name="Text Box 18">
          <a:extLst>
            <a:ext uri="{FF2B5EF4-FFF2-40B4-BE49-F238E27FC236}">
              <a16:creationId xmlns:a16="http://schemas.microsoft.com/office/drawing/2014/main" id="{A794EC46-0024-4575-B2E9-07F945A44724}"/>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1" name="Text Box 19">
          <a:extLst>
            <a:ext uri="{FF2B5EF4-FFF2-40B4-BE49-F238E27FC236}">
              <a16:creationId xmlns:a16="http://schemas.microsoft.com/office/drawing/2014/main" id="{8BBD5512-FB7F-49DB-A17F-D1E51C0000B6}"/>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2" name="Text Box 16">
          <a:extLst>
            <a:ext uri="{FF2B5EF4-FFF2-40B4-BE49-F238E27FC236}">
              <a16:creationId xmlns:a16="http://schemas.microsoft.com/office/drawing/2014/main" id="{AACBD173-F59F-4330-9706-A3350273B4F7}"/>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3" name="Text Box 17">
          <a:extLst>
            <a:ext uri="{FF2B5EF4-FFF2-40B4-BE49-F238E27FC236}">
              <a16:creationId xmlns:a16="http://schemas.microsoft.com/office/drawing/2014/main" id="{754CDE71-7931-4D71-885E-4584BA422C63}"/>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4" name="Text Box 18">
          <a:extLst>
            <a:ext uri="{FF2B5EF4-FFF2-40B4-BE49-F238E27FC236}">
              <a16:creationId xmlns:a16="http://schemas.microsoft.com/office/drawing/2014/main" id="{0D6E5686-D2E6-40A9-863A-D1DECD00C1CF}"/>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45" name="Text Box 19">
          <a:extLst>
            <a:ext uri="{FF2B5EF4-FFF2-40B4-BE49-F238E27FC236}">
              <a16:creationId xmlns:a16="http://schemas.microsoft.com/office/drawing/2014/main" id="{D519F25F-9A58-4030-940F-82007BA791BB}"/>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46" name="Text Box 16">
          <a:extLst>
            <a:ext uri="{FF2B5EF4-FFF2-40B4-BE49-F238E27FC236}">
              <a16:creationId xmlns:a16="http://schemas.microsoft.com/office/drawing/2014/main" id="{36D5C8C9-4D03-4C8A-BEFB-13208613C45D}"/>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247" name="Text Box 17">
          <a:extLst>
            <a:ext uri="{FF2B5EF4-FFF2-40B4-BE49-F238E27FC236}">
              <a16:creationId xmlns:a16="http://schemas.microsoft.com/office/drawing/2014/main" id="{C1F18444-787B-48B9-A3CF-D6470940DEC9}"/>
            </a:ext>
          </a:extLst>
        </xdr:cNvPr>
        <xdr:cNvSpPr txBox="1">
          <a:spLocks noChangeArrowheads="1"/>
        </xdr:cNvSpPr>
      </xdr:nvSpPr>
      <xdr:spPr bwMode="auto">
        <a:xfrm>
          <a:off x="309181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48" name="Text Box 15">
          <a:extLst>
            <a:ext uri="{FF2B5EF4-FFF2-40B4-BE49-F238E27FC236}">
              <a16:creationId xmlns:a16="http://schemas.microsoft.com/office/drawing/2014/main" id="{29545296-8E05-411A-BC61-6394340C48F5}"/>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49" name="Text Box 16">
          <a:extLst>
            <a:ext uri="{FF2B5EF4-FFF2-40B4-BE49-F238E27FC236}">
              <a16:creationId xmlns:a16="http://schemas.microsoft.com/office/drawing/2014/main" id="{E2DBED19-EB2A-40D4-A4C2-D09A5C4A158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0" name="Text Box 17">
          <a:extLst>
            <a:ext uri="{FF2B5EF4-FFF2-40B4-BE49-F238E27FC236}">
              <a16:creationId xmlns:a16="http://schemas.microsoft.com/office/drawing/2014/main" id="{EB249CBC-FFE9-43C3-8F75-C356AF211083}"/>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1" name="Text Box 18">
          <a:extLst>
            <a:ext uri="{FF2B5EF4-FFF2-40B4-BE49-F238E27FC236}">
              <a16:creationId xmlns:a16="http://schemas.microsoft.com/office/drawing/2014/main" id="{64FF5754-9476-4C55-B634-62A791F0DD19}"/>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52" name="Text Box 19">
          <a:extLst>
            <a:ext uri="{FF2B5EF4-FFF2-40B4-BE49-F238E27FC236}">
              <a16:creationId xmlns:a16="http://schemas.microsoft.com/office/drawing/2014/main" id="{E5F26E46-9D1E-411D-8793-2D961BE32AE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xdr:row>
      <xdr:rowOff>504825</xdr:rowOff>
    </xdr:from>
    <xdr:ext cx="95250" cy="442269"/>
    <xdr:sp macro="" textlink="">
      <xdr:nvSpPr>
        <xdr:cNvPr id="2253" name="Text Box 15">
          <a:extLst>
            <a:ext uri="{FF2B5EF4-FFF2-40B4-BE49-F238E27FC236}">
              <a16:creationId xmlns:a16="http://schemas.microsoft.com/office/drawing/2014/main" id="{B7603E7D-2808-4E96-B9E2-F85B893DD6A2}"/>
            </a:ext>
          </a:extLst>
        </xdr:cNvPr>
        <xdr:cNvSpPr txBox="1">
          <a:spLocks noChangeArrowheads="1"/>
        </xdr:cNvSpPr>
      </xdr:nvSpPr>
      <xdr:spPr bwMode="auto">
        <a:xfrm>
          <a:off x="14363700" y="18364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4" name="Text Box 16">
          <a:extLst>
            <a:ext uri="{FF2B5EF4-FFF2-40B4-BE49-F238E27FC236}">
              <a16:creationId xmlns:a16="http://schemas.microsoft.com/office/drawing/2014/main" id="{C1655E8C-8F95-44B4-9347-5BE3AA996298}"/>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5" name="Text Box 17">
          <a:extLst>
            <a:ext uri="{FF2B5EF4-FFF2-40B4-BE49-F238E27FC236}">
              <a16:creationId xmlns:a16="http://schemas.microsoft.com/office/drawing/2014/main" id="{DAC43D80-EC41-41B1-9171-6360AE7E0471}"/>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56" name="Text Box 18">
          <a:extLst>
            <a:ext uri="{FF2B5EF4-FFF2-40B4-BE49-F238E27FC236}">
              <a16:creationId xmlns:a16="http://schemas.microsoft.com/office/drawing/2014/main" id="{CB07B172-ABF3-47B2-A1DC-A409165B6CB0}"/>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7" name="Text Box 16">
          <a:extLst>
            <a:ext uri="{FF2B5EF4-FFF2-40B4-BE49-F238E27FC236}">
              <a16:creationId xmlns:a16="http://schemas.microsoft.com/office/drawing/2014/main" id="{25EA7A95-80A1-4866-A228-C388A5363418}"/>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8" name="Text Box 17">
          <a:extLst>
            <a:ext uri="{FF2B5EF4-FFF2-40B4-BE49-F238E27FC236}">
              <a16:creationId xmlns:a16="http://schemas.microsoft.com/office/drawing/2014/main" id="{7A632CB0-6BD2-4411-8A88-25587E2EC8C6}"/>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59" name="Text Box 18">
          <a:extLst>
            <a:ext uri="{FF2B5EF4-FFF2-40B4-BE49-F238E27FC236}">
              <a16:creationId xmlns:a16="http://schemas.microsoft.com/office/drawing/2014/main" id="{D34001E2-122E-42D4-8E88-716FA97874F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0" name="Text Box 19">
          <a:extLst>
            <a:ext uri="{FF2B5EF4-FFF2-40B4-BE49-F238E27FC236}">
              <a16:creationId xmlns:a16="http://schemas.microsoft.com/office/drawing/2014/main" id="{478310B6-1018-4EBE-9AEE-DF3366D7606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1" name="Text Box 16">
          <a:extLst>
            <a:ext uri="{FF2B5EF4-FFF2-40B4-BE49-F238E27FC236}">
              <a16:creationId xmlns:a16="http://schemas.microsoft.com/office/drawing/2014/main" id="{1FCD06AC-3179-4706-8489-CCE96C102E90}"/>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2" name="Text Box 17">
          <a:extLst>
            <a:ext uri="{FF2B5EF4-FFF2-40B4-BE49-F238E27FC236}">
              <a16:creationId xmlns:a16="http://schemas.microsoft.com/office/drawing/2014/main" id="{8DA08ACC-97EF-4F6B-ACB9-B97DF374F667}"/>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63" name="Text Box 18">
          <a:extLst>
            <a:ext uri="{FF2B5EF4-FFF2-40B4-BE49-F238E27FC236}">
              <a16:creationId xmlns:a16="http://schemas.microsoft.com/office/drawing/2014/main" id="{D1182B59-C915-4CDD-B7C0-BE7E9AA95CCD}"/>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64" name="Text Box 15">
          <a:extLst>
            <a:ext uri="{FF2B5EF4-FFF2-40B4-BE49-F238E27FC236}">
              <a16:creationId xmlns:a16="http://schemas.microsoft.com/office/drawing/2014/main" id="{EC9BA888-D5B5-4462-B13B-074DA04C2B98}"/>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5" name="Text Box 16">
          <a:extLst>
            <a:ext uri="{FF2B5EF4-FFF2-40B4-BE49-F238E27FC236}">
              <a16:creationId xmlns:a16="http://schemas.microsoft.com/office/drawing/2014/main" id="{0ADD6B6A-D046-4231-B74A-9852558CF09A}"/>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6" name="Text Box 17">
          <a:extLst>
            <a:ext uri="{FF2B5EF4-FFF2-40B4-BE49-F238E27FC236}">
              <a16:creationId xmlns:a16="http://schemas.microsoft.com/office/drawing/2014/main" id="{E1E0A5DC-8DD6-419A-8912-D9FDB6CB6F1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7" name="Text Box 18">
          <a:extLst>
            <a:ext uri="{FF2B5EF4-FFF2-40B4-BE49-F238E27FC236}">
              <a16:creationId xmlns:a16="http://schemas.microsoft.com/office/drawing/2014/main" id="{47F57166-7DF1-4EC5-9BDB-CF676BFE2957}"/>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68" name="Text Box 19">
          <a:extLst>
            <a:ext uri="{FF2B5EF4-FFF2-40B4-BE49-F238E27FC236}">
              <a16:creationId xmlns:a16="http://schemas.microsoft.com/office/drawing/2014/main" id="{5FEBFDB4-0838-4A65-9AD8-81DAA90C3D95}"/>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69" name="Text Box 16">
          <a:extLst>
            <a:ext uri="{FF2B5EF4-FFF2-40B4-BE49-F238E27FC236}">
              <a16:creationId xmlns:a16="http://schemas.microsoft.com/office/drawing/2014/main" id="{26A651EC-C079-4C49-BC01-E9E0647B04EA}"/>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0" name="Text Box 17">
          <a:extLst>
            <a:ext uri="{FF2B5EF4-FFF2-40B4-BE49-F238E27FC236}">
              <a16:creationId xmlns:a16="http://schemas.microsoft.com/office/drawing/2014/main" id="{D21BB4AA-1028-4717-A610-EFB8310538AE}"/>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1" name="Text Box 18">
          <a:extLst>
            <a:ext uri="{FF2B5EF4-FFF2-40B4-BE49-F238E27FC236}">
              <a16:creationId xmlns:a16="http://schemas.microsoft.com/office/drawing/2014/main" id="{BEAB04A7-7771-498F-8262-65582557196C}"/>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72" name="Text Box 19">
          <a:extLst>
            <a:ext uri="{FF2B5EF4-FFF2-40B4-BE49-F238E27FC236}">
              <a16:creationId xmlns:a16="http://schemas.microsoft.com/office/drawing/2014/main" id="{8B7E37F5-619D-4B2F-9D24-B6FC6D865940}"/>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3" name="Text Box 16">
          <a:extLst>
            <a:ext uri="{FF2B5EF4-FFF2-40B4-BE49-F238E27FC236}">
              <a16:creationId xmlns:a16="http://schemas.microsoft.com/office/drawing/2014/main" id="{3E81A631-05E3-4808-8204-4A06CB6689BE}"/>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4" name="Text Box 17">
          <a:extLst>
            <a:ext uri="{FF2B5EF4-FFF2-40B4-BE49-F238E27FC236}">
              <a16:creationId xmlns:a16="http://schemas.microsoft.com/office/drawing/2014/main" id="{E20836CF-D4B8-429B-BDC1-75368B8CBBDD}"/>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5" name="Text Box 18">
          <a:extLst>
            <a:ext uri="{FF2B5EF4-FFF2-40B4-BE49-F238E27FC236}">
              <a16:creationId xmlns:a16="http://schemas.microsoft.com/office/drawing/2014/main" id="{C2638A10-D519-4CDE-A82F-E07AEB2BBFFB}"/>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276" name="Text Box 19">
          <a:extLst>
            <a:ext uri="{FF2B5EF4-FFF2-40B4-BE49-F238E27FC236}">
              <a16:creationId xmlns:a16="http://schemas.microsoft.com/office/drawing/2014/main" id="{D4FF82F2-1EA4-4795-9177-1148440833F7}"/>
            </a:ext>
          </a:extLst>
        </xdr:cNvPr>
        <xdr:cNvSpPr txBox="1">
          <a:spLocks noChangeArrowheads="1"/>
        </xdr:cNvSpPr>
      </xdr:nvSpPr>
      <xdr:spPr bwMode="auto">
        <a:xfrm>
          <a:off x="30918150" y="16878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277" name="Text Box 15">
          <a:extLst>
            <a:ext uri="{FF2B5EF4-FFF2-40B4-BE49-F238E27FC236}">
              <a16:creationId xmlns:a16="http://schemas.microsoft.com/office/drawing/2014/main" id="{89006FC6-1228-437C-BC0A-0D14127000E7}"/>
            </a:ext>
          </a:extLst>
        </xdr:cNvPr>
        <xdr:cNvSpPr txBox="1">
          <a:spLocks noChangeArrowheads="1"/>
        </xdr:cNvSpPr>
      </xdr:nvSpPr>
      <xdr:spPr bwMode="auto">
        <a:xfrm>
          <a:off x="4743450" y="18364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78" name="Text Box 16">
          <a:extLst>
            <a:ext uri="{FF2B5EF4-FFF2-40B4-BE49-F238E27FC236}">
              <a16:creationId xmlns:a16="http://schemas.microsoft.com/office/drawing/2014/main" id="{3092081F-E17C-42CA-86AA-9E6D0D6DA62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79" name="Text Box 17">
          <a:extLst>
            <a:ext uri="{FF2B5EF4-FFF2-40B4-BE49-F238E27FC236}">
              <a16:creationId xmlns:a16="http://schemas.microsoft.com/office/drawing/2014/main" id="{8E7E64E3-1825-46EA-B458-408D9A753BA1}"/>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80" name="Text Box 18">
          <a:extLst>
            <a:ext uri="{FF2B5EF4-FFF2-40B4-BE49-F238E27FC236}">
              <a16:creationId xmlns:a16="http://schemas.microsoft.com/office/drawing/2014/main" id="{B390FE95-DA1C-4E14-8FB2-950C18A69C5F}"/>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281" name="Text Box 19">
          <a:extLst>
            <a:ext uri="{FF2B5EF4-FFF2-40B4-BE49-F238E27FC236}">
              <a16:creationId xmlns:a16="http://schemas.microsoft.com/office/drawing/2014/main" id="{C8C38FCF-0CB5-4DA0-9C38-2D72042E8C8C}"/>
            </a:ext>
          </a:extLst>
        </xdr:cNvPr>
        <xdr:cNvSpPr txBox="1">
          <a:spLocks noChangeArrowheads="1"/>
        </xdr:cNvSpPr>
      </xdr:nvSpPr>
      <xdr:spPr bwMode="auto">
        <a:xfrm>
          <a:off x="47434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82" name="Text Box 16">
          <a:extLst>
            <a:ext uri="{FF2B5EF4-FFF2-40B4-BE49-F238E27FC236}">
              <a16:creationId xmlns:a16="http://schemas.microsoft.com/office/drawing/2014/main" id="{8D5FB7F2-E85C-4865-8D95-734488132E6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0</xdr:rowOff>
    </xdr:from>
    <xdr:ext cx="95250" cy="171450"/>
    <xdr:sp macro="" textlink="">
      <xdr:nvSpPr>
        <xdr:cNvPr id="2283" name="Text Box 17">
          <a:extLst>
            <a:ext uri="{FF2B5EF4-FFF2-40B4-BE49-F238E27FC236}">
              <a16:creationId xmlns:a16="http://schemas.microsoft.com/office/drawing/2014/main" id="{6DEC0C92-6D8D-4AA7-87D9-81CE89E3DCA6}"/>
            </a:ext>
          </a:extLst>
        </xdr:cNvPr>
        <xdr:cNvSpPr txBox="1">
          <a:spLocks noChangeArrowheads="1"/>
        </xdr:cNvSpPr>
      </xdr:nvSpPr>
      <xdr:spPr bwMode="auto">
        <a:xfrm>
          <a:off x="1436370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15875</xdr:rowOff>
    </xdr:from>
    <xdr:ext cx="95250" cy="171450"/>
    <xdr:sp macro="" textlink="">
      <xdr:nvSpPr>
        <xdr:cNvPr id="2284" name="Text Box 18">
          <a:extLst>
            <a:ext uri="{FF2B5EF4-FFF2-40B4-BE49-F238E27FC236}">
              <a16:creationId xmlns:a16="http://schemas.microsoft.com/office/drawing/2014/main" id="{9D97B9C6-D98D-4DFE-9887-09A1FD2667C7}"/>
            </a:ext>
          </a:extLst>
        </xdr:cNvPr>
        <xdr:cNvSpPr txBox="1">
          <a:spLocks noChangeArrowheads="1"/>
        </xdr:cNvSpPr>
      </xdr:nvSpPr>
      <xdr:spPr bwMode="auto">
        <a:xfrm>
          <a:off x="14355762" y="18751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5" name="Text Box 16">
          <a:extLst>
            <a:ext uri="{FF2B5EF4-FFF2-40B4-BE49-F238E27FC236}">
              <a16:creationId xmlns:a16="http://schemas.microsoft.com/office/drawing/2014/main" id="{A78F4508-B8E2-4011-9955-97142596689B}"/>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6" name="Text Box 17">
          <a:extLst>
            <a:ext uri="{FF2B5EF4-FFF2-40B4-BE49-F238E27FC236}">
              <a16:creationId xmlns:a16="http://schemas.microsoft.com/office/drawing/2014/main" id="{92184E1E-0D54-4F85-A343-F17F7344AA49}"/>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7" name="Text Box 18">
          <a:extLst>
            <a:ext uri="{FF2B5EF4-FFF2-40B4-BE49-F238E27FC236}">
              <a16:creationId xmlns:a16="http://schemas.microsoft.com/office/drawing/2014/main" id="{2596385A-1D71-4DBF-9BF3-6DAA00E527BF}"/>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8" name="Text Box 19">
          <a:extLst>
            <a:ext uri="{FF2B5EF4-FFF2-40B4-BE49-F238E27FC236}">
              <a16:creationId xmlns:a16="http://schemas.microsoft.com/office/drawing/2014/main" id="{D5FA23D3-86AE-40FB-9EC3-C062584798A2}"/>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289" name="Text Box 16">
          <a:extLst>
            <a:ext uri="{FF2B5EF4-FFF2-40B4-BE49-F238E27FC236}">
              <a16:creationId xmlns:a16="http://schemas.microsoft.com/office/drawing/2014/main" id="{F94541FE-59E4-4F99-8A6B-371D7827122E}"/>
            </a:ext>
          </a:extLst>
        </xdr:cNvPr>
        <xdr:cNvSpPr txBox="1">
          <a:spLocks noChangeArrowheads="1"/>
        </xdr:cNvSpPr>
      </xdr:nvSpPr>
      <xdr:spPr bwMode="auto">
        <a:xfrm>
          <a:off x="19183350" y="187356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90" name="Text Box 15">
          <a:extLst>
            <a:ext uri="{FF2B5EF4-FFF2-40B4-BE49-F238E27FC236}">
              <a16:creationId xmlns:a16="http://schemas.microsoft.com/office/drawing/2014/main" id="{CD738174-9855-4ADC-BD77-C65B0DCF990B}"/>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2291" name="Text Box 15">
          <a:extLst>
            <a:ext uri="{FF2B5EF4-FFF2-40B4-BE49-F238E27FC236}">
              <a16:creationId xmlns:a16="http://schemas.microsoft.com/office/drawing/2014/main" id="{99502DD4-3224-4906-9D2F-1011F97EBC74}"/>
            </a:ext>
          </a:extLst>
        </xdr:cNvPr>
        <xdr:cNvSpPr txBox="1">
          <a:spLocks noChangeArrowheads="1"/>
        </xdr:cNvSpPr>
      </xdr:nvSpPr>
      <xdr:spPr bwMode="auto">
        <a:xfrm>
          <a:off x="4743450" y="19107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2292" name="Text Box 15">
          <a:extLst>
            <a:ext uri="{FF2B5EF4-FFF2-40B4-BE49-F238E27FC236}">
              <a16:creationId xmlns:a16="http://schemas.microsoft.com/office/drawing/2014/main" id="{5727068F-0836-4EE2-8C7B-DA0C7EABB947}"/>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293" name="Text Box 15">
          <a:extLst>
            <a:ext uri="{FF2B5EF4-FFF2-40B4-BE49-F238E27FC236}">
              <a16:creationId xmlns:a16="http://schemas.microsoft.com/office/drawing/2014/main" id="{5847A5F6-0D2F-417B-B6A6-93C3E19BFA8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294" name="Text Box 15">
          <a:extLst>
            <a:ext uri="{FF2B5EF4-FFF2-40B4-BE49-F238E27FC236}">
              <a16:creationId xmlns:a16="http://schemas.microsoft.com/office/drawing/2014/main" id="{66DBCB05-3F29-4C2B-996E-99B2F6D1BBC1}"/>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170392</xdr:rowOff>
    </xdr:from>
    <xdr:ext cx="95250" cy="213632"/>
    <xdr:sp macro="" textlink="">
      <xdr:nvSpPr>
        <xdr:cNvPr id="2295" name="Text Box 15">
          <a:extLst>
            <a:ext uri="{FF2B5EF4-FFF2-40B4-BE49-F238E27FC236}">
              <a16:creationId xmlns:a16="http://schemas.microsoft.com/office/drawing/2014/main" id="{EEDA916E-5A22-4573-8A99-1FD994B138A9}"/>
            </a:ext>
          </a:extLst>
        </xdr:cNvPr>
        <xdr:cNvSpPr txBox="1">
          <a:spLocks noChangeArrowheads="1"/>
        </xdr:cNvSpPr>
      </xdr:nvSpPr>
      <xdr:spPr bwMode="auto">
        <a:xfrm>
          <a:off x="14392275" y="189060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6" name="Text Box 16">
          <a:extLst>
            <a:ext uri="{FF2B5EF4-FFF2-40B4-BE49-F238E27FC236}">
              <a16:creationId xmlns:a16="http://schemas.microsoft.com/office/drawing/2014/main" id="{2181B370-41CC-44CE-8180-AB4ABE3C6A6C}"/>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7" name="Text Box 17">
          <a:extLst>
            <a:ext uri="{FF2B5EF4-FFF2-40B4-BE49-F238E27FC236}">
              <a16:creationId xmlns:a16="http://schemas.microsoft.com/office/drawing/2014/main" id="{1B6130F7-3B32-42C6-88AA-2F4E500CC96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8" name="Text Box 18">
          <a:extLst>
            <a:ext uri="{FF2B5EF4-FFF2-40B4-BE49-F238E27FC236}">
              <a16:creationId xmlns:a16="http://schemas.microsoft.com/office/drawing/2014/main" id="{26B5A8CF-A786-42B7-8F5E-BB07B155E1FA}"/>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299" name="Text Box 19">
          <a:extLst>
            <a:ext uri="{FF2B5EF4-FFF2-40B4-BE49-F238E27FC236}">
              <a16:creationId xmlns:a16="http://schemas.microsoft.com/office/drawing/2014/main" id="{DEAFA5CB-9656-4B06-B030-6D33F55B201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0" name="Text Box 16">
          <a:extLst>
            <a:ext uri="{FF2B5EF4-FFF2-40B4-BE49-F238E27FC236}">
              <a16:creationId xmlns:a16="http://schemas.microsoft.com/office/drawing/2014/main" id="{7446EA77-FF48-423D-930D-5136C488CCC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1" name="Text Box 17">
          <a:extLst>
            <a:ext uri="{FF2B5EF4-FFF2-40B4-BE49-F238E27FC236}">
              <a16:creationId xmlns:a16="http://schemas.microsoft.com/office/drawing/2014/main" id="{A7843411-B95C-4C28-8924-DC9D7FA49BB2}"/>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2" name="Text Box 18">
          <a:extLst>
            <a:ext uri="{FF2B5EF4-FFF2-40B4-BE49-F238E27FC236}">
              <a16:creationId xmlns:a16="http://schemas.microsoft.com/office/drawing/2014/main" id="{D7954AA5-DCE6-493A-B90D-D44F5CC90F9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03" name="Text Box 19">
          <a:extLst>
            <a:ext uri="{FF2B5EF4-FFF2-40B4-BE49-F238E27FC236}">
              <a16:creationId xmlns:a16="http://schemas.microsoft.com/office/drawing/2014/main" id="{B3853B57-9190-4331-B16A-8069581230B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4" name="Text Box 16">
          <a:extLst>
            <a:ext uri="{FF2B5EF4-FFF2-40B4-BE49-F238E27FC236}">
              <a16:creationId xmlns:a16="http://schemas.microsoft.com/office/drawing/2014/main" id="{27E53C74-028E-4655-949B-546DEDBC177C}"/>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5" name="Text Box 17">
          <a:extLst>
            <a:ext uri="{FF2B5EF4-FFF2-40B4-BE49-F238E27FC236}">
              <a16:creationId xmlns:a16="http://schemas.microsoft.com/office/drawing/2014/main" id="{DBA3D513-B203-4489-BE6B-263D2F73F333}"/>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6" name="Text Box 18">
          <a:extLst>
            <a:ext uri="{FF2B5EF4-FFF2-40B4-BE49-F238E27FC236}">
              <a16:creationId xmlns:a16="http://schemas.microsoft.com/office/drawing/2014/main" id="{1759D361-A35B-43CB-AAE6-97172027B3EE}"/>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07" name="Text Box 19">
          <a:extLst>
            <a:ext uri="{FF2B5EF4-FFF2-40B4-BE49-F238E27FC236}">
              <a16:creationId xmlns:a16="http://schemas.microsoft.com/office/drawing/2014/main" id="{766BD735-3AF1-4E81-AA37-0841B922E3D4}"/>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08" name="Text Box 15">
          <a:extLst>
            <a:ext uri="{FF2B5EF4-FFF2-40B4-BE49-F238E27FC236}">
              <a16:creationId xmlns:a16="http://schemas.microsoft.com/office/drawing/2014/main" id="{6141B589-2B32-4288-9DB9-DF230802AAB1}"/>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09" name="Text Box 16">
          <a:extLst>
            <a:ext uri="{FF2B5EF4-FFF2-40B4-BE49-F238E27FC236}">
              <a16:creationId xmlns:a16="http://schemas.microsoft.com/office/drawing/2014/main" id="{F529C887-7BEE-4EF3-9EF1-A438FF0BF77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0" name="Text Box 17">
          <a:extLst>
            <a:ext uri="{FF2B5EF4-FFF2-40B4-BE49-F238E27FC236}">
              <a16:creationId xmlns:a16="http://schemas.microsoft.com/office/drawing/2014/main" id="{C8410D67-BC0B-489A-9D4B-A999B7B7E617}"/>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1" name="Text Box 18">
          <a:extLst>
            <a:ext uri="{FF2B5EF4-FFF2-40B4-BE49-F238E27FC236}">
              <a16:creationId xmlns:a16="http://schemas.microsoft.com/office/drawing/2014/main" id="{E5CC05CE-0A7E-492E-B2C1-50B5D39FCC0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12" name="Text Box 19">
          <a:extLst>
            <a:ext uri="{FF2B5EF4-FFF2-40B4-BE49-F238E27FC236}">
              <a16:creationId xmlns:a16="http://schemas.microsoft.com/office/drawing/2014/main" id="{08DB6A75-8E44-4A5C-B19B-FDD72C2C3B17}"/>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3" name="Text Box 16">
          <a:extLst>
            <a:ext uri="{FF2B5EF4-FFF2-40B4-BE49-F238E27FC236}">
              <a16:creationId xmlns:a16="http://schemas.microsoft.com/office/drawing/2014/main" id="{7B6D6AE7-66DE-4570-B46B-DE9F756EE2EA}"/>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4" name="Text Box 17">
          <a:extLst>
            <a:ext uri="{FF2B5EF4-FFF2-40B4-BE49-F238E27FC236}">
              <a16:creationId xmlns:a16="http://schemas.microsoft.com/office/drawing/2014/main" id="{F09A5ECC-BECF-4E0B-97D1-23E70FFC5838}"/>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15" name="Text Box 18">
          <a:extLst>
            <a:ext uri="{FF2B5EF4-FFF2-40B4-BE49-F238E27FC236}">
              <a16:creationId xmlns:a16="http://schemas.microsoft.com/office/drawing/2014/main" id="{D2B0C02D-082C-43E6-802A-980C0ECC632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6" name="Text Box 16">
          <a:extLst>
            <a:ext uri="{FF2B5EF4-FFF2-40B4-BE49-F238E27FC236}">
              <a16:creationId xmlns:a16="http://schemas.microsoft.com/office/drawing/2014/main" id="{74F3E7DA-AAD0-4A34-A76D-9930CEC33A2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7" name="Text Box 17">
          <a:extLst>
            <a:ext uri="{FF2B5EF4-FFF2-40B4-BE49-F238E27FC236}">
              <a16:creationId xmlns:a16="http://schemas.microsoft.com/office/drawing/2014/main" id="{AAEF57F2-81AC-4FA5-B290-E64139AC760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8" name="Text Box 18">
          <a:extLst>
            <a:ext uri="{FF2B5EF4-FFF2-40B4-BE49-F238E27FC236}">
              <a16:creationId xmlns:a16="http://schemas.microsoft.com/office/drawing/2014/main" id="{D195D96D-2ACA-4DB2-B74F-63D264CFA016}"/>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19" name="Text Box 19">
          <a:extLst>
            <a:ext uri="{FF2B5EF4-FFF2-40B4-BE49-F238E27FC236}">
              <a16:creationId xmlns:a16="http://schemas.microsoft.com/office/drawing/2014/main" id="{D06F45FD-F084-4FAA-BD59-C65C33708C40}"/>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0" name="Text Box 16">
          <a:extLst>
            <a:ext uri="{FF2B5EF4-FFF2-40B4-BE49-F238E27FC236}">
              <a16:creationId xmlns:a16="http://schemas.microsoft.com/office/drawing/2014/main" id="{4881D78B-C24E-49A2-B0CD-48C88181B4F4}"/>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1" name="Text Box 17">
          <a:extLst>
            <a:ext uri="{FF2B5EF4-FFF2-40B4-BE49-F238E27FC236}">
              <a16:creationId xmlns:a16="http://schemas.microsoft.com/office/drawing/2014/main" id="{E6B81CFF-7373-4151-9385-8A8BC79E633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2" name="Text Box 18">
          <a:extLst>
            <a:ext uri="{FF2B5EF4-FFF2-40B4-BE49-F238E27FC236}">
              <a16:creationId xmlns:a16="http://schemas.microsoft.com/office/drawing/2014/main" id="{218B7DC3-A4D2-41BB-8531-DEFAD1A6746F}"/>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23" name="Text Box 19">
          <a:extLst>
            <a:ext uri="{FF2B5EF4-FFF2-40B4-BE49-F238E27FC236}">
              <a16:creationId xmlns:a16="http://schemas.microsoft.com/office/drawing/2014/main" id="{27AAFFCD-0F86-4C71-AA30-43F15AB70D02}"/>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2324" name="Text Box 15">
          <a:extLst>
            <a:ext uri="{FF2B5EF4-FFF2-40B4-BE49-F238E27FC236}">
              <a16:creationId xmlns:a16="http://schemas.microsoft.com/office/drawing/2014/main" id="{F8A40AB5-EE09-4841-85A2-B0937C72176A}"/>
            </a:ext>
          </a:extLst>
        </xdr:cNvPr>
        <xdr:cNvSpPr txBox="1">
          <a:spLocks noChangeArrowheads="1"/>
        </xdr:cNvSpPr>
      </xdr:nvSpPr>
      <xdr:spPr bwMode="auto">
        <a:xfrm>
          <a:off x="4743450" y="19107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442269"/>
    <xdr:sp macro="" textlink="">
      <xdr:nvSpPr>
        <xdr:cNvPr id="2325" name="Text Box 15">
          <a:extLst>
            <a:ext uri="{FF2B5EF4-FFF2-40B4-BE49-F238E27FC236}">
              <a16:creationId xmlns:a16="http://schemas.microsoft.com/office/drawing/2014/main" id="{922A8DB2-AC1A-4903-8001-D52BDD1391B7}"/>
            </a:ext>
          </a:extLst>
        </xdr:cNvPr>
        <xdr:cNvSpPr txBox="1">
          <a:spLocks noChangeArrowheads="1"/>
        </xdr:cNvSpPr>
      </xdr:nvSpPr>
      <xdr:spPr bwMode="auto">
        <a:xfrm>
          <a:off x="14363700" y="191071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326" name="Text Box 15">
          <a:extLst>
            <a:ext uri="{FF2B5EF4-FFF2-40B4-BE49-F238E27FC236}">
              <a16:creationId xmlns:a16="http://schemas.microsoft.com/office/drawing/2014/main" id="{F8C5A8C6-15C2-41F3-8685-4DA7D4CCBD2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327" name="Text Box 15">
          <a:extLst>
            <a:ext uri="{FF2B5EF4-FFF2-40B4-BE49-F238E27FC236}">
              <a16:creationId xmlns:a16="http://schemas.microsoft.com/office/drawing/2014/main" id="{166F347E-5E74-49AA-8CF5-4DF76728DDD5}"/>
            </a:ext>
          </a:extLst>
        </xdr:cNvPr>
        <xdr:cNvSpPr txBox="1">
          <a:spLocks noChangeArrowheads="1"/>
        </xdr:cNvSpPr>
      </xdr:nvSpPr>
      <xdr:spPr bwMode="auto">
        <a:xfrm>
          <a:off x="4743450" y="19107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36</xdr:row>
      <xdr:rowOff>504825</xdr:rowOff>
    </xdr:from>
    <xdr:ext cx="95250" cy="213632"/>
    <xdr:sp macro="" textlink="">
      <xdr:nvSpPr>
        <xdr:cNvPr id="2328" name="Text Box 15">
          <a:extLst>
            <a:ext uri="{FF2B5EF4-FFF2-40B4-BE49-F238E27FC236}">
              <a16:creationId xmlns:a16="http://schemas.microsoft.com/office/drawing/2014/main" id="{8443A918-0A58-4E2B-BD73-D59FD1281642}"/>
            </a:ext>
          </a:extLst>
        </xdr:cNvPr>
        <xdr:cNvSpPr txBox="1">
          <a:spLocks noChangeArrowheads="1"/>
        </xdr:cNvSpPr>
      </xdr:nvSpPr>
      <xdr:spPr bwMode="auto">
        <a:xfrm>
          <a:off x="1436370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29" name="Text Box 16">
          <a:extLst>
            <a:ext uri="{FF2B5EF4-FFF2-40B4-BE49-F238E27FC236}">
              <a16:creationId xmlns:a16="http://schemas.microsoft.com/office/drawing/2014/main" id="{F02BFAF1-0D33-48D4-AB73-19ED14859D6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0" name="Text Box 17">
          <a:extLst>
            <a:ext uri="{FF2B5EF4-FFF2-40B4-BE49-F238E27FC236}">
              <a16:creationId xmlns:a16="http://schemas.microsoft.com/office/drawing/2014/main" id="{F8DC2BCB-44C3-4E7E-9F23-D091FF648922}"/>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1" name="Text Box 18">
          <a:extLst>
            <a:ext uri="{FF2B5EF4-FFF2-40B4-BE49-F238E27FC236}">
              <a16:creationId xmlns:a16="http://schemas.microsoft.com/office/drawing/2014/main" id="{F6EA7A81-34F3-49BE-BD3C-445B6A83AD4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32" name="Text Box 19">
          <a:extLst>
            <a:ext uri="{FF2B5EF4-FFF2-40B4-BE49-F238E27FC236}">
              <a16:creationId xmlns:a16="http://schemas.microsoft.com/office/drawing/2014/main" id="{2203B96D-1DB3-4E60-9527-89EA85E25C21}"/>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3" name="Text Box 16">
          <a:extLst>
            <a:ext uri="{FF2B5EF4-FFF2-40B4-BE49-F238E27FC236}">
              <a16:creationId xmlns:a16="http://schemas.microsoft.com/office/drawing/2014/main" id="{53BB7023-A381-43E3-9FB1-880D92978B3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4" name="Text Box 17">
          <a:extLst>
            <a:ext uri="{FF2B5EF4-FFF2-40B4-BE49-F238E27FC236}">
              <a16:creationId xmlns:a16="http://schemas.microsoft.com/office/drawing/2014/main" id="{A3C532E8-8EF2-4A1B-A882-4B10F3AC9F4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5" name="Text Box 18">
          <a:extLst>
            <a:ext uri="{FF2B5EF4-FFF2-40B4-BE49-F238E27FC236}">
              <a16:creationId xmlns:a16="http://schemas.microsoft.com/office/drawing/2014/main" id="{90A3DC5F-EC71-4DD2-A2DF-4C9632B6ED3B}"/>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36" name="Text Box 19">
          <a:extLst>
            <a:ext uri="{FF2B5EF4-FFF2-40B4-BE49-F238E27FC236}">
              <a16:creationId xmlns:a16="http://schemas.microsoft.com/office/drawing/2014/main" id="{032E31B8-D73E-4FDA-ACB5-D35FAE0A7047}"/>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7" name="Text Box 16">
          <a:extLst>
            <a:ext uri="{FF2B5EF4-FFF2-40B4-BE49-F238E27FC236}">
              <a16:creationId xmlns:a16="http://schemas.microsoft.com/office/drawing/2014/main" id="{9DBD75D8-C188-42B4-ACAF-0966BB770D21}"/>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8" name="Text Box 17">
          <a:extLst>
            <a:ext uri="{FF2B5EF4-FFF2-40B4-BE49-F238E27FC236}">
              <a16:creationId xmlns:a16="http://schemas.microsoft.com/office/drawing/2014/main" id="{45DE106B-7CF8-4AB4-A232-FBAB25DB1BA2}"/>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39" name="Text Box 18">
          <a:extLst>
            <a:ext uri="{FF2B5EF4-FFF2-40B4-BE49-F238E27FC236}">
              <a16:creationId xmlns:a16="http://schemas.microsoft.com/office/drawing/2014/main" id="{2FC113A1-E654-4715-BBCA-904CD7987712}"/>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340" name="Text Box 19">
          <a:extLst>
            <a:ext uri="{FF2B5EF4-FFF2-40B4-BE49-F238E27FC236}">
              <a16:creationId xmlns:a16="http://schemas.microsoft.com/office/drawing/2014/main" id="{11A88A55-35EB-42AE-9B55-FEA679BD6E70}"/>
            </a:ext>
          </a:extLst>
        </xdr:cNvPr>
        <xdr:cNvSpPr txBox="1">
          <a:spLocks noChangeArrowheads="1"/>
        </xdr:cNvSpPr>
      </xdr:nvSpPr>
      <xdr:spPr bwMode="auto">
        <a:xfrm>
          <a:off x="309181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41" name="Text Box 15">
          <a:extLst>
            <a:ext uri="{FF2B5EF4-FFF2-40B4-BE49-F238E27FC236}">
              <a16:creationId xmlns:a16="http://schemas.microsoft.com/office/drawing/2014/main" id="{111F5668-C0BE-4142-AFE8-CE6DF3A8698E}"/>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2" name="Text Box 16">
          <a:extLst>
            <a:ext uri="{FF2B5EF4-FFF2-40B4-BE49-F238E27FC236}">
              <a16:creationId xmlns:a16="http://schemas.microsoft.com/office/drawing/2014/main" id="{F70B2712-E504-4B37-AC32-4C447077CE7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3" name="Text Box 17">
          <a:extLst>
            <a:ext uri="{FF2B5EF4-FFF2-40B4-BE49-F238E27FC236}">
              <a16:creationId xmlns:a16="http://schemas.microsoft.com/office/drawing/2014/main" id="{E1F24BDE-AA91-4293-819A-B4422915800D}"/>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4" name="Text Box 18">
          <a:extLst>
            <a:ext uri="{FF2B5EF4-FFF2-40B4-BE49-F238E27FC236}">
              <a16:creationId xmlns:a16="http://schemas.microsoft.com/office/drawing/2014/main" id="{C821171E-FB16-418B-B32B-46EDE8712832}"/>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45" name="Text Box 19">
          <a:extLst>
            <a:ext uri="{FF2B5EF4-FFF2-40B4-BE49-F238E27FC236}">
              <a16:creationId xmlns:a16="http://schemas.microsoft.com/office/drawing/2014/main" id="{FE1D1787-B4AC-4452-906C-4BA9E27F8F9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504825</xdr:rowOff>
    </xdr:from>
    <xdr:ext cx="95250" cy="442269"/>
    <xdr:sp macro="" textlink="">
      <xdr:nvSpPr>
        <xdr:cNvPr id="2346" name="Text Box 15">
          <a:extLst>
            <a:ext uri="{FF2B5EF4-FFF2-40B4-BE49-F238E27FC236}">
              <a16:creationId xmlns:a16="http://schemas.microsoft.com/office/drawing/2014/main" id="{EDA9DB03-B277-4162-BE15-FD527D4FA0E5}"/>
            </a:ext>
          </a:extLst>
        </xdr:cNvPr>
        <xdr:cNvSpPr txBox="1">
          <a:spLocks noChangeArrowheads="1"/>
        </xdr:cNvSpPr>
      </xdr:nvSpPr>
      <xdr:spPr bwMode="auto">
        <a:xfrm>
          <a:off x="14363700" y="20593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7" name="Text Box 16">
          <a:extLst>
            <a:ext uri="{FF2B5EF4-FFF2-40B4-BE49-F238E27FC236}">
              <a16:creationId xmlns:a16="http://schemas.microsoft.com/office/drawing/2014/main" id="{B382C045-93DE-4476-8C6F-054D9A6A6AC9}"/>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8" name="Text Box 17">
          <a:extLst>
            <a:ext uri="{FF2B5EF4-FFF2-40B4-BE49-F238E27FC236}">
              <a16:creationId xmlns:a16="http://schemas.microsoft.com/office/drawing/2014/main" id="{D5255E27-E29E-4CC9-8E26-EB534E7F5E30}"/>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49" name="Text Box 18">
          <a:extLst>
            <a:ext uri="{FF2B5EF4-FFF2-40B4-BE49-F238E27FC236}">
              <a16:creationId xmlns:a16="http://schemas.microsoft.com/office/drawing/2014/main" id="{EF1D8395-20C9-4095-A76E-7B4456C8DA2E}"/>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0" name="Text Box 16">
          <a:extLst>
            <a:ext uri="{FF2B5EF4-FFF2-40B4-BE49-F238E27FC236}">
              <a16:creationId xmlns:a16="http://schemas.microsoft.com/office/drawing/2014/main" id="{B6B18373-648D-4627-A80D-1C25368102BE}"/>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1" name="Text Box 17">
          <a:extLst>
            <a:ext uri="{FF2B5EF4-FFF2-40B4-BE49-F238E27FC236}">
              <a16:creationId xmlns:a16="http://schemas.microsoft.com/office/drawing/2014/main" id="{B748BF56-278B-4470-B0AC-46AF12D8E3C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2" name="Text Box 18">
          <a:extLst>
            <a:ext uri="{FF2B5EF4-FFF2-40B4-BE49-F238E27FC236}">
              <a16:creationId xmlns:a16="http://schemas.microsoft.com/office/drawing/2014/main" id="{6FE35282-EE01-4A1B-BA04-F5D5208DFB9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3" name="Text Box 19">
          <a:extLst>
            <a:ext uri="{FF2B5EF4-FFF2-40B4-BE49-F238E27FC236}">
              <a16:creationId xmlns:a16="http://schemas.microsoft.com/office/drawing/2014/main" id="{4A221B65-E930-4751-9CFC-037F8F73B5BD}"/>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4" name="Text Box 16">
          <a:extLst>
            <a:ext uri="{FF2B5EF4-FFF2-40B4-BE49-F238E27FC236}">
              <a16:creationId xmlns:a16="http://schemas.microsoft.com/office/drawing/2014/main" id="{01E56FB6-251F-4801-8EB1-020B8CDC95A1}"/>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5" name="Text Box 17">
          <a:extLst>
            <a:ext uri="{FF2B5EF4-FFF2-40B4-BE49-F238E27FC236}">
              <a16:creationId xmlns:a16="http://schemas.microsoft.com/office/drawing/2014/main" id="{4F67D7D0-7340-4BF1-B3D3-4BE64AAAFB2B}"/>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56" name="Text Box 18">
          <a:extLst>
            <a:ext uri="{FF2B5EF4-FFF2-40B4-BE49-F238E27FC236}">
              <a16:creationId xmlns:a16="http://schemas.microsoft.com/office/drawing/2014/main" id="{C8297526-A17F-4A6B-AD56-781A3EAA9B6E}"/>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57" name="Text Box 15">
          <a:extLst>
            <a:ext uri="{FF2B5EF4-FFF2-40B4-BE49-F238E27FC236}">
              <a16:creationId xmlns:a16="http://schemas.microsoft.com/office/drawing/2014/main" id="{BA28EDE2-52C1-43E3-84D2-26C1702BB041}"/>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58" name="Text Box 16">
          <a:extLst>
            <a:ext uri="{FF2B5EF4-FFF2-40B4-BE49-F238E27FC236}">
              <a16:creationId xmlns:a16="http://schemas.microsoft.com/office/drawing/2014/main" id="{F736BA96-333B-402F-AFC4-AFAB7AFF7306}"/>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59" name="Text Box 17">
          <a:extLst>
            <a:ext uri="{FF2B5EF4-FFF2-40B4-BE49-F238E27FC236}">
              <a16:creationId xmlns:a16="http://schemas.microsoft.com/office/drawing/2014/main" id="{6A4A6D3E-E874-48B5-B1A5-FFE8D3E2671E}"/>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60" name="Text Box 18">
          <a:extLst>
            <a:ext uri="{FF2B5EF4-FFF2-40B4-BE49-F238E27FC236}">
              <a16:creationId xmlns:a16="http://schemas.microsoft.com/office/drawing/2014/main" id="{17C96847-AC04-457C-B9AF-328AAA9FE68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61" name="Text Box 19">
          <a:extLst>
            <a:ext uri="{FF2B5EF4-FFF2-40B4-BE49-F238E27FC236}">
              <a16:creationId xmlns:a16="http://schemas.microsoft.com/office/drawing/2014/main" id="{4C544D55-3B2B-4543-B54D-9C2FEAC6086B}"/>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2" name="Text Box 16">
          <a:extLst>
            <a:ext uri="{FF2B5EF4-FFF2-40B4-BE49-F238E27FC236}">
              <a16:creationId xmlns:a16="http://schemas.microsoft.com/office/drawing/2014/main" id="{0701BA54-F170-4228-93C2-1E5C7CDB924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3" name="Text Box 17">
          <a:extLst>
            <a:ext uri="{FF2B5EF4-FFF2-40B4-BE49-F238E27FC236}">
              <a16:creationId xmlns:a16="http://schemas.microsoft.com/office/drawing/2014/main" id="{5DB6F2F1-D156-41EB-BA86-EC7A53DBE130}"/>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4" name="Text Box 18">
          <a:extLst>
            <a:ext uri="{FF2B5EF4-FFF2-40B4-BE49-F238E27FC236}">
              <a16:creationId xmlns:a16="http://schemas.microsoft.com/office/drawing/2014/main" id="{A3A9E673-4F32-46B5-816C-F55582FB0FB6}"/>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65" name="Text Box 19">
          <a:extLst>
            <a:ext uri="{FF2B5EF4-FFF2-40B4-BE49-F238E27FC236}">
              <a16:creationId xmlns:a16="http://schemas.microsoft.com/office/drawing/2014/main" id="{695FA8B6-936B-44AE-B28C-54BDEC02A67C}"/>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6" name="Text Box 16">
          <a:extLst>
            <a:ext uri="{FF2B5EF4-FFF2-40B4-BE49-F238E27FC236}">
              <a16:creationId xmlns:a16="http://schemas.microsoft.com/office/drawing/2014/main" id="{44A08B6B-C77E-41F7-B26C-21AB5C5951A7}"/>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7" name="Text Box 17">
          <a:extLst>
            <a:ext uri="{FF2B5EF4-FFF2-40B4-BE49-F238E27FC236}">
              <a16:creationId xmlns:a16="http://schemas.microsoft.com/office/drawing/2014/main" id="{C7273C85-EBF2-4B32-882E-AE178B1D51CE}"/>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8" name="Text Box 18">
          <a:extLst>
            <a:ext uri="{FF2B5EF4-FFF2-40B4-BE49-F238E27FC236}">
              <a16:creationId xmlns:a16="http://schemas.microsoft.com/office/drawing/2014/main" id="{FB119084-3D04-45BA-8E4B-26B72E82FED5}"/>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369" name="Text Box 19">
          <a:extLst>
            <a:ext uri="{FF2B5EF4-FFF2-40B4-BE49-F238E27FC236}">
              <a16:creationId xmlns:a16="http://schemas.microsoft.com/office/drawing/2014/main" id="{9B3DDA8D-C8E4-42A1-A2FB-4C2E14601AD9}"/>
            </a:ext>
          </a:extLst>
        </xdr:cNvPr>
        <xdr:cNvSpPr txBox="1">
          <a:spLocks noChangeArrowheads="1"/>
        </xdr:cNvSpPr>
      </xdr:nvSpPr>
      <xdr:spPr bwMode="auto">
        <a:xfrm>
          <a:off x="30918150" y="191071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370" name="Text Box 15">
          <a:extLst>
            <a:ext uri="{FF2B5EF4-FFF2-40B4-BE49-F238E27FC236}">
              <a16:creationId xmlns:a16="http://schemas.microsoft.com/office/drawing/2014/main" id="{40E512F9-BC28-47E9-9F15-AD8629B19781}"/>
            </a:ext>
          </a:extLst>
        </xdr:cNvPr>
        <xdr:cNvSpPr txBox="1">
          <a:spLocks noChangeArrowheads="1"/>
        </xdr:cNvSpPr>
      </xdr:nvSpPr>
      <xdr:spPr bwMode="auto">
        <a:xfrm>
          <a:off x="4743450" y="20593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1" name="Text Box 16">
          <a:extLst>
            <a:ext uri="{FF2B5EF4-FFF2-40B4-BE49-F238E27FC236}">
              <a16:creationId xmlns:a16="http://schemas.microsoft.com/office/drawing/2014/main" id="{628C93F3-456B-4FAD-B04C-94DB9B89EAE8}"/>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2" name="Text Box 17">
          <a:extLst>
            <a:ext uri="{FF2B5EF4-FFF2-40B4-BE49-F238E27FC236}">
              <a16:creationId xmlns:a16="http://schemas.microsoft.com/office/drawing/2014/main" id="{824CEFCC-1B6D-474F-BC9F-30945AF6E4F0}"/>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3" name="Text Box 18">
          <a:extLst>
            <a:ext uri="{FF2B5EF4-FFF2-40B4-BE49-F238E27FC236}">
              <a16:creationId xmlns:a16="http://schemas.microsoft.com/office/drawing/2014/main" id="{4F198323-67AC-4D0E-82BF-8F1CA495680A}"/>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374" name="Text Box 19">
          <a:extLst>
            <a:ext uri="{FF2B5EF4-FFF2-40B4-BE49-F238E27FC236}">
              <a16:creationId xmlns:a16="http://schemas.microsoft.com/office/drawing/2014/main" id="{3920CDA1-B1B8-4B7E-91DA-50BE096F9F95}"/>
            </a:ext>
          </a:extLst>
        </xdr:cNvPr>
        <xdr:cNvSpPr txBox="1">
          <a:spLocks noChangeArrowheads="1"/>
        </xdr:cNvSpPr>
      </xdr:nvSpPr>
      <xdr:spPr bwMode="auto">
        <a:xfrm>
          <a:off x="47434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75" name="Text Box 16">
          <a:extLst>
            <a:ext uri="{FF2B5EF4-FFF2-40B4-BE49-F238E27FC236}">
              <a16:creationId xmlns:a16="http://schemas.microsoft.com/office/drawing/2014/main" id="{0E597593-FFFA-46E9-829F-5A6B05CA790D}"/>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95250" cy="171450"/>
    <xdr:sp macro="" textlink="">
      <xdr:nvSpPr>
        <xdr:cNvPr id="2376" name="Text Box 17">
          <a:extLst>
            <a:ext uri="{FF2B5EF4-FFF2-40B4-BE49-F238E27FC236}">
              <a16:creationId xmlns:a16="http://schemas.microsoft.com/office/drawing/2014/main" id="{985837CD-E525-4B35-81EA-6BFB83D72234}"/>
            </a:ext>
          </a:extLst>
        </xdr:cNvPr>
        <xdr:cNvSpPr txBox="1">
          <a:spLocks noChangeArrowheads="1"/>
        </xdr:cNvSpPr>
      </xdr:nvSpPr>
      <xdr:spPr bwMode="auto">
        <a:xfrm>
          <a:off x="1436370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15875</xdr:rowOff>
    </xdr:from>
    <xdr:ext cx="95250" cy="171450"/>
    <xdr:sp macro="" textlink="">
      <xdr:nvSpPr>
        <xdr:cNvPr id="2377" name="Text Box 18">
          <a:extLst>
            <a:ext uri="{FF2B5EF4-FFF2-40B4-BE49-F238E27FC236}">
              <a16:creationId xmlns:a16="http://schemas.microsoft.com/office/drawing/2014/main" id="{22DC8C8B-7A46-4277-997F-DE4A0A420F76}"/>
            </a:ext>
          </a:extLst>
        </xdr:cNvPr>
        <xdr:cNvSpPr txBox="1">
          <a:spLocks noChangeArrowheads="1"/>
        </xdr:cNvSpPr>
      </xdr:nvSpPr>
      <xdr:spPr bwMode="auto">
        <a:xfrm>
          <a:off x="14355762" y="20980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78" name="Text Box 16">
          <a:extLst>
            <a:ext uri="{FF2B5EF4-FFF2-40B4-BE49-F238E27FC236}">
              <a16:creationId xmlns:a16="http://schemas.microsoft.com/office/drawing/2014/main" id="{C7F87E93-B1C8-4154-A5F0-227E8F6A8517}"/>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79" name="Text Box 17">
          <a:extLst>
            <a:ext uri="{FF2B5EF4-FFF2-40B4-BE49-F238E27FC236}">
              <a16:creationId xmlns:a16="http://schemas.microsoft.com/office/drawing/2014/main" id="{39B493A7-9728-43EA-91C4-2C08A5F2B2D8}"/>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0" name="Text Box 18">
          <a:extLst>
            <a:ext uri="{FF2B5EF4-FFF2-40B4-BE49-F238E27FC236}">
              <a16:creationId xmlns:a16="http://schemas.microsoft.com/office/drawing/2014/main" id="{2F23AA39-C6DA-42D8-BB53-AF7E18D3ADB3}"/>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1" name="Text Box 19">
          <a:extLst>
            <a:ext uri="{FF2B5EF4-FFF2-40B4-BE49-F238E27FC236}">
              <a16:creationId xmlns:a16="http://schemas.microsoft.com/office/drawing/2014/main" id="{AC647BEB-6472-4FFF-A7CB-BAED208EBB3C}"/>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382" name="Text Box 16">
          <a:extLst>
            <a:ext uri="{FF2B5EF4-FFF2-40B4-BE49-F238E27FC236}">
              <a16:creationId xmlns:a16="http://schemas.microsoft.com/office/drawing/2014/main" id="{A34F775A-6136-460E-B9DE-3C551341FEAF}"/>
            </a:ext>
          </a:extLst>
        </xdr:cNvPr>
        <xdr:cNvSpPr txBox="1">
          <a:spLocks noChangeArrowheads="1"/>
        </xdr:cNvSpPr>
      </xdr:nvSpPr>
      <xdr:spPr bwMode="auto">
        <a:xfrm>
          <a:off x="19183350" y="209645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83" name="Text Box 15">
          <a:extLst>
            <a:ext uri="{FF2B5EF4-FFF2-40B4-BE49-F238E27FC236}">
              <a16:creationId xmlns:a16="http://schemas.microsoft.com/office/drawing/2014/main" id="{7536994F-6F81-4742-BBC4-800E68AE868A}"/>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384" name="Text Box 15">
          <a:extLst>
            <a:ext uri="{FF2B5EF4-FFF2-40B4-BE49-F238E27FC236}">
              <a16:creationId xmlns:a16="http://schemas.microsoft.com/office/drawing/2014/main" id="{753384DE-46A9-4945-AB94-85CC017F369A}"/>
            </a:ext>
          </a:extLst>
        </xdr:cNvPr>
        <xdr:cNvSpPr txBox="1">
          <a:spLocks noChangeArrowheads="1"/>
        </xdr:cNvSpPr>
      </xdr:nvSpPr>
      <xdr:spPr bwMode="auto">
        <a:xfrm>
          <a:off x="4743450" y="21336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442269"/>
    <xdr:sp macro="" textlink="">
      <xdr:nvSpPr>
        <xdr:cNvPr id="2385" name="Text Box 15">
          <a:extLst>
            <a:ext uri="{FF2B5EF4-FFF2-40B4-BE49-F238E27FC236}">
              <a16:creationId xmlns:a16="http://schemas.microsoft.com/office/drawing/2014/main" id="{F0DC57DB-7631-43CE-B8F6-C4BA1C7A8982}"/>
            </a:ext>
          </a:extLst>
        </xdr:cNvPr>
        <xdr:cNvSpPr txBox="1">
          <a:spLocks noChangeArrowheads="1"/>
        </xdr:cNvSpPr>
      </xdr:nvSpPr>
      <xdr:spPr bwMode="auto">
        <a:xfrm>
          <a:off x="14363700" y="21336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386" name="Text Box 15">
          <a:extLst>
            <a:ext uri="{FF2B5EF4-FFF2-40B4-BE49-F238E27FC236}">
              <a16:creationId xmlns:a16="http://schemas.microsoft.com/office/drawing/2014/main" id="{FF0C7228-73C5-45F6-8AAF-EEBAD23D025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387" name="Text Box 15">
          <a:extLst>
            <a:ext uri="{FF2B5EF4-FFF2-40B4-BE49-F238E27FC236}">
              <a16:creationId xmlns:a16="http://schemas.microsoft.com/office/drawing/2014/main" id="{D81ABB85-FFF0-473E-99DF-6109893FFF4E}"/>
            </a:ext>
          </a:extLst>
        </xdr:cNvPr>
        <xdr:cNvSpPr txBox="1">
          <a:spLocks noChangeArrowheads="1"/>
        </xdr:cNvSpPr>
      </xdr:nvSpPr>
      <xdr:spPr bwMode="auto">
        <a:xfrm>
          <a:off x="4743450" y="21336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170392</xdr:rowOff>
    </xdr:from>
    <xdr:ext cx="95250" cy="213632"/>
    <xdr:sp macro="" textlink="">
      <xdr:nvSpPr>
        <xdr:cNvPr id="2388" name="Text Box 15">
          <a:extLst>
            <a:ext uri="{FF2B5EF4-FFF2-40B4-BE49-F238E27FC236}">
              <a16:creationId xmlns:a16="http://schemas.microsoft.com/office/drawing/2014/main" id="{7874EAC7-D8AC-4D45-A5B7-2BC5387FE715}"/>
            </a:ext>
          </a:extLst>
        </xdr:cNvPr>
        <xdr:cNvSpPr txBox="1">
          <a:spLocks noChangeArrowheads="1"/>
        </xdr:cNvSpPr>
      </xdr:nvSpPr>
      <xdr:spPr bwMode="auto">
        <a:xfrm>
          <a:off x="14392275" y="211349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89" name="Text Box 16">
          <a:extLst>
            <a:ext uri="{FF2B5EF4-FFF2-40B4-BE49-F238E27FC236}">
              <a16:creationId xmlns:a16="http://schemas.microsoft.com/office/drawing/2014/main" id="{A604971E-EE2B-4137-A861-53B02D3347F2}"/>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0" name="Text Box 17">
          <a:extLst>
            <a:ext uri="{FF2B5EF4-FFF2-40B4-BE49-F238E27FC236}">
              <a16:creationId xmlns:a16="http://schemas.microsoft.com/office/drawing/2014/main" id="{11CA96E7-1C21-479C-AF34-0AB25564D006}"/>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1" name="Text Box 18">
          <a:extLst>
            <a:ext uri="{FF2B5EF4-FFF2-40B4-BE49-F238E27FC236}">
              <a16:creationId xmlns:a16="http://schemas.microsoft.com/office/drawing/2014/main" id="{8E90B927-46B0-415A-BFBF-2642061A993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392" name="Text Box 19">
          <a:extLst>
            <a:ext uri="{FF2B5EF4-FFF2-40B4-BE49-F238E27FC236}">
              <a16:creationId xmlns:a16="http://schemas.microsoft.com/office/drawing/2014/main" id="{0BF7181C-F391-4472-9C17-54B58D5EDFF4}"/>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3" name="Text Box 16">
          <a:extLst>
            <a:ext uri="{FF2B5EF4-FFF2-40B4-BE49-F238E27FC236}">
              <a16:creationId xmlns:a16="http://schemas.microsoft.com/office/drawing/2014/main" id="{267538D2-24B0-4E1E-A908-19B9D3C31B85}"/>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4" name="Text Box 17">
          <a:extLst>
            <a:ext uri="{FF2B5EF4-FFF2-40B4-BE49-F238E27FC236}">
              <a16:creationId xmlns:a16="http://schemas.microsoft.com/office/drawing/2014/main" id="{8AC9092A-E9BC-44F9-8F63-C89DD36C2F6E}"/>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5" name="Text Box 18">
          <a:extLst>
            <a:ext uri="{FF2B5EF4-FFF2-40B4-BE49-F238E27FC236}">
              <a16:creationId xmlns:a16="http://schemas.microsoft.com/office/drawing/2014/main" id="{1B0050E1-9D45-43A0-AE91-1CA948CBA89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396" name="Text Box 19">
          <a:extLst>
            <a:ext uri="{FF2B5EF4-FFF2-40B4-BE49-F238E27FC236}">
              <a16:creationId xmlns:a16="http://schemas.microsoft.com/office/drawing/2014/main" id="{95BD1193-7AA0-44A3-8BA9-0E4384A70B4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7" name="Text Box 16">
          <a:extLst>
            <a:ext uri="{FF2B5EF4-FFF2-40B4-BE49-F238E27FC236}">
              <a16:creationId xmlns:a16="http://schemas.microsoft.com/office/drawing/2014/main" id="{ACC7C4A9-04F9-4531-B285-03109BDABB4F}"/>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8" name="Text Box 17">
          <a:extLst>
            <a:ext uri="{FF2B5EF4-FFF2-40B4-BE49-F238E27FC236}">
              <a16:creationId xmlns:a16="http://schemas.microsoft.com/office/drawing/2014/main" id="{93F57D7A-EE95-4B4E-AA80-8475674EA4F5}"/>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399" name="Text Box 18">
          <a:extLst>
            <a:ext uri="{FF2B5EF4-FFF2-40B4-BE49-F238E27FC236}">
              <a16:creationId xmlns:a16="http://schemas.microsoft.com/office/drawing/2014/main" id="{7A2C25B0-68F5-4D03-AB65-90550A11920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00" name="Text Box 19">
          <a:extLst>
            <a:ext uri="{FF2B5EF4-FFF2-40B4-BE49-F238E27FC236}">
              <a16:creationId xmlns:a16="http://schemas.microsoft.com/office/drawing/2014/main" id="{C72E8C7D-381C-4E18-9903-3D12A92767DD}"/>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01" name="Text Box 15">
          <a:extLst>
            <a:ext uri="{FF2B5EF4-FFF2-40B4-BE49-F238E27FC236}">
              <a16:creationId xmlns:a16="http://schemas.microsoft.com/office/drawing/2014/main" id="{B3AA08D9-090C-44A4-A6C7-D55235BC315A}"/>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2" name="Text Box 16">
          <a:extLst>
            <a:ext uri="{FF2B5EF4-FFF2-40B4-BE49-F238E27FC236}">
              <a16:creationId xmlns:a16="http://schemas.microsoft.com/office/drawing/2014/main" id="{04DE5130-2A85-4BCB-96F9-0A6E6FE46ED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3" name="Text Box 17">
          <a:extLst>
            <a:ext uri="{FF2B5EF4-FFF2-40B4-BE49-F238E27FC236}">
              <a16:creationId xmlns:a16="http://schemas.microsoft.com/office/drawing/2014/main" id="{22A01036-D024-4431-BE0D-4E567591762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4" name="Text Box 18">
          <a:extLst>
            <a:ext uri="{FF2B5EF4-FFF2-40B4-BE49-F238E27FC236}">
              <a16:creationId xmlns:a16="http://schemas.microsoft.com/office/drawing/2014/main" id="{2F0C1E02-6D30-473C-9105-0CEE1959CBE3}"/>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05" name="Text Box 19">
          <a:extLst>
            <a:ext uri="{FF2B5EF4-FFF2-40B4-BE49-F238E27FC236}">
              <a16:creationId xmlns:a16="http://schemas.microsoft.com/office/drawing/2014/main" id="{B13D6A13-9D65-44AD-A4DF-C4FD00501F0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6" name="Text Box 16">
          <a:extLst>
            <a:ext uri="{FF2B5EF4-FFF2-40B4-BE49-F238E27FC236}">
              <a16:creationId xmlns:a16="http://schemas.microsoft.com/office/drawing/2014/main" id="{10130678-9E11-4FD6-AE3A-B532616EC132}"/>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7" name="Text Box 17">
          <a:extLst>
            <a:ext uri="{FF2B5EF4-FFF2-40B4-BE49-F238E27FC236}">
              <a16:creationId xmlns:a16="http://schemas.microsoft.com/office/drawing/2014/main" id="{5BE623AA-1A21-40A2-ACC3-6ABF4D6E904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08" name="Text Box 18">
          <a:extLst>
            <a:ext uri="{FF2B5EF4-FFF2-40B4-BE49-F238E27FC236}">
              <a16:creationId xmlns:a16="http://schemas.microsoft.com/office/drawing/2014/main" id="{F9795AF8-445D-417E-9126-3F1F4CBD08F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09" name="Text Box 16">
          <a:extLst>
            <a:ext uri="{FF2B5EF4-FFF2-40B4-BE49-F238E27FC236}">
              <a16:creationId xmlns:a16="http://schemas.microsoft.com/office/drawing/2014/main" id="{8A957C03-B552-4461-9E6A-FD7A3E2EDC0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0" name="Text Box 17">
          <a:extLst>
            <a:ext uri="{FF2B5EF4-FFF2-40B4-BE49-F238E27FC236}">
              <a16:creationId xmlns:a16="http://schemas.microsoft.com/office/drawing/2014/main" id="{4A9240E7-F1F8-457A-A0A8-62FC288A6F34}"/>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1" name="Text Box 18">
          <a:extLst>
            <a:ext uri="{FF2B5EF4-FFF2-40B4-BE49-F238E27FC236}">
              <a16:creationId xmlns:a16="http://schemas.microsoft.com/office/drawing/2014/main" id="{09CC8575-44D7-44B3-B119-86349ABEA5C9}"/>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2" name="Text Box 19">
          <a:extLst>
            <a:ext uri="{FF2B5EF4-FFF2-40B4-BE49-F238E27FC236}">
              <a16:creationId xmlns:a16="http://schemas.microsoft.com/office/drawing/2014/main" id="{D14E2123-1D65-4AF9-8D75-66D7AD86C15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3" name="Text Box 16">
          <a:extLst>
            <a:ext uri="{FF2B5EF4-FFF2-40B4-BE49-F238E27FC236}">
              <a16:creationId xmlns:a16="http://schemas.microsoft.com/office/drawing/2014/main" id="{D2778B4A-F4CA-4500-AFBF-F8B86086E31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4" name="Text Box 17">
          <a:extLst>
            <a:ext uri="{FF2B5EF4-FFF2-40B4-BE49-F238E27FC236}">
              <a16:creationId xmlns:a16="http://schemas.microsoft.com/office/drawing/2014/main" id="{6D16044A-F90D-4814-AACF-9407D976531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5" name="Text Box 18">
          <a:extLst>
            <a:ext uri="{FF2B5EF4-FFF2-40B4-BE49-F238E27FC236}">
              <a16:creationId xmlns:a16="http://schemas.microsoft.com/office/drawing/2014/main" id="{B0D07330-E8F2-44A4-BA9C-28F2C08B785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16" name="Text Box 19">
          <a:extLst>
            <a:ext uri="{FF2B5EF4-FFF2-40B4-BE49-F238E27FC236}">
              <a16:creationId xmlns:a16="http://schemas.microsoft.com/office/drawing/2014/main" id="{5D723DAD-6289-471B-B85A-31E4961032DA}"/>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417" name="Text Box 15">
          <a:extLst>
            <a:ext uri="{FF2B5EF4-FFF2-40B4-BE49-F238E27FC236}">
              <a16:creationId xmlns:a16="http://schemas.microsoft.com/office/drawing/2014/main" id="{03F8BC4C-1D4F-4E6B-9426-5FA1FEA32D08}"/>
            </a:ext>
          </a:extLst>
        </xdr:cNvPr>
        <xdr:cNvSpPr txBox="1">
          <a:spLocks noChangeArrowheads="1"/>
        </xdr:cNvSpPr>
      </xdr:nvSpPr>
      <xdr:spPr bwMode="auto">
        <a:xfrm>
          <a:off x="4743450" y="21336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442269"/>
    <xdr:sp macro="" textlink="">
      <xdr:nvSpPr>
        <xdr:cNvPr id="2418" name="Text Box 15">
          <a:extLst>
            <a:ext uri="{FF2B5EF4-FFF2-40B4-BE49-F238E27FC236}">
              <a16:creationId xmlns:a16="http://schemas.microsoft.com/office/drawing/2014/main" id="{EC14F689-A474-4E6B-A528-1698042DD882}"/>
            </a:ext>
          </a:extLst>
        </xdr:cNvPr>
        <xdr:cNvSpPr txBox="1">
          <a:spLocks noChangeArrowheads="1"/>
        </xdr:cNvSpPr>
      </xdr:nvSpPr>
      <xdr:spPr bwMode="auto">
        <a:xfrm>
          <a:off x="14363700" y="21336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419" name="Text Box 15">
          <a:extLst>
            <a:ext uri="{FF2B5EF4-FFF2-40B4-BE49-F238E27FC236}">
              <a16:creationId xmlns:a16="http://schemas.microsoft.com/office/drawing/2014/main" id="{B543B9DD-F494-4B78-8FD7-DD81836C6473}"/>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420" name="Text Box 15">
          <a:extLst>
            <a:ext uri="{FF2B5EF4-FFF2-40B4-BE49-F238E27FC236}">
              <a16:creationId xmlns:a16="http://schemas.microsoft.com/office/drawing/2014/main" id="{6AAB6226-82D9-4FEB-9E87-6C90CB5A82F3}"/>
            </a:ext>
          </a:extLst>
        </xdr:cNvPr>
        <xdr:cNvSpPr txBox="1">
          <a:spLocks noChangeArrowheads="1"/>
        </xdr:cNvSpPr>
      </xdr:nvSpPr>
      <xdr:spPr bwMode="auto">
        <a:xfrm>
          <a:off x="4743450" y="21336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504825</xdr:rowOff>
    </xdr:from>
    <xdr:ext cx="95250" cy="213632"/>
    <xdr:sp macro="" textlink="">
      <xdr:nvSpPr>
        <xdr:cNvPr id="2421" name="Text Box 15">
          <a:extLst>
            <a:ext uri="{FF2B5EF4-FFF2-40B4-BE49-F238E27FC236}">
              <a16:creationId xmlns:a16="http://schemas.microsoft.com/office/drawing/2014/main" id="{49CC8334-FFC6-4549-AC6E-4E74BC6D9BEE}"/>
            </a:ext>
          </a:extLst>
        </xdr:cNvPr>
        <xdr:cNvSpPr txBox="1">
          <a:spLocks noChangeArrowheads="1"/>
        </xdr:cNvSpPr>
      </xdr:nvSpPr>
      <xdr:spPr bwMode="auto">
        <a:xfrm>
          <a:off x="1436370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2" name="Text Box 16">
          <a:extLst>
            <a:ext uri="{FF2B5EF4-FFF2-40B4-BE49-F238E27FC236}">
              <a16:creationId xmlns:a16="http://schemas.microsoft.com/office/drawing/2014/main" id="{41AE0891-C39A-48B3-9A47-ED87BDA9308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3" name="Text Box 17">
          <a:extLst>
            <a:ext uri="{FF2B5EF4-FFF2-40B4-BE49-F238E27FC236}">
              <a16:creationId xmlns:a16="http://schemas.microsoft.com/office/drawing/2014/main" id="{909D4612-F15C-4A99-87BB-F5DB7C727499}"/>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4" name="Text Box 18">
          <a:extLst>
            <a:ext uri="{FF2B5EF4-FFF2-40B4-BE49-F238E27FC236}">
              <a16:creationId xmlns:a16="http://schemas.microsoft.com/office/drawing/2014/main" id="{D92CF75B-BAD0-424E-8562-4679DE9F6B0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25" name="Text Box 19">
          <a:extLst>
            <a:ext uri="{FF2B5EF4-FFF2-40B4-BE49-F238E27FC236}">
              <a16:creationId xmlns:a16="http://schemas.microsoft.com/office/drawing/2014/main" id="{094E57EA-8BC4-43A0-B56D-B58EEC7542A7}"/>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6" name="Text Box 16">
          <a:extLst>
            <a:ext uri="{FF2B5EF4-FFF2-40B4-BE49-F238E27FC236}">
              <a16:creationId xmlns:a16="http://schemas.microsoft.com/office/drawing/2014/main" id="{F7A356B6-79C4-4727-AC03-10289C2C8052}"/>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7" name="Text Box 17">
          <a:extLst>
            <a:ext uri="{FF2B5EF4-FFF2-40B4-BE49-F238E27FC236}">
              <a16:creationId xmlns:a16="http://schemas.microsoft.com/office/drawing/2014/main" id="{566F890E-4662-4689-A019-869BE132A93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8" name="Text Box 18">
          <a:extLst>
            <a:ext uri="{FF2B5EF4-FFF2-40B4-BE49-F238E27FC236}">
              <a16:creationId xmlns:a16="http://schemas.microsoft.com/office/drawing/2014/main" id="{D8A2943B-1C6C-4249-B6B4-D31FA6A722A8}"/>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29" name="Text Box 19">
          <a:extLst>
            <a:ext uri="{FF2B5EF4-FFF2-40B4-BE49-F238E27FC236}">
              <a16:creationId xmlns:a16="http://schemas.microsoft.com/office/drawing/2014/main" id="{BC1EC3D5-DB71-43C8-8AAB-12728E11068B}"/>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0" name="Text Box 16">
          <a:extLst>
            <a:ext uri="{FF2B5EF4-FFF2-40B4-BE49-F238E27FC236}">
              <a16:creationId xmlns:a16="http://schemas.microsoft.com/office/drawing/2014/main" id="{727A07FC-9397-434F-B90F-0C2AEB324858}"/>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1" name="Text Box 17">
          <a:extLst>
            <a:ext uri="{FF2B5EF4-FFF2-40B4-BE49-F238E27FC236}">
              <a16:creationId xmlns:a16="http://schemas.microsoft.com/office/drawing/2014/main" id="{2908FB62-4FA6-4E30-87FD-8FF8CF3D30C9}"/>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2" name="Text Box 18">
          <a:extLst>
            <a:ext uri="{FF2B5EF4-FFF2-40B4-BE49-F238E27FC236}">
              <a16:creationId xmlns:a16="http://schemas.microsoft.com/office/drawing/2014/main" id="{6816EC98-30D6-46F3-AB17-02A933CD9644}"/>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433" name="Text Box 19">
          <a:extLst>
            <a:ext uri="{FF2B5EF4-FFF2-40B4-BE49-F238E27FC236}">
              <a16:creationId xmlns:a16="http://schemas.microsoft.com/office/drawing/2014/main" id="{ED37752E-205F-4C3F-ABA1-D5E1D2F1C72E}"/>
            </a:ext>
          </a:extLst>
        </xdr:cNvPr>
        <xdr:cNvSpPr txBox="1">
          <a:spLocks noChangeArrowheads="1"/>
        </xdr:cNvSpPr>
      </xdr:nvSpPr>
      <xdr:spPr bwMode="auto">
        <a:xfrm>
          <a:off x="309181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34" name="Text Box 15">
          <a:extLst>
            <a:ext uri="{FF2B5EF4-FFF2-40B4-BE49-F238E27FC236}">
              <a16:creationId xmlns:a16="http://schemas.microsoft.com/office/drawing/2014/main" id="{60F85418-AFD1-459A-ABBB-37282DA6B994}"/>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5" name="Text Box 16">
          <a:extLst>
            <a:ext uri="{FF2B5EF4-FFF2-40B4-BE49-F238E27FC236}">
              <a16:creationId xmlns:a16="http://schemas.microsoft.com/office/drawing/2014/main" id="{0CC2D541-7332-4483-BCEB-87CDF748BE7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6" name="Text Box 17">
          <a:extLst>
            <a:ext uri="{FF2B5EF4-FFF2-40B4-BE49-F238E27FC236}">
              <a16:creationId xmlns:a16="http://schemas.microsoft.com/office/drawing/2014/main" id="{C8E00265-A840-4CBA-B59C-4039D81E9DAA}"/>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7" name="Text Box 18">
          <a:extLst>
            <a:ext uri="{FF2B5EF4-FFF2-40B4-BE49-F238E27FC236}">
              <a16:creationId xmlns:a16="http://schemas.microsoft.com/office/drawing/2014/main" id="{A3CEFFF5-8A4C-4B00-975E-619B34CCFA27}"/>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38" name="Text Box 19">
          <a:extLst>
            <a:ext uri="{FF2B5EF4-FFF2-40B4-BE49-F238E27FC236}">
              <a16:creationId xmlns:a16="http://schemas.microsoft.com/office/drawing/2014/main" id="{1B0BDA95-FAFA-4F52-9EC7-685E51820295}"/>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504825</xdr:rowOff>
    </xdr:from>
    <xdr:ext cx="95250" cy="442269"/>
    <xdr:sp macro="" textlink="">
      <xdr:nvSpPr>
        <xdr:cNvPr id="2439" name="Text Box 15">
          <a:extLst>
            <a:ext uri="{FF2B5EF4-FFF2-40B4-BE49-F238E27FC236}">
              <a16:creationId xmlns:a16="http://schemas.microsoft.com/office/drawing/2014/main" id="{EEC51D86-D9CE-4536-B629-59E36F354298}"/>
            </a:ext>
          </a:extLst>
        </xdr:cNvPr>
        <xdr:cNvSpPr txBox="1">
          <a:spLocks noChangeArrowheads="1"/>
        </xdr:cNvSpPr>
      </xdr:nvSpPr>
      <xdr:spPr bwMode="auto">
        <a:xfrm>
          <a:off x="14363700" y="22078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0" name="Text Box 16">
          <a:extLst>
            <a:ext uri="{FF2B5EF4-FFF2-40B4-BE49-F238E27FC236}">
              <a16:creationId xmlns:a16="http://schemas.microsoft.com/office/drawing/2014/main" id="{4DA5D54B-7509-4BB3-B913-23F8141B857D}"/>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1" name="Text Box 17">
          <a:extLst>
            <a:ext uri="{FF2B5EF4-FFF2-40B4-BE49-F238E27FC236}">
              <a16:creationId xmlns:a16="http://schemas.microsoft.com/office/drawing/2014/main" id="{E38757C9-EDB0-4475-8A81-38A17D808C21}"/>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42" name="Text Box 18">
          <a:extLst>
            <a:ext uri="{FF2B5EF4-FFF2-40B4-BE49-F238E27FC236}">
              <a16:creationId xmlns:a16="http://schemas.microsoft.com/office/drawing/2014/main" id="{DF773EC1-66DE-40D7-AFE0-D6AE57F4586C}"/>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3" name="Text Box 16">
          <a:extLst>
            <a:ext uri="{FF2B5EF4-FFF2-40B4-BE49-F238E27FC236}">
              <a16:creationId xmlns:a16="http://schemas.microsoft.com/office/drawing/2014/main" id="{B750E0BD-1F3E-4B79-8BDD-C93D2BB3F9D4}"/>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4" name="Text Box 17">
          <a:extLst>
            <a:ext uri="{FF2B5EF4-FFF2-40B4-BE49-F238E27FC236}">
              <a16:creationId xmlns:a16="http://schemas.microsoft.com/office/drawing/2014/main" id="{7E4888B0-5FAC-4BA2-9C35-E124A79D9DA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5" name="Text Box 18">
          <a:extLst>
            <a:ext uri="{FF2B5EF4-FFF2-40B4-BE49-F238E27FC236}">
              <a16:creationId xmlns:a16="http://schemas.microsoft.com/office/drawing/2014/main" id="{D13D65DB-EE24-431B-B8E9-B840B3471D3E}"/>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6" name="Text Box 19">
          <a:extLst>
            <a:ext uri="{FF2B5EF4-FFF2-40B4-BE49-F238E27FC236}">
              <a16:creationId xmlns:a16="http://schemas.microsoft.com/office/drawing/2014/main" id="{375D852B-4C67-4029-94D8-06036DC51D86}"/>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7" name="Text Box 16">
          <a:extLst>
            <a:ext uri="{FF2B5EF4-FFF2-40B4-BE49-F238E27FC236}">
              <a16:creationId xmlns:a16="http://schemas.microsoft.com/office/drawing/2014/main" id="{EF3CBF62-5EA2-44D4-AC51-FF8287C8C495}"/>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8" name="Text Box 17">
          <a:extLst>
            <a:ext uri="{FF2B5EF4-FFF2-40B4-BE49-F238E27FC236}">
              <a16:creationId xmlns:a16="http://schemas.microsoft.com/office/drawing/2014/main" id="{73DBB84F-6041-47C4-B0CA-F119A12209BB}"/>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49" name="Text Box 18">
          <a:extLst>
            <a:ext uri="{FF2B5EF4-FFF2-40B4-BE49-F238E27FC236}">
              <a16:creationId xmlns:a16="http://schemas.microsoft.com/office/drawing/2014/main" id="{0443C665-023B-4F6B-853F-94AE18163328}"/>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50" name="Text Box 15">
          <a:extLst>
            <a:ext uri="{FF2B5EF4-FFF2-40B4-BE49-F238E27FC236}">
              <a16:creationId xmlns:a16="http://schemas.microsoft.com/office/drawing/2014/main" id="{6B3670B7-5BD1-4370-8FA0-FC4D5C786594}"/>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1" name="Text Box 16">
          <a:extLst>
            <a:ext uri="{FF2B5EF4-FFF2-40B4-BE49-F238E27FC236}">
              <a16:creationId xmlns:a16="http://schemas.microsoft.com/office/drawing/2014/main" id="{C57CA3A2-0A04-4507-801E-57D48174944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2" name="Text Box 17">
          <a:extLst>
            <a:ext uri="{FF2B5EF4-FFF2-40B4-BE49-F238E27FC236}">
              <a16:creationId xmlns:a16="http://schemas.microsoft.com/office/drawing/2014/main" id="{2ED005BB-1764-42CF-9E67-5DCBF04F1205}"/>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3" name="Text Box 18">
          <a:extLst>
            <a:ext uri="{FF2B5EF4-FFF2-40B4-BE49-F238E27FC236}">
              <a16:creationId xmlns:a16="http://schemas.microsoft.com/office/drawing/2014/main" id="{4DCE85B2-B0C8-4453-8A84-C00BFDCA805E}"/>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54" name="Text Box 19">
          <a:extLst>
            <a:ext uri="{FF2B5EF4-FFF2-40B4-BE49-F238E27FC236}">
              <a16:creationId xmlns:a16="http://schemas.microsoft.com/office/drawing/2014/main" id="{8FE6DD42-ACCE-4DDF-8F75-5737C75BD1ED}"/>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5" name="Text Box 16">
          <a:extLst>
            <a:ext uri="{FF2B5EF4-FFF2-40B4-BE49-F238E27FC236}">
              <a16:creationId xmlns:a16="http://schemas.microsoft.com/office/drawing/2014/main" id="{037E828F-ACDE-40B1-9515-65D84A565E8F}"/>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6" name="Text Box 17">
          <a:extLst>
            <a:ext uri="{FF2B5EF4-FFF2-40B4-BE49-F238E27FC236}">
              <a16:creationId xmlns:a16="http://schemas.microsoft.com/office/drawing/2014/main" id="{99058044-96BA-4CB6-A3FF-2FAD0F325C19}"/>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7" name="Text Box 18">
          <a:extLst>
            <a:ext uri="{FF2B5EF4-FFF2-40B4-BE49-F238E27FC236}">
              <a16:creationId xmlns:a16="http://schemas.microsoft.com/office/drawing/2014/main" id="{9B5D4027-0715-4D98-A54B-EAF3152AD166}"/>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58" name="Text Box 19">
          <a:extLst>
            <a:ext uri="{FF2B5EF4-FFF2-40B4-BE49-F238E27FC236}">
              <a16:creationId xmlns:a16="http://schemas.microsoft.com/office/drawing/2014/main" id="{424F45C4-C769-4D3A-9706-E8ED4C696A84}"/>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59" name="Text Box 16">
          <a:extLst>
            <a:ext uri="{FF2B5EF4-FFF2-40B4-BE49-F238E27FC236}">
              <a16:creationId xmlns:a16="http://schemas.microsoft.com/office/drawing/2014/main" id="{6E1B28EB-57F4-4F08-8D3B-266CC94E93EE}"/>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0" name="Text Box 17">
          <a:extLst>
            <a:ext uri="{FF2B5EF4-FFF2-40B4-BE49-F238E27FC236}">
              <a16:creationId xmlns:a16="http://schemas.microsoft.com/office/drawing/2014/main" id="{EA4A1639-D947-4E88-A62D-E4B96AE9BA77}"/>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1" name="Text Box 18">
          <a:extLst>
            <a:ext uri="{FF2B5EF4-FFF2-40B4-BE49-F238E27FC236}">
              <a16:creationId xmlns:a16="http://schemas.microsoft.com/office/drawing/2014/main" id="{5635DAF4-FF4A-48A3-912A-C53F37341472}"/>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462" name="Text Box 19">
          <a:extLst>
            <a:ext uri="{FF2B5EF4-FFF2-40B4-BE49-F238E27FC236}">
              <a16:creationId xmlns:a16="http://schemas.microsoft.com/office/drawing/2014/main" id="{FCE91CF3-DF46-41F5-AAEA-DFE7E42B18E2}"/>
            </a:ext>
          </a:extLst>
        </xdr:cNvPr>
        <xdr:cNvSpPr txBox="1">
          <a:spLocks noChangeArrowheads="1"/>
        </xdr:cNvSpPr>
      </xdr:nvSpPr>
      <xdr:spPr bwMode="auto">
        <a:xfrm>
          <a:off x="30918150" y="21336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463" name="Text Box 15">
          <a:extLst>
            <a:ext uri="{FF2B5EF4-FFF2-40B4-BE49-F238E27FC236}">
              <a16:creationId xmlns:a16="http://schemas.microsoft.com/office/drawing/2014/main" id="{9269F23B-9045-4DC0-8DD0-612D4ED6B4BE}"/>
            </a:ext>
          </a:extLst>
        </xdr:cNvPr>
        <xdr:cNvSpPr txBox="1">
          <a:spLocks noChangeArrowheads="1"/>
        </xdr:cNvSpPr>
      </xdr:nvSpPr>
      <xdr:spPr bwMode="auto">
        <a:xfrm>
          <a:off x="4743450" y="22078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4" name="Text Box 16">
          <a:extLst>
            <a:ext uri="{FF2B5EF4-FFF2-40B4-BE49-F238E27FC236}">
              <a16:creationId xmlns:a16="http://schemas.microsoft.com/office/drawing/2014/main" id="{CA1D48B2-4D33-413D-9A54-DF2D01A194BC}"/>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5" name="Text Box 17">
          <a:extLst>
            <a:ext uri="{FF2B5EF4-FFF2-40B4-BE49-F238E27FC236}">
              <a16:creationId xmlns:a16="http://schemas.microsoft.com/office/drawing/2014/main" id="{91D5AA71-B64F-4F46-9AF9-A0EDB49F99AB}"/>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6" name="Text Box 18">
          <a:extLst>
            <a:ext uri="{FF2B5EF4-FFF2-40B4-BE49-F238E27FC236}">
              <a16:creationId xmlns:a16="http://schemas.microsoft.com/office/drawing/2014/main" id="{63E433B9-0459-4508-8FDC-694FFFC85961}"/>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67" name="Text Box 19">
          <a:extLst>
            <a:ext uri="{FF2B5EF4-FFF2-40B4-BE49-F238E27FC236}">
              <a16:creationId xmlns:a16="http://schemas.microsoft.com/office/drawing/2014/main" id="{7C45FE68-D4BE-4EFE-B95D-D966AE823D16}"/>
            </a:ext>
          </a:extLst>
        </xdr:cNvPr>
        <xdr:cNvSpPr txBox="1">
          <a:spLocks noChangeArrowheads="1"/>
        </xdr:cNvSpPr>
      </xdr:nvSpPr>
      <xdr:spPr bwMode="auto">
        <a:xfrm>
          <a:off x="47434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68" name="Text Box 16">
          <a:extLst>
            <a:ext uri="{FF2B5EF4-FFF2-40B4-BE49-F238E27FC236}">
              <a16:creationId xmlns:a16="http://schemas.microsoft.com/office/drawing/2014/main" id="{A675BDAC-FAE5-4CD6-AA9B-79ED704F47CD}"/>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95250" cy="171450"/>
    <xdr:sp macro="" textlink="">
      <xdr:nvSpPr>
        <xdr:cNvPr id="2469" name="Text Box 17">
          <a:extLst>
            <a:ext uri="{FF2B5EF4-FFF2-40B4-BE49-F238E27FC236}">
              <a16:creationId xmlns:a16="http://schemas.microsoft.com/office/drawing/2014/main" id="{EE48FC2C-AD2F-4470-B4B6-540A97050460}"/>
            </a:ext>
          </a:extLst>
        </xdr:cNvPr>
        <xdr:cNvSpPr txBox="1">
          <a:spLocks noChangeArrowheads="1"/>
        </xdr:cNvSpPr>
      </xdr:nvSpPr>
      <xdr:spPr bwMode="auto">
        <a:xfrm>
          <a:off x="1436370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15875</xdr:rowOff>
    </xdr:from>
    <xdr:ext cx="95250" cy="171450"/>
    <xdr:sp macro="" textlink="">
      <xdr:nvSpPr>
        <xdr:cNvPr id="2470" name="Text Box 18">
          <a:extLst>
            <a:ext uri="{FF2B5EF4-FFF2-40B4-BE49-F238E27FC236}">
              <a16:creationId xmlns:a16="http://schemas.microsoft.com/office/drawing/2014/main" id="{647B871C-B495-4A19-9A44-0C8FCA951214}"/>
            </a:ext>
          </a:extLst>
        </xdr:cNvPr>
        <xdr:cNvSpPr txBox="1">
          <a:spLocks noChangeArrowheads="1"/>
        </xdr:cNvSpPr>
      </xdr:nvSpPr>
      <xdr:spPr bwMode="auto">
        <a:xfrm>
          <a:off x="14355762" y="23209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1" name="Text Box 16">
          <a:extLst>
            <a:ext uri="{FF2B5EF4-FFF2-40B4-BE49-F238E27FC236}">
              <a16:creationId xmlns:a16="http://schemas.microsoft.com/office/drawing/2014/main" id="{A925B185-5D22-4E11-85E2-055AC6F152F6}"/>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2" name="Text Box 17">
          <a:extLst>
            <a:ext uri="{FF2B5EF4-FFF2-40B4-BE49-F238E27FC236}">
              <a16:creationId xmlns:a16="http://schemas.microsoft.com/office/drawing/2014/main" id="{D76A6074-41F3-42D2-8E29-925F248D7E3D}"/>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3" name="Text Box 18">
          <a:extLst>
            <a:ext uri="{FF2B5EF4-FFF2-40B4-BE49-F238E27FC236}">
              <a16:creationId xmlns:a16="http://schemas.microsoft.com/office/drawing/2014/main" id="{81E9B2FF-1366-4785-AC7B-BD3B5998701C}"/>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4" name="Text Box 19">
          <a:extLst>
            <a:ext uri="{FF2B5EF4-FFF2-40B4-BE49-F238E27FC236}">
              <a16:creationId xmlns:a16="http://schemas.microsoft.com/office/drawing/2014/main" id="{2527870A-00C9-43FB-A042-E30A5AD39812}"/>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475" name="Text Box 16">
          <a:extLst>
            <a:ext uri="{FF2B5EF4-FFF2-40B4-BE49-F238E27FC236}">
              <a16:creationId xmlns:a16="http://schemas.microsoft.com/office/drawing/2014/main" id="{A870370A-181A-4569-A5EA-191D3444A410}"/>
            </a:ext>
          </a:extLst>
        </xdr:cNvPr>
        <xdr:cNvSpPr txBox="1">
          <a:spLocks noChangeArrowheads="1"/>
        </xdr:cNvSpPr>
      </xdr:nvSpPr>
      <xdr:spPr bwMode="auto">
        <a:xfrm>
          <a:off x="19183350" y="23193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76" name="Text Box 15">
          <a:extLst>
            <a:ext uri="{FF2B5EF4-FFF2-40B4-BE49-F238E27FC236}">
              <a16:creationId xmlns:a16="http://schemas.microsoft.com/office/drawing/2014/main" id="{D05BDBDC-8D8D-4D8A-94B1-1C188327A5CA}"/>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2477" name="Text Box 15">
          <a:extLst>
            <a:ext uri="{FF2B5EF4-FFF2-40B4-BE49-F238E27FC236}">
              <a16:creationId xmlns:a16="http://schemas.microsoft.com/office/drawing/2014/main" id="{62EB3259-EDC4-4AF2-89DF-83F70DEE1B43}"/>
            </a:ext>
          </a:extLst>
        </xdr:cNvPr>
        <xdr:cNvSpPr txBox="1">
          <a:spLocks noChangeArrowheads="1"/>
        </xdr:cNvSpPr>
      </xdr:nvSpPr>
      <xdr:spPr bwMode="auto">
        <a:xfrm>
          <a:off x="4743450" y="235648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2478" name="Text Box 15">
          <a:extLst>
            <a:ext uri="{FF2B5EF4-FFF2-40B4-BE49-F238E27FC236}">
              <a16:creationId xmlns:a16="http://schemas.microsoft.com/office/drawing/2014/main" id="{945C991B-9FCC-4573-B210-FE7A4A900882}"/>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479" name="Text Box 15">
          <a:extLst>
            <a:ext uri="{FF2B5EF4-FFF2-40B4-BE49-F238E27FC236}">
              <a16:creationId xmlns:a16="http://schemas.microsoft.com/office/drawing/2014/main" id="{B797DD54-D214-4D36-B4CC-3D738D058FA3}"/>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480" name="Text Box 15">
          <a:extLst>
            <a:ext uri="{FF2B5EF4-FFF2-40B4-BE49-F238E27FC236}">
              <a16:creationId xmlns:a16="http://schemas.microsoft.com/office/drawing/2014/main" id="{4C4E3CCE-1571-4BA3-B948-0265DE5E1756}"/>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170392</xdr:rowOff>
    </xdr:from>
    <xdr:ext cx="95250" cy="213632"/>
    <xdr:sp macro="" textlink="">
      <xdr:nvSpPr>
        <xdr:cNvPr id="2481" name="Text Box 15">
          <a:extLst>
            <a:ext uri="{FF2B5EF4-FFF2-40B4-BE49-F238E27FC236}">
              <a16:creationId xmlns:a16="http://schemas.microsoft.com/office/drawing/2014/main" id="{B0DB53CA-FD39-48BE-9C8D-120AED24BB52}"/>
            </a:ext>
          </a:extLst>
        </xdr:cNvPr>
        <xdr:cNvSpPr txBox="1">
          <a:spLocks noChangeArrowheads="1"/>
        </xdr:cNvSpPr>
      </xdr:nvSpPr>
      <xdr:spPr bwMode="auto">
        <a:xfrm>
          <a:off x="14392275" y="233637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2" name="Text Box 16">
          <a:extLst>
            <a:ext uri="{FF2B5EF4-FFF2-40B4-BE49-F238E27FC236}">
              <a16:creationId xmlns:a16="http://schemas.microsoft.com/office/drawing/2014/main" id="{DF02C26E-6D6F-498E-B55E-E95EF86A86C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3" name="Text Box 17">
          <a:extLst>
            <a:ext uri="{FF2B5EF4-FFF2-40B4-BE49-F238E27FC236}">
              <a16:creationId xmlns:a16="http://schemas.microsoft.com/office/drawing/2014/main" id="{582C19D3-210A-4695-B41E-4DDCC5D4288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4" name="Text Box 18">
          <a:extLst>
            <a:ext uri="{FF2B5EF4-FFF2-40B4-BE49-F238E27FC236}">
              <a16:creationId xmlns:a16="http://schemas.microsoft.com/office/drawing/2014/main" id="{95CC7311-AB50-4CF7-8DCD-3F73BCC275B1}"/>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85" name="Text Box 19">
          <a:extLst>
            <a:ext uri="{FF2B5EF4-FFF2-40B4-BE49-F238E27FC236}">
              <a16:creationId xmlns:a16="http://schemas.microsoft.com/office/drawing/2014/main" id="{F8923CE4-AD76-4905-B645-63FD90D88934}"/>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6" name="Text Box 16">
          <a:extLst>
            <a:ext uri="{FF2B5EF4-FFF2-40B4-BE49-F238E27FC236}">
              <a16:creationId xmlns:a16="http://schemas.microsoft.com/office/drawing/2014/main" id="{9F0D19C3-ED6E-4549-8E4A-394BBE265EE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7" name="Text Box 17">
          <a:extLst>
            <a:ext uri="{FF2B5EF4-FFF2-40B4-BE49-F238E27FC236}">
              <a16:creationId xmlns:a16="http://schemas.microsoft.com/office/drawing/2014/main" id="{C19E83B5-5F02-4C47-B84F-14A2303F8ED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8" name="Text Box 18">
          <a:extLst>
            <a:ext uri="{FF2B5EF4-FFF2-40B4-BE49-F238E27FC236}">
              <a16:creationId xmlns:a16="http://schemas.microsoft.com/office/drawing/2014/main" id="{DE5FC124-B697-4754-B379-382EC07EC3CA}"/>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89" name="Text Box 19">
          <a:extLst>
            <a:ext uri="{FF2B5EF4-FFF2-40B4-BE49-F238E27FC236}">
              <a16:creationId xmlns:a16="http://schemas.microsoft.com/office/drawing/2014/main" id="{3F44A41C-275C-406D-BC26-F61B3B9FA0F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0" name="Text Box 16">
          <a:extLst>
            <a:ext uri="{FF2B5EF4-FFF2-40B4-BE49-F238E27FC236}">
              <a16:creationId xmlns:a16="http://schemas.microsoft.com/office/drawing/2014/main" id="{E28CC9B0-1B2B-4C11-B9D4-3CCCC26115A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1" name="Text Box 17">
          <a:extLst>
            <a:ext uri="{FF2B5EF4-FFF2-40B4-BE49-F238E27FC236}">
              <a16:creationId xmlns:a16="http://schemas.microsoft.com/office/drawing/2014/main" id="{C45CF11A-F7A6-4BC2-9573-FFF0093D2084}"/>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2" name="Text Box 18">
          <a:extLst>
            <a:ext uri="{FF2B5EF4-FFF2-40B4-BE49-F238E27FC236}">
              <a16:creationId xmlns:a16="http://schemas.microsoft.com/office/drawing/2014/main" id="{AF6B65FC-2D1A-44B2-B880-F5A9756B043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493" name="Text Box 19">
          <a:extLst>
            <a:ext uri="{FF2B5EF4-FFF2-40B4-BE49-F238E27FC236}">
              <a16:creationId xmlns:a16="http://schemas.microsoft.com/office/drawing/2014/main" id="{913B604D-57AE-4388-99D7-EB37F84AE3AD}"/>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494" name="Text Box 15">
          <a:extLst>
            <a:ext uri="{FF2B5EF4-FFF2-40B4-BE49-F238E27FC236}">
              <a16:creationId xmlns:a16="http://schemas.microsoft.com/office/drawing/2014/main" id="{C3A420EA-1AFC-4488-B9EB-F3809AD9E675}"/>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5" name="Text Box 16">
          <a:extLst>
            <a:ext uri="{FF2B5EF4-FFF2-40B4-BE49-F238E27FC236}">
              <a16:creationId xmlns:a16="http://schemas.microsoft.com/office/drawing/2014/main" id="{947DDDE5-139E-4082-8632-27DBBABFDAC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6" name="Text Box 17">
          <a:extLst>
            <a:ext uri="{FF2B5EF4-FFF2-40B4-BE49-F238E27FC236}">
              <a16:creationId xmlns:a16="http://schemas.microsoft.com/office/drawing/2014/main" id="{EDF9E50A-D11E-465F-BF3D-4539C243CAA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7" name="Text Box 18">
          <a:extLst>
            <a:ext uri="{FF2B5EF4-FFF2-40B4-BE49-F238E27FC236}">
              <a16:creationId xmlns:a16="http://schemas.microsoft.com/office/drawing/2014/main" id="{9F4FDE5A-F5EB-465D-AF74-4D0D2B5615BC}"/>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498" name="Text Box 19">
          <a:extLst>
            <a:ext uri="{FF2B5EF4-FFF2-40B4-BE49-F238E27FC236}">
              <a16:creationId xmlns:a16="http://schemas.microsoft.com/office/drawing/2014/main" id="{CBC6B3CC-16AA-4CB1-A553-493C93C79EED}"/>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499" name="Text Box 16">
          <a:extLst>
            <a:ext uri="{FF2B5EF4-FFF2-40B4-BE49-F238E27FC236}">
              <a16:creationId xmlns:a16="http://schemas.microsoft.com/office/drawing/2014/main" id="{AF47D5C9-5750-459F-84FC-41A938A4001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00" name="Text Box 17">
          <a:extLst>
            <a:ext uri="{FF2B5EF4-FFF2-40B4-BE49-F238E27FC236}">
              <a16:creationId xmlns:a16="http://schemas.microsoft.com/office/drawing/2014/main" id="{F82CB2A6-FE52-4761-AC62-B3069396ECB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01" name="Text Box 18">
          <a:extLst>
            <a:ext uri="{FF2B5EF4-FFF2-40B4-BE49-F238E27FC236}">
              <a16:creationId xmlns:a16="http://schemas.microsoft.com/office/drawing/2014/main" id="{84C7AD62-9E25-4D2F-8299-33C1871B6DB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2" name="Text Box 16">
          <a:extLst>
            <a:ext uri="{FF2B5EF4-FFF2-40B4-BE49-F238E27FC236}">
              <a16:creationId xmlns:a16="http://schemas.microsoft.com/office/drawing/2014/main" id="{A098AD16-9964-4B6F-AC55-ADA93DC70758}"/>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3" name="Text Box 17">
          <a:extLst>
            <a:ext uri="{FF2B5EF4-FFF2-40B4-BE49-F238E27FC236}">
              <a16:creationId xmlns:a16="http://schemas.microsoft.com/office/drawing/2014/main" id="{5A1CC58E-DA9E-4D9E-9402-932051D3EC50}"/>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4" name="Text Box 18">
          <a:extLst>
            <a:ext uri="{FF2B5EF4-FFF2-40B4-BE49-F238E27FC236}">
              <a16:creationId xmlns:a16="http://schemas.microsoft.com/office/drawing/2014/main" id="{A1C1873A-DCD4-44CB-8A51-91545D4F9E7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5" name="Text Box 19">
          <a:extLst>
            <a:ext uri="{FF2B5EF4-FFF2-40B4-BE49-F238E27FC236}">
              <a16:creationId xmlns:a16="http://schemas.microsoft.com/office/drawing/2014/main" id="{6693A820-625A-487B-B303-9F18DDAED022}"/>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6" name="Text Box 16">
          <a:extLst>
            <a:ext uri="{FF2B5EF4-FFF2-40B4-BE49-F238E27FC236}">
              <a16:creationId xmlns:a16="http://schemas.microsoft.com/office/drawing/2014/main" id="{2A123F25-92BD-4C71-A730-D7C7A6C51863}"/>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7" name="Text Box 17">
          <a:extLst>
            <a:ext uri="{FF2B5EF4-FFF2-40B4-BE49-F238E27FC236}">
              <a16:creationId xmlns:a16="http://schemas.microsoft.com/office/drawing/2014/main" id="{C9F1BC07-F1B4-45FE-9E47-8BE4AEDBCE32}"/>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8" name="Text Box 18">
          <a:extLst>
            <a:ext uri="{FF2B5EF4-FFF2-40B4-BE49-F238E27FC236}">
              <a16:creationId xmlns:a16="http://schemas.microsoft.com/office/drawing/2014/main" id="{2EB638F2-2898-489D-94A7-215404FAF906}"/>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09" name="Text Box 19">
          <a:extLst>
            <a:ext uri="{FF2B5EF4-FFF2-40B4-BE49-F238E27FC236}">
              <a16:creationId xmlns:a16="http://schemas.microsoft.com/office/drawing/2014/main" id="{7F0CB117-1C2F-4157-8A39-598AF4C95457}"/>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2510" name="Text Box 15">
          <a:extLst>
            <a:ext uri="{FF2B5EF4-FFF2-40B4-BE49-F238E27FC236}">
              <a16:creationId xmlns:a16="http://schemas.microsoft.com/office/drawing/2014/main" id="{9A79B2B5-BCC4-411F-BC37-E7AFC1ADBE1F}"/>
            </a:ext>
          </a:extLst>
        </xdr:cNvPr>
        <xdr:cNvSpPr txBox="1">
          <a:spLocks noChangeArrowheads="1"/>
        </xdr:cNvSpPr>
      </xdr:nvSpPr>
      <xdr:spPr bwMode="auto">
        <a:xfrm>
          <a:off x="4743450" y="235648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442269"/>
    <xdr:sp macro="" textlink="">
      <xdr:nvSpPr>
        <xdr:cNvPr id="2511" name="Text Box 15">
          <a:extLst>
            <a:ext uri="{FF2B5EF4-FFF2-40B4-BE49-F238E27FC236}">
              <a16:creationId xmlns:a16="http://schemas.microsoft.com/office/drawing/2014/main" id="{B341AFC6-F22A-4184-BC48-6C6171BBCCF3}"/>
            </a:ext>
          </a:extLst>
        </xdr:cNvPr>
        <xdr:cNvSpPr txBox="1">
          <a:spLocks noChangeArrowheads="1"/>
        </xdr:cNvSpPr>
      </xdr:nvSpPr>
      <xdr:spPr bwMode="auto">
        <a:xfrm>
          <a:off x="14363700" y="235648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512" name="Text Box 15">
          <a:extLst>
            <a:ext uri="{FF2B5EF4-FFF2-40B4-BE49-F238E27FC236}">
              <a16:creationId xmlns:a16="http://schemas.microsoft.com/office/drawing/2014/main" id="{9540F9E9-71D9-436C-A598-A5A1F7118648}"/>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513" name="Text Box 15">
          <a:extLst>
            <a:ext uri="{FF2B5EF4-FFF2-40B4-BE49-F238E27FC236}">
              <a16:creationId xmlns:a16="http://schemas.microsoft.com/office/drawing/2014/main" id="{5A8796FB-B16B-496F-A712-7CE596659FAE}"/>
            </a:ext>
          </a:extLst>
        </xdr:cNvPr>
        <xdr:cNvSpPr txBox="1">
          <a:spLocks noChangeArrowheads="1"/>
        </xdr:cNvSpPr>
      </xdr:nvSpPr>
      <xdr:spPr bwMode="auto">
        <a:xfrm>
          <a:off x="4743450" y="23564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504825</xdr:rowOff>
    </xdr:from>
    <xdr:ext cx="95250" cy="213632"/>
    <xdr:sp macro="" textlink="">
      <xdr:nvSpPr>
        <xdr:cNvPr id="2514" name="Text Box 15">
          <a:extLst>
            <a:ext uri="{FF2B5EF4-FFF2-40B4-BE49-F238E27FC236}">
              <a16:creationId xmlns:a16="http://schemas.microsoft.com/office/drawing/2014/main" id="{CE6F58F6-F402-4F0F-A797-82E0B815DBCD}"/>
            </a:ext>
          </a:extLst>
        </xdr:cNvPr>
        <xdr:cNvSpPr txBox="1">
          <a:spLocks noChangeArrowheads="1"/>
        </xdr:cNvSpPr>
      </xdr:nvSpPr>
      <xdr:spPr bwMode="auto">
        <a:xfrm>
          <a:off x="1436370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5" name="Text Box 16">
          <a:extLst>
            <a:ext uri="{FF2B5EF4-FFF2-40B4-BE49-F238E27FC236}">
              <a16:creationId xmlns:a16="http://schemas.microsoft.com/office/drawing/2014/main" id="{94FFF752-51E3-40CF-AC66-09957AC9550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6" name="Text Box 17">
          <a:extLst>
            <a:ext uri="{FF2B5EF4-FFF2-40B4-BE49-F238E27FC236}">
              <a16:creationId xmlns:a16="http://schemas.microsoft.com/office/drawing/2014/main" id="{57242B37-C3D0-4F15-A4D1-28250A6F48B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7" name="Text Box 18">
          <a:extLst>
            <a:ext uri="{FF2B5EF4-FFF2-40B4-BE49-F238E27FC236}">
              <a16:creationId xmlns:a16="http://schemas.microsoft.com/office/drawing/2014/main" id="{0EC9C041-8470-4A49-B639-61A8BEC5F66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18" name="Text Box 19">
          <a:extLst>
            <a:ext uri="{FF2B5EF4-FFF2-40B4-BE49-F238E27FC236}">
              <a16:creationId xmlns:a16="http://schemas.microsoft.com/office/drawing/2014/main" id="{707400F9-376B-468D-A99E-EA16C2712863}"/>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19" name="Text Box 16">
          <a:extLst>
            <a:ext uri="{FF2B5EF4-FFF2-40B4-BE49-F238E27FC236}">
              <a16:creationId xmlns:a16="http://schemas.microsoft.com/office/drawing/2014/main" id="{25D69323-B3A9-4543-A672-CC57EFA55807}"/>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0" name="Text Box 17">
          <a:extLst>
            <a:ext uri="{FF2B5EF4-FFF2-40B4-BE49-F238E27FC236}">
              <a16:creationId xmlns:a16="http://schemas.microsoft.com/office/drawing/2014/main" id="{C31A5CE7-2146-4740-9CD0-F7F606F1CE5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1" name="Text Box 18">
          <a:extLst>
            <a:ext uri="{FF2B5EF4-FFF2-40B4-BE49-F238E27FC236}">
              <a16:creationId xmlns:a16="http://schemas.microsoft.com/office/drawing/2014/main" id="{9603A1C1-FAE0-4AB9-A894-E9B59F95FF5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22" name="Text Box 19">
          <a:extLst>
            <a:ext uri="{FF2B5EF4-FFF2-40B4-BE49-F238E27FC236}">
              <a16:creationId xmlns:a16="http://schemas.microsoft.com/office/drawing/2014/main" id="{422CA89C-7DE5-452A-861E-5080CCB2A9CE}"/>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3" name="Text Box 16">
          <a:extLst>
            <a:ext uri="{FF2B5EF4-FFF2-40B4-BE49-F238E27FC236}">
              <a16:creationId xmlns:a16="http://schemas.microsoft.com/office/drawing/2014/main" id="{2179FA26-DD34-46F6-BE85-BEF2A6C7D838}"/>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4" name="Text Box 17">
          <a:extLst>
            <a:ext uri="{FF2B5EF4-FFF2-40B4-BE49-F238E27FC236}">
              <a16:creationId xmlns:a16="http://schemas.microsoft.com/office/drawing/2014/main" id="{BF3BBBB2-BB42-4DA6-AD9C-0343AF7CB01F}"/>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5" name="Text Box 18">
          <a:extLst>
            <a:ext uri="{FF2B5EF4-FFF2-40B4-BE49-F238E27FC236}">
              <a16:creationId xmlns:a16="http://schemas.microsoft.com/office/drawing/2014/main" id="{3CC409BC-3D1D-4637-A54F-3CBAF6D3CB14}"/>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26" name="Text Box 19">
          <a:extLst>
            <a:ext uri="{FF2B5EF4-FFF2-40B4-BE49-F238E27FC236}">
              <a16:creationId xmlns:a16="http://schemas.microsoft.com/office/drawing/2014/main" id="{78AFD9E4-0D95-4A43-B0DC-20BB12B0F54B}"/>
            </a:ext>
          </a:extLst>
        </xdr:cNvPr>
        <xdr:cNvSpPr txBox="1">
          <a:spLocks noChangeArrowheads="1"/>
        </xdr:cNvSpPr>
      </xdr:nvSpPr>
      <xdr:spPr bwMode="auto">
        <a:xfrm>
          <a:off x="309181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527" name="Text Box 15">
          <a:extLst>
            <a:ext uri="{FF2B5EF4-FFF2-40B4-BE49-F238E27FC236}">
              <a16:creationId xmlns:a16="http://schemas.microsoft.com/office/drawing/2014/main" id="{36393688-E836-4129-9581-921C47E9C0B9}"/>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28" name="Text Box 16">
          <a:extLst>
            <a:ext uri="{FF2B5EF4-FFF2-40B4-BE49-F238E27FC236}">
              <a16:creationId xmlns:a16="http://schemas.microsoft.com/office/drawing/2014/main" id="{7FABF319-B89D-4192-9F96-3B6603223A9C}"/>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29" name="Text Box 17">
          <a:extLst>
            <a:ext uri="{FF2B5EF4-FFF2-40B4-BE49-F238E27FC236}">
              <a16:creationId xmlns:a16="http://schemas.microsoft.com/office/drawing/2014/main" id="{CDE887D5-4452-4255-9EEF-9D281E1A065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30" name="Text Box 18">
          <a:extLst>
            <a:ext uri="{FF2B5EF4-FFF2-40B4-BE49-F238E27FC236}">
              <a16:creationId xmlns:a16="http://schemas.microsoft.com/office/drawing/2014/main" id="{7747141E-3141-4585-9DE6-A814152D031B}"/>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31" name="Text Box 19">
          <a:extLst>
            <a:ext uri="{FF2B5EF4-FFF2-40B4-BE49-F238E27FC236}">
              <a16:creationId xmlns:a16="http://schemas.microsoft.com/office/drawing/2014/main" id="{A8857894-6151-4E89-8F95-85CB4E4EF6F2}"/>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50</xdr:row>
      <xdr:rowOff>504825</xdr:rowOff>
    </xdr:from>
    <xdr:ext cx="95250" cy="442269"/>
    <xdr:sp macro="" textlink="">
      <xdr:nvSpPr>
        <xdr:cNvPr id="2532" name="Text Box 15">
          <a:extLst>
            <a:ext uri="{FF2B5EF4-FFF2-40B4-BE49-F238E27FC236}">
              <a16:creationId xmlns:a16="http://schemas.microsoft.com/office/drawing/2014/main" id="{7B57CE0E-9B7B-460A-9B07-523E6192828B}"/>
            </a:ext>
          </a:extLst>
        </xdr:cNvPr>
        <xdr:cNvSpPr txBox="1">
          <a:spLocks noChangeArrowheads="1"/>
        </xdr:cNvSpPr>
      </xdr:nvSpPr>
      <xdr:spPr bwMode="auto">
        <a:xfrm>
          <a:off x="14363700" y="24307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3" name="Text Box 16">
          <a:extLst>
            <a:ext uri="{FF2B5EF4-FFF2-40B4-BE49-F238E27FC236}">
              <a16:creationId xmlns:a16="http://schemas.microsoft.com/office/drawing/2014/main" id="{16234FCF-1740-490D-A718-1F35EA5DFDE9}"/>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4" name="Text Box 17">
          <a:extLst>
            <a:ext uri="{FF2B5EF4-FFF2-40B4-BE49-F238E27FC236}">
              <a16:creationId xmlns:a16="http://schemas.microsoft.com/office/drawing/2014/main" id="{DC7D6BD1-D958-4DBC-8A1F-210BAD806B1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35" name="Text Box 18">
          <a:extLst>
            <a:ext uri="{FF2B5EF4-FFF2-40B4-BE49-F238E27FC236}">
              <a16:creationId xmlns:a16="http://schemas.microsoft.com/office/drawing/2014/main" id="{382AA0F1-8C90-440D-B914-AAE470F356F5}"/>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6" name="Text Box 16">
          <a:extLst>
            <a:ext uri="{FF2B5EF4-FFF2-40B4-BE49-F238E27FC236}">
              <a16:creationId xmlns:a16="http://schemas.microsoft.com/office/drawing/2014/main" id="{E9D74AF1-5F2D-483B-BB2C-E30BF53CDCF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7" name="Text Box 17">
          <a:extLst>
            <a:ext uri="{FF2B5EF4-FFF2-40B4-BE49-F238E27FC236}">
              <a16:creationId xmlns:a16="http://schemas.microsoft.com/office/drawing/2014/main" id="{AD91FA5B-8FAA-4D20-8A32-4744C127891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8" name="Text Box 18">
          <a:extLst>
            <a:ext uri="{FF2B5EF4-FFF2-40B4-BE49-F238E27FC236}">
              <a16:creationId xmlns:a16="http://schemas.microsoft.com/office/drawing/2014/main" id="{2A75A17A-CAF1-4B5C-8C46-C954A49C62E8}"/>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39" name="Text Box 19">
          <a:extLst>
            <a:ext uri="{FF2B5EF4-FFF2-40B4-BE49-F238E27FC236}">
              <a16:creationId xmlns:a16="http://schemas.microsoft.com/office/drawing/2014/main" id="{FC59DC5E-9227-4E80-91AE-6648142CA32C}"/>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0" name="Text Box 16">
          <a:extLst>
            <a:ext uri="{FF2B5EF4-FFF2-40B4-BE49-F238E27FC236}">
              <a16:creationId xmlns:a16="http://schemas.microsoft.com/office/drawing/2014/main" id="{0B80C630-0493-4DBA-B12C-91896DB71F2C}"/>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1" name="Text Box 17">
          <a:extLst>
            <a:ext uri="{FF2B5EF4-FFF2-40B4-BE49-F238E27FC236}">
              <a16:creationId xmlns:a16="http://schemas.microsoft.com/office/drawing/2014/main" id="{87EF182F-D5A3-4F05-9191-E5D06E80A51A}"/>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42" name="Text Box 18">
          <a:extLst>
            <a:ext uri="{FF2B5EF4-FFF2-40B4-BE49-F238E27FC236}">
              <a16:creationId xmlns:a16="http://schemas.microsoft.com/office/drawing/2014/main" id="{1B0E9F69-6652-4E7E-A531-4396B4AAC9BE}"/>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43" name="Text Box 15">
          <a:extLst>
            <a:ext uri="{FF2B5EF4-FFF2-40B4-BE49-F238E27FC236}">
              <a16:creationId xmlns:a16="http://schemas.microsoft.com/office/drawing/2014/main" id="{7A423961-3FC8-40F6-987F-4199AE33AAE3}"/>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4" name="Text Box 16">
          <a:extLst>
            <a:ext uri="{FF2B5EF4-FFF2-40B4-BE49-F238E27FC236}">
              <a16:creationId xmlns:a16="http://schemas.microsoft.com/office/drawing/2014/main" id="{00D04971-B80A-4EE4-A732-74D9A8A8EEF8}"/>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5" name="Text Box 17">
          <a:extLst>
            <a:ext uri="{FF2B5EF4-FFF2-40B4-BE49-F238E27FC236}">
              <a16:creationId xmlns:a16="http://schemas.microsoft.com/office/drawing/2014/main" id="{7F303346-776A-4B8B-942A-369BF816F31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6" name="Text Box 18">
          <a:extLst>
            <a:ext uri="{FF2B5EF4-FFF2-40B4-BE49-F238E27FC236}">
              <a16:creationId xmlns:a16="http://schemas.microsoft.com/office/drawing/2014/main" id="{BDBAC2D7-D437-4BE4-8D0A-E64473ABACD7}"/>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47" name="Text Box 19">
          <a:extLst>
            <a:ext uri="{FF2B5EF4-FFF2-40B4-BE49-F238E27FC236}">
              <a16:creationId xmlns:a16="http://schemas.microsoft.com/office/drawing/2014/main" id="{0F5A4F4B-DA18-40E9-88E6-C387D9833CC0}"/>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48" name="Text Box 16">
          <a:extLst>
            <a:ext uri="{FF2B5EF4-FFF2-40B4-BE49-F238E27FC236}">
              <a16:creationId xmlns:a16="http://schemas.microsoft.com/office/drawing/2014/main" id="{4AF59C97-1C2E-44B2-A2CA-D68309E94483}"/>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49" name="Text Box 17">
          <a:extLst>
            <a:ext uri="{FF2B5EF4-FFF2-40B4-BE49-F238E27FC236}">
              <a16:creationId xmlns:a16="http://schemas.microsoft.com/office/drawing/2014/main" id="{B1D1C6CF-E109-4170-89AA-6351C4F6E5F4}"/>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50" name="Text Box 18">
          <a:extLst>
            <a:ext uri="{FF2B5EF4-FFF2-40B4-BE49-F238E27FC236}">
              <a16:creationId xmlns:a16="http://schemas.microsoft.com/office/drawing/2014/main" id="{54C9F690-C498-4539-A25F-90D52F73D626}"/>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51" name="Text Box 19">
          <a:extLst>
            <a:ext uri="{FF2B5EF4-FFF2-40B4-BE49-F238E27FC236}">
              <a16:creationId xmlns:a16="http://schemas.microsoft.com/office/drawing/2014/main" id="{BFE24F6C-B041-4E22-A4BC-333AE7D90BC1}"/>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2" name="Text Box 16">
          <a:extLst>
            <a:ext uri="{FF2B5EF4-FFF2-40B4-BE49-F238E27FC236}">
              <a16:creationId xmlns:a16="http://schemas.microsoft.com/office/drawing/2014/main" id="{F062F759-43E2-4B35-ACF4-03013773776A}"/>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3" name="Text Box 17">
          <a:extLst>
            <a:ext uri="{FF2B5EF4-FFF2-40B4-BE49-F238E27FC236}">
              <a16:creationId xmlns:a16="http://schemas.microsoft.com/office/drawing/2014/main" id="{5A91195E-768A-4F7C-844B-28C3EBC25359}"/>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4" name="Text Box 18">
          <a:extLst>
            <a:ext uri="{FF2B5EF4-FFF2-40B4-BE49-F238E27FC236}">
              <a16:creationId xmlns:a16="http://schemas.microsoft.com/office/drawing/2014/main" id="{522DFA6E-0D1C-4317-BC85-F6E5B11CD187}"/>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555" name="Text Box 19">
          <a:extLst>
            <a:ext uri="{FF2B5EF4-FFF2-40B4-BE49-F238E27FC236}">
              <a16:creationId xmlns:a16="http://schemas.microsoft.com/office/drawing/2014/main" id="{BA0803C1-7F55-48A7-9A97-56B3A0FF1BCE}"/>
            </a:ext>
          </a:extLst>
        </xdr:cNvPr>
        <xdr:cNvSpPr txBox="1">
          <a:spLocks noChangeArrowheads="1"/>
        </xdr:cNvSpPr>
      </xdr:nvSpPr>
      <xdr:spPr bwMode="auto">
        <a:xfrm>
          <a:off x="30918150" y="235648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556" name="Text Box 15">
          <a:extLst>
            <a:ext uri="{FF2B5EF4-FFF2-40B4-BE49-F238E27FC236}">
              <a16:creationId xmlns:a16="http://schemas.microsoft.com/office/drawing/2014/main" id="{C9920300-B9FA-48CE-B978-6A198E3AD600}"/>
            </a:ext>
          </a:extLst>
        </xdr:cNvPr>
        <xdr:cNvSpPr txBox="1">
          <a:spLocks noChangeArrowheads="1"/>
        </xdr:cNvSpPr>
      </xdr:nvSpPr>
      <xdr:spPr bwMode="auto">
        <a:xfrm>
          <a:off x="4743450" y="24307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7" name="Text Box 16">
          <a:extLst>
            <a:ext uri="{FF2B5EF4-FFF2-40B4-BE49-F238E27FC236}">
              <a16:creationId xmlns:a16="http://schemas.microsoft.com/office/drawing/2014/main" id="{49129199-CF57-4684-A18A-CFEAC3B3B64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8" name="Text Box 17">
          <a:extLst>
            <a:ext uri="{FF2B5EF4-FFF2-40B4-BE49-F238E27FC236}">
              <a16:creationId xmlns:a16="http://schemas.microsoft.com/office/drawing/2014/main" id="{8A0DE7D1-98CC-41B2-8F51-78886659FD80}"/>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59" name="Text Box 18">
          <a:extLst>
            <a:ext uri="{FF2B5EF4-FFF2-40B4-BE49-F238E27FC236}">
              <a16:creationId xmlns:a16="http://schemas.microsoft.com/office/drawing/2014/main" id="{6222DF60-FB03-4B3A-8620-6870EC1C2755}"/>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60" name="Text Box 19">
          <a:extLst>
            <a:ext uri="{FF2B5EF4-FFF2-40B4-BE49-F238E27FC236}">
              <a16:creationId xmlns:a16="http://schemas.microsoft.com/office/drawing/2014/main" id="{7EC54DBC-48D8-4253-BF59-3F2E98A03366}"/>
            </a:ext>
          </a:extLst>
        </xdr:cNvPr>
        <xdr:cNvSpPr txBox="1">
          <a:spLocks noChangeArrowheads="1"/>
        </xdr:cNvSpPr>
      </xdr:nvSpPr>
      <xdr:spPr bwMode="auto">
        <a:xfrm>
          <a:off x="47434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61" name="Text Box 16">
          <a:extLst>
            <a:ext uri="{FF2B5EF4-FFF2-40B4-BE49-F238E27FC236}">
              <a16:creationId xmlns:a16="http://schemas.microsoft.com/office/drawing/2014/main" id="{24ED1808-D110-4CC2-B439-EB00E931DB9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0</xdr:rowOff>
    </xdr:from>
    <xdr:ext cx="95250" cy="171450"/>
    <xdr:sp macro="" textlink="">
      <xdr:nvSpPr>
        <xdr:cNvPr id="2562" name="Text Box 17">
          <a:extLst>
            <a:ext uri="{FF2B5EF4-FFF2-40B4-BE49-F238E27FC236}">
              <a16:creationId xmlns:a16="http://schemas.microsoft.com/office/drawing/2014/main" id="{1A044AE7-26F7-402C-ABED-D018B22B7F0D}"/>
            </a:ext>
          </a:extLst>
        </xdr:cNvPr>
        <xdr:cNvSpPr txBox="1">
          <a:spLocks noChangeArrowheads="1"/>
        </xdr:cNvSpPr>
      </xdr:nvSpPr>
      <xdr:spPr bwMode="auto">
        <a:xfrm>
          <a:off x="1436370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15875</xdr:rowOff>
    </xdr:from>
    <xdr:ext cx="95250" cy="171450"/>
    <xdr:sp macro="" textlink="">
      <xdr:nvSpPr>
        <xdr:cNvPr id="2563" name="Text Box 18">
          <a:extLst>
            <a:ext uri="{FF2B5EF4-FFF2-40B4-BE49-F238E27FC236}">
              <a16:creationId xmlns:a16="http://schemas.microsoft.com/office/drawing/2014/main" id="{28FBC280-6A9D-4966-A380-C5BCD3DD0A07}"/>
            </a:ext>
          </a:extLst>
        </xdr:cNvPr>
        <xdr:cNvSpPr txBox="1">
          <a:spLocks noChangeArrowheads="1"/>
        </xdr:cNvSpPr>
      </xdr:nvSpPr>
      <xdr:spPr bwMode="auto">
        <a:xfrm>
          <a:off x="14355762" y="25438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4" name="Text Box 16">
          <a:extLst>
            <a:ext uri="{FF2B5EF4-FFF2-40B4-BE49-F238E27FC236}">
              <a16:creationId xmlns:a16="http://schemas.microsoft.com/office/drawing/2014/main" id="{877AC0CB-040F-40EA-87CB-38497663FF8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5" name="Text Box 17">
          <a:extLst>
            <a:ext uri="{FF2B5EF4-FFF2-40B4-BE49-F238E27FC236}">
              <a16:creationId xmlns:a16="http://schemas.microsoft.com/office/drawing/2014/main" id="{DABB1541-814D-46E5-A4D6-1A8AA28633B4}"/>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6" name="Text Box 18">
          <a:extLst>
            <a:ext uri="{FF2B5EF4-FFF2-40B4-BE49-F238E27FC236}">
              <a16:creationId xmlns:a16="http://schemas.microsoft.com/office/drawing/2014/main" id="{B6114B6D-1F90-4887-9EF7-B6E64EB18501}"/>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7" name="Text Box 19">
          <a:extLst>
            <a:ext uri="{FF2B5EF4-FFF2-40B4-BE49-F238E27FC236}">
              <a16:creationId xmlns:a16="http://schemas.microsoft.com/office/drawing/2014/main" id="{DC27FE2C-F515-4178-ACDD-2CBB98C64B69}"/>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568" name="Text Box 16">
          <a:extLst>
            <a:ext uri="{FF2B5EF4-FFF2-40B4-BE49-F238E27FC236}">
              <a16:creationId xmlns:a16="http://schemas.microsoft.com/office/drawing/2014/main" id="{B486710E-C8B4-4E88-9DEA-43424F3F1F46}"/>
            </a:ext>
          </a:extLst>
        </xdr:cNvPr>
        <xdr:cNvSpPr txBox="1">
          <a:spLocks noChangeArrowheads="1"/>
        </xdr:cNvSpPr>
      </xdr:nvSpPr>
      <xdr:spPr bwMode="auto">
        <a:xfrm>
          <a:off x="19183350" y="254222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69" name="Text Box 15">
          <a:extLst>
            <a:ext uri="{FF2B5EF4-FFF2-40B4-BE49-F238E27FC236}">
              <a16:creationId xmlns:a16="http://schemas.microsoft.com/office/drawing/2014/main" id="{086FAB4C-9FE7-4C0D-9774-BEB54A00E1CA}"/>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570" name="Text Box 15">
          <a:extLst>
            <a:ext uri="{FF2B5EF4-FFF2-40B4-BE49-F238E27FC236}">
              <a16:creationId xmlns:a16="http://schemas.microsoft.com/office/drawing/2014/main" id="{1D4465C3-7D95-4D82-B658-2FEB9A95D94B}"/>
            </a:ext>
          </a:extLst>
        </xdr:cNvPr>
        <xdr:cNvSpPr txBox="1">
          <a:spLocks noChangeArrowheads="1"/>
        </xdr:cNvSpPr>
      </xdr:nvSpPr>
      <xdr:spPr bwMode="auto">
        <a:xfrm>
          <a:off x="4743450" y="25793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2571" name="Text Box 15">
          <a:extLst>
            <a:ext uri="{FF2B5EF4-FFF2-40B4-BE49-F238E27FC236}">
              <a16:creationId xmlns:a16="http://schemas.microsoft.com/office/drawing/2014/main" id="{B414A743-699E-4903-92ED-9C3824B50FE4}"/>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572" name="Text Box 15">
          <a:extLst>
            <a:ext uri="{FF2B5EF4-FFF2-40B4-BE49-F238E27FC236}">
              <a16:creationId xmlns:a16="http://schemas.microsoft.com/office/drawing/2014/main" id="{48E40511-9CD9-4304-B8BB-3A74A0BB0DF0}"/>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573" name="Text Box 15">
          <a:extLst>
            <a:ext uri="{FF2B5EF4-FFF2-40B4-BE49-F238E27FC236}">
              <a16:creationId xmlns:a16="http://schemas.microsoft.com/office/drawing/2014/main" id="{3822A86E-4412-4C5D-A820-53A10056E681}"/>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170392</xdr:rowOff>
    </xdr:from>
    <xdr:ext cx="95250" cy="213632"/>
    <xdr:sp macro="" textlink="">
      <xdr:nvSpPr>
        <xdr:cNvPr id="2574" name="Text Box 15">
          <a:extLst>
            <a:ext uri="{FF2B5EF4-FFF2-40B4-BE49-F238E27FC236}">
              <a16:creationId xmlns:a16="http://schemas.microsoft.com/office/drawing/2014/main" id="{64DF8285-A6F2-4D91-B8D3-F66C73E463B6}"/>
            </a:ext>
          </a:extLst>
        </xdr:cNvPr>
        <xdr:cNvSpPr txBox="1">
          <a:spLocks noChangeArrowheads="1"/>
        </xdr:cNvSpPr>
      </xdr:nvSpPr>
      <xdr:spPr bwMode="auto">
        <a:xfrm>
          <a:off x="14392275" y="255926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5" name="Text Box 16">
          <a:extLst>
            <a:ext uri="{FF2B5EF4-FFF2-40B4-BE49-F238E27FC236}">
              <a16:creationId xmlns:a16="http://schemas.microsoft.com/office/drawing/2014/main" id="{84BD58D0-E599-40F4-9AB2-2F2A70D7EFA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6" name="Text Box 17">
          <a:extLst>
            <a:ext uri="{FF2B5EF4-FFF2-40B4-BE49-F238E27FC236}">
              <a16:creationId xmlns:a16="http://schemas.microsoft.com/office/drawing/2014/main" id="{9E0660D1-A01C-4E38-98A8-E2B15253536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7" name="Text Box 18">
          <a:extLst>
            <a:ext uri="{FF2B5EF4-FFF2-40B4-BE49-F238E27FC236}">
              <a16:creationId xmlns:a16="http://schemas.microsoft.com/office/drawing/2014/main" id="{08121961-582A-4FF8-B36C-9D5CC8E664E5}"/>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78" name="Text Box 19">
          <a:extLst>
            <a:ext uri="{FF2B5EF4-FFF2-40B4-BE49-F238E27FC236}">
              <a16:creationId xmlns:a16="http://schemas.microsoft.com/office/drawing/2014/main" id="{E8A18008-4FB8-422F-8282-D660BB6AB11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79" name="Text Box 16">
          <a:extLst>
            <a:ext uri="{FF2B5EF4-FFF2-40B4-BE49-F238E27FC236}">
              <a16:creationId xmlns:a16="http://schemas.microsoft.com/office/drawing/2014/main" id="{4DA0D37D-4567-4A7B-8638-36B61FA6B37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0" name="Text Box 17">
          <a:extLst>
            <a:ext uri="{FF2B5EF4-FFF2-40B4-BE49-F238E27FC236}">
              <a16:creationId xmlns:a16="http://schemas.microsoft.com/office/drawing/2014/main" id="{C6729480-79A1-46A9-988C-807623D050F6}"/>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1" name="Text Box 18">
          <a:extLst>
            <a:ext uri="{FF2B5EF4-FFF2-40B4-BE49-F238E27FC236}">
              <a16:creationId xmlns:a16="http://schemas.microsoft.com/office/drawing/2014/main" id="{29946AF4-C55E-4AAC-80D5-C123F1F9EEF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82" name="Text Box 19">
          <a:extLst>
            <a:ext uri="{FF2B5EF4-FFF2-40B4-BE49-F238E27FC236}">
              <a16:creationId xmlns:a16="http://schemas.microsoft.com/office/drawing/2014/main" id="{392CDFAA-2DC0-4F0A-8C4F-9FCD4F2CA93A}"/>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3" name="Text Box 16">
          <a:extLst>
            <a:ext uri="{FF2B5EF4-FFF2-40B4-BE49-F238E27FC236}">
              <a16:creationId xmlns:a16="http://schemas.microsoft.com/office/drawing/2014/main" id="{046643B6-4559-445B-B728-7419AFAB73C7}"/>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4" name="Text Box 17">
          <a:extLst>
            <a:ext uri="{FF2B5EF4-FFF2-40B4-BE49-F238E27FC236}">
              <a16:creationId xmlns:a16="http://schemas.microsoft.com/office/drawing/2014/main" id="{5FF9D750-80FA-48BA-B924-A57A736F38D0}"/>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5" name="Text Box 18">
          <a:extLst>
            <a:ext uri="{FF2B5EF4-FFF2-40B4-BE49-F238E27FC236}">
              <a16:creationId xmlns:a16="http://schemas.microsoft.com/office/drawing/2014/main" id="{158D1581-3BBE-420E-9787-BE9F91645E63}"/>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586" name="Text Box 19">
          <a:extLst>
            <a:ext uri="{FF2B5EF4-FFF2-40B4-BE49-F238E27FC236}">
              <a16:creationId xmlns:a16="http://schemas.microsoft.com/office/drawing/2014/main" id="{C5960F05-04EA-4B3C-A9D7-9451DCC42CD8}"/>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587" name="Text Box 15">
          <a:extLst>
            <a:ext uri="{FF2B5EF4-FFF2-40B4-BE49-F238E27FC236}">
              <a16:creationId xmlns:a16="http://schemas.microsoft.com/office/drawing/2014/main" id="{2E83402E-840C-428C-8913-228EB1199B82}"/>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88" name="Text Box 16">
          <a:extLst>
            <a:ext uri="{FF2B5EF4-FFF2-40B4-BE49-F238E27FC236}">
              <a16:creationId xmlns:a16="http://schemas.microsoft.com/office/drawing/2014/main" id="{A8ED8538-F8E8-4CFF-A7FE-5A077BF949D1}"/>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89" name="Text Box 17">
          <a:extLst>
            <a:ext uri="{FF2B5EF4-FFF2-40B4-BE49-F238E27FC236}">
              <a16:creationId xmlns:a16="http://schemas.microsoft.com/office/drawing/2014/main" id="{75E4E27F-90E0-4A28-B974-7082EF397903}"/>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90" name="Text Box 18">
          <a:extLst>
            <a:ext uri="{FF2B5EF4-FFF2-40B4-BE49-F238E27FC236}">
              <a16:creationId xmlns:a16="http://schemas.microsoft.com/office/drawing/2014/main" id="{5B14C6EE-8CC4-4E4B-AB6A-D1856B3EC1FA}"/>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591" name="Text Box 19">
          <a:extLst>
            <a:ext uri="{FF2B5EF4-FFF2-40B4-BE49-F238E27FC236}">
              <a16:creationId xmlns:a16="http://schemas.microsoft.com/office/drawing/2014/main" id="{A3CC9534-2F26-43FC-B73E-CCB7D4F7D50E}"/>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2" name="Text Box 16">
          <a:extLst>
            <a:ext uri="{FF2B5EF4-FFF2-40B4-BE49-F238E27FC236}">
              <a16:creationId xmlns:a16="http://schemas.microsoft.com/office/drawing/2014/main" id="{1F302AF2-1809-4702-A698-2A12CC2E65E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3" name="Text Box 17">
          <a:extLst>
            <a:ext uri="{FF2B5EF4-FFF2-40B4-BE49-F238E27FC236}">
              <a16:creationId xmlns:a16="http://schemas.microsoft.com/office/drawing/2014/main" id="{F7A02057-047D-4B5B-9F51-A7A2B17D9D39}"/>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594" name="Text Box 18">
          <a:extLst>
            <a:ext uri="{FF2B5EF4-FFF2-40B4-BE49-F238E27FC236}">
              <a16:creationId xmlns:a16="http://schemas.microsoft.com/office/drawing/2014/main" id="{706ABBEB-576E-4096-85D3-01EB27294C36}"/>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5" name="Text Box 16">
          <a:extLst>
            <a:ext uri="{FF2B5EF4-FFF2-40B4-BE49-F238E27FC236}">
              <a16:creationId xmlns:a16="http://schemas.microsoft.com/office/drawing/2014/main" id="{99EAF1DB-9596-40C1-BF73-26131E2F6F8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6" name="Text Box 17">
          <a:extLst>
            <a:ext uri="{FF2B5EF4-FFF2-40B4-BE49-F238E27FC236}">
              <a16:creationId xmlns:a16="http://schemas.microsoft.com/office/drawing/2014/main" id="{F589887C-6349-4550-8611-AC97DED1E3A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7" name="Text Box 18">
          <a:extLst>
            <a:ext uri="{FF2B5EF4-FFF2-40B4-BE49-F238E27FC236}">
              <a16:creationId xmlns:a16="http://schemas.microsoft.com/office/drawing/2014/main" id="{BB931BA7-D710-4DC8-BFCD-AE01368D57B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8" name="Text Box 19">
          <a:extLst>
            <a:ext uri="{FF2B5EF4-FFF2-40B4-BE49-F238E27FC236}">
              <a16:creationId xmlns:a16="http://schemas.microsoft.com/office/drawing/2014/main" id="{9CA86E9B-62A7-4E0E-A9D6-437271C231B6}"/>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599" name="Text Box 16">
          <a:extLst>
            <a:ext uri="{FF2B5EF4-FFF2-40B4-BE49-F238E27FC236}">
              <a16:creationId xmlns:a16="http://schemas.microsoft.com/office/drawing/2014/main" id="{C9E742A7-C45D-4842-B91C-4ED770BC51FC}"/>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0" name="Text Box 17">
          <a:extLst>
            <a:ext uri="{FF2B5EF4-FFF2-40B4-BE49-F238E27FC236}">
              <a16:creationId xmlns:a16="http://schemas.microsoft.com/office/drawing/2014/main" id="{A04B4A6B-444C-4550-AE5A-471AECE9C35B}"/>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1" name="Text Box 18">
          <a:extLst>
            <a:ext uri="{FF2B5EF4-FFF2-40B4-BE49-F238E27FC236}">
              <a16:creationId xmlns:a16="http://schemas.microsoft.com/office/drawing/2014/main" id="{DF65E922-1E55-47CF-ADA0-6EEF8AE831C2}"/>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02" name="Text Box 19">
          <a:extLst>
            <a:ext uri="{FF2B5EF4-FFF2-40B4-BE49-F238E27FC236}">
              <a16:creationId xmlns:a16="http://schemas.microsoft.com/office/drawing/2014/main" id="{6A4FFC83-ABC5-4597-884D-2D865626D0A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603" name="Text Box 15">
          <a:extLst>
            <a:ext uri="{FF2B5EF4-FFF2-40B4-BE49-F238E27FC236}">
              <a16:creationId xmlns:a16="http://schemas.microsoft.com/office/drawing/2014/main" id="{FDFF9F55-853D-4FC6-B727-E05A1052E3F4}"/>
            </a:ext>
          </a:extLst>
        </xdr:cNvPr>
        <xdr:cNvSpPr txBox="1">
          <a:spLocks noChangeArrowheads="1"/>
        </xdr:cNvSpPr>
      </xdr:nvSpPr>
      <xdr:spPr bwMode="auto">
        <a:xfrm>
          <a:off x="4743450" y="257937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442269"/>
    <xdr:sp macro="" textlink="">
      <xdr:nvSpPr>
        <xdr:cNvPr id="2604" name="Text Box 15">
          <a:extLst>
            <a:ext uri="{FF2B5EF4-FFF2-40B4-BE49-F238E27FC236}">
              <a16:creationId xmlns:a16="http://schemas.microsoft.com/office/drawing/2014/main" id="{401DBC43-F791-4EAA-85A4-016B65F07E2B}"/>
            </a:ext>
          </a:extLst>
        </xdr:cNvPr>
        <xdr:cNvSpPr txBox="1">
          <a:spLocks noChangeArrowheads="1"/>
        </xdr:cNvSpPr>
      </xdr:nvSpPr>
      <xdr:spPr bwMode="auto">
        <a:xfrm>
          <a:off x="14363700" y="257937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605" name="Text Box 15">
          <a:extLst>
            <a:ext uri="{FF2B5EF4-FFF2-40B4-BE49-F238E27FC236}">
              <a16:creationId xmlns:a16="http://schemas.microsoft.com/office/drawing/2014/main" id="{35D6E47A-545F-4F64-93C3-CD3274E9D11D}"/>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606" name="Text Box 15">
          <a:extLst>
            <a:ext uri="{FF2B5EF4-FFF2-40B4-BE49-F238E27FC236}">
              <a16:creationId xmlns:a16="http://schemas.microsoft.com/office/drawing/2014/main" id="{E7094D23-4E70-40D2-9EDC-361796D82439}"/>
            </a:ext>
          </a:extLst>
        </xdr:cNvPr>
        <xdr:cNvSpPr txBox="1">
          <a:spLocks noChangeArrowheads="1"/>
        </xdr:cNvSpPr>
      </xdr:nvSpPr>
      <xdr:spPr bwMode="auto">
        <a:xfrm>
          <a:off x="4743450" y="25793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54</xdr:row>
      <xdr:rowOff>504825</xdr:rowOff>
    </xdr:from>
    <xdr:ext cx="95250" cy="213632"/>
    <xdr:sp macro="" textlink="">
      <xdr:nvSpPr>
        <xdr:cNvPr id="2607" name="Text Box 15">
          <a:extLst>
            <a:ext uri="{FF2B5EF4-FFF2-40B4-BE49-F238E27FC236}">
              <a16:creationId xmlns:a16="http://schemas.microsoft.com/office/drawing/2014/main" id="{E2BE6E30-596D-4A14-B855-C9DDE82C716C}"/>
            </a:ext>
          </a:extLst>
        </xdr:cNvPr>
        <xdr:cNvSpPr txBox="1">
          <a:spLocks noChangeArrowheads="1"/>
        </xdr:cNvSpPr>
      </xdr:nvSpPr>
      <xdr:spPr bwMode="auto">
        <a:xfrm>
          <a:off x="1436370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08" name="Text Box 16">
          <a:extLst>
            <a:ext uri="{FF2B5EF4-FFF2-40B4-BE49-F238E27FC236}">
              <a16:creationId xmlns:a16="http://schemas.microsoft.com/office/drawing/2014/main" id="{CC5FE9C6-A1D7-4BCC-B6B7-2096E26C667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09" name="Text Box 17">
          <a:extLst>
            <a:ext uri="{FF2B5EF4-FFF2-40B4-BE49-F238E27FC236}">
              <a16:creationId xmlns:a16="http://schemas.microsoft.com/office/drawing/2014/main" id="{FFDCC19A-B3FB-43C7-9174-A4BE373D25D2}"/>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10" name="Text Box 18">
          <a:extLst>
            <a:ext uri="{FF2B5EF4-FFF2-40B4-BE49-F238E27FC236}">
              <a16:creationId xmlns:a16="http://schemas.microsoft.com/office/drawing/2014/main" id="{B8EE5358-FC5A-4880-A9C0-2661760F11F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11" name="Text Box 19">
          <a:extLst>
            <a:ext uri="{FF2B5EF4-FFF2-40B4-BE49-F238E27FC236}">
              <a16:creationId xmlns:a16="http://schemas.microsoft.com/office/drawing/2014/main" id="{47617202-F8AD-49E5-BE31-E2E13C95713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2" name="Text Box 16">
          <a:extLst>
            <a:ext uri="{FF2B5EF4-FFF2-40B4-BE49-F238E27FC236}">
              <a16:creationId xmlns:a16="http://schemas.microsoft.com/office/drawing/2014/main" id="{63A6C95A-D629-47F4-908D-E1CE553667F2}"/>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3" name="Text Box 17">
          <a:extLst>
            <a:ext uri="{FF2B5EF4-FFF2-40B4-BE49-F238E27FC236}">
              <a16:creationId xmlns:a16="http://schemas.microsoft.com/office/drawing/2014/main" id="{6230F824-070F-40BD-B862-551D9C1D31C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4" name="Text Box 18">
          <a:extLst>
            <a:ext uri="{FF2B5EF4-FFF2-40B4-BE49-F238E27FC236}">
              <a16:creationId xmlns:a16="http://schemas.microsoft.com/office/drawing/2014/main" id="{0C1A51E4-E03E-45C9-AF91-B6DB5FF8BC54}"/>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15" name="Text Box 19">
          <a:extLst>
            <a:ext uri="{FF2B5EF4-FFF2-40B4-BE49-F238E27FC236}">
              <a16:creationId xmlns:a16="http://schemas.microsoft.com/office/drawing/2014/main" id="{E318F64B-6098-4F87-A062-0DBFB2115C3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6" name="Text Box 16">
          <a:extLst>
            <a:ext uri="{FF2B5EF4-FFF2-40B4-BE49-F238E27FC236}">
              <a16:creationId xmlns:a16="http://schemas.microsoft.com/office/drawing/2014/main" id="{A6099857-8BD9-429D-9980-821A309A2FC8}"/>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7" name="Text Box 17">
          <a:extLst>
            <a:ext uri="{FF2B5EF4-FFF2-40B4-BE49-F238E27FC236}">
              <a16:creationId xmlns:a16="http://schemas.microsoft.com/office/drawing/2014/main" id="{76E8FE5E-A3B9-4C8F-BDD6-EFBBF3CFB14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8" name="Text Box 18">
          <a:extLst>
            <a:ext uri="{FF2B5EF4-FFF2-40B4-BE49-F238E27FC236}">
              <a16:creationId xmlns:a16="http://schemas.microsoft.com/office/drawing/2014/main" id="{186C62FC-FC48-42E2-8FF5-652B36279C8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19" name="Text Box 19">
          <a:extLst>
            <a:ext uri="{FF2B5EF4-FFF2-40B4-BE49-F238E27FC236}">
              <a16:creationId xmlns:a16="http://schemas.microsoft.com/office/drawing/2014/main" id="{C14BE3E8-0C54-44FA-8882-C329A0390039}"/>
            </a:ext>
          </a:extLst>
        </xdr:cNvPr>
        <xdr:cNvSpPr txBox="1">
          <a:spLocks noChangeArrowheads="1"/>
        </xdr:cNvSpPr>
      </xdr:nvSpPr>
      <xdr:spPr bwMode="auto">
        <a:xfrm>
          <a:off x="309181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20" name="Text Box 15">
          <a:extLst>
            <a:ext uri="{FF2B5EF4-FFF2-40B4-BE49-F238E27FC236}">
              <a16:creationId xmlns:a16="http://schemas.microsoft.com/office/drawing/2014/main" id="{35B5CD2B-643B-40E2-A95E-02CF348BC799}"/>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1" name="Text Box 16">
          <a:extLst>
            <a:ext uri="{FF2B5EF4-FFF2-40B4-BE49-F238E27FC236}">
              <a16:creationId xmlns:a16="http://schemas.microsoft.com/office/drawing/2014/main" id="{6A7AC9F9-79AC-4FC0-8748-E97B127F3CB0}"/>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2" name="Text Box 17">
          <a:extLst>
            <a:ext uri="{FF2B5EF4-FFF2-40B4-BE49-F238E27FC236}">
              <a16:creationId xmlns:a16="http://schemas.microsoft.com/office/drawing/2014/main" id="{EB8C5862-1041-4C2D-B9DF-B1A784DCD379}"/>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3" name="Text Box 18">
          <a:extLst>
            <a:ext uri="{FF2B5EF4-FFF2-40B4-BE49-F238E27FC236}">
              <a16:creationId xmlns:a16="http://schemas.microsoft.com/office/drawing/2014/main" id="{3A9D6ED4-59D2-4C4B-A00F-DAFFA96CB8C8}"/>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24" name="Text Box 19">
          <a:extLst>
            <a:ext uri="{FF2B5EF4-FFF2-40B4-BE49-F238E27FC236}">
              <a16:creationId xmlns:a16="http://schemas.microsoft.com/office/drawing/2014/main" id="{A1BC0D94-CB0B-4FCE-8930-92B90FF1AF8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56</xdr:row>
      <xdr:rowOff>504825</xdr:rowOff>
    </xdr:from>
    <xdr:ext cx="95250" cy="442269"/>
    <xdr:sp macro="" textlink="">
      <xdr:nvSpPr>
        <xdr:cNvPr id="2625" name="Text Box 15">
          <a:extLst>
            <a:ext uri="{FF2B5EF4-FFF2-40B4-BE49-F238E27FC236}">
              <a16:creationId xmlns:a16="http://schemas.microsoft.com/office/drawing/2014/main" id="{5B4F1DDE-ABAD-4D04-96C2-E3861779B33C}"/>
            </a:ext>
          </a:extLst>
        </xdr:cNvPr>
        <xdr:cNvSpPr txBox="1">
          <a:spLocks noChangeArrowheads="1"/>
        </xdr:cNvSpPr>
      </xdr:nvSpPr>
      <xdr:spPr bwMode="auto">
        <a:xfrm>
          <a:off x="14363700" y="26536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6" name="Text Box 16">
          <a:extLst>
            <a:ext uri="{FF2B5EF4-FFF2-40B4-BE49-F238E27FC236}">
              <a16:creationId xmlns:a16="http://schemas.microsoft.com/office/drawing/2014/main" id="{CD25330E-801A-4573-B52C-A77F2EA9AA2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7" name="Text Box 17">
          <a:extLst>
            <a:ext uri="{FF2B5EF4-FFF2-40B4-BE49-F238E27FC236}">
              <a16:creationId xmlns:a16="http://schemas.microsoft.com/office/drawing/2014/main" id="{A02A131A-F738-4F82-B9E4-D5128CE4495A}"/>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28" name="Text Box 18">
          <a:extLst>
            <a:ext uri="{FF2B5EF4-FFF2-40B4-BE49-F238E27FC236}">
              <a16:creationId xmlns:a16="http://schemas.microsoft.com/office/drawing/2014/main" id="{592241BA-E928-418F-981C-F50B08888317}"/>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29" name="Text Box 16">
          <a:extLst>
            <a:ext uri="{FF2B5EF4-FFF2-40B4-BE49-F238E27FC236}">
              <a16:creationId xmlns:a16="http://schemas.microsoft.com/office/drawing/2014/main" id="{D0F85A45-6C62-45D0-9EF2-F642DA8F580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0" name="Text Box 17">
          <a:extLst>
            <a:ext uri="{FF2B5EF4-FFF2-40B4-BE49-F238E27FC236}">
              <a16:creationId xmlns:a16="http://schemas.microsoft.com/office/drawing/2014/main" id="{8DDA53AE-243D-41D7-BA67-8FA2B659020E}"/>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1" name="Text Box 18">
          <a:extLst>
            <a:ext uri="{FF2B5EF4-FFF2-40B4-BE49-F238E27FC236}">
              <a16:creationId xmlns:a16="http://schemas.microsoft.com/office/drawing/2014/main" id="{56E1F586-E92D-4073-B0D2-ED60E5181369}"/>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2" name="Text Box 19">
          <a:extLst>
            <a:ext uri="{FF2B5EF4-FFF2-40B4-BE49-F238E27FC236}">
              <a16:creationId xmlns:a16="http://schemas.microsoft.com/office/drawing/2014/main" id="{3A18F8B4-AA4F-41F7-A36E-4F3CB1A27432}"/>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3" name="Text Box 16">
          <a:extLst>
            <a:ext uri="{FF2B5EF4-FFF2-40B4-BE49-F238E27FC236}">
              <a16:creationId xmlns:a16="http://schemas.microsoft.com/office/drawing/2014/main" id="{0058FDFA-DA23-4F00-AFA3-0AA44415E918}"/>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4" name="Text Box 17">
          <a:extLst>
            <a:ext uri="{FF2B5EF4-FFF2-40B4-BE49-F238E27FC236}">
              <a16:creationId xmlns:a16="http://schemas.microsoft.com/office/drawing/2014/main" id="{8050DFFA-94BB-4FA4-B2F8-BCB2A0C0EC2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35" name="Text Box 18">
          <a:extLst>
            <a:ext uri="{FF2B5EF4-FFF2-40B4-BE49-F238E27FC236}">
              <a16:creationId xmlns:a16="http://schemas.microsoft.com/office/drawing/2014/main" id="{021D6231-4290-4FA4-81A8-B4FD6C9D4A05}"/>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36" name="Text Box 15">
          <a:extLst>
            <a:ext uri="{FF2B5EF4-FFF2-40B4-BE49-F238E27FC236}">
              <a16:creationId xmlns:a16="http://schemas.microsoft.com/office/drawing/2014/main" id="{649D8428-3420-49A7-897F-6812B6110A02}"/>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7" name="Text Box 16">
          <a:extLst>
            <a:ext uri="{FF2B5EF4-FFF2-40B4-BE49-F238E27FC236}">
              <a16:creationId xmlns:a16="http://schemas.microsoft.com/office/drawing/2014/main" id="{6391E2B7-0F9C-4E2E-9622-D63600C8110C}"/>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8" name="Text Box 17">
          <a:extLst>
            <a:ext uri="{FF2B5EF4-FFF2-40B4-BE49-F238E27FC236}">
              <a16:creationId xmlns:a16="http://schemas.microsoft.com/office/drawing/2014/main" id="{B4211C22-37F1-438B-A318-1CEDCBB24FB6}"/>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39" name="Text Box 18">
          <a:extLst>
            <a:ext uri="{FF2B5EF4-FFF2-40B4-BE49-F238E27FC236}">
              <a16:creationId xmlns:a16="http://schemas.microsoft.com/office/drawing/2014/main" id="{F8364879-7D9A-4BCA-B44C-8748FD1A6D1F}"/>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40" name="Text Box 19">
          <a:extLst>
            <a:ext uri="{FF2B5EF4-FFF2-40B4-BE49-F238E27FC236}">
              <a16:creationId xmlns:a16="http://schemas.microsoft.com/office/drawing/2014/main" id="{DC9BC5D9-09B2-4BB3-9AB8-FEEA3714DD3C}"/>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1" name="Text Box 16">
          <a:extLst>
            <a:ext uri="{FF2B5EF4-FFF2-40B4-BE49-F238E27FC236}">
              <a16:creationId xmlns:a16="http://schemas.microsoft.com/office/drawing/2014/main" id="{CFA7FED8-C038-4C95-9D60-89CD3B6E3AF1}"/>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2" name="Text Box 17">
          <a:extLst>
            <a:ext uri="{FF2B5EF4-FFF2-40B4-BE49-F238E27FC236}">
              <a16:creationId xmlns:a16="http://schemas.microsoft.com/office/drawing/2014/main" id="{F6FB4C3D-2C2F-4A97-ABC0-DC387BE88930}"/>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3" name="Text Box 18">
          <a:extLst>
            <a:ext uri="{FF2B5EF4-FFF2-40B4-BE49-F238E27FC236}">
              <a16:creationId xmlns:a16="http://schemas.microsoft.com/office/drawing/2014/main" id="{4DA6CBA2-3C5C-455E-B9A5-F24029D96B9E}"/>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44" name="Text Box 19">
          <a:extLst>
            <a:ext uri="{FF2B5EF4-FFF2-40B4-BE49-F238E27FC236}">
              <a16:creationId xmlns:a16="http://schemas.microsoft.com/office/drawing/2014/main" id="{F8A2A1E8-AA92-44E8-AF2D-B36896C5785B}"/>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5" name="Text Box 16">
          <a:extLst>
            <a:ext uri="{FF2B5EF4-FFF2-40B4-BE49-F238E27FC236}">
              <a16:creationId xmlns:a16="http://schemas.microsoft.com/office/drawing/2014/main" id="{31749577-EA33-447D-8388-5920E064A7F7}"/>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6" name="Text Box 17">
          <a:extLst>
            <a:ext uri="{FF2B5EF4-FFF2-40B4-BE49-F238E27FC236}">
              <a16:creationId xmlns:a16="http://schemas.microsoft.com/office/drawing/2014/main" id="{E8F0FFA9-A588-4CC9-B7EC-138B9EBA5A78}"/>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7" name="Text Box 18">
          <a:extLst>
            <a:ext uri="{FF2B5EF4-FFF2-40B4-BE49-F238E27FC236}">
              <a16:creationId xmlns:a16="http://schemas.microsoft.com/office/drawing/2014/main" id="{121B26B8-1CAE-4C0E-B3E6-399CCE06186C}"/>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648" name="Text Box 19">
          <a:extLst>
            <a:ext uri="{FF2B5EF4-FFF2-40B4-BE49-F238E27FC236}">
              <a16:creationId xmlns:a16="http://schemas.microsoft.com/office/drawing/2014/main" id="{BE19F2F0-63C3-4B6A-86ED-BDCC558559B4}"/>
            </a:ext>
          </a:extLst>
        </xdr:cNvPr>
        <xdr:cNvSpPr txBox="1">
          <a:spLocks noChangeArrowheads="1"/>
        </xdr:cNvSpPr>
      </xdr:nvSpPr>
      <xdr:spPr bwMode="auto">
        <a:xfrm>
          <a:off x="30918150" y="257937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49" name="Text Box 15">
          <a:extLst>
            <a:ext uri="{FF2B5EF4-FFF2-40B4-BE49-F238E27FC236}">
              <a16:creationId xmlns:a16="http://schemas.microsoft.com/office/drawing/2014/main" id="{26F87E6F-7146-4889-92B2-1410E1A6363F}"/>
            </a:ext>
          </a:extLst>
        </xdr:cNvPr>
        <xdr:cNvSpPr txBox="1">
          <a:spLocks noChangeArrowheads="1"/>
        </xdr:cNvSpPr>
      </xdr:nvSpPr>
      <xdr:spPr bwMode="auto">
        <a:xfrm>
          <a:off x="4743450" y="265366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0" name="Text Box 16">
          <a:extLst>
            <a:ext uri="{FF2B5EF4-FFF2-40B4-BE49-F238E27FC236}">
              <a16:creationId xmlns:a16="http://schemas.microsoft.com/office/drawing/2014/main" id="{392C3FA4-3C32-4805-9ECE-4910D1D20224}"/>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1" name="Text Box 17">
          <a:extLst>
            <a:ext uri="{FF2B5EF4-FFF2-40B4-BE49-F238E27FC236}">
              <a16:creationId xmlns:a16="http://schemas.microsoft.com/office/drawing/2014/main" id="{C45C5DC4-97CB-4E96-B016-DE44C28D4877}"/>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2" name="Text Box 18">
          <a:extLst>
            <a:ext uri="{FF2B5EF4-FFF2-40B4-BE49-F238E27FC236}">
              <a16:creationId xmlns:a16="http://schemas.microsoft.com/office/drawing/2014/main" id="{FC5A1F9D-7018-44E1-92EB-0EFD2293D124}"/>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53" name="Text Box 19">
          <a:extLst>
            <a:ext uri="{FF2B5EF4-FFF2-40B4-BE49-F238E27FC236}">
              <a16:creationId xmlns:a16="http://schemas.microsoft.com/office/drawing/2014/main" id="{6875C1E2-A236-44AE-9ADC-8F0F648429C3}"/>
            </a:ext>
          </a:extLst>
        </xdr:cNvPr>
        <xdr:cNvSpPr txBox="1">
          <a:spLocks noChangeArrowheads="1"/>
        </xdr:cNvSpPr>
      </xdr:nvSpPr>
      <xdr:spPr bwMode="auto">
        <a:xfrm>
          <a:off x="47434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54" name="Text Box 16">
          <a:extLst>
            <a:ext uri="{FF2B5EF4-FFF2-40B4-BE49-F238E27FC236}">
              <a16:creationId xmlns:a16="http://schemas.microsoft.com/office/drawing/2014/main" id="{F9D8A00F-2DD5-4ADA-A9BD-BE7914F67A65}"/>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0</xdr:rowOff>
    </xdr:from>
    <xdr:ext cx="95250" cy="171450"/>
    <xdr:sp macro="" textlink="">
      <xdr:nvSpPr>
        <xdr:cNvPr id="2655" name="Text Box 17">
          <a:extLst>
            <a:ext uri="{FF2B5EF4-FFF2-40B4-BE49-F238E27FC236}">
              <a16:creationId xmlns:a16="http://schemas.microsoft.com/office/drawing/2014/main" id="{1D4521F1-8D85-4E06-B4C9-85E06D46346D}"/>
            </a:ext>
          </a:extLst>
        </xdr:cNvPr>
        <xdr:cNvSpPr txBox="1">
          <a:spLocks noChangeArrowheads="1"/>
        </xdr:cNvSpPr>
      </xdr:nvSpPr>
      <xdr:spPr bwMode="auto">
        <a:xfrm>
          <a:off x="1436370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15875</xdr:rowOff>
    </xdr:from>
    <xdr:ext cx="95250" cy="171450"/>
    <xdr:sp macro="" textlink="">
      <xdr:nvSpPr>
        <xdr:cNvPr id="2656" name="Text Box 18">
          <a:extLst>
            <a:ext uri="{FF2B5EF4-FFF2-40B4-BE49-F238E27FC236}">
              <a16:creationId xmlns:a16="http://schemas.microsoft.com/office/drawing/2014/main" id="{0588A6B8-E1CE-4BEB-B7A4-BB10813DF438}"/>
            </a:ext>
          </a:extLst>
        </xdr:cNvPr>
        <xdr:cNvSpPr txBox="1">
          <a:spLocks noChangeArrowheads="1"/>
        </xdr:cNvSpPr>
      </xdr:nvSpPr>
      <xdr:spPr bwMode="auto">
        <a:xfrm>
          <a:off x="14355762" y="27666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7" name="Text Box 16">
          <a:extLst>
            <a:ext uri="{FF2B5EF4-FFF2-40B4-BE49-F238E27FC236}">
              <a16:creationId xmlns:a16="http://schemas.microsoft.com/office/drawing/2014/main" id="{098F3B4A-CA34-4D60-AB89-AEC612159E70}"/>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8" name="Text Box 17">
          <a:extLst>
            <a:ext uri="{FF2B5EF4-FFF2-40B4-BE49-F238E27FC236}">
              <a16:creationId xmlns:a16="http://schemas.microsoft.com/office/drawing/2014/main" id="{0544471D-2ABC-47FE-8A5D-17B42306D1DF}"/>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59" name="Text Box 18">
          <a:extLst>
            <a:ext uri="{FF2B5EF4-FFF2-40B4-BE49-F238E27FC236}">
              <a16:creationId xmlns:a16="http://schemas.microsoft.com/office/drawing/2014/main" id="{FC6F6FCD-CC1A-40B9-91A5-2E30D3E08BB7}"/>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60" name="Text Box 19">
          <a:extLst>
            <a:ext uri="{FF2B5EF4-FFF2-40B4-BE49-F238E27FC236}">
              <a16:creationId xmlns:a16="http://schemas.microsoft.com/office/drawing/2014/main" id="{E9DBA7FC-9E10-4FC1-AC86-50DED5D5FB9B}"/>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661" name="Text Box 16">
          <a:extLst>
            <a:ext uri="{FF2B5EF4-FFF2-40B4-BE49-F238E27FC236}">
              <a16:creationId xmlns:a16="http://schemas.microsoft.com/office/drawing/2014/main" id="{B492BF0A-194E-47BF-8327-DB7D1F6F0583}"/>
            </a:ext>
          </a:extLst>
        </xdr:cNvPr>
        <xdr:cNvSpPr txBox="1">
          <a:spLocks noChangeArrowheads="1"/>
        </xdr:cNvSpPr>
      </xdr:nvSpPr>
      <xdr:spPr bwMode="auto">
        <a:xfrm>
          <a:off x="19183350" y="276510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62" name="Text Box 15">
          <a:extLst>
            <a:ext uri="{FF2B5EF4-FFF2-40B4-BE49-F238E27FC236}">
              <a16:creationId xmlns:a16="http://schemas.microsoft.com/office/drawing/2014/main" id="{B28FBD6D-028B-4FF9-9B63-2B0C08F30D51}"/>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2663" name="Text Box 15">
          <a:extLst>
            <a:ext uri="{FF2B5EF4-FFF2-40B4-BE49-F238E27FC236}">
              <a16:creationId xmlns:a16="http://schemas.microsoft.com/office/drawing/2014/main" id="{4D77038B-245F-411B-8B17-ADEDA0260D8C}"/>
            </a:ext>
          </a:extLst>
        </xdr:cNvPr>
        <xdr:cNvSpPr txBox="1">
          <a:spLocks noChangeArrowheads="1"/>
        </xdr:cNvSpPr>
      </xdr:nvSpPr>
      <xdr:spPr bwMode="auto">
        <a:xfrm>
          <a:off x="4743450" y="280225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442269"/>
    <xdr:sp macro="" textlink="">
      <xdr:nvSpPr>
        <xdr:cNvPr id="2664" name="Text Box 15">
          <a:extLst>
            <a:ext uri="{FF2B5EF4-FFF2-40B4-BE49-F238E27FC236}">
              <a16:creationId xmlns:a16="http://schemas.microsoft.com/office/drawing/2014/main" id="{99250638-65BA-4A3F-B175-FDAF4E48A971}"/>
            </a:ext>
          </a:extLst>
        </xdr:cNvPr>
        <xdr:cNvSpPr txBox="1">
          <a:spLocks noChangeArrowheads="1"/>
        </xdr:cNvSpPr>
      </xdr:nvSpPr>
      <xdr:spPr bwMode="auto">
        <a:xfrm>
          <a:off x="14363700" y="28022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665" name="Text Box 15">
          <a:extLst>
            <a:ext uri="{FF2B5EF4-FFF2-40B4-BE49-F238E27FC236}">
              <a16:creationId xmlns:a16="http://schemas.microsoft.com/office/drawing/2014/main" id="{279CB58F-BBAA-4F29-B7AC-3705109C9C01}"/>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666" name="Text Box 15">
          <a:extLst>
            <a:ext uri="{FF2B5EF4-FFF2-40B4-BE49-F238E27FC236}">
              <a16:creationId xmlns:a16="http://schemas.microsoft.com/office/drawing/2014/main" id="{6DC21C6C-A7CD-4EEB-828A-5092530DE2CA}"/>
            </a:ext>
          </a:extLst>
        </xdr:cNvPr>
        <xdr:cNvSpPr txBox="1">
          <a:spLocks noChangeArrowheads="1"/>
        </xdr:cNvSpPr>
      </xdr:nvSpPr>
      <xdr:spPr bwMode="auto">
        <a:xfrm>
          <a:off x="4743450" y="28022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170392</xdr:rowOff>
    </xdr:from>
    <xdr:ext cx="95250" cy="213632"/>
    <xdr:sp macro="" textlink="">
      <xdr:nvSpPr>
        <xdr:cNvPr id="2667" name="Text Box 15">
          <a:extLst>
            <a:ext uri="{FF2B5EF4-FFF2-40B4-BE49-F238E27FC236}">
              <a16:creationId xmlns:a16="http://schemas.microsoft.com/office/drawing/2014/main" id="{41EFB22E-3005-45C5-8DE6-43A8CB65E82C}"/>
            </a:ext>
          </a:extLst>
        </xdr:cNvPr>
        <xdr:cNvSpPr txBox="1">
          <a:spLocks noChangeArrowheads="1"/>
        </xdr:cNvSpPr>
      </xdr:nvSpPr>
      <xdr:spPr bwMode="auto">
        <a:xfrm>
          <a:off x="14392275" y="278214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68" name="Text Box 16">
          <a:extLst>
            <a:ext uri="{FF2B5EF4-FFF2-40B4-BE49-F238E27FC236}">
              <a16:creationId xmlns:a16="http://schemas.microsoft.com/office/drawing/2014/main" id="{5646BE66-1CF2-4813-A9D1-98988D02C7E4}"/>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69" name="Text Box 17">
          <a:extLst>
            <a:ext uri="{FF2B5EF4-FFF2-40B4-BE49-F238E27FC236}">
              <a16:creationId xmlns:a16="http://schemas.microsoft.com/office/drawing/2014/main" id="{BAFB3FC9-C508-4E1B-B3A8-30504BA4715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70" name="Text Box 18">
          <a:extLst>
            <a:ext uri="{FF2B5EF4-FFF2-40B4-BE49-F238E27FC236}">
              <a16:creationId xmlns:a16="http://schemas.microsoft.com/office/drawing/2014/main" id="{11AB79CC-FF43-46B1-A673-739D80B3BE75}"/>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71" name="Text Box 19">
          <a:extLst>
            <a:ext uri="{FF2B5EF4-FFF2-40B4-BE49-F238E27FC236}">
              <a16:creationId xmlns:a16="http://schemas.microsoft.com/office/drawing/2014/main" id="{AC1CE93B-3F1D-42C4-B943-C3B47CB05B0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2" name="Text Box 16">
          <a:extLst>
            <a:ext uri="{FF2B5EF4-FFF2-40B4-BE49-F238E27FC236}">
              <a16:creationId xmlns:a16="http://schemas.microsoft.com/office/drawing/2014/main" id="{B30E4884-7C0D-4F21-8492-D38D8CE56E5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3" name="Text Box 17">
          <a:extLst>
            <a:ext uri="{FF2B5EF4-FFF2-40B4-BE49-F238E27FC236}">
              <a16:creationId xmlns:a16="http://schemas.microsoft.com/office/drawing/2014/main" id="{84C36261-D9DC-49AE-9767-39F8A8E9562E}"/>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4" name="Text Box 18">
          <a:extLst>
            <a:ext uri="{FF2B5EF4-FFF2-40B4-BE49-F238E27FC236}">
              <a16:creationId xmlns:a16="http://schemas.microsoft.com/office/drawing/2014/main" id="{5F2096AB-228B-4BC9-BC11-74ABA132BD58}"/>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75" name="Text Box 19">
          <a:extLst>
            <a:ext uri="{FF2B5EF4-FFF2-40B4-BE49-F238E27FC236}">
              <a16:creationId xmlns:a16="http://schemas.microsoft.com/office/drawing/2014/main" id="{371D54F8-6C4D-4DAA-9BBD-77BBA0DEA8B7}"/>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6" name="Text Box 16">
          <a:extLst>
            <a:ext uri="{FF2B5EF4-FFF2-40B4-BE49-F238E27FC236}">
              <a16:creationId xmlns:a16="http://schemas.microsoft.com/office/drawing/2014/main" id="{15ED109A-6D90-44C6-B0CA-564E16467B58}"/>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7" name="Text Box 17">
          <a:extLst>
            <a:ext uri="{FF2B5EF4-FFF2-40B4-BE49-F238E27FC236}">
              <a16:creationId xmlns:a16="http://schemas.microsoft.com/office/drawing/2014/main" id="{4ED9CC66-04BB-4680-A14E-23D980F7BDC6}"/>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8" name="Text Box 18">
          <a:extLst>
            <a:ext uri="{FF2B5EF4-FFF2-40B4-BE49-F238E27FC236}">
              <a16:creationId xmlns:a16="http://schemas.microsoft.com/office/drawing/2014/main" id="{DC347F08-E88C-4B20-A529-5D794ADD27CF}"/>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679" name="Text Box 19">
          <a:extLst>
            <a:ext uri="{FF2B5EF4-FFF2-40B4-BE49-F238E27FC236}">
              <a16:creationId xmlns:a16="http://schemas.microsoft.com/office/drawing/2014/main" id="{9BA9F9DE-C0C5-4D6C-9B2D-7111587AAF39}"/>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680" name="Text Box 15">
          <a:extLst>
            <a:ext uri="{FF2B5EF4-FFF2-40B4-BE49-F238E27FC236}">
              <a16:creationId xmlns:a16="http://schemas.microsoft.com/office/drawing/2014/main" id="{2C002C01-C412-4C11-9CA0-2227C0C64A59}"/>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1" name="Text Box 16">
          <a:extLst>
            <a:ext uri="{FF2B5EF4-FFF2-40B4-BE49-F238E27FC236}">
              <a16:creationId xmlns:a16="http://schemas.microsoft.com/office/drawing/2014/main" id="{CE2656D2-CFAC-4DC2-B684-653F651C34E8}"/>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2" name="Text Box 17">
          <a:extLst>
            <a:ext uri="{FF2B5EF4-FFF2-40B4-BE49-F238E27FC236}">
              <a16:creationId xmlns:a16="http://schemas.microsoft.com/office/drawing/2014/main" id="{673F7586-35B5-439A-AF03-EE636F5832F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3" name="Text Box 18">
          <a:extLst>
            <a:ext uri="{FF2B5EF4-FFF2-40B4-BE49-F238E27FC236}">
              <a16:creationId xmlns:a16="http://schemas.microsoft.com/office/drawing/2014/main" id="{03B0AEA2-AD4D-4387-B079-AA0CBF7B100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684" name="Text Box 19">
          <a:extLst>
            <a:ext uri="{FF2B5EF4-FFF2-40B4-BE49-F238E27FC236}">
              <a16:creationId xmlns:a16="http://schemas.microsoft.com/office/drawing/2014/main" id="{0DF5B961-96C9-486D-9379-DD27FEFA746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5" name="Text Box 16">
          <a:extLst>
            <a:ext uri="{FF2B5EF4-FFF2-40B4-BE49-F238E27FC236}">
              <a16:creationId xmlns:a16="http://schemas.microsoft.com/office/drawing/2014/main" id="{5248E08A-4051-4A2E-BD3A-9FEE1C07658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6" name="Text Box 17">
          <a:extLst>
            <a:ext uri="{FF2B5EF4-FFF2-40B4-BE49-F238E27FC236}">
              <a16:creationId xmlns:a16="http://schemas.microsoft.com/office/drawing/2014/main" id="{734B4B32-13F8-449F-82C9-D9316718EC3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687" name="Text Box 18">
          <a:extLst>
            <a:ext uri="{FF2B5EF4-FFF2-40B4-BE49-F238E27FC236}">
              <a16:creationId xmlns:a16="http://schemas.microsoft.com/office/drawing/2014/main" id="{AE85FB35-4829-4D61-A690-1F8995C7CEE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88" name="Text Box 16">
          <a:extLst>
            <a:ext uri="{FF2B5EF4-FFF2-40B4-BE49-F238E27FC236}">
              <a16:creationId xmlns:a16="http://schemas.microsoft.com/office/drawing/2014/main" id="{690B6663-8402-49CE-B1E4-9DFD6EAB87D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89" name="Text Box 17">
          <a:extLst>
            <a:ext uri="{FF2B5EF4-FFF2-40B4-BE49-F238E27FC236}">
              <a16:creationId xmlns:a16="http://schemas.microsoft.com/office/drawing/2014/main" id="{395E3B2D-7057-4DAB-96D9-EEC7A02A4A14}"/>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0" name="Text Box 18">
          <a:extLst>
            <a:ext uri="{FF2B5EF4-FFF2-40B4-BE49-F238E27FC236}">
              <a16:creationId xmlns:a16="http://schemas.microsoft.com/office/drawing/2014/main" id="{B455CA96-31E1-410A-85A1-FF66870C59A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1" name="Text Box 19">
          <a:extLst>
            <a:ext uri="{FF2B5EF4-FFF2-40B4-BE49-F238E27FC236}">
              <a16:creationId xmlns:a16="http://schemas.microsoft.com/office/drawing/2014/main" id="{08238AC7-9C3E-4368-88E2-495B1F374D41}"/>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2" name="Text Box 16">
          <a:extLst>
            <a:ext uri="{FF2B5EF4-FFF2-40B4-BE49-F238E27FC236}">
              <a16:creationId xmlns:a16="http://schemas.microsoft.com/office/drawing/2014/main" id="{A3598D7B-4C44-4BA2-B709-14F072AB56C7}"/>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3" name="Text Box 17">
          <a:extLst>
            <a:ext uri="{FF2B5EF4-FFF2-40B4-BE49-F238E27FC236}">
              <a16:creationId xmlns:a16="http://schemas.microsoft.com/office/drawing/2014/main" id="{BD8F5A82-5E80-491D-B437-255F9BB8E67A}"/>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4" name="Text Box 18">
          <a:extLst>
            <a:ext uri="{FF2B5EF4-FFF2-40B4-BE49-F238E27FC236}">
              <a16:creationId xmlns:a16="http://schemas.microsoft.com/office/drawing/2014/main" id="{8F1D537E-8BB9-4CC4-B03C-D826FF247224}"/>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695" name="Text Box 19">
          <a:extLst>
            <a:ext uri="{FF2B5EF4-FFF2-40B4-BE49-F238E27FC236}">
              <a16:creationId xmlns:a16="http://schemas.microsoft.com/office/drawing/2014/main" id="{2CF7656B-C13E-47B6-93D5-A2AB5C34E22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2696" name="Text Box 15">
          <a:extLst>
            <a:ext uri="{FF2B5EF4-FFF2-40B4-BE49-F238E27FC236}">
              <a16:creationId xmlns:a16="http://schemas.microsoft.com/office/drawing/2014/main" id="{7228F28A-EA6E-4730-ADA7-D61FF5578F32}"/>
            </a:ext>
          </a:extLst>
        </xdr:cNvPr>
        <xdr:cNvSpPr txBox="1">
          <a:spLocks noChangeArrowheads="1"/>
        </xdr:cNvSpPr>
      </xdr:nvSpPr>
      <xdr:spPr bwMode="auto">
        <a:xfrm>
          <a:off x="4743450" y="280225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442269"/>
    <xdr:sp macro="" textlink="">
      <xdr:nvSpPr>
        <xdr:cNvPr id="2697" name="Text Box 15">
          <a:extLst>
            <a:ext uri="{FF2B5EF4-FFF2-40B4-BE49-F238E27FC236}">
              <a16:creationId xmlns:a16="http://schemas.microsoft.com/office/drawing/2014/main" id="{841B4AE4-FB48-45CA-8D4E-93DAC9412FF6}"/>
            </a:ext>
          </a:extLst>
        </xdr:cNvPr>
        <xdr:cNvSpPr txBox="1">
          <a:spLocks noChangeArrowheads="1"/>
        </xdr:cNvSpPr>
      </xdr:nvSpPr>
      <xdr:spPr bwMode="auto">
        <a:xfrm>
          <a:off x="14363700" y="280225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698" name="Text Box 15">
          <a:extLst>
            <a:ext uri="{FF2B5EF4-FFF2-40B4-BE49-F238E27FC236}">
              <a16:creationId xmlns:a16="http://schemas.microsoft.com/office/drawing/2014/main" id="{5A4B97CD-F7F2-4477-9BF9-FE102F47AC38}"/>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699" name="Text Box 15">
          <a:extLst>
            <a:ext uri="{FF2B5EF4-FFF2-40B4-BE49-F238E27FC236}">
              <a16:creationId xmlns:a16="http://schemas.microsoft.com/office/drawing/2014/main" id="{27763E5B-4E6F-472A-A713-BCCCE758D5D8}"/>
            </a:ext>
          </a:extLst>
        </xdr:cNvPr>
        <xdr:cNvSpPr txBox="1">
          <a:spLocks noChangeArrowheads="1"/>
        </xdr:cNvSpPr>
      </xdr:nvSpPr>
      <xdr:spPr bwMode="auto">
        <a:xfrm>
          <a:off x="4743450" y="28022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60</xdr:row>
      <xdr:rowOff>504825</xdr:rowOff>
    </xdr:from>
    <xdr:ext cx="95250" cy="213632"/>
    <xdr:sp macro="" textlink="">
      <xdr:nvSpPr>
        <xdr:cNvPr id="2700" name="Text Box 15">
          <a:extLst>
            <a:ext uri="{FF2B5EF4-FFF2-40B4-BE49-F238E27FC236}">
              <a16:creationId xmlns:a16="http://schemas.microsoft.com/office/drawing/2014/main" id="{0220F6DB-CBDE-41E8-AB45-DC30CE0E9122}"/>
            </a:ext>
          </a:extLst>
        </xdr:cNvPr>
        <xdr:cNvSpPr txBox="1">
          <a:spLocks noChangeArrowheads="1"/>
        </xdr:cNvSpPr>
      </xdr:nvSpPr>
      <xdr:spPr bwMode="auto">
        <a:xfrm>
          <a:off x="1436370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1" name="Text Box 16">
          <a:extLst>
            <a:ext uri="{FF2B5EF4-FFF2-40B4-BE49-F238E27FC236}">
              <a16:creationId xmlns:a16="http://schemas.microsoft.com/office/drawing/2014/main" id="{FA42BC81-E186-4513-921A-98B88DD5599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2" name="Text Box 17">
          <a:extLst>
            <a:ext uri="{FF2B5EF4-FFF2-40B4-BE49-F238E27FC236}">
              <a16:creationId xmlns:a16="http://schemas.microsoft.com/office/drawing/2014/main" id="{A5D928CD-5D5B-4248-B2B1-176771ACBE1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3" name="Text Box 18">
          <a:extLst>
            <a:ext uri="{FF2B5EF4-FFF2-40B4-BE49-F238E27FC236}">
              <a16:creationId xmlns:a16="http://schemas.microsoft.com/office/drawing/2014/main" id="{76FA0312-B4FD-4E9C-83B0-EC1B2EF829B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04" name="Text Box 19">
          <a:extLst>
            <a:ext uri="{FF2B5EF4-FFF2-40B4-BE49-F238E27FC236}">
              <a16:creationId xmlns:a16="http://schemas.microsoft.com/office/drawing/2014/main" id="{CE4E1668-6626-435E-BF52-DD4B69C28F1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5" name="Text Box 16">
          <a:extLst>
            <a:ext uri="{FF2B5EF4-FFF2-40B4-BE49-F238E27FC236}">
              <a16:creationId xmlns:a16="http://schemas.microsoft.com/office/drawing/2014/main" id="{BD96C3BC-83C5-4DF9-B216-434174DD0104}"/>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6" name="Text Box 17">
          <a:extLst>
            <a:ext uri="{FF2B5EF4-FFF2-40B4-BE49-F238E27FC236}">
              <a16:creationId xmlns:a16="http://schemas.microsoft.com/office/drawing/2014/main" id="{412391E4-BAF6-41BE-B82E-B343D90BD200}"/>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7" name="Text Box 18">
          <a:extLst>
            <a:ext uri="{FF2B5EF4-FFF2-40B4-BE49-F238E27FC236}">
              <a16:creationId xmlns:a16="http://schemas.microsoft.com/office/drawing/2014/main" id="{55E35F9F-26F4-4BD9-9364-FD413DDD174B}"/>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08" name="Text Box 19">
          <a:extLst>
            <a:ext uri="{FF2B5EF4-FFF2-40B4-BE49-F238E27FC236}">
              <a16:creationId xmlns:a16="http://schemas.microsoft.com/office/drawing/2014/main" id="{E7218B8C-AB0B-40FD-B5DD-44903C3E3481}"/>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09" name="Text Box 16">
          <a:extLst>
            <a:ext uri="{FF2B5EF4-FFF2-40B4-BE49-F238E27FC236}">
              <a16:creationId xmlns:a16="http://schemas.microsoft.com/office/drawing/2014/main" id="{B01FE8CC-9F6E-4B4C-80E3-B40481B86032}"/>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0" name="Text Box 17">
          <a:extLst>
            <a:ext uri="{FF2B5EF4-FFF2-40B4-BE49-F238E27FC236}">
              <a16:creationId xmlns:a16="http://schemas.microsoft.com/office/drawing/2014/main" id="{A30C5978-3DD3-4A10-9171-E8A31A6A2DFB}"/>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1" name="Text Box 18">
          <a:extLst>
            <a:ext uri="{FF2B5EF4-FFF2-40B4-BE49-F238E27FC236}">
              <a16:creationId xmlns:a16="http://schemas.microsoft.com/office/drawing/2014/main" id="{488EA5D6-900B-4B6F-A1AD-367695448D05}"/>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12" name="Text Box 19">
          <a:extLst>
            <a:ext uri="{FF2B5EF4-FFF2-40B4-BE49-F238E27FC236}">
              <a16:creationId xmlns:a16="http://schemas.microsoft.com/office/drawing/2014/main" id="{ABDFEDA2-D8E7-41C3-BDBF-4818D18E0541}"/>
            </a:ext>
          </a:extLst>
        </xdr:cNvPr>
        <xdr:cNvSpPr txBox="1">
          <a:spLocks noChangeArrowheads="1"/>
        </xdr:cNvSpPr>
      </xdr:nvSpPr>
      <xdr:spPr bwMode="auto">
        <a:xfrm>
          <a:off x="309181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13" name="Text Box 15">
          <a:extLst>
            <a:ext uri="{FF2B5EF4-FFF2-40B4-BE49-F238E27FC236}">
              <a16:creationId xmlns:a16="http://schemas.microsoft.com/office/drawing/2014/main" id="{471CEDFF-E2CD-4E7C-A964-BEEC69AA06BD}"/>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4" name="Text Box 16">
          <a:extLst>
            <a:ext uri="{FF2B5EF4-FFF2-40B4-BE49-F238E27FC236}">
              <a16:creationId xmlns:a16="http://schemas.microsoft.com/office/drawing/2014/main" id="{ED72504A-A91C-4282-A247-9E4DF1D22709}"/>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5" name="Text Box 17">
          <a:extLst>
            <a:ext uri="{FF2B5EF4-FFF2-40B4-BE49-F238E27FC236}">
              <a16:creationId xmlns:a16="http://schemas.microsoft.com/office/drawing/2014/main" id="{4BB190B0-1786-475E-A3F9-634D23B5D087}"/>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6" name="Text Box 18">
          <a:extLst>
            <a:ext uri="{FF2B5EF4-FFF2-40B4-BE49-F238E27FC236}">
              <a16:creationId xmlns:a16="http://schemas.microsoft.com/office/drawing/2014/main" id="{6CCA58E0-65B4-4B1C-8E01-53B5E39B90BF}"/>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17" name="Text Box 19">
          <a:extLst>
            <a:ext uri="{FF2B5EF4-FFF2-40B4-BE49-F238E27FC236}">
              <a16:creationId xmlns:a16="http://schemas.microsoft.com/office/drawing/2014/main" id="{750E8294-B230-4EAD-BBB3-04B04D974E3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62</xdr:row>
      <xdr:rowOff>504825</xdr:rowOff>
    </xdr:from>
    <xdr:ext cx="95250" cy="442269"/>
    <xdr:sp macro="" textlink="">
      <xdr:nvSpPr>
        <xdr:cNvPr id="2718" name="Text Box 15">
          <a:extLst>
            <a:ext uri="{FF2B5EF4-FFF2-40B4-BE49-F238E27FC236}">
              <a16:creationId xmlns:a16="http://schemas.microsoft.com/office/drawing/2014/main" id="{422F92D1-0528-452B-A7C8-C8C60195B446}"/>
            </a:ext>
          </a:extLst>
        </xdr:cNvPr>
        <xdr:cNvSpPr txBox="1">
          <a:spLocks noChangeArrowheads="1"/>
        </xdr:cNvSpPr>
      </xdr:nvSpPr>
      <xdr:spPr bwMode="auto">
        <a:xfrm>
          <a:off x="14363700" y="28765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19" name="Text Box 16">
          <a:extLst>
            <a:ext uri="{FF2B5EF4-FFF2-40B4-BE49-F238E27FC236}">
              <a16:creationId xmlns:a16="http://schemas.microsoft.com/office/drawing/2014/main" id="{407EC366-795C-4E03-A689-E892B2160DD9}"/>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20" name="Text Box 17">
          <a:extLst>
            <a:ext uri="{FF2B5EF4-FFF2-40B4-BE49-F238E27FC236}">
              <a16:creationId xmlns:a16="http://schemas.microsoft.com/office/drawing/2014/main" id="{B312480B-C16A-41D6-8C09-A88B06C790A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21" name="Text Box 18">
          <a:extLst>
            <a:ext uri="{FF2B5EF4-FFF2-40B4-BE49-F238E27FC236}">
              <a16:creationId xmlns:a16="http://schemas.microsoft.com/office/drawing/2014/main" id="{C53DDEC6-2A5A-4B39-8A83-06952AE99396}"/>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2" name="Text Box 16">
          <a:extLst>
            <a:ext uri="{FF2B5EF4-FFF2-40B4-BE49-F238E27FC236}">
              <a16:creationId xmlns:a16="http://schemas.microsoft.com/office/drawing/2014/main" id="{47F788F6-C479-4451-B6BB-93BC524B6B4A}"/>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3" name="Text Box 17">
          <a:extLst>
            <a:ext uri="{FF2B5EF4-FFF2-40B4-BE49-F238E27FC236}">
              <a16:creationId xmlns:a16="http://schemas.microsoft.com/office/drawing/2014/main" id="{EC9CF8C0-BBBA-4371-B384-DEEE7EBC83A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4" name="Text Box 18">
          <a:extLst>
            <a:ext uri="{FF2B5EF4-FFF2-40B4-BE49-F238E27FC236}">
              <a16:creationId xmlns:a16="http://schemas.microsoft.com/office/drawing/2014/main" id="{B6B2E066-5582-4813-B1D6-3CCA73317F78}"/>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5" name="Text Box 19">
          <a:extLst>
            <a:ext uri="{FF2B5EF4-FFF2-40B4-BE49-F238E27FC236}">
              <a16:creationId xmlns:a16="http://schemas.microsoft.com/office/drawing/2014/main" id="{15BCB1B1-111D-4DB0-BB02-DD04AB2BB75B}"/>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6" name="Text Box 16">
          <a:extLst>
            <a:ext uri="{FF2B5EF4-FFF2-40B4-BE49-F238E27FC236}">
              <a16:creationId xmlns:a16="http://schemas.microsoft.com/office/drawing/2014/main" id="{FD116724-6EE5-4283-949C-5F62E6542CC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7" name="Text Box 17">
          <a:extLst>
            <a:ext uri="{FF2B5EF4-FFF2-40B4-BE49-F238E27FC236}">
              <a16:creationId xmlns:a16="http://schemas.microsoft.com/office/drawing/2014/main" id="{A7C81DAB-83A6-4BB2-89F4-78E9792FC89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28" name="Text Box 18">
          <a:extLst>
            <a:ext uri="{FF2B5EF4-FFF2-40B4-BE49-F238E27FC236}">
              <a16:creationId xmlns:a16="http://schemas.microsoft.com/office/drawing/2014/main" id="{BE27C20B-D51A-4CEB-8D59-635602484ED9}"/>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29" name="Text Box 15">
          <a:extLst>
            <a:ext uri="{FF2B5EF4-FFF2-40B4-BE49-F238E27FC236}">
              <a16:creationId xmlns:a16="http://schemas.microsoft.com/office/drawing/2014/main" id="{6797DEAB-2F03-437F-81A0-45EE91238A68}"/>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0" name="Text Box 16">
          <a:extLst>
            <a:ext uri="{FF2B5EF4-FFF2-40B4-BE49-F238E27FC236}">
              <a16:creationId xmlns:a16="http://schemas.microsoft.com/office/drawing/2014/main" id="{C0928F35-5625-469B-8060-0D9CC37CEE6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1" name="Text Box 17">
          <a:extLst>
            <a:ext uri="{FF2B5EF4-FFF2-40B4-BE49-F238E27FC236}">
              <a16:creationId xmlns:a16="http://schemas.microsoft.com/office/drawing/2014/main" id="{BE167096-8D89-44DB-9ACE-6383DA014F91}"/>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2" name="Text Box 18">
          <a:extLst>
            <a:ext uri="{FF2B5EF4-FFF2-40B4-BE49-F238E27FC236}">
              <a16:creationId xmlns:a16="http://schemas.microsoft.com/office/drawing/2014/main" id="{562CC2E5-D3B1-463E-B6BA-A548CE00A88C}"/>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33" name="Text Box 19">
          <a:extLst>
            <a:ext uri="{FF2B5EF4-FFF2-40B4-BE49-F238E27FC236}">
              <a16:creationId xmlns:a16="http://schemas.microsoft.com/office/drawing/2014/main" id="{29AFC0C8-0529-4808-BB21-F539F9B6490B}"/>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4" name="Text Box 16">
          <a:extLst>
            <a:ext uri="{FF2B5EF4-FFF2-40B4-BE49-F238E27FC236}">
              <a16:creationId xmlns:a16="http://schemas.microsoft.com/office/drawing/2014/main" id="{4C02EA24-57BB-4789-A46B-08F980CED7B2}"/>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5" name="Text Box 17">
          <a:extLst>
            <a:ext uri="{FF2B5EF4-FFF2-40B4-BE49-F238E27FC236}">
              <a16:creationId xmlns:a16="http://schemas.microsoft.com/office/drawing/2014/main" id="{773C426C-81C2-4067-BB6C-0A4F528EF148}"/>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6" name="Text Box 18">
          <a:extLst>
            <a:ext uri="{FF2B5EF4-FFF2-40B4-BE49-F238E27FC236}">
              <a16:creationId xmlns:a16="http://schemas.microsoft.com/office/drawing/2014/main" id="{384BA085-1941-4564-860B-9684525F1B8B}"/>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37" name="Text Box 19">
          <a:extLst>
            <a:ext uri="{FF2B5EF4-FFF2-40B4-BE49-F238E27FC236}">
              <a16:creationId xmlns:a16="http://schemas.microsoft.com/office/drawing/2014/main" id="{33E8D7EB-12E8-4D76-92DB-4E3C01E5BE0C}"/>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38" name="Text Box 16">
          <a:extLst>
            <a:ext uri="{FF2B5EF4-FFF2-40B4-BE49-F238E27FC236}">
              <a16:creationId xmlns:a16="http://schemas.microsoft.com/office/drawing/2014/main" id="{65167C21-B451-40DF-AE2A-4B12452F510E}"/>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39" name="Text Box 17">
          <a:extLst>
            <a:ext uri="{FF2B5EF4-FFF2-40B4-BE49-F238E27FC236}">
              <a16:creationId xmlns:a16="http://schemas.microsoft.com/office/drawing/2014/main" id="{3F918DE5-6D85-41F9-8ADC-82953644E5A9}"/>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40" name="Text Box 18">
          <a:extLst>
            <a:ext uri="{FF2B5EF4-FFF2-40B4-BE49-F238E27FC236}">
              <a16:creationId xmlns:a16="http://schemas.microsoft.com/office/drawing/2014/main" id="{CFB5DA75-7B21-4C06-9E04-E912D83000DA}"/>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741" name="Text Box 19">
          <a:extLst>
            <a:ext uri="{FF2B5EF4-FFF2-40B4-BE49-F238E27FC236}">
              <a16:creationId xmlns:a16="http://schemas.microsoft.com/office/drawing/2014/main" id="{D15719BA-F4EE-46EA-9382-8EDC41F3A6A6}"/>
            </a:ext>
          </a:extLst>
        </xdr:cNvPr>
        <xdr:cNvSpPr txBox="1">
          <a:spLocks noChangeArrowheads="1"/>
        </xdr:cNvSpPr>
      </xdr:nvSpPr>
      <xdr:spPr bwMode="auto">
        <a:xfrm>
          <a:off x="30918150" y="280225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42" name="Text Box 15">
          <a:extLst>
            <a:ext uri="{FF2B5EF4-FFF2-40B4-BE49-F238E27FC236}">
              <a16:creationId xmlns:a16="http://schemas.microsoft.com/office/drawing/2014/main" id="{B7E128B4-C26F-4C98-ACC3-9A9136062CDC}"/>
            </a:ext>
          </a:extLst>
        </xdr:cNvPr>
        <xdr:cNvSpPr txBox="1">
          <a:spLocks noChangeArrowheads="1"/>
        </xdr:cNvSpPr>
      </xdr:nvSpPr>
      <xdr:spPr bwMode="auto">
        <a:xfrm>
          <a:off x="4743450" y="28765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3" name="Text Box 16">
          <a:extLst>
            <a:ext uri="{FF2B5EF4-FFF2-40B4-BE49-F238E27FC236}">
              <a16:creationId xmlns:a16="http://schemas.microsoft.com/office/drawing/2014/main" id="{1AFEC490-535A-4292-B542-AC05D318C2A8}"/>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4" name="Text Box 17">
          <a:extLst>
            <a:ext uri="{FF2B5EF4-FFF2-40B4-BE49-F238E27FC236}">
              <a16:creationId xmlns:a16="http://schemas.microsoft.com/office/drawing/2014/main" id="{1B8D3CE8-DF39-4820-938D-F053ABAC7A6A}"/>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5" name="Text Box 18">
          <a:extLst>
            <a:ext uri="{FF2B5EF4-FFF2-40B4-BE49-F238E27FC236}">
              <a16:creationId xmlns:a16="http://schemas.microsoft.com/office/drawing/2014/main" id="{AEA7FAFA-711A-4E70-80E5-EA31DEFE5710}"/>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46" name="Text Box 19">
          <a:extLst>
            <a:ext uri="{FF2B5EF4-FFF2-40B4-BE49-F238E27FC236}">
              <a16:creationId xmlns:a16="http://schemas.microsoft.com/office/drawing/2014/main" id="{745D390F-76DD-4FBC-B5AB-81249CB07A6E}"/>
            </a:ext>
          </a:extLst>
        </xdr:cNvPr>
        <xdr:cNvSpPr txBox="1">
          <a:spLocks noChangeArrowheads="1"/>
        </xdr:cNvSpPr>
      </xdr:nvSpPr>
      <xdr:spPr bwMode="auto">
        <a:xfrm>
          <a:off x="47434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47" name="Text Box 16">
          <a:extLst>
            <a:ext uri="{FF2B5EF4-FFF2-40B4-BE49-F238E27FC236}">
              <a16:creationId xmlns:a16="http://schemas.microsoft.com/office/drawing/2014/main" id="{8F5C467C-359A-4027-810F-9F14131B9173}"/>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0</xdr:rowOff>
    </xdr:from>
    <xdr:ext cx="95250" cy="171450"/>
    <xdr:sp macro="" textlink="">
      <xdr:nvSpPr>
        <xdr:cNvPr id="2748" name="Text Box 17">
          <a:extLst>
            <a:ext uri="{FF2B5EF4-FFF2-40B4-BE49-F238E27FC236}">
              <a16:creationId xmlns:a16="http://schemas.microsoft.com/office/drawing/2014/main" id="{74E7BA83-FD19-49E7-BB25-107E96A5F07D}"/>
            </a:ext>
          </a:extLst>
        </xdr:cNvPr>
        <xdr:cNvSpPr txBox="1">
          <a:spLocks noChangeArrowheads="1"/>
        </xdr:cNvSpPr>
      </xdr:nvSpPr>
      <xdr:spPr bwMode="auto">
        <a:xfrm>
          <a:off x="1436370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15875</xdr:rowOff>
    </xdr:from>
    <xdr:ext cx="95250" cy="171450"/>
    <xdr:sp macro="" textlink="">
      <xdr:nvSpPr>
        <xdr:cNvPr id="2749" name="Text Box 18">
          <a:extLst>
            <a:ext uri="{FF2B5EF4-FFF2-40B4-BE49-F238E27FC236}">
              <a16:creationId xmlns:a16="http://schemas.microsoft.com/office/drawing/2014/main" id="{9232E9DF-C18E-4A3A-A67C-A9008013E991}"/>
            </a:ext>
          </a:extLst>
        </xdr:cNvPr>
        <xdr:cNvSpPr txBox="1">
          <a:spLocks noChangeArrowheads="1"/>
        </xdr:cNvSpPr>
      </xdr:nvSpPr>
      <xdr:spPr bwMode="auto">
        <a:xfrm>
          <a:off x="14355762" y="29895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0" name="Text Box 16">
          <a:extLst>
            <a:ext uri="{FF2B5EF4-FFF2-40B4-BE49-F238E27FC236}">
              <a16:creationId xmlns:a16="http://schemas.microsoft.com/office/drawing/2014/main" id="{BFC384F8-ACAC-4E2C-9E4D-D8057339A09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1" name="Text Box 17">
          <a:extLst>
            <a:ext uri="{FF2B5EF4-FFF2-40B4-BE49-F238E27FC236}">
              <a16:creationId xmlns:a16="http://schemas.microsoft.com/office/drawing/2014/main" id="{0C5D9F50-4C9A-4F87-AB4A-CC29E0526276}"/>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2" name="Text Box 18">
          <a:extLst>
            <a:ext uri="{FF2B5EF4-FFF2-40B4-BE49-F238E27FC236}">
              <a16:creationId xmlns:a16="http://schemas.microsoft.com/office/drawing/2014/main" id="{973C5C59-DB9A-40B0-9D56-F1BC2D86EF93}"/>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3" name="Text Box 19">
          <a:extLst>
            <a:ext uri="{FF2B5EF4-FFF2-40B4-BE49-F238E27FC236}">
              <a16:creationId xmlns:a16="http://schemas.microsoft.com/office/drawing/2014/main" id="{9A2E2893-14EF-4CEA-9DAE-9B073A0E885F}"/>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754" name="Text Box 16">
          <a:extLst>
            <a:ext uri="{FF2B5EF4-FFF2-40B4-BE49-F238E27FC236}">
              <a16:creationId xmlns:a16="http://schemas.microsoft.com/office/drawing/2014/main" id="{5D7CACF4-5C88-471A-A313-00AB00E11B78}"/>
            </a:ext>
          </a:extLst>
        </xdr:cNvPr>
        <xdr:cNvSpPr txBox="1">
          <a:spLocks noChangeArrowheads="1"/>
        </xdr:cNvSpPr>
      </xdr:nvSpPr>
      <xdr:spPr bwMode="auto">
        <a:xfrm>
          <a:off x="19183350" y="298799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55" name="Text Box 15">
          <a:extLst>
            <a:ext uri="{FF2B5EF4-FFF2-40B4-BE49-F238E27FC236}">
              <a16:creationId xmlns:a16="http://schemas.microsoft.com/office/drawing/2014/main" id="{82515061-AA35-4676-B083-77F130B6B2AB}"/>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2756" name="Text Box 15">
          <a:extLst>
            <a:ext uri="{FF2B5EF4-FFF2-40B4-BE49-F238E27FC236}">
              <a16:creationId xmlns:a16="http://schemas.microsoft.com/office/drawing/2014/main" id="{342686DD-F7DD-40DB-A306-D28DDE04D816}"/>
            </a:ext>
          </a:extLst>
        </xdr:cNvPr>
        <xdr:cNvSpPr txBox="1">
          <a:spLocks noChangeArrowheads="1"/>
        </xdr:cNvSpPr>
      </xdr:nvSpPr>
      <xdr:spPr bwMode="auto">
        <a:xfrm>
          <a:off x="4743450" y="30251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2757" name="Text Box 15">
          <a:extLst>
            <a:ext uri="{FF2B5EF4-FFF2-40B4-BE49-F238E27FC236}">
              <a16:creationId xmlns:a16="http://schemas.microsoft.com/office/drawing/2014/main" id="{80C21295-DAD0-4C96-AC3D-284984E4FA4F}"/>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758" name="Text Box 15">
          <a:extLst>
            <a:ext uri="{FF2B5EF4-FFF2-40B4-BE49-F238E27FC236}">
              <a16:creationId xmlns:a16="http://schemas.microsoft.com/office/drawing/2014/main" id="{E82A77EB-AE0C-4B11-B166-AE8EBEB11F72}"/>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759" name="Text Box 15">
          <a:extLst>
            <a:ext uri="{FF2B5EF4-FFF2-40B4-BE49-F238E27FC236}">
              <a16:creationId xmlns:a16="http://schemas.microsoft.com/office/drawing/2014/main" id="{919604B9-63D2-43CD-87A8-68BF816B2953}"/>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170392</xdr:rowOff>
    </xdr:from>
    <xdr:ext cx="95250" cy="213632"/>
    <xdr:sp macro="" textlink="">
      <xdr:nvSpPr>
        <xdr:cNvPr id="2760" name="Text Box 15">
          <a:extLst>
            <a:ext uri="{FF2B5EF4-FFF2-40B4-BE49-F238E27FC236}">
              <a16:creationId xmlns:a16="http://schemas.microsoft.com/office/drawing/2014/main" id="{38D2C475-80B6-4FB5-909F-E2ECDFA8CF95}"/>
            </a:ext>
          </a:extLst>
        </xdr:cNvPr>
        <xdr:cNvSpPr txBox="1">
          <a:spLocks noChangeArrowheads="1"/>
        </xdr:cNvSpPr>
      </xdr:nvSpPr>
      <xdr:spPr bwMode="auto">
        <a:xfrm>
          <a:off x="14392275" y="300503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1" name="Text Box 16">
          <a:extLst>
            <a:ext uri="{FF2B5EF4-FFF2-40B4-BE49-F238E27FC236}">
              <a16:creationId xmlns:a16="http://schemas.microsoft.com/office/drawing/2014/main" id="{1C1D9C39-9B48-48B3-9FAD-70695300E82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2" name="Text Box 17">
          <a:extLst>
            <a:ext uri="{FF2B5EF4-FFF2-40B4-BE49-F238E27FC236}">
              <a16:creationId xmlns:a16="http://schemas.microsoft.com/office/drawing/2014/main" id="{1E85A1B6-FFC7-4B31-8C95-D169921AE5AE}"/>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3" name="Text Box 18">
          <a:extLst>
            <a:ext uri="{FF2B5EF4-FFF2-40B4-BE49-F238E27FC236}">
              <a16:creationId xmlns:a16="http://schemas.microsoft.com/office/drawing/2014/main" id="{3435F1B8-A1DD-45B0-A495-DEE0E3D3F3F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64" name="Text Box 19">
          <a:extLst>
            <a:ext uri="{FF2B5EF4-FFF2-40B4-BE49-F238E27FC236}">
              <a16:creationId xmlns:a16="http://schemas.microsoft.com/office/drawing/2014/main" id="{49875663-6D21-4181-8A26-2749D9EE6FE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5" name="Text Box 16">
          <a:extLst>
            <a:ext uri="{FF2B5EF4-FFF2-40B4-BE49-F238E27FC236}">
              <a16:creationId xmlns:a16="http://schemas.microsoft.com/office/drawing/2014/main" id="{94D4528C-5A0D-43AF-8DBB-FB5AEA4E1D9A}"/>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6" name="Text Box 17">
          <a:extLst>
            <a:ext uri="{FF2B5EF4-FFF2-40B4-BE49-F238E27FC236}">
              <a16:creationId xmlns:a16="http://schemas.microsoft.com/office/drawing/2014/main" id="{22F2D82F-8928-4B95-B40A-7DAC5C4AAB60}"/>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7" name="Text Box 18">
          <a:extLst>
            <a:ext uri="{FF2B5EF4-FFF2-40B4-BE49-F238E27FC236}">
              <a16:creationId xmlns:a16="http://schemas.microsoft.com/office/drawing/2014/main" id="{0EA0B433-C420-4F95-8C7E-AC3F561EC4F7}"/>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68" name="Text Box 19">
          <a:extLst>
            <a:ext uri="{FF2B5EF4-FFF2-40B4-BE49-F238E27FC236}">
              <a16:creationId xmlns:a16="http://schemas.microsoft.com/office/drawing/2014/main" id="{B71504F9-B8C5-444B-94C9-B441072A415E}"/>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69" name="Text Box 16">
          <a:extLst>
            <a:ext uri="{FF2B5EF4-FFF2-40B4-BE49-F238E27FC236}">
              <a16:creationId xmlns:a16="http://schemas.microsoft.com/office/drawing/2014/main" id="{64B49213-4E58-4BA8-8CC1-BCDFCF1DA847}"/>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0" name="Text Box 17">
          <a:extLst>
            <a:ext uri="{FF2B5EF4-FFF2-40B4-BE49-F238E27FC236}">
              <a16:creationId xmlns:a16="http://schemas.microsoft.com/office/drawing/2014/main" id="{F056A5BE-241E-4B6A-9056-A499B6082FEB}"/>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1" name="Text Box 18">
          <a:extLst>
            <a:ext uri="{FF2B5EF4-FFF2-40B4-BE49-F238E27FC236}">
              <a16:creationId xmlns:a16="http://schemas.microsoft.com/office/drawing/2014/main" id="{C34203DF-5DDA-45F6-BA82-00777A299C3D}"/>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772" name="Text Box 19">
          <a:extLst>
            <a:ext uri="{FF2B5EF4-FFF2-40B4-BE49-F238E27FC236}">
              <a16:creationId xmlns:a16="http://schemas.microsoft.com/office/drawing/2014/main" id="{76237AC2-06E6-435C-B746-D681106469F6}"/>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773" name="Text Box 15">
          <a:extLst>
            <a:ext uri="{FF2B5EF4-FFF2-40B4-BE49-F238E27FC236}">
              <a16:creationId xmlns:a16="http://schemas.microsoft.com/office/drawing/2014/main" id="{FB051ADD-D735-4F59-B43E-3851784DDCE0}"/>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4" name="Text Box 16">
          <a:extLst>
            <a:ext uri="{FF2B5EF4-FFF2-40B4-BE49-F238E27FC236}">
              <a16:creationId xmlns:a16="http://schemas.microsoft.com/office/drawing/2014/main" id="{C3FEF9CF-BC7F-42C7-9E73-411938866CA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5" name="Text Box 17">
          <a:extLst>
            <a:ext uri="{FF2B5EF4-FFF2-40B4-BE49-F238E27FC236}">
              <a16:creationId xmlns:a16="http://schemas.microsoft.com/office/drawing/2014/main" id="{621ADD9F-63D6-4F3A-9ABF-0463DADA27C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6" name="Text Box 18">
          <a:extLst>
            <a:ext uri="{FF2B5EF4-FFF2-40B4-BE49-F238E27FC236}">
              <a16:creationId xmlns:a16="http://schemas.microsoft.com/office/drawing/2014/main" id="{90C41A2E-710F-4B6B-A21C-179E6CAAF5FD}"/>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77" name="Text Box 19">
          <a:extLst>
            <a:ext uri="{FF2B5EF4-FFF2-40B4-BE49-F238E27FC236}">
              <a16:creationId xmlns:a16="http://schemas.microsoft.com/office/drawing/2014/main" id="{3E986957-AD1B-4264-979B-98D3CF23F59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78" name="Text Box 16">
          <a:extLst>
            <a:ext uri="{FF2B5EF4-FFF2-40B4-BE49-F238E27FC236}">
              <a16:creationId xmlns:a16="http://schemas.microsoft.com/office/drawing/2014/main" id="{4E2C8CF4-A536-4FB0-A33B-F563E5F23AF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79" name="Text Box 17">
          <a:extLst>
            <a:ext uri="{FF2B5EF4-FFF2-40B4-BE49-F238E27FC236}">
              <a16:creationId xmlns:a16="http://schemas.microsoft.com/office/drawing/2014/main" id="{28A6323C-1165-4E93-ACCD-8E1759C4DA23}"/>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80" name="Text Box 18">
          <a:extLst>
            <a:ext uri="{FF2B5EF4-FFF2-40B4-BE49-F238E27FC236}">
              <a16:creationId xmlns:a16="http://schemas.microsoft.com/office/drawing/2014/main" id="{3DB1D9ED-3D39-41F6-9E30-65E63853A05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1" name="Text Box 16">
          <a:extLst>
            <a:ext uri="{FF2B5EF4-FFF2-40B4-BE49-F238E27FC236}">
              <a16:creationId xmlns:a16="http://schemas.microsoft.com/office/drawing/2014/main" id="{A9723150-276D-4923-BE15-22A72DA97368}"/>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2" name="Text Box 17">
          <a:extLst>
            <a:ext uri="{FF2B5EF4-FFF2-40B4-BE49-F238E27FC236}">
              <a16:creationId xmlns:a16="http://schemas.microsoft.com/office/drawing/2014/main" id="{407A46C1-4CB2-4003-9C56-C6EE17C2F01D}"/>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3" name="Text Box 18">
          <a:extLst>
            <a:ext uri="{FF2B5EF4-FFF2-40B4-BE49-F238E27FC236}">
              <a16:creationId xmlns:a16="http://schemas.microsoft.com/office/drawing/2014/main" id="{2722A4ED-126E-468D-8A0C-F9FF811CBE0C}"/>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4" name="Text Box 19">
          <a:extLst>
            <a:ext uri="{FF2B5EF4-FFF2-40B4-BE49-F238E27FC236}">
              <a16:creationId xmlns:a16="http://schemas.microsoft.com/office/drawing/2014/main" id="{BAFF582C-A083-48C6-B85E-B821EEA416DB}"/>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5" name="Text Box 16">
          <a:extLst>
            <a:ext uri="{FF2B5EF4-FFF2-40B4-BE49-F238E27FC236}">
              <a16:creationId xmlns:a16="http://schemas.microsoft.com/office/drawing/2014/main" id="{4848FCA0-1A09-43F6-9FE7-5CB8A2A74C0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6" name="Text Box 17">
          <a:extLst>
            <a:ext uri="{FF2B5EF4-FFF2-40B4-BE49-F238E27FC236}">
              <a16:creationId xmlns:a16="http://schemas.microsoft.com/office/drawing/2014/main" id="{00528E73-819A-4680-8758-C1D5D36F65D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7" name="Text Box 18">
          <a:extLst>
            <a:ext uri="{FF2B5EF4-FFF2-40B4-BE49-F238E27FC236}">
              <a16:creationId xmlns:a16="http://schemas.microsoft.com/office/drawing/2014/main" id="{1F2C1832-746B-4599-ABC7-D968D2494DD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788" name="Text Box 19">
          <a:extLst>
            <a:ext uri="{FF2B5EF4-FFF2-40B4-BE49-F238E27FC236}">
              <a16:creationId xmlns:a16="http://schemas.microsoft.com/office/drawing/2014/main" id="{0E09B1FB-1D91-4EBA-93E1-496113F266A9}"/>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2789" name="Text Box 15">
          <a:extLst>
            <a:ext uri="{FF2B5EF4-FFF2-40B4-BE49-F238E27FC236}">
              <a16:creationId xmlns:a16="http://schemas.microsoft.com/office/drawing/2014/main" id="{EDD53D3E-38D8-4606-83A5-34C066038F3C}"/>
            </a:ext>
          </a:extLst>
        </xdr:cNvPr>
        <xdr:cNvSpPr txBox="1">
          <a:spLocks noChangeArrowheads="1"/>
        </xdr:cNvSpPr>
      </xdr:nvSpPr>
      <xdr:spPr bwMode="auto">
        <a:xfrm>
          <a:off x="4743450" y="30251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442269"/>
    <xdr:sp macro="" textlink="">
      <xdr:nvSpPr>
        <xdr:cNvPr id="2790" name="Text Box 15">
          <a:extLst>
            <a:ext uri="{FF2B5EF4-FFF2-40B4-BE49-F238E27FC236}">
              <a16:creationId xmlns:a16="http://schemas.microsoft.com/office/drawing/2014/main" id="{2AD558A2-76EE-4BF2-AA47-D3C2C14D957A}"/>
            </a:ext>
          </a:extLst>
        </xdr:cNvPr>
        <xdr:cNvSpPr txBox="1">
          <a:spLocks noChangeArrowheads="1"/>
        </xdr:cNvSpPr>
      </xdr:nvSpPr>
      <xdr:spPr bwMode="auto">
        <a:xfrm>
          <a:off x="14363700" y="30251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791" name="Text Box 15">
          <a:extLst>
            <a:ext uri="{FF2B5EF4-FFF2-40B4-BE49-F238E27FC236}">
              <a16:creationId xmlns:a16="http://schemas.microsoft.com/office/drawing/2014/main" id="{F73E4411-9D44-42F0-8961-AA898478052B}"/>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792" name="Text Box 15">
          <a:extLst>
            <a:ext uri="{FF2B5EF4-FFF2-40B4-BE49-F238E27FC236}">
              <a16:creationId xmlns:a16="http://schemas.microsoft.com/office/drawing/2014/main" id="{5F676BD3-5C2F-42D9-8C10-8500CE38CBCD}"/>
            </a:ext>
          </a:extLst>
        </xdr:cNvPr>
        <xdr:cNvSpPr txBox="1">
          <a:spLocks noChangeArrowheads="1"/>
        </xdr:cNvSpPr>
      </xdr:nvSpPr>
      <xdr:spPr bwMode="auto">
        <a:xfrm>
          <a:off x="4743450" y="30251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66</xdr:row>
      <xdr:rowOff>504825</xdr:rowOff>
    </xdr:from>
    <xdr:ext cx="95250" cy="213632"/>
    <xdr:sp macro="" textlink="">
      <xdr:nvSpPr>
        <xdr:cNvPr id="2793" name="Text Box 15">
          <a:extLst>
            <a:ext uri="{FF2B5EF4-FFF2-40B4-BE49-F238E27FC236}">
              <a16:creationId xmlns:a16="http://schemas.microsoft.com/office/drawing/2014/main" id="{63AF27C3-EA9A-45CF-9B78-BC76334D5386}"/>
            </a:ext>
          </a:extLst>
        </xdr:cNvPr>
        <xdr:cNvSpPr txBox="1">
          <a:spLocks noChangeArrowheads="1"/>
        </xdr:cNvSpPr>
      </xdr:nvSpPr>
      <xdr:spPr bwMode="auto">
        <a:xfrm>
          <a:off x="1436370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4" name="Text Box 16">
          <a:extLst>
            <a:ext uri="{FF2B5EF4-FFF2-40B4-BE49-F238E27FC236}">
              <a16:creationId xmlns:a16="http://schemas.microsoft.com/office/drawing/2014/main" id="{B217F451-8B04-44B7-B320-E0C6D092E061}"/>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5" name="Text Box 17">
          <a:extLst>
            <a:ext uri="{FF2B5EF4-FFF2-40B4-BE49-F238E27FC236}">
              <a16:creationId xmlns:a16="http://schemas.microsoft.com/office/drawing/2014/main" id="{CFD6F8B1-DDEE-4466-8B95-CC0FFCA2A9C7}"/>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6" name="Text Box 18">
          <a:extLst>
            <a:ext uri="{FF2B5EF4-FFF2-40B4-BE49-F238E27FC236}">
              <a16:creationId xmlns:a16="http://schemas.microsoft.com/office/drawing/2014/main" id="{5BA39B92-E7B9-4CC2-A8CE-D74C1CFDDDCE}"/>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797" name="Text Box 19">
          <a:extLst>
            <a:ext uri="{FF2B5EF4-FFF2-40B4-BE49-F238E27FC236}">
              <a16:creationId xmlns:a16="http://schemas.microsoft.com/office/drawing/2014/main" id="{F618D4F5-948B-482A-8220-A804BDBE245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98" name="Text Box 16">
          <a:extLst>
            <a:ext uri="{FF2B5EF4-FFF2-40B4-BE49-F238E27FC236}">
              <a16:creationId xmlns:a16="http://schemas.microsoft.com/office/drawing/2014/main" id="{FF3C3E1C-9871-4CB1-B960-A678268975C6}"/>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799" name="Text Box 17">
          <a:extLst>
            <a:ext uri="{FF2B5EF4-FFF2-40B4-BE49-F238E27FC236}">
              <a16:creationId xmlns:a16="http://schemas.microsoft.com/office/drawing/2014/main" id="{62A97E7A-1BA0-4B9D-8D89-58BBA1ECF6F0}"/>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00" name="Text Box 18">
          <a:extLst>
            <a:ext uri="{FF2B5EF4-FFF2-40B4-BE49-F238E27FC236}">
              <a16:creationId xmlns:a16="http://schemas.microsoft.com/office/drawing/2014/main" id="{999CA21C-4ADB-4C13-BE26-E00CE39052C1}"/>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01" name="Text Box 19">
          <a:extLst>
            <a:ext uri="{FF2B5EF4-FFF2-40B4-BE49-F238E27FC236}">
              <a16:creationId xmlns:a16="http://schemas.microsoft.com/office/drawing/2014/main" id="{77AB8C17-81A1-4B9E-A2D7-9DE6BD9D1045}"/>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2" name="Text Box 16">
          <a:extLst>
            <a:ext uri="{FF2B5EF4-FFF2-40B4-BE49-F238E27FC236}">
              <a16:creationId xmlns:a16="http://schemas.microsoft.com/office/drawing/2014/main" id="{7AE7677A-E767-48D4-BE9F-71EED86AD810}"/>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3" name="Text Box 17">
          <a:extLst>
            <a:ext uri="{FF2B5EF4-FFF2-40B4-BE49-F238E27FC236}">
              <a16:creationId xmlns:a16="http://schemas.microsoft.com/office/drawing/2014/main" id="{A58FF290-BB8B-4E2A-BEB6-36E128975814}"/>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4" name="Text Box 18">
          <a:extLst>
            <a:ext uri="{FF2B5EF4-FFF2-40B4-BE49-F238E27FC236}">
              <a16:creationId xmlns:a16="http://schemas.microsoft.com/office/drawing/2014/main" id="{DDA8A12D-62D6-45BF-BC3B-65E1F8961C9B}"/>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05" name="Text Box 19">
          <a:extLst>
            <a:ext uri="{FF2B5EF4-FFF2-40B4-BE49-F238E27FC236}">
              <a16:creationId xmlns:a16="http://schemas.microsoft.com/office/drawing/2014/main" id="{FE1F18C5-F4C7-42C8-A741-B76715CD8B3E}"/>
            </a:ext>
          </a:extLst>
        </xdr:cNvPr>
        <xdr:cNvSpPr txBox="1">
          <a:spLocks noChangeArrowheads="1"/>
        </xdr:cNvSpPr>
      </xdr:nvSpPr>
      <xdr:spPr bwMode="auto">
        <a:xfrm>
          <a:off x="309181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06" name="Text Box 15">
          <a:extLst>
            <a:ext uri="{FF2B5EF4-FFF2-40B4-BE49-F238E27FC236}">
              <a16:creationId xmlns:a16="http://schemas.microsoft.com/office/drawing/2014/main" id="{5E802B7B-B559-4089-9FBF-AB611523AC08}"/>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7" name="Text Box 16">
          <a:extLst>
            <a:ext uri="{FF2B5EF4-FFF2-40B4-BE49-F238E27FC236}">
              <a16:creationId xmlns:a16="http://schemas.microsoft.com/office/drawing/2014/main" id="{2D153902-266A-4F33-8895-698CCCFCE74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8" name="Text Box 17">
          <a:extLst>
            <a:ext uri="{FF2B5EF4-FFF2-40B4-BE49-F238E27FC236}">
              <a16:creationId xmlns:a16="http://schemas.microsoft.com/office/drawing/2014/main" id="{8A90F7EF-6A68-4A68-A45E-CA8554FED17A}"/>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09" name="Text Box 18">
          <a:extLst>
            <a:ext uri="{FF2B5EF4-FFF2-40B4-BE49-F238E27FC236}">
              <a16:creationId xmlns:a16="http://schemas.microsoft.com/office/drawing/2014/main" id="{1BCD5ED3-56DA-44CE-8E6D-80C52AD803C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10" name="Text Box 19">
          <a:extLst>
            <a:ext uri="{FF2B5EF4-FFF2-40B4-BE49-F238E27FC236}">
              <a16:creationId xmlns:a16="http://schemas.microsoft.com/office/drawing/2014/main" id="{3EE0A123-3854-419A-AC0A-F959CFFAA4CC}"/>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70</xdr:row>
      <xdr:rowOff>504825</xdr:rowOff>
    </xdr:from>
    <xdr:ext cx="95250" cy="442269"/>
    <xdr:sp macro="" textlink="">
      <xdr:nvSpPr>
        <xdr:cNvPr id="2811" name="Text Box 15">
          <a:extLst>
            <a:ext uri="{FF2B5EF4-FFF2-40B4-BE49-F238E27FC236}">
              <a16:creationId xmlns:a16="http://schemas.microsoft.com/office/drawing/2014/main" id="{BFF4092E-A19E-4111-82B3-259F49C2EE25}"/>
            </a:ext>
          </a:extLst>
        </xdr:cNvPr>
        <xdr:cNvSpPr txBox="1">
          <a:spLocks noChangeArrowheads="1"/>
        </xdr:cNvSpPr>
      </xdr:nvSpPr>
      <xdr:spPr bwMode="auto">
        <a:xfrm>
          <a:off x="14363700" y="317373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2" name="Text Box 16">
          <a:extLst>
            <a:ext uri="{FF2B5EF4-FFF2-40B4-BE49-F238E27FC236}">
              <a16:creationId xmlns:a16="http://schemas.microsoft.com/office/drawing/2014/main" id="{401B1B1B-1C78-4665-828D-5BAFA9022943}"/>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3" name="Text Box 17">
          <a:extLst>
            <a:ext uri="{FF2B5EF4-FFF2-40B4-BE49-F238E27FC236}">
              <a16:creationId xmlns:a16="http://schemas.microsoft.com/office/drawing/2014/main" id="{0FFEA955-C10C-4C43-BC62-6866DAA42F3B}"/>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14" name="Text Box 18">
          <a:extLst>
            <a:ext uri="{FF2B5EF4-FFF2-40B4-BE49-F238E27FC236}">
              <a16:creationId xmlns:a16="http://schemas.microsoft.com/office/drawing/2014/main" id="{8AAD1E6C-14C8-47E6-A262-A4046EB4EF3F}"/>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5" name="Text Box 16">
          <a:extLst>
            <a:ext uri="{FF2B5EF4-FFF2-40B4-BE49-F238E27FC236}">
              <a16:creationId xmlns:a16="http://schemas.microsoft.com/office/drawing/2014/main" id="{CDA0B075-1FB3-453B-8CA7-01A44FAADBE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6" name="Text Box 17">
          <a:extLst>
            <a:ext uri="{FF2B5EF4-FFF2-40B4-BE49-F238E27FC236}">
              <a16:creationId xmlns:a16="http://schemas.microsoft.com/office/drawing/2014/main" id="{8E5D1BB0-CA26-452B-ABA1-A0565CFC029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7" name="Text Box 18">
          <a:extLst>
            <a:ext uri="{FF2B5EF4-FFF2-40B4-BE49-F238E27FC236}">
              <a16:creationId xmlns:a16="http://schemas.microsoft.com/office/drawing/2014/main" id="{5CD23DC8-577A-4452-9756-C7BC314E25DE}"/>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8" name="Text Box 19">
          <a:extLst>
            <a:ext uri="{FF2B5EF4-FFF2-40B4-BE49-F238E27FC236}">
              <a16:creationId xmlns:a16="http://schemas.microsoft.com/office/drawing/2014/main" id="{79B22888-1BCA-4500-B9DF-D27BC32E3A8F}"/>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19" name="Text Box 16">
          <a:extLst>
            <a:ext uri="{FF2B5EF4-FFF2-40B4-BE49-F238E27FC236}">
              <a16:creationId xmlns:a16="http://schemas.microsoft.com/office/drawing/2014/main" id="{697BA20F-14F9-4D6A-BF0F-BCF51A107B81}"/>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20" name="Text Box 17">
          <a:extLst>
            <a:ext uri="{FF2B5EF4-FFF2-40B4-BE49-F238E27FC236}">
              <a16:creationId xmlns:a16="http://schemas.microsoft.com/office/drawing/2014/main" id="{B7C7514D-67BF-41B9-9C4F-915B466F8863}"/>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21" name="Text Box 18">
          <a:extLst>
            <a:ext uri="{FF2B5EF4-FFF2-40B4-BE49-F238E27FC236}">
              <a16:creationId xmlns:a16="http://schemas.microsoft.com/office/drawing/2014/main" id="{5C2976FD-1611-4983-B798-CEB3E7105CC9}"/>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22" name="Text Box 15">
          <a:extLst>
            <a:ext uri="{FF2B5EF4-FFF2-40B4-BE49-F238E27FC236}">
              <a16:creationId xmlns:a16="http://schemas.microsoft.com/office/drawing/2014/main" id="{46DC58E0-9773-4AD6-B4F3-A6BEBAD99B61}"/>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3" name="Text Box 16">
          <a:extLst>
            <a:ext uri="{FF2B5EF4-FFF2-40B4-BE49-F238E27FC236}">
              <a16:creationId xmlns:a16="http://schemas.microsoft.com/office/drawing/2014/main" id="{501F672F-7517-4BE4-A894-F4DAB3B5AA7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4" name="Text Box 17">
          <a:extLst>
            <a:ext uri="{FF2B5EF4-FFF2-40B4-BE49-F238E27FC236}">
              <a16:creationId xmlns:a16="http://schemas.microsoft.com/office/drawing/2014/main" id="{69FDF8C1-1F42-4784-AC47-074A105E61C4}"/>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5" name="Text Box 18">
          <a:extLst>
            <a:ext uri="{FF2B5EF4-FFF2-40B4-BE49-F238E27FC236}">
              <a16:creationId xmlns:a16="http://schemas.microsoft.com/office/drawing/2014/main" id="{B5A1B987-39FB-400F-825F-24B86651378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26" name="Text Box 19">
          <a:extLst>
            <a:ext uri="{FF2B5EF4-FFF2-40B4-BE49-F238E27FC236}">
              <a16:creationId xmlns:a16="http://schemas.microsoft.com/office/drawing/2014/main" id="{EAA429D2-84E5-4F48-BF7F-4F2E804207B6}"/>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7" name="Text Box 16">
          <a:extLst>
            <a:ext uri="{FF2B5EF4-FFF2-40B4-BE49-F238E27FC236}">
              <a16:creationId xmlns:a16="http://schemas.microsoft.com/office/drawing/2014/main" id="{84869AE7-4EC1-491D-9242-6FFF393E756E}"/>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8" name="Text Box 17">
          <a:extLst>
            <a:ext uri="{FF2B5EF4-FFF2-40B4-BE49-F238E27FC236}">
              <a16:creationId xmlns:a16="http://schemas.microsoft.com/office/drawing/2014/main" id="{73CA7A26-85FE-44B1-BEB1-EF35DD2312AA}"/>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29" name="Text Box 18">
          <a:extLst>
            <a:ext uri="{FF2B5EF4-FFF2-40B4-BE49-F238E27FC236}">
              <a16:creationId xmlns:a16="http://schemas.microsoft.com/office/drawing/2014/main" id="{B88619E1-7EAE-4DF5-932E-7A4C0BCB662B}"/>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30" name="Text Box 19">
          <a:extLst>
            <a:ext uri="{FF2B5EF4-FFF2-40B4-BE49-F238E27FC236}">
              <a16:creationId xmlns:a16="http://schemas.microsoft.com/office/drawing/2014/main" id="{34B1A584-1A49-4245-A7A9-1032A0E8AB56}"/>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1" name="Text Box 16">
          <a:extLst>
            <a:ext uri="{FF2B5EF4-FFF2-40B4-BE49-F238E27FC236}">
              <a16:creationId xmlns:a16="http://schemas.microsoft.com/office/drawing/2014/main" id="{7CA88656-7E2E-47E0-96C3-275DC0A21540}"/>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2" name="Text Box 17">
          <a:extLst>
            <a:ext uri="{FF2B5EF4-FFF2-40B4-BE49-F238E27FC236}">
              <a16:creationId xmlns:a16="http://schemas.microsoft.com/office/drawing/2014/main" id="{2FEF89C6-6E0E-404A-AE58-FE472C951CE2}"/>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3" name="Text Box 18">
          <a:extLst>
            <a:ext uri="{FF2B5EF4-FFF2-40B4-BE49-F238E27FC236}">
              <a16:creationId xmlns:a16="http://schemas.microsoft.com/office/drawing/2014/main" id="{BACA13D0-954D-4D48-AFFA-D74A82522E6B}"/>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834" name="Text Box 19">
          <a:extLst>
            <a:ext uri="{FF2B5EF4-FFF2-40B4-BE49-F238E27FC236}">
              <a16:creationId xmlns:a16="http://schemas.microsoft.com/office/drawing/2014/main" id="{82308548-B6F5-47C0-97AB-666AF8E24F02}"/>
            </a:ext>
          </a:extLst>
        </xdr:cNvPr>
        <xdr:cNvSpPr txBox="1">
          <a:spLocks noChangeArrowheads="1"/>
        </xdr:cNvSpPr>
      </xdr:nvSpPr>
      <xdr:spPr bwMode="auto">
        <a:xfrm>
          <a:off x="30918150" y="30251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35" name="Text Box 15">
          <a:extLst>
            <a:ext uri="{FF2B5EF4-FFF2-40B4-BE49-F238E27FC236}">
              <a16:creationId xmlns:a16="http://schemas.microsoft.com/office/drawing/2014/main" id="{AFC4C9A3-9A73-4F9D-A900-BB442CB7997B}"/>
            </a:ext>
          </a:extLst>
        </xdr:cNvPr>
        <xdr:cNvSpPr txBox="1">
          <a:spLocks noChangeArrowheads="1"/>
        </xdr:cNvSpPr>
      </xdr:nvSpPr>
      <xdr:spPr bwMode="auto">
        <a:xfrm>
          <a:off x="4743450" y="317373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6" name="Text Box 16">
          <a:extLst>
            <a:ext uri="{FF2B5EF4-FFF2-40B4-BE49-F238E27FC236}">
              <a16:creationId xmlns:a16="http://schemas.microsoft.com/office/drawing/2014/main" id="{AC54EED4-ACF7-40C8-BDB3-6203C03E74AB}"/>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7" name="Text Box 17">
          <a:extLst>
            <a:ext uri="{FF2B5EF4-FFF2-40B4-BE49-F238E27FC236}">
              <a16:creationId xmlns:a16="http://schemas.microsoft.com/office/drawing/2014/main" id="{7AA13A3B-2D13-4863-A9AA-B79EC91BA3B9}"/>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8" name="Text Box 18">
          <a:extLst>
            <a:ext uri="{FF2B5EF4-FFF2-40B4-BE49-F238E27FC236}">
              <a16:creationId xmlns:a16="http://schemas.microsoft.com/office/drawing/2014/main" id="{A2625DA0-A342-4590-8DEF-0EE5E53EC982}"/>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39" name="Text Box 19">
          <a:extLst>
            <a:ext uri="{FF2B5EF4-FFF2-40B4-BE49-F238E27FC236}">
              <a16:creationId xmlns:a16="http://schemas.microsoft.com/office/drawing/2014/main" id="{4A9DA748-F74C-4809-B790-6F7EF1E1C2F5}"/>
            </a:ext>
          </a:extLst>
        </xdr:cNvPr>
        <xdr:cNvSpPr txBox="1">
          <a:spLocks noChangeArrowheads="1"/>
        </xdr:cNvSpPr>
      </xdr:nvSpPr>
      <xdr:spPr bwMode="auto">
        <a:xfrm>
          <a:off x="47434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40" name="Text Box 16">
          <a:extLst>
            <a:ext uri="{FF2B5EF4-FFF2-40B4-BE49-F238E27FC236}">
              <a16:creationId xmlns:a16="http://schemas.microsoft.com/office/drawing/2014/main" id="{A36D095C-96B8-4CB2-BB56-666C6B9E9499}"/>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0</xdr:rowOff>
    </xdr:from>
    <xdr:ext cx="95250" cy="171450"/>
    <xdr:sp macro="" textlink="">
      <xdr:nvSpPr>
        <xdr:cNvPr id="2841" name="Text Box 17">
          <a:extLst>
            <a:ext uri="{FF2B5EF4-FFF2-40B4-BE49-F238E27FC236}">
              <a16:creationId xmlns:a16="http://schemas.microsoft.com/office/drawing/2014/main" id="{E076BA35-22DD-4B12-AF81-8070CA921CC9}"/>
            </a:ext>
          </a:extLst>
        </xdr:cNvPr>
        <xdr:cNvSpPr txBox="1">
          <a:spLocks noChangeArrowheads="1"/>
        </xdr:cNvSpPr>
      </xdr:nvSpPr>
      <xdr:spPr bwMode="auto">
        <a:xfrm>
          <a:off x="1436370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15875</xdr:rowOff>
    </xdr:from>
    <xdr:ext cx="95250" cy="171450"/>
    <xdr:sp macro="" textlink="">
      <xdr:nvSpPr>
        <xdr:cNvPr id="2842" name="Text Box 18">
          <a:extLst>
            <a:ext uri="{FF2B5EF4-FFF2-40B4-BE49-F238E27FC236}">
              <a16:creationId xmlns:a16="http://schemas.microsoft.com/office/drawing/2014/main" id="{F19BC2F5-FE64-4DC4-B5E6-DCB913D0E31C}"/>
            </a:ext>
          </a:extLst>
        </xdr:cNvPr>
        <xdr:cNvSpPr txBox="1">
          <a:spLocks noChangeArrowheads="1"/>
        </xdr:cNvSpPr>
      </xdr:nvSpPr>
      <xdr:spPr bwMode="auto">
        <a:xfrm>
          <a:off x="14355762" y="32124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3" name="Text Box 16">
          <a:extLst>
            <a:ext uri="{FF2B5EF4-FFF2-40B4-BE49-F238E27FC236}">
              <a16:creationId xmlns:a16="http://schemas.microsoft.com/office/drawing/2014/main" id="{DCE7B3F8-0979-4AE6-BC62-C2EB55B48E8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4" name="Text Box 17">
          <a:extLst>
            <a:ext uri="{FF2B5EF4-FFF2-40B4-BE49-F238E27FC236}">
              <a16:creationId xmlns:a16="http://schemas.microsoft.com/office/drawing/2014/main" id="{A6066A98-E900-4EC2-94C5-D23AC3D8D2C5}"/>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5" name="Text Box 18">
          <a:extLst>
            <a:ext uri="{FF2B5EF4-FFF2-40B4-BE49-F238E27FC236}">
              <a16:creationId xmlns:a16="http://schemas.microsoft.com/office/drawing/2014/main" id="{33E7B00D-B4FC-497E-A43A-F42C683BDB4A}"/>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6" name="Text Box 19">
          <a:extLst>
            <a:ext uri="{FF2B5EF4-FFF2-40B4-BE49-F238E27FC236}">
              <a16:creationId xmlns:a16="http://schemas.microsoft.com/office/drawing/2014/main" id="{3AA8DB24-7197-4DB5-AA11-663A563082A0}"/>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47" name="Text Box 16">
          <a:extLst>
            <a:ext uri="{FF2B5EF4-FFF2-40B4-BE49-F238E27FC236}">
              <a16:creationId xmlns:a16="http://schemas.microsoft.com/office/drawing/2014/main" id="{486FE5FE-5D44-40A1-AAD0-09D81EA47EA7}"/>
            </a:ext>
          </a:extLst>
        </xdr:cNvPr>
        <xdr:cNvSpPr txBox="1">
          <a:spLocks noChangeArrowheads="1"/>
        </xdr:cNvSpPr>
      </xdr:nvSpPr>
      <xdr:spPr bwMode="auto">
        <a:xfrm>
          <a:off x="19183350" y="321087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48" name="Text Box 15">
          <a:extLst>
            <a:ext uri="{FF2B5EF4-FFF2-40B4-BE49-F238E27FC236}">
              <a16:creationId xmlns:a16="http://schemas.microsoft.com/office/drawing/2014/main" id="{C4FF8854-B41B-428B-AFA3-3121B495A9EA}"/>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2849" name="Text Box 15">
          <a:extLst>
            <a:ext uri="{FF2B5EF4-FFF2-40B4-BE49-F238E27FC236}">
              <a16:creationId xmlns:a16="http://schemas.microsoft.com/office/drawing/2014/main" id="{5C1FC286-ECBD-4577-8206-E491F9967053}"/>
            </a:ext>
          </a:extLst>
        </xdr:cNvPr>
        <xdr:cNvSpPr txBox="1">
          <a:spLocks noChangeArrowheads="1"/>
        </xdr:cNvSpPr>
      </xdr:nvSpPr>
      <xdr:spPr bwMode="auto">
        <a:xfrm>
          <a:off x="4743450" y="32480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2850" name="Text Box 15">
          <a:extLst>
            <a:ext uri="{FF2B5EF4-FFF2-40B4-BE49-F238E27FC236}">
              <a16:creationId xmlns:a16="http://schemas.microsoft.com/office/drawing/2014/main" id="{35972DD0-134F-4572-8465-99AD8EA60F8A}"/>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851" name="Text Box 15">
          <a:extLst>
            <a:ext uri="{FF2B5EF4-FFF2-40B4-BE49-F238E27FC236}">
              <a16:creationId xmlns:a16="http://schemas.microsoft.com/office/drawing/2014/main" id="{10F7D792-CF7D-4CC8-9319-0DEB9B84FEE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852" name="Text Box 15">
          <a:extLst>
            <a:ext uri="{FF2B5EF4-FFF2-40B4-BE49-F238E27FC236}">
              <a16:creationId xmlns:a16="http://schemas.microsoft.com/office/drawing/2014/main" id="{50818BAA-5EB2-4BA0-8E46-18D5EE6D366C}"/>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170392</xdr:rowOff>
    </xdr:from>
    <xdr:ext cx="95250" cy="213632"/>
    <xdr:sp macro="" textlink="">
      <xdr:nvSpPr>
        <xdr:cNvPr id="2853" name="Text Box 15">
          <a:extLst>
            <a:ext uri="{FF2B5EF4-FFF2-40B4-BE49-F238E27FC236}">
              <a16:creationId xmlns:a16="http://schemas.microsoft.com/office/drawing/2014/main" id="{2167810D-8D67-4D5B-806C-639D7EE95DF7}"/>
            </a:ext>
          </a:extLst>
        </xdr:cNvPr>
        <xdr:cNvSpPr txBox="1">
          <a:spLocks noChangeArrowheads="1"/>
        </xdr:cNvSpPr>
      </xdr:nvSpPr>
      <xdr:spPr bwMode="auto">
        <a:xfrm>
          <a:off x="14392275" y="322791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4" name="Text Box 16">
          <a:extLst>
            <a:ext uri="{FF2B5EF4-FFF2-40B4-BE49-F238E27FC236}">
              <a16:creationId xmlns:a16="http://schemas.microsoft.com/office/drawing/2014/main" id="{7A07565C-CED6-4DDD-B065-AC6C2F6D9C19}"/>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5" name="Text Box 17">
          <a:extLst>
            <a:ext uri="{FF2B5EF4-FFF2-40B4-BE49-F238E27FC236}">
              <a16:creationId xmlns:a16="http://schemas.microsoft.com/office/drawing/2014/main" id="{8F06549F-81A4-46F6-88CE-D25594958EF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6" name="Text Box 18">
          <a:extLst>
            <a:ext uri="{FF2B5EF4-FFF2-40B4-BE49-F238E27FC236}">
              <a16:creationId xmlns:a16="http://schemas.microsoft.com/office/drawing/2014/main" id="{7D96BCC0-1522-4501-B058-59B9A9E2209E}"/>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57" name="Text Box 19">
          <a:extLst>
            <a:ext uri="{FF2B5EF4-FFF2-40B4-BE49-F238E27FC236}">
              <a16:creationId xmlns:a16="http://schemas.microsoft.com/office/drawing/2014/main" id="{3CA78A03-BDF3-4B22-9D11-AB7F6588C69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58" name="Text Box 16">
          <a:extLst>
            <a:ext uri="{FF2B5EF4-FFF2-40B4-BE49-F238E27FC236}">
              <a16:creationId xmlns:a16="http://schemas.microsoft.com/office/drawing/2014/main" id="{4C0FBE6C-DC69-4302-9F70-AEC9F21E33BA}"/>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59" name="Text Box 17">
          <a:extLst>
            <a:ext uri="{FF2B5EF4-FFF2-40B4-BE49-F238E27FC236}">
              <a16:creationId xmlns:a16="http://schemas.microsoft.com/office/drawing/2014/main" id="{2C08EB0F-AD5E-49C8-9463-7B911363DDE9}"/>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60" name="Text Box 18">
          <a:extLst>
            <a:ext uri="{FF2B5EF4-FFF2-40B4-BE49-F238E27FC236}">
              <a16:creationId xmlns:a16="http://schemas.microsoft.com/office/drawing/2014/main" id="{69548D7E-6DFD-41EC-8593-0B21CD298CA9}"/>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61" name="Text Box 19">
          <a:extLst>
            <a:ext uri="{FF2B5EF4-FFF2-40B4-BE49-F238E27FC236}">
              <a16:creationId xmlns:a16="http://schemas.microsoft.com/office/drawing/2014/main" id="{090BB8AA-8755-41C9-B8E9-7899BF1BB18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2" name="Text Box 16">
          <a:extLst>
            <a:ext uri="{FF2B5EF4-FFF2-40B4-BE49-F238E27FC236}">
              <a16:creationId xmlns:a16="http://schemas.microsoft.com/office/drawing/2014/main" id="{BD2AF2F2-D323-400B-9B94-64FD6B0055F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3" name="Text Box 17">
          <a:extLst>
            <a:ext uri="{FF2B5EF4-FFF2-40B4-BE49-F238E27FC236}">
              <a16:creationId xmlns:a16="http://schemas.microsoft.com/office/drawing/2014/main" id="{8287B08C-2E89-445A-BFD9-F77A7C22BC7A}"/>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4" name="Text Box 18">
          <a:extLst>
            <a:ext uri="{FF2B5EF4-FFF2-40B4-BE49-F238E27FC236}">
              <a16:creationId xmlns:a16="http://schemas.microsoft.com/office/drawing/2014/main" id="{4E7BC4A9-E224-4FEA-BA3D-70A6D1291E41}"/>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65" name="Text Box 19">
          <a:extLst>
            <a:ext uri="{FF2B5EF4-FFF2-40B4-BE49-F238E27FC236}">
              <a16:creationId xmlns:a16="http://schemas.microsoft.com/office/drawing/2014/main" id="{83C477FA-1C5B-421A-8F5B-87532BAE66E4}"/>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866" name="Text Box 15">
          <a:extLst>
            <a:ext uri="{FF2B5EF4-FFF2-40B4-BE49-F238E27FC236}">
              <a16:creationId xmlns:a16="http://schemas.microsoft.com/office/drawing/2014/main" id="{367954A2-EB57-44FA-B966-F2299AD2B99C}"/>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7" name="Text Box 16">
          <a:extLst>
            <a:ext uri="{FF2B5EF4-FFF2-40B4-BE49-F238E27FC236}">
              <a16:creationId xmlns:a16="http://schemas.microsoft.com/office/drawing/2014/main" id="{ED59BD81-C7BD-4FF2-8B54-4D339B945409}"/>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8" name="Text Box 17">
          <a:extLst>
            <a:ext uri="{FF2B5EF4-FFF2-40B4-BE49-F238E27FC236}">
              <a16:creationId xmlns:a16="http://schemas.microsoft.com/office/drawing/2014/main" id="{60DFD506-02BE-4E6B-8CCB-1262114DD7C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69" name="Text Box 18">
          <a:extLst>
            <a:ext uri="{FF2B5EF4-FFF2-40B4-BE49-F238E27FC236}">
              <a16:creationId xmlns:a16="http://schemas.microsoft.com/office/drawing/2014/main" id="{FDA52AEF-F793-4DD0-B8A0-04C4D3C52F6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70" name="Text Box 19">
          <a:extLst>
            <a:ext uri="{FF2B5EF4-FFF2-40B4-BE49-F238E27FC236}">
              <a16:creationId xmlns:a16="http://schemas.microsoft.com/office/drawing/2014/main" id="{72C6142E-4643-4E30-ACCA-231298AE41F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1" name="Text Box 16">
          <a:extLst>
            <a:ext uri="{FF2B5EF4-FFF2-40B4-BE49-F238E27FC236}">
              <a16:creationId xmlns:a16="http://schemas.microsoft.com/office/drawing/2014/main" id="{88FFA81C-7D43-40A4-B897-BFB5ABC9D80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2" name="Text Box 17">
          <a:extLst>
            <a:ext uri="{FF2B5EF4-FFF2-40B4-BE49-F238E27FC236}">
              <a16:creationId xmlns:a16="http://schemas.microsoft.com/office/drawing/2014/main" id="{7FA7BEFA-12CC-4456-A4B4-4B5309825A8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73" name="Text Box 18">
          <a:extLst>
            <a:ext uri="{FF2B5EF4-FFF2-40B4-BE49-F238E27FC236}">
              <a16:creationId xmlns:a16="http://schemas.microsoft.com/office/drawing/2014/main" id="{B44888FE-828F-450A-8A27-300BF6ED664E}"/>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4" name="Text Box 16">
          <a:extLst>
            <a:ext uri="{FF2B5EF4-FFF2-40B4-BE49-F238E27FC236}">
              <a16:creationId xmlns:a16="http://schemas.microsoft.com/office/drawing/2014/main" id="{EA784E81-CFAE-4D55-A4C8-5044216A7B9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5" name="Text Box 17">
          <a:extLst>
            <a:ext uri="{FF2B5EF4-FFF2-40B4-BE49-F238E27FC236}">
              <a16:creationId xmlns:a16="http://schemas.microsoft.com/office/drawing/2014/main" id="{DC88F27F-96CA-4CF0-8192-DDB58F98D00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6" name="Text Box 18">
          <a:extLst>
            <a:ext uri="{FF2B5EF4-FFF2-40B4-BE49-F238E27FC236}">
              <a16:creationId xmlns:a16="http://schemas.microsoft.com/office/drawing/2014/main" id="{D8920AA0-843F-4201-BD2A-8DAFB0AD36E9}"/>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7" name="Text Box 19">
          <a:extLst>
            <a:ext uri="{FF2B5EF4-FFF2-40B4-BE49-F238E27FC236}">
              <a16:creationId xmlns:a16="http://schemas.microsoft.com/office/drawing/2014/main" id="{AD44B519-249E-4383-8A67-2852883EA5F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8" name="Text Box 16">
          <a:extLst>
            <a:ext uri="{FF2B5EF4-FFF2-40B4-BE49-F238E27FC236}">
              <a16:creationId xmlns:a16="http://schemas.microsoft.com/office/drawing/2014/main" id="{3DFE234B-68B2-4942-92BA-7A53A3DB02C3}"/>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79" name="Text Box 17">
          <a:extLst>
            <a:ext uri="{FF2B5EF4-FFF2-40B4-BE49-F238E27FC236}">
              <a16:creationId xmlns:a16="http://schemas.microsoft.com/office/drawing/2014/main" id="{904F7C1C-C822-4A38-800E-71E47AA19278}"/>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80" name="Text Box 18">
          <a:extLst>
            <a:ext uri="{FF2B5EF4-FFF2-40B4-BE49-F238E27FC236}">
              <a16:creationId xmlns:a16="http://schemas.microsoft.com/office/drawing/2014/main" id="{A84102FC-AEE9-4CF2-B701-B3B9CA027F1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881" name="Text Box 19">
          <a:extLst>
            <a:ext uri="{FF2B5EF4-FFF2-40B4-BE49-F238E27FC236}">
              <a16:creationId xmlns:a16="http://schemas.microsoft.com/office/drawing/2014/main" id="{78D58A86-4789-4648-9A7A-C853B56693D6}"/>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2882" name="Text Box 15">
          <a:extLst>
            <a:ext uri="{FF2B5EF4-FFF2-40B4-BE49-F238E27FC236}">
              <a16:creationId xmlns:a16="http://schemas.microsoft.com/office/drawing/2014/main" id="{ACC86456-22C0-4A02-AA67-B6512CCA6B8F}"/>
            </a:ext>
          </a:extLst>
        </xdr:cNvPr>
        <xdr:cNvSpPr txBox="1">
          <a:spLocks noChangeArrowheads="1"/>
        </xdr:cNvSpPr>
      </xdr:nvSpPr>
      <xdr:spPr bwMode="auto">
        <a:xfrm>
          <a:off x="4743450" y="32480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442269"/>
    <xdr:sp macro="" textlink="">
      <xdr:nvSpPr>
        <xdr:cNvPr id="2883" name="Text Box 15">
          <a:extLst>
            <a:ext uri="{FF2B5EF4-FFF2-40B4-BE49-F238E27FC236}">
              <a16:creationId xmlns:a16="http://schemas.microsoft.com/office/drawing/2014/main" id="{1524587E-96DA-4333-ABD2-ED913F43CCD5}"/>
            </a:ext>
          </a:extLst>
        </xdr:cNvPr>
        <xdr:cNvSpPr txBox="1">
          <a:spLocks noChangeArrowheads="1"/>
        </xdr:cNvSpPr>
      </xdr:nvSpPr>
      <xdr:spPr bwMode="auto">
        <a:xfrm>
          <a:off x="14363700" y="32480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884" name="Text Box 15">
          <a:extLst>
            <a:ext uri="{FF2B5EF4-FFF2-40B4-BE49-F238E27FC236}">
              <a16:creationId xmlns:a16="http://schemas.microsoft.com/office/drawing/2014/main" id="{23616454-FBC6-4237-937C-C22368D11838}"/>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885" name="Text Box 15">
          <a:extLst>
            <a:ext uri="{FF2B5EF4-FFF2-40B4-BE49-F238E27FC236}">
              <a16:creationId xmlns:a16="http://schemas.microsoft.com/office/drawing/2014/main" id="{02F30005-2505-4E7B-B585-AA8C05208A6C}"/>
            </a:ext>
          </a:extLst>
        </xdr:cNvPr>
        <xdr:cNvSpPr txBox="1">
          <a:spLocks noChangeArrowheads="1"/>
        </xdr:cNvSpPr>
      </xdr:nvSpPr>
      <xdr:spPr bwMode="auto">
        <a:xfrm>
          <a:off x="4743450" y="3248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72</xdr:row>
      <xdr:rowOff>504825</xdr:rowOff>
    </xdr:from>
    <xdr:ext cx="95250" cy="213632"/>
    <xdr:sp macro="" textlink="">
      <xdr:nvSpPr>
        <xdr:cNvPr id="2886" name="Text Box 15">
          <a:extLst>
            <a:ext uri="{FF2B5EF4-FFF2-40B4-BE49-F238E27FC236}">
              <a16:creationId xmlns:a16="http://schemas.microsoft.com/office/drawing/2014/main" id="{469EE07E-50FB-4A98-A8A0-FA3469C425D0}"/>
            </a:ext>
          </a:extLst>
        </xdr:cNvPr>
        <xdr:cNvSpPr txBox="1">
          <a:spLocks noChangeArrowheads="1"/>
        </xdr:cNvSpPr>
      </xdr:nvSpPr>
      <xdr:spPr bwMode="auto">
        <a:xfrm>
          <a:off x="1436370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7" name="Text Box 16">
          <a:extLst>
            <a:ext uri="{FF2B5EF4-FFF2-40B4-BE49-F238E27FC236}">
              <a16:creationId xmlns:a16="http://schemas.microsoft.com/office/drawing/2014/main" id="{7C7CAE9C-0513-498C-A4CC-1829DA7CBA30}"/>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8" name="Text Box 17">
          <a:extLst>
            <a:ext uri="{FF2B5EF4-FFF2-40B4-BE49-F238E27FC236}">
              <a16:creationId xmlns:a16="http://schemas.microsoft.com/office/drawing/2014/main" id="{86459265-FE4E-484B-9E81-C8F7343B89E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89" name="Text Box 18">
          <a:extLst>
            <a:ext uri="{FF2B5EF4-FFF2-40B4-BE49-F238E27FC236}">
              <a16:creationId xmlns:a16="http://schemas.microsoft.com/office/drawing/2014/main" id="{64C1C41F-CCF8-4C3C-B0BE-E6991AB5BEA8}"/>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890" name="Text Box 19">
          <a:extLst>
            <a:ext uri="{FF2B5EF4-FFF2-40B4-BE49-F238E27FC236}">
              <a16:creationId xmlns:a16="http://schemas.microsoft.com/office/drawing/2014/main" id="{369D8FF4-6AE5-4DFF-A76C-5597D8050C9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1" name="Text Box 16">
          <a:extLst>
            <a:ext uri="{FF2B5EF4-FFF2-40B4-BE49-F238E27FC236}">
              <a16:creationId xmlns:a16="http://schemas.microsoft.com/office/drawing/2014/main" id="{80DA7AF3-60C7-4FD8-979A-39CBF20E7F4C}"/>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2" name="Text Box 17">
          <a:extLst>
            <a:ext uri="{FF2B5EF4-FFF2-40B4-BE49-F238E27FC236}">
              <a16:creationId xmlns:a16="http://schemas.microsoft.com/office/drawing/2014/main" id="{250A093A-C80B-47D0-9A2B-86F51601E222}"/>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3" name="Text Box 18">
          <a:extLst>
            <a:ext uri="{FF2B5EF4-FFF2-40B4-BE49-F238E27FC236}">
              <a16:creationId xmlns:a16="http://schemas.microsoft.com/office/drawing/2014/main" id="{467B2B81-5472-4609-83DD-D247A588D891}"/>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894" name="Text Box 19">
          <a:extLst>
            <a:ext uri="{FF2B5EF4-FFF2-40B4-BE49-F238E27FC236}">
              <a16:creationId xmlns:a16="http://schemas.microsoft.com/office/drawing/2014/main" id="{CED85CE4-D169-4798-A15A-8628C2D1C43B}"/>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5" name="Text Box 16">
          <a:extLst>
            <a:ext uri="{FF2B5EF4-FFF2-40B4-BE49-F238E27FC236}">
              <a16:creationId xmlns:a16="http://schemas.microsoft.com/office/drawing/2014/main" id="{E6F6A84C-C3A5-47C5-8531-25888C18768B}"/>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6" name="Text Box 17">
          <a:extLst>
            <a:ext uri="{FF2B5EF4-FFF2-40B4-BE49-F238E27FC236}">
              <a16:creationId xmlns:a16="http://schemas.microsoft.com/office/drawing/2014/main" id="{852ADCAD-D897-425D-BD17-7073C7637C1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7" name="Text Box 18">
          <a:extLst>
            <a:ext uri="{FF2B5EF4-FFF2-40B4-BE49-F238E27FC236}">
              <a16:creationId xmlns:a16="http://schemas.microsoft.com/office/drawing/2014/main" id="{B2051EF9-5910-47A4-AEC5-4A1E24F5C087}"/>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898" name="Text Box 19">
          <a:extLst>
            <a:ext uri="{FF2B5EF4-FFF2-40B4-BE49-F238E27FC236}">
              <a16:creationId xmlns:a16="http://schemas.microsoft.com/office/drawing/2014/main" id="{3DB35AD4-F035-44A0-8246-CB8A5E9BF85D}"/>
            </a:ext>
          </a:extLst>
        </xdr:cNvPr>
        <xdr:cNvSpPr txBox="1">
          <a:spLocks noChangeArrowheads="1"/>
        </xdr:cNvSpPr>
      </xdr:nvSpPr>
      <xdr:spPr bwMode="auto">
        <a:xfrm>
          <a:off x="309181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899" name="Text Box 15">
          <a:extLst>
            <a:ext uri="{FF2B5EF4-FFF2-40B4-BE49-F238E27FC236}">
              <a16:creationId xmlns:a16="http://schemas.microsoft.com/office/drawing/2014/main" id="{63CD1CE4-423A-437E-979A-762FA6BC4DC8}"/>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0" name="Text Box 16">
          <a:extLst>
            <a:ext uri="{FF2B5EF4-FFF2-40B4-BE49-F238E27FC236}">
              <a16:creationId xmlns:a16="http://schemas.microsoft.com/office/drawing/2014/main" id="{533ABA49-7DC6-47C5-A433-BD882E84FD3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1" name="Text Box 17">
          <a:extLst>
            <a:ext uri="{FF2B5EF4-FFF2-40B4-BE49-F238E27FC236}">
              <a16:creationId xmlns:a16="http://schemas.microsoft.com/office/drawing/2014/main" id="{8861786B-EDC1-4C02-A434-3FCA4F0BF0EB}"/>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2" name="Text Box 18">
          <a:extLst>
            <a:ext uri="{FF2B5EF4-FFF2-40B4-BE49-F238E27FC236}">
              <a16:creationId xmlns:a16="http://schemas.microsoft.com/office/drawing/2014/main" id="{46D68BAF-6751-42D7-B664-20C6A26991B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03" name="Text Box 19">
          <a:extLst>
            <a:ext uri="{FF2B5EF4-FFF2-40B4-BE49-F238E27FC236}">
              <a16:creationId xmlns:a16="http://schemas.microsoft.com/office/drawing/2014/main" id="{9E45F952-AD04-41A1-9B1E-CBD30C29E778}"/>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74</xdr:row>
      <xdr:rowOff>504825</xdr:rowOff>
    </xdr:from>
    <xdr:ext cx="95250" cy="442269"/>
    <xdr:sp macro="" textlink="">
      <xdr:nvSpPr>
        <xdr:cNvPr id="2904" name="Text Box 15">
          <a:extLst>
            <a:ext uri="{FF2B5EF4-FFF2-40B4-BE49-F238E27FC236}">
              <a16:creationId xmlns:a16="http://schemas.microsoft.com/office/drawing/2014/main" id="{B0DC4715-B9E5-49F2-A928-B9BAB3A2787F}"/>
            </a:ext>
          </a:extLst>
        </xdr:cNvPr>
        <xdr:cNvSpPr txBox="1">
          <a:spLocks noChangeArrowheads="1"/>
        </xdr:cNvSpPr>
      </xdr:nvSpPr>
      <xdr:spPr bwMode="auto">
        <a:xfrm>
          <a:off x="14363700" y="33223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5" name="Text Box 16">
          <a:extLst>
            <a:ext uri="{FF2B5EF4-FFF2-40B4-BE49-F238E27FC236}">
              <a16:creationId xmlns:a16="http://schemas.microsoft.com/office/drawing/2014/main" id="{AC3F709F-10D0-49A6-9989-9BECA860A07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6" name="Text Box 17">
          <a:extLst>
            <a:ext uri="{FF2B5EF4-FFF2-40B4-BE49-F238E27FC236}">
              <a16:creationId xmlns:a16="http://schemas.microsoft.com/office/drawing/2014/main" id="{41B6064A-9361-4DA4-AC25-08CCB17205F5}"/>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07" name="Text Box 18">
          <a:extLst>
            <a:ext uri="{FF2B5EF4-FFF2-40B4-BE49-F238E27FC236}">
              <a16:creationId xmlns:a16="http://schemas.microsoft.com/office/drawing/2014/main" id="{D2A0D177-E6FB-45E8-B097-D3A009E6F8A2}"/>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08" name="Text Box 16">
          <a:extLst>
            <a:ext uri="{FF2B5EF4-FFF2-40B4-BE49-F238E27FC236}">
              <a16:creationId xmlns:a16="http://schemas.microsoft.com/office/drawing/2014/main" id="{2902693C-9F28-4158-A404-08D7063AE30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09" name="Text Box 17">
          <a:extLst>
            <a:ext uri="{FF2B5EF4-FFF2-40B4-BE49-F238E27FC236}">
              <a16:creationId xmlns:a16="http://schemas.microsoft.com/office/drawing/2014/main" id="{F13743BF-AA19-44A9-8B2A-3E36E153851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0" name="Text Box 18">
          <a:extLst>
            <a:ext uri="{FF2B5EF4-FFF2-40B4-BE49-F238E27FC236}">
              <a16:creationId xmlns:a16="http://schemas.microsoft.com/office/drawing/2014/main" id="{C07E785B-13CE-484D-B957-53E09BC87AB1}"/>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1" name="Text Box 19">
          <a:extLst>
            <a:ext uri="{FF2B5EF4-FFF2-40B4-BE49-F238E27FC236}">
              <a16:creationId xmlns:a16="http://schemas.microsoft.com/office/drawing/2014/main" id="{A658C28F-B751-4C32-A245-133AD6B127D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2" name="Text Box 16">
          <a:extLst>
            <a:ext uri="{FF2B5EF4-FFF2-40B4-BE49-F238E27FC236}">
              <a16:creationId xmlns:a16="http://schemas.microsoft.com/office/drawing/2014/main" id="{39A4077E-219B-49CD-9D55-DDCF8AD7FB5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3" name="Text Box 17">
          <a:extLst>
            <a:ext uri="{FF2B5EF4-FFF2-40B4-BE49-F238E27FC236}">
              <a16:creationId xmlns:a16="http://schemas.microsoft.com/office/drawing/2014/main" id="{61B77347-6121-4731-9DD1-FC652D1C278A}"/>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14" name="Text Box 18">
          <a:extLst>
            <a:ext uri="{FF2B5EF4-FFF2-40B4-BE49-F238E27FC236}">
              <a16:creationId xmlns:a16="http://schemas.microsoft.com/office/drawing/2014/main" id="{01430A28-2B6D-4A7F-B952-8CCDFAEB0F00}"/>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15" name="Text Box 15">
          <a:extLst>
            <a:ext uri="{FF2B5EF4-FFF2-40B4-BE49-F238E27FC236}">
              <a16:creationId xmlns:a16="http://schemas.microsoft.com/office/drawing/2014/main" id="{C3677305-5045-422D-96A5-38D1197F6097}"/>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6" name="Text Box 16">
          <a:extLst>
            <a:ext uri="{FF2B5EF4-FFF2-40B4-BE49-F238E27FC236}">
              <a16:creationId xmlns:a16="http://schemas.microsoft.com/office/drawing/2014/main" id="{3E28C415-1BDB-4A76-93C0-C124A11E88D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7" name="Text Box 17">
          <a:extLst>
            <a:ext uri="{FF2B5EF4-FFF2-40B4-BE49-F238E27FC236}">
              <a16:creationId xmlns:a16="http://schemas.microsoft.com/office/drawing/2014/main" id="{D4924A1D-DCB8-4AC4-8209-C0AD662A5EE6}"/>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8" name="Text Box 18">
          <a:extLst>
            <a:ext uri="{FF2B5EF4-FFF2-40B4-BE49-F238E27FC236}">
              <a16:creationId xmlns:a16="http://schemas.microsoft.com/office/drawing/2014/main" id="{A1936885-4540-45F2-BDB1-AEB20213F74A}"/>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19" name="Text Box 19">
          <a:extLst>
            <a:ext uri="{FF2B5EF4-FFF2-40B4-BE49-F238E27FC236}">
              <a16:creationId xmlns:a16="http://schemas.microsoft.com/office/drawing/2014/main" id="{7778F938-03CF-46C3-AA3E-23A3921AE2D7}"/>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0" name="Text Box 16">
          <a:extLst>
            <a:ext uri="{FF2B5EF4-FFF2-40B4-BE49-F238E27FC236}">
              <a16:creationId xmlns:a16="http://schemas.microsoft.com/office/drawing/2014/main" id="{AB25DFD9-DB2E-4D4F-80BA-2FE4532CCFA3}"/>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1" name="Text Box 17">
          <a:extLst>
            <a:ext uri="{FF2B5EF4-FFF2-40B4-BE49-F238E27FC236}">
              <a16:creationId xmlns:a16="http://schemas.microsoft.com/office/drawing/2014/main" id="{3C30FF96-ADE3-4E32-9863-9CB31B31B8AF}"/>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2" name="Text Box 18">
          <a:extLst>
            <a:ext uri="{FF2B5EF4-FFF2-40B4-BE49-F238E27FC236}">
              <a16:creationId xmlns:a16="http://schemas.microsoft.com/office/drawing/2014/main" id="{FA84B8D9-FB5D-417F-BFA0-419CC00D7197}"/>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23" name="Text Box 19">
          <a:extLst>
            <a:ext uri="{FF2B5EF4-FFF2-40B4-BE49-F238E27FC236}">
              <a16:creationId xmlns:a16="http://schemas.microsoft.com/office/drawing/2014/main" id="{ECD5493D-1558-4AD3-935E-002BDBF06D6F}"/>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4" name="Text Box 16">
          <a:extLst>
            <a:ext uri="{FF2B5EF4-FFF2-40B4-BE49-F238E27FC236}">
              <a16:creationId xmlns:a16="http://schemas.microsoft.com/office/drawing/2014/main" id="{629FDB9E-4AC4-455E-A81D-83D1E5BC2006}"/>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5" name="Text Box 17">
          <a:extLst>
            <a:ext uri="{FF2B5EF4-FFF2-40B4-BE49-F238E27FC236}">
              <a16:creationId xmlns:a16="http://schemas.microsoft.com/office/drawing/2014/main" id="{6F71BEC6-DC9D-4D61-A5B6-2887F7A56C7D}"/>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6" name="Text Box 18">
          <a:extLst>
            <a:ext uri="{FF2B5EF4-FFF2-40B4-BE49-F238E27FC236}">
              <a16:creationId xmlns:a16="http://schemas.microsoft.com/office/drawing/2014/main" id="{46E9AE3C-7866-444B-801E-7FC7FDA9B7E8}"/>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2927" name="Text Box 19">
          <a:extLst>
            <a:ext uri="{FF2B5EF4-FFF2-40B4-BE49-F238E27FC236}">
              <a16:creationId xmlns:a16="http://schemas.microsoft.com/office/drawing/2014/main" id="{9C0C90C0-A0E9-41E5-B540-7D00B05184C1}"/>
            </a:ext>
          </a:extLst>
        </xdr:cNvPr>
        <xdr:cNvSpPr txBox="1">
          <a:spLocks noChangeArrowheads="1"/>
        </xdr:cNvSpPr>
      </xdr:nvSpPr>
      <xdr:spPr bwMode="auto">
        <a:xfrm>
          <a:off x="30918150" y="324802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928" name="Text Box 15">
          <a:extLst>
            <a:ext uri="{FF2B5EF4-FFF2-40B4-BE49-F238E27FC236}">
              <a16:creationId xmlns:a16="http://schemas.microsoft.com/office/drawing/2014/main" id="{089A2711-597B-4C61-BBB1-CDF9056DEE02}"/>
            </a:ext>
          </a:extLst>
        </xdr:cNvPr>
        <xdr:cNvSpPr txBox="1">
          <a:spLocks noChangeArrowheads="1"/>
        </xdr:cNvSpPr>
      </xdr:nvSpPr>
      <xdr:spPr bwMode="auto">
        <a:xfrm>
          <a:off x="4743450" y="332232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29" name="Text Box 16">
          <a:extLst>
            <a:ext uri="{FF2B5EF4-FFF2-40B4-BE49-F238E27FC236}">
              <a16:creationId xmlns:a16="http://schemas.microsoft.com/office/drawing/2014/main" id="{EEE2F989-3E0A-402D-98D4-85A4E305CF5B}"/>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0" name="Text Box 17">
          <a:extLst>
            <a:ext uri="{FF2B5EF4-FFF2-40B4-BE49-F238E27FC236}">
              <a16:creationId xmlns:a16="http://schemas.microsoft.com/office/drawing/2014/main" id="{B4A9110F-F01B-4000-A77A-40D58A5FE4CD}"/>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1" name="Text Box 18">
          <a:extLst>
            <a:ext uri="{FF2B5EF4-FFF2-40B4-BE49-F238E27FC236}">
              <a16:creationId xmlns:a16="http://schemas.microsoft.com/office/drawing/2014/main" id="{BA0FDF17-A3AF-43F0-9A86-E0879EF6146C}"/>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32" name="Text Box 19">
          <a:extLst>
            <a:ext uri="{FF2B5EF4-FFF2-40B4-BE49-F238E27FC236}">
              <a16:creationId xmlns:a16="http://schemas.microsoft.com/office/drawing/2014/main" id="{F749BA86-E9AA-4537-A4C9-26B15231E3D3}"/>
            </a:ext>
          </a:extLst>
        </xdr:cNvPr>
        <xdr:cNvSpPr txBox="1">
          <a:spLocks noChangeArrowheads="1"/>
        </xdr:cNvSpPr>
      </xdr:nvSpPr>
      <xdr:spPr bwMode="auto">
        <a:xfrm>
          <a:off x="47434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33" name="Text Box 16">
          <a:extLst>
            <a:ext uri="{FF2B5EF4-FFF2-40B4-BE49-F238E27FC236}">
              <a16:creationId xmlns:a16="http://schemas.microsoft.com/office/drawing/2014/main" id="{B6A3520A-F13D-40B8-BE3C-FBD0F8EE0A74}"/>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0</xdr:rowOff>
    </xdr:from>
    <xdr:ext cx="95250" cy="171450"/>
    <xdr:sp macro="" textlink="">
      <xdr:nvSpPr>
        <xdr:cNvPr id="2934" name="Text Box 17">
          <a:extLst>
            <a:ext uri="{FF2B5EF4-FFF2-40B4-BE49-F238E27FC236}">
              <a16:creationId xmlns:a16="http://schemas.microsoft.com/office/drawing/2014/main" id="{B9DEDF7B-EBC9-42BF-AABB-5827415C3870}"/>
            </a:ext>
          </a:extLst>
        </xdr:cNvPr>
        <xdr:cNvSpPr txBox="1">
          <a:spLocks noChangeArrowheads="1"/>
        </xdr:cNvSpPr>
      </xdr:nvSpPr>
      <xdr:spPr bwMode="auto">
        <a:xfrm>
          <a:off x="1436370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15875</xdr:rowOff>
    </xdr:from>
    <xdr:ext cx="95250" cy="171450"/>
    <xdr:sp macro="" textlink="">
      <xdr:nvSpPr>
        <xdr:cNvPr id="2935" name="Text Box 18">
          <a:extLst>
            <a:ext uri="{FF2B5EF4-FFF2-40B4-BE49-F238E27FC236}">
              <a16:creationId xmlns:a16="http://schemas.microsoft.com/office/drawing/2014/main" id="{D46520AC-9BEA-4A5F-B221-43923FC283C6}"/>
            </a:ext>
          </a:extLst>
        </xdr:cNvPr>
        <xdr:cNvSpPr txBox="1">
          <a:spLocks noChangeArrowheads="1"/>
        </xdr:cNvSpPr>
      </xdr:nvSpPr>
      <xdr:spPr bwMode="auto">
        <a:xfrm>
          <a:off x="14355762" y="34353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6" name="Text Box 16">
          <a:extLst>
            <a:ext uri="{FF2B5EF4-FFF2-40B4-BE49-F238E27FC236}">
              <a16:creationId xmlns:a16="http://schemas.microsoft.com/office/drawing/2014/main" id="{78F62D2F-A201-4657-9FAD-F18F180DFC5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7" name="Text Box 17">
          <a:extLst>
            <a:ext uri="{FF2B5EF4-FFF2-40B4-BE49-F238E27FC236}">
              <a16:creationId xmlns:a16="http://schemas.microsoft.com/office/drawing/2014/main" id="{83D95812-571B-4B54-8B76-E7B50E730B6D}"/>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8" name="Text Box 18">
          <a:extLst>
            <a:ext uri="{FF2B5EF4-FFF2-40B4-BE49-F238E27FC236}">
              <a16:creationId xmlns:a16="http://schemas.microsoft.com/office/drawing/2014/main" id="{D73D6926-EB9C-44C6-A9FD-3889E767A2DC}"/>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39" name="Text Box 19">
          <a:extLst>
            <a:ext uri="{FF2B5EF4-FFF2-40B4-BE49-F238E27FC236}">
              <a16:creationId xmlns:a16="http://schemas.microsoft.com/office/drawing/2014/main" id="{5B2C68E0-FEFF-4B70-B743-1F4D16B895B5}"/>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40" name="Text Box 16">
          <a:extLst>
            <a:ext uri="{FF2B5EF4-FFF2-40B4-BE49-F238E27FC236}">
              <a16:creationId xmlns:a16="http://schemas.microsoft.com/office/drawing/2014/main" id="{C6171E93-F4A2-4395-8FB4-34BABD3FBC0B}"/>
            </a:ext>
          </a:extLst>
        </xdr:cNvPr>
        <xdr:cNvSpPr txBox="1">
          <a:spLocks noChangeArrowheads="1"/>
        </xdr:cNvSpPr>
      </xdr:nvSpPr>
      <xdr:spPr bwMode="auto">
        <a:xfrm>
          <a:off x="19183350" y="343376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41" name="Text Box 15">
          <a:extLst>
            <a:ext uri="{FF2B5EF4-FFF2-40B4-BE49-F238E27FC236}">
              <a16:creationId xmlns:a16="http://schemas.microsoft.com/office/drawing/2014/main" id="{7889B36B-D754-410E-900D-CB733BFF7F1F}"/>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2942" name="Text Box 15">
          <a:extLst>
            <a:ext uri="{FF2B5EF4-FFF2-40B4-BE49-F238E27FC236}">
              <a16:creationId xmlns:a16="http://schemas.microsoft.com/office/drawing/2014/main" id="{0BC28520-9B97-43FA-918F-43D4B80C3CD2}"/>
            </a:ext>
          </a:extLst>
        </xdr:cNvPr>
        <xdr:cNvSpPr txBox="1">
          <a:spLocks noChangeArrowheads="1"/>
        </xdr:cNvSpPr>
      </xdr:nvSpPr>
      <xdr:spPr bwMode="auto">
        <a:xfrm>
          <a:off x="4743450" y="34709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442269"/>
    <xdr:sp macro="" textlink="">
      <xdr:nvSpPr>
        <xdr:cNvPr id="2943" name="Text Box 15">
          <a:extLst>
            <a:ext uri="{FF2B5EF4-FFF2-40B4-BE49-F238E27FC236}">
              <a16:creationId xmlns:a16="http://schemas.microsoft.com/office/drawing/2014/main" id="{9F25D894-7ACE-4D61-8D8B-41BF86912C92}"/>
            </a:ext>
          </a:extLst>
        </xdr:cNvPr>
        <xdr:cNvSpPr txBox="1">
          <a:spLocks noChangeArrowheads="1"/>
        </xdr:cNvSpPr>
      </xdr:nvSpPr>
      <xdr:spPr bwMode="auto">
        <a:xfrm>
          <a:off x="14363700" y="34709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2944" name="Text Box 15">
          <a:extLst>
            <a:ext uri="{FF2B5EF4-FFF2-40B4-BE49-F238E27FC236}">
              <a16:creationId xmlns:a16="http://schemas.microsoft.com/office/drawing/2014/main" id="{B3A05AE6-CE4D-4875-9091-2D3020AE074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2945" name="Text Box 15">
          <a:extLst>
            <a:ext uri="{FF2B5EF4-FFF2-40B4-BE49-F238E27FC236}">
              <a16:creationId xmlns:a16="http://schemas.microsoft.com/office/drawing/2014/main" id="{F73D55C4-E0F6-43BB-8288-582F7ADAEE23}"/>
            </a:ext>
          </a:extLst>
        </xdr:cNvPr>
        <xdr:cNvSpPr txBox="1">
          <a:spLocks noChangeArrowheads="1"/>
        </xdr:cNvSpPr>
      </xdr:nvSpPr>
      <xdr:spPr bwMode="auto">
        <a:xfrm>
          <a:off x="4743450" y="34709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170392</xdr:rowOff>
    </xdr:from>
    <xdr:ext cx="95250" cy="213632"/>
    <xdr:sp macro="" textlink="">
      <xdr:nvSpPr>
        <xdr:cNvPr id="2946" name="Text Box 15">
          <a:extLst>
            <a:ext uri="{FF2B5EF4-FFF2-40B4-BE49-F238E27FC236}">
              <a16:creationId xmlns:a16="http://schemas.microsoft.com/office/drawing/2014/main" id="{D78C3FD0-2B2B-4E5F-B1A3-7ADF96E64D5D}"/>
            </a:ext>
          </a:extLst>
        </xdr:cNvPr>
        <xdr:cNvSpPr txBox="1">
          <a:spLocks noChangeArrowheads="1"/>
        </xdr:cNvSpPr>
      </xdr:nvSpPr>
      <xdr:spPr bwMode="auto">
        <a:xfrm>
          <a:off x="14392275" y="345080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7" name="Text Box 16">
          <a:extLst>
            <a:ext uri="{FF2B5EF4-FFF2-40B4-BE49-F238E27FC236}">
              <a16:creationId xmlns:a16="http://schemas.microsoft.com/office/drawing/2014/main" id="{BCFDDB71-26F9-43C6-AE50-3A8044A41C4B}"/>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8" name="Text Box 17">
          <a:extLst>
            <a:ext uri="{FF2B5EF4-FFF2-40B4-BE49-F238E27FC236}">
              <a16:creationId xmlns:a16="http://schemas.microsoft.com/office/drawing/2014/main" id="{0B338F3A-B9E9-4687-814A-A8150CBDC878}"/>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49" name="Text Box 18">
          <a:extLst>
            <a:ext uri="{FF2B5EF4-FFF2-40B4-BE49-F238E27FC236}">
              <a16:creationId xmlns:a16="http://schemas.microsoft.com/office/drawing/2014/main" id="{EC04B7C8-4AB3-4B13-BBB9-63A20AE072F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50" name="Text Box 19">
          <a:extLst>
            <a:ext uri="{FF2B5EF4-FFF2-40B4-BE49-F238E27FC236}">
              <a16:creationId xmlns:a16="http://schemas.microsoft.com/office/drawing/2014/main" id="{969CA0FA-79CA-419A-A564-F95E989A0464}"/>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1" name="Text Box 16">
          <a:extLst>
            <a:ext uri="{FF2B5EF4-FFF2-40B4-BE49-F238E27FC236}">
              <a16:creationId xmlns:a16="http://schemas.microsoft.com/office/drawing/2014/main" id="{22C5608E-2C05-40EC-97EC-8ED79E56448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2" name="Text Box 17">
          <a:extLst>
            <a:ext uri="{FF2B5EF4-FFF2-40B4-BE49-F238E27FC236}">
              <a16:creationId xmlns:a16="http://schemas.microsoft.com/office/drawing/2014/main" id="{A48CC5F7-A9E9-440C-93D2-FE19C4D282E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3" name="Text Box 18">
          <a:extLst>
            <a:ext uri="{FF2B5EF4-FFF2-40B4-BE49-F238E27FC236}">
              <a16:creationId xmlns:a16="http://schemas.microsoft.com/office/drawing/2014/main" id="{80A21C3A-DD0F-4ED3-AA1C-0F5C0FB8C066}"/>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54" name="Text Box 19">
          <a:extLst>
            <a:ext uri="{FF2B5EF4-FFF2-40B4-BE49-F238E27FC236}">
              <a16:creationId xmlns:a16="http://schemas.microsoft.com/office/drawing/2014/main" id="{95E61368-9F47-4FDC-9423-03425732B9E7}"/>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5" name="Text Box 16">
          <a:extLst>
            <a:ext uri="{FF2B5EF4-FFF2-40B4-BE49-F238E27FC236}">
              <a16:creationId xmlns:a16="http://schemas.microsoft.com/office/drawing/2014/main" id="{1EE2ACA3-7BD4-4F96-84AF-E66C359172B5}"/>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6" name="Text Box 17">
          <a:extLst>
            <a:ext uri="{FF2B5EF4-FFF2-40B4-BE49-F238E27FC236}">
              <a16:creationId xmlns:a16="http://schemas.microsoft.com/office/drawing/2014/main" id="{6A28EC91-904B-4B11-B369-90E0BC268017}"/>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7" name="Text Box 18">
          <a:extLst>
            <a:ext uri="{FF2B5EF4-FFF2-40B4-BE49-F238E27FC236}">
              <a16:creationId xmlns:a16="http://schemas.microsoft.com/office/drawing/2014/main" id="{E3600D8E-72BF-4AD5-B930-F50F2E2CC698}"/>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58" name="Text Box 19">
          <a:extLst>
            <a:ext uri="{FF2B5EF4-FFF2-40B4-BE49-F238E27FC236}">
              <a16:creationId xmlns:a16="http://schemas.microsoft.com/office/drawing/2014/main" id="{1E78E6B9-CEB4-4092-A880-DCFA2674FF37}"/>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2959" name="Text Box 15">
          <a:extLst>
            <a:ext uri="{FF2B5EF4-FFF2-40B4-BE49-F238E27FC236}">
              <a16:creationId xmlns:a16="http://schemas.microsoft.com/office/drawing/2014/main" id="{9160A764-14D1-4074-819A-DD27A13B6477}"/>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0" name="Text Box 16">
          <a:extLst>
            <a:ext uri="{FF2B5EF4-FFF2-40B4-BE49-F238E27FC236}">
              <a16:creationId xmlns:a16="http://schemas.microsoft.com/office/drawing/2014/main" id="{FB8DC64A-139F-4134-BD89-57B84607636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1" name="Text Box 17">
          <a:extLst>
            <a:ext uri="{FF2B5EF4-FFF2-40B4-BE49-F238E27FC236}">
              <a16:creationId xmlns:a16="http://schemas.microsoft.com/office/drawing/2014/main" id="{A01177DE-5BE8-4C50-84AD-67E6EC03BC8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2" name="Text Box 18">
          <a:extLst>
            <a:ext uri="{FF2B5EF4-FFF2-40B4-BE49-F238E27FC236}">
              <a16:creationId xmlns:a16="http://schemas.microsoft.com/office/drawing/2014/main" id="{78500F3A-F565-43E1-8537-92DD90872597}"/>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63" name="Text Box 19">
          <a:extLst>
            <a:ext uri="{FF2B5EF4-FFF2-40B4-BE49-F238E27FC236}">
              <a16:creationId xmlns:a16="http://schemas.microsoft.com/office/drawing/2014/main" id="{869F0376-5A02-4CC5-976A-2C44934935A0}"/>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4" name="Text Box 16">
          <a:extLst>
            <a:ext uri="{FF2B5EF4-FFF2-40B4-BE49-F238E27FC236}">
              <a16:creationId xmlns:a16="http://schemas.microsoft.com/office/drawing/2014/main" id="{015E55C5-EEA8-40D3-B43B-3D7CDE4C13A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5" name="Text Box 17">
          <a:extLst>
            <a:ext uri="{FF2B5EF4-FFF2-40B4-BE49-F238E27FC236}">
              <a16:creationId xmlns:a16="http://schemas.microsoft.com/office/drawing/2014/main" id="{2A8B79E2-9DD3-4241-9E2D-98CB5DB2DBCA}"/>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66" name="Text Box 18">
          <a:extLst>
            <a:ext uri="{FF2B5EF4-FFF2-40B4-BE49-F238E27FC236}">
              <a16:creationId xmlns:a16="http://schemas.microsoft.com/office/drawing/2014/main" id="{11EF1686-6562-40D9-9032-6810E4D816F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7" name="Text Box 16">
          <a:extLst>
            <a:ext uri="{FF2B5EF4-FFF2-40B4-BE49-F238E27FC236}">
              <a16:creationId xmlns:a16="http://schemas.microsoft.com/office/drawing/2014/main" id="{E4847077-E665-46CC-A972-F44A46625319}"/>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8" name="Text Box 17">
          <a:extLst>
            <a:ext uri="{FF2B5EF4-FFF2-40B4-BE49-F238E27FC236}">
              <a16:creationId xmlns:a16="http://schemas.microsoft.com/office/drawing/2014/main" id="{6BC40607-C458-4FEA-A5F3-B3E08A43AC5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69" name="Text Box 18">
          <a:extLst>
            <a:ext uri="{FF2B5EF4-FFF2-40B4-BE49-F238E27FC236}">
              <a16:creationId xmlns:a16="http://schemas.microsoft.com/office/drawing/2014/main" id="{96C6EB47-5A82-4E04-AC53-609A2ACDC93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0" name="Text Box 19">
          <a:extLst>
            <a:ext uri="{FF2B5EF4-FFF2-40B4-BE49-F238E27FC236}">
              <a16:creationId xmlns:a16="http://schemas.microsoft.com/office/drawing/2014/main" id="{54FC843A-D7F6-4375-A0CC-448DEC47910A}"/>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1" name="Text Box 16">
          <a:extLst>
            <a:ext uri="{FF2B5EF4-FFF2-40B4-BE49-F238E27FC236}">
              <a16:creationId xmlns:a16="http://schemas.microsoft.com/office/drawing/2014/main" id="{1F228E3F-8AE1-4248-91AF-5FF8D3804F35}"/>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2" name="Text Box 17">
          <a:extLst>
            <a:ext uri="{FF2B5EF4-FFF2-40B4-BE49-F238E27FC236}">
              <a16:creationId xmlns:a16="http://schemas.microsoft.com/office/drawing/2014/main" id="{F0F1428C-9AA0-4440-A8BB-1AE035FB6AB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3" name="Text Box 18">
          <a:extLst>
            <a:ext uri="{FF2B5EF4-FFF2-40B4-BE49-F238E27FC236}">
              <a16:creationId xmlns:a16="http://schemas.microsoft.com/office/drawing/2014/main" id="{23A3F522-2325-4472-B606-299B63B1B595}"/>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2974" name="Text Box 19">
          <a:extLst>
            <a:ext uri="{FF2B5EF4-FFF2-40B4-BE49-F238E27FC236}">
              <a16:creationId xmlns:a16="http://schemas.microsoft.com/office/drawing/2014/main" id="{61E135AC-13F5-494C-8199-6EC77DA76393}"/>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2975" name="Text Box 15">
          <a:extLst>
            <a:ext uri="{FF2B5EF4-FFF2-40B4-BE49-F238E27FC236}">
              <a16:creationId xmlns:a16="http://schemas.microsoft.com/office/drawing/2014/main" id="{D35AC249-1BD5-4B94-9999-2874660C9A29}"/>
            </a:ext>
          </a:extLst>
        </xdr:cNvPr>
        <xdr:cNvSpPr txBox="1">
          <a:spLocks noChangeArrowheads="1"/>
        </xdr:cNvSpPr>
      </xdr:nvSpPr>
      <xdr:spPr bwMode="auto">
        <a:xfrm>
          <a:off x="4743450" y="34709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442269"/>
    <xdr:sp macro="" textlink="">
      <xdr:nvSpPr>
        <xdr:cNvPr id="2976" name="Text Box 15">
          <a:extLst>
            <a:ext uri="{FF2B5EF4-FFF2-40B4-BE49-F238E27FC236}">
              <a16:creationId xmlns:a16="http://schemas.microsoft.com/office/drawing/2014/main" id="{13BA04A0-9527-4121-AB5C-FB65B7B81703}"/>
            </a:ext>
          </a:extLst>
        </xdr:cNvPr>
        <xdr:cNvSpPr txBox="1">
          <a:spLocks noChangeArrowheads="1"/>
        </xdr:cNvSpPr>
      </xdr:nvSpPr>
      <xdr:spPr bwMode="auto">
        <a:xfrm>
          <a:off x="14363700" y="34709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2977" name="Text Box 15">
          <a:extLst>
            <a:ext uri="{FF2B5EF4-FFF2-40B4-BE49-F238E27FC236}">
              <a16:creationId xmlns:a16="http://schemas.microsoft.com/office/drawing/2014/main" id="{B3F9F23F-FA3B-4BEA-BA18-633395540F06}"/>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2978" name="Text Box 15">
          <a:extLst>
            <a:ext uri="{FF2B5EF4-FFF2-40B4-BE49-F238E27FC236}">
              <a16:creationId xmlns:a16="http://schemas.microsoft.com/office/drawing/2014/main" id="{B4F84BB1-B070-4103-8CB8-A3A3B31ACB02}"/>
            </a:ext>
          </a:extLst>
        </xdr:cNvPr>
        <xdr:cNvSpPr txBox="1">
          <a:spLocks noChangeArrowheads="1"/>
        </xdr:cNvSpPr>
      </xdr:nvSpPr>
      <xdr:spPr bwMode="auto">
        <a:xfrm>
          <a:off x="4743450" y="34709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78</xdr:row>
      <xdr:rowOff>504825</xdr:rowOff>
    </xdr:from>
    <xdr:ext cx="95250" cy="213632"/>
    <xdr:sp macro="" textlink="">
      <xdr:nvSpPr>
        <xdr:cNvPr id="2979" name="Text Box 15">
          <a:extLst>
            <a:ext uri="{FF2B5EF4-FFF2-40B4-BE49-F238E27FC236}">
              <a16:creationId xmlns:a16="http://schemas.microsoft.com/office/drawing/2014/main" id="{6D854DFD-03DE-4577-BF14-169BD8DBEFE7}"/>
            </a:ext>
          </a:extLst>
        </xdr:cNvPr>
        <xdr:cNvSpPr txBox="1">
          <a:spLocks noChangeArrowheads="1"/>
        </xdr:cNvSpPr>
      </xdr:nvSpPr>
      <xdr:spPr bwMode="auto">
        <a:xfrm>
          <a:off x="1436370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0" name="Text Box 16">
          <a:extLst>
            <a:ext uri="{FF2B5EF4-FFF2-40B4-BE49-F238E27FC236}">
              <a16:creationId xmlns:a16="http://schemas.microsoft.com/office/drawing/2014/main" id="{E7156CE2-2ADC-4A66-A6A9-EEE3E3D9ED3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1" name="Text Box 17">
          <a:extLst>
            <a:ext uri="{FF2B5EF4-FFF2-40B4-BE49-F238E27FC236}">
              <a16:creationId xmlns:a16="http://schemas.microsoft.com/office/drawing/2014/main" id="{45121519-70F1-44BE-9AFC-0318C8DD94D3}"/>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2" name="Text Box 18">
          <a:extLst>
            <a:ext uri="{FF2B5EF4-FFF2-40B4-BE49-F238E27FC236}">
              <a16:creationId xmlns:a16="http://schemas.microsoft.com/office/drawing/2014/main" id="{109D6B34-FD4C-41C9-9C65-627289AAF8B2}"/>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83" name="Text Box 19">
          <a:extLst>
            <a:ext uri="{FF2B5EF4-FFF2-40B4-BE49-F238E27FC236}">
              <a16:creationId xmlns:a16="http://schemas.microsoft.com/office/drawing/2014/main" id="{E3701E08-1655-4801-A625-514293BB2FCD}"/>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4" name="Text Box 16">
          <a:extLst>
            <a:ext uri="{FF2B5EF4-FFF2-40B4-BE49-F238E27FC236}">
              <a16:creationId xmlns:a16="http://schemas.microsoft.com/office/drawing/2014/main" id="{97978CF1-9211-43BE-87C5-4D3D1C2C593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5" name="Text Box 17">
          <a:extLst>
            <a:ext uri="{FF2B5EF4-FFF2-40B4-BE49-F238E27FC236}">
              <a16:creationId xmlns:a16="http://schemas.microsoft.com/office/drawing/2014/main" id="{A955D769-521D-4A20-8DC2-A37C79C74C7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6" name="Text Box 18">
          <a:extLst>
            <a:ext uri="{FF2B5EF4-FFF2-40B4-BE49-F238E27FC236}">
              <a16:creationId xmlns:a16="http://schemas.microsoft.com/office/drawing/2014/main" id="{62671549-BEFE-4629-A3AE-55FA7377A51F}"/>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87" name="Text Box 19">
          <a:extLst>
            <a:ext uri="{FF2B5EF4-FFF2-40B4-BE49-F238E27FC236}">
              <a16:creationId xmlns:a16="http://schemas.microsoft.com/office/drawing/2014/main" id="{1A7CC2C3-B301-4EF2-84E6-57E1D604231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88" name="Text Box 16">
          <a:extLst>
            <a:ext uri="{FF2B5EF4-FFF2-40B4-BE49-F238E27FC236}">
              <a16:creationId xmlns:a16="http://schemas.microsoft.com/office/drawing/2014/main" id="{72B0D7FF-ECAF-446D-B8CF-52B3E7CF0152}"/>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89" name="Text Box 17">
          <a:extLst>
            <a:ext uri="{FF2B5EF4-FFF2-40B4-BE49-F238E27FC236}">
              <a16:creationId xmlns:a16="http://schemas.microsoft.com/office/drawing/2014/main" id="{7D22EFD2-1C77-4E85-A195-578EA683335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90" name="Text Box 18">
          <a:extLst>
            <a:ext uri="{FF2B5EF4-FFF2-40B4-BE49-F238E27FC236}">
              <a16:creationId xmlns:a16="http://schemas.microsoft.com/office/drawing/2014/main" id="{7CC3B74A-C2E6-4CD4-91A7-E8688CC7AA83}"/>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2991" name="Text Box 19">
          <a:extLst>
            <a:ext uri="{FF2B5EF4-FFF2-40B4-BE49-F238E27FC236}">
              <a16:creationId xmlns:a16="http://schemas.microsoft.com/office/drawing/2014/main" id="{3317B065-5367-4FD9-B8F9-B0918E367676}"/>
            </a:ext>
          </a:extLst>
        </xdr:cNvPr>
        <xdr:cNvSpPr txBox="1">
          <a:spLocks noChangeArrowheads="1"/>
        </xdr:cNvSpPr>
      </xdr:nvSpPr>
      <xdr:spPr bwMode="auto">
        <a:xfrm>
          <a:off x="309181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2992" name="Text Box 15">
          <a:extLst>
            <a:ext uri="{FF2B5EF4-FFF2-40B4-BE49-F238E27FC236}">
              <a16:creationId xmlns:a16="http://schemas.microsoft.com/office/drawing/2014/main" id="{20264664-AA38-4C8F-897F-5DB8AE77B8CE}"/>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3" name="Text Box 16">
          <a:extLst>
            <a:ext uri="{FF2B5EF4-FFF2-40B4-BE49-F238E27FC236}">
              <a16:creationId xmlns:a16="http://schemas.microsoft.com/office/drawing/2014/main" id="{74240848-9D28-404F-AFB0-4CF18D50B70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4" name="Text Box 17">
          <a:extLst>
            <a:ext uri="{FF2B5EF4-FFF2-40B4-BE49-F238E27FC236}">
              <a16:creationId xmlns:a16="http://schemas.microsoft.com/office/drawing/2014/main" id="{26FEE323-D640-4D1F-8D91-080249344386}"/>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5" name="Text Box 18">
          <a:extLst>
            <a:ext uri="{FF2B5EF4-FFF2-40B4-BE49-F238E27FC236}">
              <a16:creationId xmlns:a16="http://schemas.microsoft.com/office/drawing/2014/main" id="{5FF82CB2-913B-4E1D-A90A-26301DCB2368}"/>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2996" name="Text Box 19">
          <a:extLst>
            <a:ext uri="{FF2B5EF4-FFF2-40B4-BE49-F238E27FC236}">
              <a16:creationId xmlns:a16="http://schemas.microsoft.com/office/drawing/2014/main" id="{14BF9967-CFCE-4A60-85C9-1B05188D9B6A}"/>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80</xdr:row>
      <xdr:rowOff>504825</xdr:rowOff>
    </xdr:from>
    <xdr:ext cx="95250" cy="442269"/>
    <xdr:sp macro="" textlink="">
      <xdr:nvSpPr>
        <xdr:cNvPr id="2997" name="Text Box 15">
          <a:extLst>
            <a:ext uri="{FF2B5EF4-FFF2-40B4-BE49-F238E27FC236}">
              <a16:creationId xmlns:a16="http://schemas.microsoft.com/office/drawing/2014/main" id="{A43CE4B8-A2E9-4F1B-B277-6BE5FDB42996}"/>
            </a:ext>
          </a:extLst>
        </xdr:cNvPr>
        <xdr:cNvSpPr txBox="1">
          <a:spLocks noChangeArrowheads="1"/>
        </xdr:cNvSpPr>
      </xdr:nvSpPr>
      <xdr:spPr bwMode="auto">
        <a:xfrm>
          <a:off x="14363700" y="35452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98" name="Text Box 16">
          <a:extLst>
            <a:ext uri="{FF2B5EF4-FFF2-40B4-BE49-F238E27FC236}">
              <a16:creationId xmlns:a16="http://schemas.microsoft.com/office/drawing/2014/main" id="{D5390314-0C07-4751-97BE-53E86BC3D3A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2999" name="Text Box 17">
          <a:extLst>
            <a:ext uri="{FF2B5EF4-FFF2-40B4-BE49-F238E27FC236}">
              <a16:creationId xmlns:a16="http://schemas.microsoft.com/office/drawing/2014/main" id="{DC41DE60-4B52-496F-8782-A8C5EBD90EAE}"/>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00" name="Text Box 18">
          <a:extLst>
            <a:ext uri="{FF2B5EF4-FFF2-40B4-BE49-F238E27FC236}">
              <a16:creationId xmlns:a16="http://schemas.microsoft.com/office/drawing/2014/main" id="{CD78A2CC-AD71-46D7-92F9-F2B8D6576D95}"/>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1" name="Text Box 16">
          <a:extLst>
            <a:ext uri="{FF2B5EF4-FFF2-40B4-BE49-F238E27FC236}">
              <a16:creationId xmlns:a16="http://schemas.microsoft.com/office/drawing/2014/main" id="{9EEAF40C-05AD-4A31-85A4-C7390C192F6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2" name="Text Box 17">
          <a:extLst>
            <a:ext uri="{FF2B5EF4-FFF2-40B4-BE49-F238E27FC236}">
              <a16:creationId xmlns:a16="http://schemas.microsoft.com/office/drawing/2014/main" id="{D1C0BBEB-5870-41BB-8E20-545091CB880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3" name="Text Box 18">
          <a:extLst>
            <a:ext uri="{FF2B5EF4-FFF2-40B4-BE49-F238E27FC236}">
              <a16:creationId xmlns:a16="http://schemas.microsoft.com/office/drawing/2014/main" id="{F718D80D-1F83-4597-9455-A9954E284F4D}"/>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4" name="Text Box 19">
          <a:extLst>
            <a:ext uri="{FF2B5EF4-FFF2-40B4-BE49-F238E27FC236}">
              <a16:creationId xmlns:a16="http://schemas.microsoft.com/office/drawing/2014/main" id="{446D3C2B-E431-4497-B0B8-8FCB23F19CB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5" name="Text Box 16">
          <a:extLst>
            <a:ext uri="{FF2B5EF4-FFF2-40B4-BE49-F238E27FC236}">
              <a16:creationId xmlns:a16="http://schemas.microsoft.com/office/drawing/2014/main" id="{C13F008A-FF63-4C0E-B5FE-9F9DC8014F2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6" name="Text Box 17">
          <a:extLst>
            <a:ext uri="{FF2B5EF4-FFF2-40B4-BE49-F238E27FC236}">
              <a16:creationId xmlns:a16="http://schemas.microsoft.com/office/drawing/2014/main" id="{08DB9355-1489-44F2-B36A-BC5E435CADE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07" name="Text Box 18">
          <a:extLst>
            <a:ext uri="{FF2B5EF4-FFF2-40B4-BE49-F238E27FC236}">
              <a16:creationId xmlns:a16="http://schemas.microsoft.com/office/drawing/2014/main" id="{E417F91A-FBA5-4C10-9C0A-2E5F9712F63A}"/>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08" name="Text Box 15">
          <a:extLst>
            <a:ext uri="{FF2B5EF4-FFF2-40B4-BE49-F238E27FC236}">
              <a16:creationId xmlns:a16="http://schemas.microsoft.com/office/drawing/2014/main" id="{8AAD1E42-F36F-4323-A4AA-26CDD5DD9D0C}"/>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09" name="Text Box 16">
          <a:extLst>
            <a:ext uri="{FF2B5EF4-FFF2-40B4-BE49-F238E27FC236}">
              <a16:creationId xmlns:a16="http://schemas.microsoft.com/office/drawing/2014/main" id="{F6C8AB2A-72C4-4F2D-8986-A7FF9F86EE3C}"/>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0" name="Text Box 17">
          <a:extLst>
            <a:ext uri="{FF2B5EF4-FFF2-40B4-BE49-F238E27FC236}">
              <a16:creationId xmlns:a16="http://schemas.microsoft.com/office/drawing/2014/main" id="{C93E8298-BB9E-4A0F-A0A9-1E34371685A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1" name="Text Box 18">
          <a:extLst>
            <a:ext uri="{FF2B5EF4-FFF2-40B4-BE49-F238E27FC236}">
              <a16:creationId xmlns:a16="http://schemas.microsoft.com/office/drawing/2014/main" id="{13E48B0D-7785-4F7B-A7AE-5260F6187D7E}"/>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12" name="Text Box 19">
          <a:extLst>
            <a:ext uri="{FF2B5EF4-FFF2-40B4-BE49-F238E27FC236}">
              <a16:creationId xmlns:a16="http://schemas.microsoft.com/office/drawing/2014/main" id="{69FB213F-C22F-4F1F-8946-91A608C4E197}"/>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3" name="Text Box 16">
          <a:extLst>
            <a:ext uri="{FF2B5EF4-FFF2-40B4-BE49-F238E27FC236}">
              <a16:creationId xmlns:a16="http://schemas.microsoft.com/office/drawing/2014/main" id="{94B05C31-66F7-400F-8513-AA7856102020}"/>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4" name="Text Box 17">
          <a:extLst>
            <a:ext uri="{FF2B5EF4-FFF2-40B4-BE49-F238E27FC236}">
              <a16:creationId xmlns:a16="http://schemas.microsoft.com/office/drawing/2014/main" id="{63148E27-5A10-4B37-AA25-C5597FB679D4}"/>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5" name="Text Box 18">
          <a:extLst>
            <a:ext uri="{FF2B5EF4-FFF2-40B4-BE49-F238E27FC236}">
              <a16:creationId xmlns:a16="http://schemas.microsoft.com/office/drawing/2014/main" id="{A822C885-050B-4E9A-BB2A-D23A1F646BC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16" name="Text Box 19">
          <a:extLst>
            <a:ext uri="{FF2B5EF4-FFF2-40B4-BE49-F238E27FC236}">
              <a16:creationId xmlns:a16="http://schemas.microsoft.com/office/drawing/2014/main" id="{B452B345-2A72-43BD-A55A-0CDCD97488AD}"/>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7" name="Text Box 16">
          <a:extLst>
            <a:ext uri="{FF2B5EF4-FFF2-40B4-BE49-F238E27FC236}">
              <a16:creationId xmlns:a16="http://schemas.microsoft.com/office/drawing/2014/main" id="{34D56282-0082-4FB1-9712-FC29A28E387C}"/>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8" name="Text Box 17">
          <a:extLst>
            <a:ext uri="{FF2B5EF4-FFF2-40B4-BE49-F238E27FC236}">
              <a16:creationId xmlns:a16="http://schemas.microsoft.com/office/drawing/2014/main" id="{6A5FBEEB-901D-4A03-9880-83032362F961}"/>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19" name="Text Box 18">
          <a:extLst>
            <a:ext uri="{FF2B5EF4-FFF2-40B4-BE49-F238E27FC236}">
              <a16:creationId xmlns:a16="http://schemas.microsoft.com/office/drawing/2014/main" id="{A3578551-930A-491D-A6FE-50BA8D99E44B}"/>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020" name="Text Box 19">
          <a:extLst>
            <a:ext uri="{FF2B5EF4-FFF2-40B4-BE49-F238E27FC236}">
              <a16:creationId xmlns:a16="http://schemas.microsoft.com/office/drawing/2014/main" id="{FB537A73-3A96-4F51-B8F2-21D6CB58DFAC}"/>
            </a:ext>
          </a:extLst>
        </xdr:cNvPr>
        <xdr:cNvSpPr txBox="1">
          <a:spLocks noChangeArrowheads="1"/>
        </xdr:cNvSpPr>
      </xdr:nvSpPr>
      <xdr:spPr bwMode="auto">
        <a:xfrm>
          <a:off x="30918150" y="34709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021" name="Text Box 15">
          <a:extLst>
            <a:ext uri="{FF2B5EF4-FFF2-40B4-BE49-F238E27FC236}">
              <a16:creationId xmlns:a16="http://schemas.microsoft.com/office/drawing/2014/main" id="{5AE6EB79-79B5-44C3-B6A3-03957ADF261C}"/>
            </a:ext>
          </a:extLst>
        </xdr:cNvPr>
        <xdr:cNvSpPr txBox="1">
          <a:spLocks noChangeArrowheads="1"/>
        </xdr:cNvSpPr>
      </xdr:nvSpPr>
      <xdr:spPr bwMode="auto">
        <a:xfrm>
          <a:off x="4743450" y="354520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2" name="Text Box 16">
          <a:extLst>
            <a:ext uri="{FF2B5EF4-FFF2-40B4-BE49-F238E27FC236}">
              <a16:creationId xmlns:a16="http://schemas.microsoft.com/office/drawing/2014/main" id="{B5C8C185-E7B0-41FD-978A-E33B3F74DFCF}"/>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3" name="Text Box 17">
          <a:extLst>
            <a:ext uri="{FF2B5EF4-FFF2-40B4-BE49-F238E27FC236}">
              <a16:creationId xmlns:a16="http://schemas.microsoft.com/office/drawing/2014/main" id="{7FE51ABD-8946-42FF-A9CB-021BA247BC2C}"/>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4" name="Text Box 18">
          <a:extLst>
            <a:ext uri="{FF2B5EF4-FFF2-40B4-BE49-F238E27FC236}">
              <a16:creationId xmlns:a16="http://schemas.microsoft.com/office/drawing/2014/main" id="{9286FD3B-47DB-426F-9E5A-BC693348C1A5}"/>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25" name="Text Box 19">
          <a:extLst>
            <a:ext uri="{FF2B5EF4-FFF2-40B4-BE49-F238E27FC236}">
              <a16:creationId xmlns:a16="http://schemas.microsoft.com/office/drawing/2014/main" id="{5898916E-09D4-4CF8-8040-050926590281}"/>
            </a:ext>
          </a:extLst>
        </xdr:cNvPr>
        <xdr:cNvSpPr txBox="1">
          <a:spLocks noChangeArrowheads="1"/>
        </xdr:cNvSpPr>
      </xdr:nvSpPr>
      <xdr:spPr bwMode="auto">
        <a:xfrm>
          <a:off x="47434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26" name="Text Box 16">
          <a:extLst>
            <a:ext uri="{FF2B5EF4-FFF2-40B4-BE49-F238E27FC236}">
              <a16:creationId xmlns:a16="http://schemas.microsoft.com/office/drawing/2014/main" id="{929CDB87-D2CA-4D81-867B-D76F7F47DEEC}"/>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0</xdr:rowOff>
    </xdr:from>
    <xdr:ext cx="95250" cy="171450"/>
    <xdr:sp macro="" textlink="">
      <xdr:nvSpPr>
        <xdr:cNvPr id="3027" name="Text Box 17">
          <a:extLst>
            <a:ext uri="{FF2B5EF4-FFF2-40B4-BE49-F238E27FC236}">
              <a16:creationId xmlns:a16="http://schemas.microsoft.com/office/drawing/2014/main" id="{17239626-BEAC-46D9-9C30-D0CEBDF4778B}"/>
            </a:ext>
          </a:extLst>
        </xdr:cNvPr>
        <xdr:cNvSpPr txBox="1">
          <a:spLocks noChangeArrowheads="1"/>
        </xdr:cNvSpPr>
      </xdr:nvSpPr>
      <xdr:spPr bwMode="auto">
        <a:xfrm>
          <a:off x="1436370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15875</xdr:rowOff>
    </xdr:from>
    <xdr:ext cx="95250" cy="171450"/>
    <xdr:sp macro="" textlink="">
      <xdr:nvSpPr>
        <xdr:cNvPr id="3028" name="Text Box 18">
          <a:extLst>
            <a:ext uri="{FF2B5EF4-FFF2-40B4-BE49-F238E27FC236}">
              <a16:creationId xmlns:a16="http://schemas.microsoft.com/office/drawing/2014/main" id="{ABCF0047-715D-4E66-B46B-76D7CB0BA793}"/>
            </a:ext>
          </a:extLst>
        </xdr:cNvPr>
        <xdr:cNvSpPr txBox="1">
          <a:spLocks noChangeArrowheads="1"/>
        </xdr:cNvSpPr>
      </xdr:nvSpPr>
      <xdr:spPr bwMode="auto">
        <a:xfrm>
          <a:off x="14355762" y="36582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29" name="Text Box 16">
          <a:extLst>
            <a:ext uri="{FF2B5EF4-FFF2-40B4-BE49-F238E27FC236}">
              <a16:creationId xmlns:a16="http://schemas.microsoft.com/office/drawing/2014/main" id="{BE3DD979-A4EC-447C-B319-1F44477E6477}"/>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0" name="Text Box 17">
          <a:extLst>
            <a:ext uri="{FF2B5EF4-FFF2-40B4-BE49-F238E27FC236}">
              <a16:creationId xmlns:a16="http://schemas.microsoft.com/office/drawing/2014/main" id="{0EBFC65B-B80A-4DE7-8FAC-06A5B27CFEF8}"/>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1" name="Text Box 18">
          <a:extLst>
            <a:ext uri="{FF2B5EF4-FFF2-40B4-BE49-F238E27FC236}">
              <a16:creationId xmlns:a16="http://schemas.microsoft.com/office/drawing/2014/main" id="{6C4C8ADC-CF3C-413E-BE18-566801222A59}"/>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2" name="Text Box 19">
          <a:extLst>
            <a:ext uri="{FF2B5EF4-FFF2-40B4-BE49-F238E27FC236}">
              <a16:creationId xmlns:a16="http://schemas.microsoft.com/office/drawing/2014/main" id="{6FD69907-207D-4F95-8D83-561DA41A2682}"/>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33" name="Text Box 16">
          <a:extLst>
            <a:ext uri="{FF2B5EF4-FFF2-40B4-BE49-F238E27FC236}">
              <a16:creationId xmlns:a16="http://schemas.microsoft.com/office/drawing/2014/main" id="{CD5F106F-59DC-451E-AFB6-02FB1EFB47CF}"/>
            </a:ext>
          </a:extLst>
        </xdr:cNvPr>
        <xdr:cNvSpPr txBox="1">
          <a:spLocks noChangeArrowheads="1"/>
        </xdr:cNvSpPr>
      </xdr:nvSpPr>
      <xdr:spPr bwMode="auto">
        <a:xfrm>
          <a:off x="19183350" y="365664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34" name="Text Box 15">
          <a:extLst>
            <a:ext uri="{FF2B5EF4-FFF2-40B4-BE49-F238E27FC236}">
              <a16:creationId xmlns:a16="http://schemas.microsoft.com/office/drawing/2014/main" id="{1DFFD2A7-AA25-4530-8CBD-CF947EC9791B}"/>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3035" name="Text Box 15">
          <a:extLst>
            <a:ext uri="{FF2B5EF4-FFF2-40B4-BE49-F238E27FC236}">
              <a16:creationId xmlns:a16="http://schemas.microsoft.com/office/drawing/2014/main" id="{6B3F30D8-66F7-4D04-A76C-9A23F604F7AC}"/>
            </a:ext>
          </a:extLst>
        </xdr:cNvPr>
        <xdr:cNvSpPr txBox="1">
          <a:spLocks noChangeArrowheads="1"/>
        </xdr:cNvSpPr>
      </xdr:nvSpPr>
      <xdr:spPr bwMode="auto">
        <a:xfrm>
          <a:off x="4743450" y="36937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3036" name="Text Box 15">
          <a:extLst>
            <a:ext uri="{FF2B5EF4-FFF2-40B4-BE49-F238E27FC236}">
              <a16:creationId xmlns:a16="http://schemas.microsoft.com/office/drawing/2014/main" id="{C99D56C9-FEAF-49DB-8868-184FE4783528}"/>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037" name="Text Box 15">
          <a:extLst>
            <a:ext uri="{FF2B5EF4-FFF2-40B4-BE49-F238E27FC236}">
              <a16:creationId xmlns:a16="http://schemas.microsoft.com/office/drawing/2014/main" id="{D42C3919-8A0F-45C1-A8D5-92AA2495814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038" name="Text Box 15">
          <a:extLst>
            <a:ext uri="{FF2B5EF4-FFF2-40B4-BE49-F238E27FC236}">
              <a16:creationId xmlns:a16="http://schemas.microsoft.com/office/drawing/2014/main" id="{BDE4F918-0D4B-4004-B2BF-1EC7FFA3E5AD}"/>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170392</xdr:rowOff>
    </xdr:from>
    <xdr:ext cx="95250" cy="213632"/>
    <xdr:sp macro="" textlink="">
      <xdr:nvSpPr>
        <xdr:cNvPr id="3039" name="Text Box 15">
          <a:extLst>
            <a:ext uri="{FF2B5EF4-FFF2-40B4-BE49-F238E27FC236}">
              <a16:creationId xmlns:a16="http://schemas.microsoft.com/office/drawing/2014/main" id="{DCAA116A-C68E-47CB-BA49-E5A295D69E0B}"/>
            </a:ext>
          </a:extLst>
        </xdr:cNvPr>
        <xdr:cNvSpPr txBox="1">
          <a:spLocks noChangeArrowheads="1"/>
        </xdr:cNvSpPr>
      </xdr:nvSpPr>
      <xdr:spPr bwMode="auto">
        <a:xfrm>
          <a:off x="14392275" y="367368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0" name="Text Box 16">
          <a:extLst>
            <a:ext uri="{FF2B5EF4-FFF2-40B4-BE49-F238E27FC236}">
              <a16:creationId xmlns:a16="http://schemas.microsoft.com/office/drawing/2014/main" id="{522F7178-A70A-4DE8-8522-97D48CE51994}"/>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1" name="Text Box 17">
          <a:extLst>
            <a:ext uri="{FF2B5EF4-FFF2-40B4-BE49-F238E27FC236}">
              <a16:creationId xmlns:a16="http://schemas.microsoft.com/office/drawing/2014/main" id="{476EB2BA-BC22-4440-8DCB-776696FDF70F}"/>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2" name="Text Box 18">
          <a:extLst>
            <a:ext uri="{FF2B5EF4-FFF2-40B4-BE49-F238E27FC236}">
              <a16:creationId xmlns:a16="http://schemas.microsoft.com/office/drawing/2014/main" id="{292DAF00-61D8-479B-9F52-4867C7B9BF57}"/>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43" name="Text Box 19">
          <a:extLst>
            <a:ext uri="{FF2B5EF4-FFF2-40B4-BE49-F238E27FC236}">
              <a16:creationId xmlns:a16="http://schemas.microsoft.com/office/drawing/2014/main" id="{F59207B0-B8C4-4541-A858-2439DAA6313C}"/>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4" name="Text Box 16">
          <a:extLst>
            <a:ext uri="{FF2B5EF4-FFF2-40B4-BE49-F238E27FC236}">
              <a16:creationId xmlns:a16="http://schemas.microsoft.com/office/drawing/2014/main" id="{155AB38E-EF76-4DC4-A421-DD8BA6364991}"/>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5" name="Text Box 17">
          <a:extLst>
            <a:ext uri="{FF2B5EF4-FFF2-40B4-BE49-F238E27FC236}">
              <a16:creationId xmlns:a16="http://schemas.microsoft.com/office/drawing/2014/main" id="{F339F75F-36EF-4EDE-9A11-20A6FEA6992F}"/>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6" name="Text Box 18">
          <a:extLst>
            <a:ext uri="{FF2B5EF4-FFF2-40B4-BE49-F238E27FC236}">
              <a16:creationId xmlns:a16="http://schemas.microsoft.com/office/drawing/2014/main" id="{284FBA0C-C887-4DFF-B19D-8E482E10C3A5}"/>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47" name="Text Box 19">
          <a:extLst>
            <a:ext uri="{FF2B5EF4-FFF2-40B4-BE49-F238E27FC236}">
              <a16:creationId xmlns:a16="http://schemas.microsoft.com/office/drawing/2014/main" id="{8407B28F-6EBA-40BF-B065-F1B14E8B919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48" name="Text Box 16">
          <a:extLst>
            <a:ext uri="{FF2B5EF4-FFF2-40B4-BE49-F238E27FC236}">
              <a16:creationId xmlns:a16="http://schemas.microsoft.com/office/drawing/2014/main" id="{5BCA0EE7-5EC1-4BAB-874D-955D278123FC}"/>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49" name="Text Box 17">
          <a:extLst>
            <a:ext uri="{FF2B5EF4-FFF2-40B4-BE49-F238E27FC236}">
              <a16:creationId xmlns:a16="http://schemas.microsoft.com/office/drawing/2014/main" id="{16831F90-B8DF-45D8-9380-26262BAC7CF1}"/>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50" name="Text Box 18">
          <a:extLst>
            <a:ext uri="{FF2B5EF4-FFF2-40B4-BE49-F238E27FC236}">
              <a16:creationId xmlns:a16="http://schemas.microsoft.com/office/drawing/2014/main" id="{0F7FFC5F-0E17-45C5-8259-F76CACB72CE7}"/>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51" name="Text Box 19">
          <a:extLst>
            <a:ext uri="{FF2B5EF4-FFF2-40B4-BE49-F238E27FC236}">
              <a16:creationId xmlns:a16="http://schemas.microsoft.com/office/drawing/2014/main" id="{F916D946-0D70-47CD-BDF0-1197B6E999CD}"/>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052" name="Text Box 15">
          <a:extLst>
            <a:ext uri="{FF2B5EF4-FFF2-40B4-BE49-F238E27FC236}">
              <a16:creationId xmlns:a16="http://schemas.microsoft.com/office/drawing/2014/main" id="{21AB20E6-D7B2-4593-85F1-3B35466C3FB1}"/>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3" name="Text Box 16">
          <a:extLst>
            <a:ext uri="{FF2B5EF4-FFF2-40B4-BE49-F238E27FC236}">
              <a16:creationId xmlns:a16="http://schemas.microsoft.com/office/drawing/2014/main" id="{F533826C-C812-439A-A944-6ECCCE706A2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4" name="Text Box 17">
          <a:extLst>
            <a:ext uri="{FF2B5EF4-FFF2-40B4-BE49-F238E27FC236}">
              <a16:creationId xmlns:a16="http://schemas.microsoft.com/office/drawing/2014/main" id="{D05F1009-59F3-418B-A86E-D0A0E62E385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5" name="Text Box 18">
          <a:extLst>
            <a:ext uri="{FF2B5EF4-FFF2-40B4-BE49-F238E27FC236}">
              <a16:creationId xmlns:a16="http://schemas.microsoft.com/office/drawing/2014/main" id="{E39402AA-B670-40F0-A4D1-D9152BCC689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56" name="Text Box 19">
          <a:extLst>
            <a:ext uri="{FF2B5EF4-FFF2-40B4-BE49-F238E27FC236}">
              <a16:creationId xmlns:a16="http://schemas.microsoft.com/office/drawing/2014/main" id="{9F2F1BCF-2981-43BD-8B29-D48365DDD109}"/>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7" name="Text Box 16">
          <a:extLst>
            <a:ext uri="{FF2B5EF4-FFF2-40B4-BE49-F238E27FC236}">
              <a16:creationId xmlns:a16="http://schemas.microsoft.com/office/drawing/2014/main" id="{F15044D9-798C-4812-B95B-4E2005053F0C}"/>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8" name="Text Box 17">
          <a:extLst>
            <a:ext uri="{FF2B5EF4-FFF2-40B4-BE49-F238E27FC236}">
              <a16:creationId xmlns:a16="http://schemas.microsoft.com/office/drawing/2014/main" id="{5BCA9FD8-5572-47AB-8468-E83D7522A747}"/>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59" name="Text Box 18">
          <a:extLst>
            <a:ext uri="{FF2B5EF4-FFF2-40B4-BE49-F238E27FC236}">
              <a16:creationId xmlns:a16="http://schemas.microsoft.com/office/drawing/2014/main" id="{2C81610E-A141-47CB-AB51-0062E0444DA2}"/>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0" name="Text Box 16">
          <a:extLst>
            <a:ext uri="{FF2B5EF4-FFF2-40B4-BE49-F238E27FC236}">
              <a16:creationId xmlns:a16="http://schemas.microsoft.com/office/drawing/2014/main" id="{2BB8802B-8D6A-47F3-89F8-7574E2DB5E3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1" name="Text Box 17">
          <a:extLst>
            <a:ext uri="{FF2B5EF4-FFF2-40B4-BE49-F238E27FC236}">
              <a16:creationId xmlns:a16="http://schemas.microsoft.com/office/drawing/2014/main" id="{DAB2AB34-AFA7-4AEA-96EA-E44CADA8767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2" name="Text Box 18">
          <a:extLst>
            <a:ext uri="{FF2B5EF4-FFF2-40B4-BE49-F238E27FC236}">
              <a16:creationId xmlns:a16="http://schemas.microsoft.com/office/drawing/2014/main" id="{42D05CFA-6719-4402-B6BD-49D27F14022E}"/>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3" name="Text Box 19">
          <a:extLst>
            <a:ext uri="{FF2B5EF4-FFF2-40B4-BE49-F238E27FC236}">
              <a16:creationId xmlns:a16="http://schemas.microsoft.com/office/drawing/2014/main" id="{D5F271FF-E898-4BE9-A42F-00D9AF97BEE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4" name="Text Box 16">
          <a:extLst>
            <a:ext uri="{FF2B5EF4-FFF2-40B4-BE49-F238E27FC236}">
              <a16:creationId xmlns:a16="http://schemas.microsoft.com/office/drawing/2014/main" id="{385C5FE7-9639-48CC-94C4-ECB65A91BD1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5" name="Text Box 17">
          <a:extLst>
            <a:ext uri="{FF2B5EF4-FFF2-40B4-BE49-F238E27FC236}">
              <a16:creationId xmlns:a16="http://schemas.microsoft.com/office/drawing/2014/main" id="{B69D835F-B23C-4C38-8F96-1C66AAC0CFE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6" name="Text Box 18">
          <a:extLst>
            <a:ext uri="{FF2B5EF4-FFF2-40B4-BE49-F238E27FC236}">
              <a16:creationId xmlns:a16="http://schemas.microsoft.com/office/drawing/2014/main" id="{3619269A-243A-43D3-9F8C-20701BE3AA0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67" name="Text Box 19">
          <a:extLst>
            <a:ext uri="{FF2B5EF4-FFF2-40B4-BE49-F238E27FC236}">
              <a16:creationId xmlns:a16="http://schemas.microsoft.com/office/drawing/2014/main" id="{5DEE7BB4-C379-4F06-BFA0-D71E9AFA96B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3068" name="Text Box 15">
          <a:extLst>
            <a:ext uri="{FF2B5EF4-FFF2-40B4-BE49-F238E27FC236}">
              <a16:creationId xmlns:a16="http://schemas.microsoft.com/office/drawing/2014/main" id="{7A881956-9A43-4631-8208-FF0788F94B46}"/>
            </a:ext>
          </a:extLst>
        </xdr:cNvPr>
        <xdr:cNvSpPr txBox="1">
          <a:spLocks noChangeArrowheads="1"/>
        </xdr:cNvSpPr>
      </xdr:nvSpPr>
      <xdr:spPr bwMode="auto">
        <a:xfrm>
          <a:off x="4743450" y="36937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442269"/>
    <xdr:sp macro="" textlink="">
      <xdr:nvSpPr>
        <xdr:cNvPr id="3069" name="Text Box 15">
          <a:extLst>
            <a:ext uri="{FF2B5EF4-FFF2-40B4-BE49-F238E27FC236}">
              <a16:creationId xmlns:a16="http://schemas.microsoft.com/office/drawing/2014/main" id="{7C9BF725-4E19-417A-8F7B-05E5672F2778}"/>
            </a:ext>
          </a:extLst>
        </xdr:cNvPr>
        <xdr:cNvSpPr txBox="1">
          <a:spLocks noChangeArrowheads="1"/>
        </xdr:cNvSpPr>
      </xdr:nvSpPr>
      <xdr:spPr bwMode="auto">
        <a:xfrm>
          <a:off x="14363700" y="36937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070" name="Text Box 15">
          <a:extLst>
            <a:ext uri="{FF2B5EF4-FFF2-40B4-BE49-F238E27FC236}">
              <a16:creationId xmlns:a16="http://schemas.microsoft.com/office/drawing/2014/main" id="{D2A5D16D-7640-4DD0-B359-8D89A89B5EB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071" name="Text Box 15">
          <a:extLst>
            <a:ext uri="{FF2B5EF4-FFF2-40B4-BE49-F238E27FC236}">
              <a16:creationId xmlns:a16="http://schemas.microsoft.com/office/drawing/2014/main" id="{ED6D730A-D03D-49B6-BDE3-65FD579CA838}"/>
            </a:ext>
          </a:extLst>
        </xdr:cNvPr>
        <xdr:cNvSpPr txBox="1">
          <a:spLocks noChangeArrowheads="1"/>
        </xdr:cNvSpPr>
      </xdr:nvSpPr>
      <xdr:spPr bwMode="auto">
        <a:xfrm>
          <a:off x="4743450" y="36937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84</xdr:row>
      <xdr:rowOff>504825</xdr:rowOff>
    </xdr:from>
    <xdr:ext cx="95250" cy="213632"/>
    <xdr:sp macro="" textlink="">
      <xdr:nvSpPr>
        <xdr:cNvPr id="3072" name="Text Box 15">
          <a:extLst>
            <a:ext uri="{FF2B5EF4-FFF2-40B4-BE49-F238E27FC236}">
              <a16:creationId xmlns:a16="http://schemas.microsoft.com/office/drawing/2014/main" id="{10B3FCDD-9965-4F37-8961-6C81A723B62F}"/>
            </a:ext>
          </a:extLst>
        </xdr:cNvPr>
        <xdr:cNvSpPr txBox="1">
          <a:spLocks noChangeArrowheads="1"/>
        </xdr:cNvSpPr>
      </xdr:nvSpPr>
      <xdr:spPr bwMode="auto">
        <a:xfrm>
          <a:off x="1436370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3" name="Text Box 16">
          <a:extLst>
            <a:ext uri="{FF2B5EF4-FFF2-40B4-BE49-F238E27FC236}">
              <a16:creationId xmlns:a16="http://schemas.microsoft.com/office/drawing/2014/main" id="{65547652-AC3E-4CBD-9CC4-40C9479656D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4" name="Text Box 17">
          <a:extLst>
            <a:ext uri="{FF2B5EF4-FFF2-40B4-BE49-F238E27FC236}">
              <a16:creationId xmlns:a16="http://schemas.microsoft.com/office/drawing/2014/main" id="{81F878F5-B53F-4FA1-A0B0-9CC611EBAA6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5" name="Text Box 18">
          <a:extLst>
            <a:ext uri="{FF2B5EF4-FFF2-40B4-BE49-F238E27FC236}">
              <a16:creationId xmlns:a16="http://schemas.microsoft.com/office/drawing/2014/main" id="{DA3B59FE-7072-4906-92FA-B27BA4B12E3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76" name="Text Box 19">
          <a:extLst>
            <a:ext uri="{FF2B5EF4-FFF2-40B4-BE49-F238E27FC236}">
              <a16:creationId xmlns:a16="http://schemas.microsoft.com/office/drawing/2014/main" id="{DEDAA78E-293F-4C4F-B6FE-8F21ADD974CB}"/>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7" name="Text Box 16">
          <a:extLst>
            <a:ext uri="{FF2B5EF4-FFF2-40B4-BE49-F238E27FC236}">
              <a16:creationId xmlns:a16="http://schemas.microsoft.com/office/drawing/2014/main" id="{508C3EBD-E1CB-4E8C-8566-37DABA657FBF}"/>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8" name="Text Box 17">
          <a:extLst>
            <a:ext uri="{FF2B5EF4-FFF2-40B4-BE49-F238E27FC236}">
              <a16:creationId xmlns:a16="http://schemas.microsoft.com/office/drawing/2014/main" id="{1FF103BF-D72A-4FDF-83F5-86E01748625B}"/>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79" name="Text Box 18">
          <a:extLst>
            <a:ext uri="{FF2B5EF4-FFF2-40B4-BE49-F238E27FC236}">
              <a16:creationId xmlns:a16="http://schemas.microsoft.com/office/drawing/2014/main" id="{36209730-0673-4F2F-A986-E4D85936D829}"/>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80" name="Text Box 19">
          <a:extLst>
            <a:ext uri="{FF2B5EF4-FFF2-40B4-BE49-F238E27FC236}">
              <a16:creationId xmlns:a16="http://schemas.microsoft.com/office/drawing/2014/main" id="{EA799E45-3068-426F-B5CF-02035110695E}"/>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1" name="Text Box 16">
          <a:extLst>
            <a:ext uri="{FF2B5EF4-FFF2-40B4-BE49-F238E27FC236}">
              <a16:creationId xmlns:a16="http://schemas.microsoft.com/office/drawing/2014/main" id="{8AD39E68-DF9A-4684-B79E-A04BE34BEEC6}"/>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2" name="Text Box 17">
          <a:extLst>
            <a:ext uri="{FF2B5EF4-FFF2-40B4-BE49-F238E27FC236}">
              <a16:creationId xmlns:a16="http://schemas.microsoft.com/office/drawing/2014/main" id="{AA848FDE-CBBE-4A7F-82CB-AFB68EC6A987}"/>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3" name="Text Box 18">
          <a:extLst>
            <a:ext uri="{FF2B5EF4-FFF2-40B4-BE49-F238E27FC236}">
              <a16:creationId xmlns:a16="http://schemas.microsoft.com/office/drawing/2014/main" id="{1513D9E5-526E-4AA4-BD3B-5BA9F6AFC5D8}"/>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084" name="Text Box 19">
          <a:extLst>
            <a:ext uri="{FF2B5EF4-FFF2-40B4-BE49-F238E27FC236}">
              <a16:creationId xmlns:a16="http://schemas.microsoft.com/office/drawing/2014/main" id="{6003A872-E8C4-44E2-A701-7224504512D0}"/>
            </a:ext>
          </a:extLst>
        </xdr:cNvPr>
        <xdr:cNvSpPr txBox="1">
          <a:spLocks noChangeArrowheads="1"/>
        </xdr:cNvSpPr>
      </xdr:nvSpPr>
      <xdr:spPr bwMode="auto">
        <a:xfrm>
          <a:off x="309181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085" name="Text Box 15">
          <a:extLst>
            <a:ext uri="{FF2B5EF4-FFF2-40B4-BE49-F238E27FC236}">
              <a16:creationId xmlns:a16="http://schemas.microsoft.com/office/drawing/2014/main" id="{FCBDAFAB-9C38-4070-8D58-B849C7C418A8}"/>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6" name="Text Box 16">
          <a:extLst>
            <a:ext uri="{FF2B5EF4-FFF2-40B4-BE49-F238E27FC236}">
              <a16:creationId xmlns:a16="http://schemas.microsoft.com/office/drawing/2014/main" id="{D7CF141E-0368-4C54-9644-FA9D1BF00E8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7" name="Text Box 17">
          <a:extLst>
            <a:ext uri="{FF2B5EF4-FFF2-40B4-BE49-F238E27FC236}">
              <a16:creationId xmlns:a16="http://schemas.microsoft.com/office/drawing/2014/main" id="{3E7D5BDB-0C10-41D0-8773-4C67CF2215B4}"/>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8" name="Text Box 18">
          <a:extLst>
            <a:ext uri="{FF2B5EF4-FFF2-40B4-BE49-F238E27FC236}">
              <a16:creationId xmlns:a16="http://schemas.microsoft.com/office/drawing/2014/main" id="{2347D4FF-4C29-4BC2-9DBA-FDAC82EE1236}"/>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089" name="Text Box 19">
          <a:extLst>
            <a:ext uri="{FF2B5EF4-FFF2-40B4-BE49-F238E27FC236}">
              <a16:creationId xmlns:a16="http://schemas.microsoft.com/office/drawing/2014/main" id="{28E4203B-CD6C-43D6-8C74-541A6F91F972}"/>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86</xdr:row>
      <xdr:rowOff>504825</xdr:rowOff>
    </xdr:from>
    <xdr:ext cx="95250" cy="442269"/>
    <xdr:sp macro="" textlink="">
      <xdr:nvSpPr>
        <xdr:cNvPr id="3090" name="Text Box 15">
          <a:extLst>
            <a:ext uri="{FF2B5EF4-FFF2-40B4-BE49-F238E27FC236}">
              <a16:creationId xmlns:a16="http://schemas.microsoft.com/office/drawing/2014/main" id="{DF6432AC-20F3-4FC5-A733-B7F603EDFF6D}"/>
            </a:ext>
          </a:extLst>
        </xdr:cNvPr>
        <xdr:cNvSpPr txBox="1">
          <a:spLocks noChangeArrowheads="1"/>
        </xdr:cNvSpPr>
      </xdr:nvSpPr>
      <xdr:spPr bwMode="auto">
        <a:xfrm>
          <a:off x="14363700" y="376809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1" name="Text Box 16">
          <a:extLst>
            <a:ext uri="{FF2B5EF4-FFF2-40B4-BE49-F238E27FC236}">
              <a16:creationId xmlns:a16="http://schemas.microsoft.com/office/drawing/2014/main" id="{ACEEBE3A-5BF4-4C02-8BFF-5CE131FFC681}"/>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2" name="Text Box 17">
          <a:extLst>
            <a:ext uri="{FF2B5EF4-FFF2-40B4-BE49-F238E27FC236}">
              <a16:creationId xmlns:a16="http://schemas.microsoft.com/office/drawing/2014/main" id="{B17736DE-0E59-4FE8-9C75-27822D3E667C}"/>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093" name="Text Box 18">
          <a:extLst>
            <a:ext uri="{FF2B5EF4-FFF2-40B4-BE49-F238E27FC236}">
              <a16:creationId xmlns:a16="http://schemas.microsoft.com/office/drawing/2014/main" id="{A493B4F3-8B46-4BD0-A367-1D989E84BDC6}"/>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4" name="Text Box 16">
          <a:extLst>
            <a:ext uri="{FF2B5EF4-FFF2-40B4-BE49-F238E27FC236}">
              <a16:creationId xmlns:a16="http://schemas.microsoft.com/office/drawing/2014/main" id="{4603F8FB-D28D-4CC7-A470-1933403469E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5" name="Text Box 17">
          <a:extLst>
            <a:ext uri="{FF2B5EF4-FFF2-40B4-BE49-F238E27FC236}">
              <a16:creationId xmlns:a16="http://schemas.microsoft.com/office/drawing/2014/main" id="{F1322F0B-4AA0-46AA-A369-FB0D0C164F37}"/>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6" name="Text Box 18">
          <a:extLst>
            <a:ext uri="{FF2B5EF4-FFF2-40B4-BE49-F238E27FC236}">
              <a16:creationId xmlns:a16="http://schemas.microsoft.com/office/drawing/2014/main" id="{DF41C4FA-6B0A-4C27-B3D1-91E956C9D93D}"/>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7" name="Text Box 19">
          <a:extLst>
            <a:ext uri="{FF2B5EF4-FFF2-40B4-BE49-F238E27FC236}">
              <a16:creationId xmlns:a16="http://schemas.microsoft.com/office/drawing/2014/main" id="{8A2B89C7-EF27-46EA-A81F-50612EEE69A2}"/>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8" name="Text Box 16">
          <a:extLst>
            <a:ext uri="{FF2B5EF4-FFF2-40B4-BE49-F238E27FC236}">
              <a16:creationId xmlns:a16="http://schemas.microsoft.com/office/drawing/2014/main" id="{ECF77056-EE01-43D2-96AF-4448D6797478}"/>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099" name="Text Box 17">
          <a:extLst>
            <a:ext uri="{FF2B5EF4-FFF2-40B4-BE49-F238E27FC236}">
              <a16:creationId xmlns:a16="http://schemas.microsoft.com/office/drawing/2014/main" id="{FE527853-5968-4F2F-A744-8E4E75939593}"/>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00" name="Text Box 18">
          <a:extLst>
            <a:ext uri="{FF2B5EF4-FFF2-40B4-BE49-F238E27FC236}">
              <a16:creationId xmlns:a16="http://schemas.microsoft.com/office/drawing/2014/main" id="{8FFF181A-AC6D-49BF-87DE-D36068C0F05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01" name="Text Box 15">
          <a:extLst>
            <a:ext uri="{FF2B5EF4-FFF2-40B4-BE49-F238E27FC236}">
              <a16:creationId xmlns:a16="http://schemas.microsoft.com/office/drawing/2014/main" id="{4F4E893F-3075-49BE-9536-74E8946F628B}"/>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2" name="Text Box 16">
          <a:extLst>
            <a:ext uri="{FF2B5EF4-FFF2-40B4-BE49-F238E27FC236}">
              <a16:creationId xmlns:a16="http://schemas.microsoft.com/office/drawing/2014/main" id="{B3DB5574-D6D5-420C-BB45-D535488BB76B}"/>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3" name="Text Box 17">
          <a:extLst>
            <a:ext uri="{FF2B5EF4-FFF2-40B4-BE49-F238E27FC236}">
              <a16:creationId xmlns:a16="http://schemas.microsoft.com/office/drawing/2014/main" id="{0459E5E0-53F5-47DC-B5E4-CC881B50D50D}"/>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4" name="Text Box 18">
          <a:extLst>
            <a:ext uri="{FF2B5EF4-FFF2-40B4-BE49-F238E27FC236}">
              <a16:creationId xmlns:a16="http://schemas.microsoft.com/office/drawing/2014/main" id="{83CE088F-BA33-400B-8468-C12929B48B51}"/>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05" name="Text Box 19">
          <a:extLst>
            <a:ext uri="{FF2B5EF4-FFF2-40B4-BE49-F238E27FC236}">
              <a16:creationId xmlns:a16="http://schemas.microsoft.com/office/drawing/2014/main" id="{99C55179-D9B8-4E3E-8951-137167D8244A}"/>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6" name="Text Box 16">
          <a:extLst>
            <a:ext uri="{FF2B5EF4-FFF2-40B4-BE49-F238E27FC236}">
              <a16:creationId xmlns:a16="http://schemas.microsoft.com/office/drawing/2014/main" id="{9986E5A4-27FA-42FB-901A-D48CC719D693}"/>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7" name="Text Box 17">
          <a:extLst>
            <a:ext uri="{FF2B5EF4-FFF2-40B4-BE49-F238E27FC236}">
              <a16:creationId xmlns:a16="http://schemas.microsoft.com/office/drawing/2014/main" id="{51633729-1AAD-471D-8F98-D3E38D83DD5B}"/>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8" name="Text Box 18">
          <a:extLst>
            <a:ext uri="{FF2B5EF4-FFF2-40B4-BE49-F238E27FC236}">
              <a16:creationId xmlns:a16="http://schemas.microsoft.com/office/drawing/2014/main" id="{525FCFF4-23D3-4058-A668-0FE6AB0C334A}"/>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09" name="Text Box 19">
          <a:extLst>
            <a:ext uri="{FF2B5EF4-FFF2-40B4-BE49-F238E27FC236}">
              <a16:creationId xmlns:a16="http://schemas.microsoft.com/office/drawing/2014/main" id="{D6622391-4558-4BAB-863A-3BB9FC43DC6D}"/>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0" name="Text Box 16">
          <a:extLst>
            <a:ext uri="{FF2B5EF4-FFF2-40B4-BE49-F238E27FC236}">
              <a16:creationId xmlns:a16="http://schemas.microsoft.com/office/drawing/2014/main" id="{9E83C903-FA4B-4562-A9E6-7AFBAA835798}"/>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1" name="Text Box 17">
          <a:extLst>
            <a:ext uri="{FF2B5EF4-FFF2-40B4-BE49-F238E27FC236}">
              <a16:creationId xmlns:a16="http://schemas.microsoft.com/office/drawing/2014/main" id="{4B8D3610-40B8-44A4-84EA-7C67BA6C3E11}"/>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2" name="Text Box 18">
          <a:extLst>
            <a:ext uri="{FF2B5EF4-FFF2-40B4-BE49-F238E27FC236}">
              <a16:creationId xmlns:a16="http://schemas.microsoft.com/office/drawing/2014/main" id="{D25F026D-CFDC-455E-90FB-2E1F00B8D4D3}"/>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113" name="Text Box 19">
          <a:extLst>
            <a:ext uri="{FF2B5EF4-FFF2-40B4-BE49-F238E27FC236}">
              <a16:creationId xmlns:a16="http://schemas.microsoft.com/office/drawing/2014/main" id="{3DD4B968-3347-494C-BF26-7F1A06EA47ED}"/>
            </a:ext>
          </a:extLst>
        </xdr:cNvPr>
        <xdr:cNvSpPr txBox="1">
          <a:spLocks noChangeArrowheads="1"/>
        </xdr:cNvSpPr>
      </xdr:nvSpPr>
      <xdr:spPr bwMode="auto">
        <a:xfrm>
          <a:off x="30918150" y="369379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114" name="Text Box 15">
          <a:extLst>
            <a:ext uri="{FF2B5EF4-FFF2-40B4-BE49-F238E27FC236}">
              <a16:creationId xmlns:a16="http://schemas.microsoft.com/office/drawing/2014/main" id="{61AA25E4-EEFB-4CA6-87DF-BECF3DAE2874}"/>
            </a:ext>
          </a:extLst>
        </xdr:cNvPr>
        <xdr:cNvSpPr txBox="1">
          <a:spLocks noChangeArrowheads="1"/>
        </xdr:cNvSpPr>
      </xdr:nvSpPr>
      <xdr:spPr bwMode="auto">
        <a:xfrm>
          <a:off x="4743450" y="376809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5" name="Text Box 16">
          <a:extLst>
            <a:ext uri="{FF2B5EF4-FFF2-40B4-BE49-F238E27FC236}">
              <a16:creationId xmlns:a16="http://schemas.microsoft.com/office/drawing/2014/main" id="{4C8DF352-0F71-440C-A2B6-B25B5077974F}"/>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6" name="Text Box 17">
          <a:extLst>
            <a:ext uri="{FF2B5EF4-FFF2-40B4-BE49-F238E27FC236}">
              <a16:creationId xmlns:a16="http://schemas.microsoft.com/office/drawing/2014/main" id="{71DE8630-E7C7-4FDE-9FDE-996727023D1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7" name="Text Box 18">
          <a:extLst>
            <a:ext uri="{FF2B5EF4-FFF2-40B4-BE49-F238E27FC236}">
              <a16:creationId xmlns:a16="http://schemas.microsoft.com/office/drawing/2014/main" id="{9179D5FE-FEB4-45D1-BDC3-242693445363}"/>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18" name="Text Box 19">
          <a:extLst>
            <a:ext uri="{FF2B5EF4-FFF2-40B4-BE49-F238E27FC236}">
              <a16:creationId xmlns:a16="http://schemas.microsoft.com/office/drawing/2014/main" id="{DE241918-4359-4D87-936F-954F1CF04378}"/>
            </a:ext>
          </a:extLst>
        </xdr:cNvPr>
        <xdr:cNvSpPr txBox="1">
          <a:spLocks noChangeArrowheads="1"/>
        </xdr:cNvSpPr>
      </xdr:nvSpPr>
      <xdr:spPr bwMode="auto">
        <a:xfrm>
          <a:off x="47434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19" name="Text Box 16">
          <a:extLst>
            <a:ext uri="{FF2B5EF4-FFF2-40B4-BE49-F238E27FC236}">
              <a16:creationId xmlns:a16="http://schemas.microsoft.com/office/drawing/2014/main" id="{0A1C8F7B-6B67-465D-964F-B7F78DDD5F7A}"/>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0</xdr:rowOff>
    </xdr:from>
    <xdr:ext cx="95250" cy="171450"/>
    <xdr:sp macro="" textlink="">
      <xdr:nvSpPr>
        <xdr:cNvPr id="3120" name="Text Box 17">
          <a:extLst>
            <a:ext uri="{FF2B5EF4-FFF2-40B4-BE49-F238E27FC236}">
              <a16:creationId xmlns:a16="http://schemas.microsoft.com/office/drawing/2014/main" id="{840E3DA7-278C-4CE6-B8B0-367C6E0DD393}"/>
            </a:ext>
          </a:extLst>
        </xdr:cNvPr>
        <xdr:cNvSpPr txBox="1">
          <a:spLocks noChangeArrowheads="1"/>
        </xdr:cNvSpPr>
      </xdr:nvSpPr>
      <xdr:spPr bwMode="auto">
        <a:xfrm>
          <a:off x="1436370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15875</xdr:rowOff>
    </xdr:from>
    <xdr:ext cx="95250" cy="171450"/>
    <xdr:sp macro="" textlink="">
      <xdr:nvSpPr>
        <xdr:cNvPr id="3121" name="Text Box 18">
          <a:extLst>
            <a:ext uri="{FF2B5EF4-FFF2-40B4-BE49-F238E27FC236}">
              <a16:creationId xmlns:a16="http://schemas.microsoft.com/office/drawing/2014/main" id="{AA24D30A-0988-4F22-B639-C863FD9B09F1}"/>
            </a:ext>
          </a:extLst>
        </xdr:cNvPr>
        <xdr:cNvSpPr txBox="1">
          <a:spLocks noChangeArrowheads="1"/>
        </xdr:cNvSpPr>
      </xdr:nvSpPr>
      <xdr:spPr bwMode="auto">
        <a:xfrm>
          <a:off x="14355762" y="38811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2" name="Text Box 16">
          <a:extLst>
            <a:ext uri="{FF2B5EF4-FFF2-40B4-BE49-F238E27FC236}">
              <a16:creationId xmlns:a16="http://schemas.microsoft.com/office/drawing/2014/main" id="{A2E7D681-9372-4947-8B4A-BD74ABF59EC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3" name="Text Box 17">
          <a:extLst>
            <a:ext uri="{FF2B5EF4-FFF2-40B4-BE49-F238E27FC236}">
              <a16:creationId xmlns:a16="http://schemas.microsoft.com/office/drawing/2014/main" id="{17058F9F-1EFE-4C76-8DBF-26B6A60F9E0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4" name="Text Box 18">
          <a:extLst>
            <a:ext uri="{FF2B5EF4-FFF2-40B4-BE49-F238E27FC236}">
              <a16:creationId xmlns:a16="http://schemas.microsoft.com/office/drawing/2014/main" id="{5FF26353-1E54-42CD-B309-4E9923F7799A}"/>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5" name="Text Box 19">
          <a:extLst>
            <a:ext uri="{FF2B5EF4-FFF2-40B4-BE49-F238E27FC236}">
              <a16:creationId xmlns:a16="http://schemas.microsoft.com/office/drawing/2014/main" id="{33E64024-1D0E-4CC8-AE52-2461BDAC7785}"/>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26" name="Text Box 16">
          <a:extLst>
            <a:ext uri="{FF2B5EF4-FFF2-40B4-BE49-F238E27FC236}">
              <a16:creationId xmlns:a16="http://schemas.microsoft.com/office/drawing/2014/main" id="{53341B20-11BC-4ED9-968C-E562AF26155B}"/>
            </a:ext>
          </a:extLst>
        </xdr:cNvPr>
        <xdr:cNvSpPr txBox="1">
          <a:spLocks noChangeArrowheads="1"/>
        </xdr:cNvSpPr>
      </xdr:nvSpPr>
      <xdr:spPr bwMode="auto">
        <a:xfrm>
          <a:off x="19183350" y="38795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27" name="Text Box 15">
          <a:extLst>
            <a:ext uri="{FF2B5EF4-FFF2-40B4-BE49-F238E27FC236}">
              <a16:creationId xmlns:a16="http://schemas.microsoft.com/office/drawing/2014/main" id="{5862A7C5-4A1C-4AB8-A07B-ED7EE2CA32D0}"/>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3128" name="Text Box 15">
          <a:extLst>
            <a:ext uri="{FF2B5EF4-FFF2-40B4-BE49-F238E27FC236}">
              <a16:creationId xmlns:a16="http://schemas.microsoft.com/office/drawing/2014/main" id="{CDB54CC8-EE89-4A25-8BC2-8688DFD32182}"/>
            </a:ext>
          </a:extLst>
        </xdr:cNvPr>
        <xdr:cNvSpPr txBox="1">
          <a:spLocks noChangeArrowheads="1"/>
        </xdr:cNvSpPr>
      </xdr:nvSpPr>
      <xdr:spPr bwMode="auto">
        <a:xfrm>
          <a:off x="4743450" y="39166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3129" name="Text Box 15">
          <a:extLst>
            <a:ext uri="{FF2B5EF4-FFF2-40B4-BE49-F238E27FC236}">
              <a16:creationId xmlns:a16="http://schemas.microsoft.com/office/drawing/2014/main" id="{D4DF6E92-624B-4024-B89F-F1FEE4EAEA89}"/>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130" name="Text Box 15">
          <a:extLst>
            <a:ext uri="{FF2B5EF4-FFF2-40B4-BE49-F238E27FC236}">
              <a16:creationId xmlns:a16="http://schemas.microsoft.com/office/drawing/2014/main" id="{6C1940E2-F9BF-4CD8-A8F8-2106808E4A17}"/>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131" name="Text Box 15">
          <a:extLst>
            <a:ext uri="{FF2B5EF4-FFF2-40B4-BE49-F238E27FC236}">
              <a16:creationId xmlns:a16="http://schemas.microsoft.com/office/drawing/2014/main" id="{1AF51776-5378-4A3C-A235-03E1CE65759C}"/>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132" name="Text Box 15">
          <a:extLst>
            <a:ext uri="{FF2B5EF4-FFF2-40B4-BE49-F238E27FC236}">
              <a16:creationId xmlns:a16="http://schemas.microsoft.com/office/drawing/2014/main" id="{D23AE1D3-D82B-4F33-8DC7-142F8749E09D}"/>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170392</xdr:rowOff>
    </xdr:from>
    <xdr:ext cx="95250" cy="213632"/>
    <xdr:sp macro="" textlink="">
      <xdr:nvSpPr>
        <xdr:cNvPr id="3133" name="Text Box 15">
          <a:extLst>
            <a:ext uri="{FF2B5EF4-FFF2-40B4-BE49-F238E27FC236}">
              <a16:creationId xmlns:a16="http://schemas.microsoft.com/office/drawing/2014/main" id="{68CA6B72-7EEC-4758-8A32-C02D74B4A8DE}"/>
            </a:ext>
          </a:extLst>
        </xdr:cNvPr>
        <xdr:cNvSpPr txBox="1">
          <a:spLocks noChangeArrowheads="1"/>
        </xdr:cNvSpPr>
      </xdr:nvSpPr>
      <xdr:spPr bwMode="auto">
        <a:xfrm>
          <a:off x="14392275" y="389657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4" name="Text Box 16">
          <a:extLst>
            <a:ext uri="{FF2B5EF4-FFF2-40B4-BE49-F238E27FC236}">
              <a16:creationId xmlns:a16="http://schemas.microsoft.com/office/drawing/2014/main" id="{83B142FF-0C04-4AA8-A188-FFD9787052AB}"/>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5" name="Text Box 17">
          <a:extLst>
            <a:ext uri="{FF2B5EF4-FFF2-40B4-BE49-F238E27FC236}">
              <a16:creationId xmlns:a16="http://schemas.microsoft.com/office/drawing/2014/main" id="{5B4DB249-7693-43B3-8BD0-1DE8E1AA808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6" name="Text Box 18">
          <a:extLst>
            <a:ext uri="{FF2B5EF4-FFF2-40B4-BE49-F238E27FC236}">
              <a16:creationId xmlns:a16="http://schemas.microsoft.com/office/drawing/2014/main" id="{98D1AE2D-B608-457D-9DF8-015B60583851}"/>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37" name="Text Box 19">
          <a:extLst>
            <a:ext uri="{FF2B5EF4-FFF2-40B4-BE49-F238E27FC236}">
              <a16:creationId xmlns:a16="http://schemas.microsoft.com/office/drawing/2014/main" id="{FA180DCB-D66F-48AC-A400-87AECD7C149D}"/>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38" name="Text Box 16">
          <a:extLst>
            <a:ext uri="{FF2B5EF4-FFF2-40B4-BE49-F238E27FC236}">
              <a16:creationId xmlns:a16="http://schemas.microsoft.com/office/drawing/2014/main" id="{9BF66161-ABF6-4C26-9090-6C95C5A8BD89}"/>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39" name="Text Box 17">
          <a:extLst>
            <a:ext uri="{FF2B5EF4-FFF2-40B4-BE49-F238E27FC236}">
              <a16:creationId xmlns:a16="http://schemas.microsoft.com/office/drawing/2014/main" id="{C1A36741-85CF-483D-AB22-FC53E4D83343}"/>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40" name="Text Box 18">
          <a:extLst>
            <a:ext uri="{FF2B5EF4-FFF2-40B4-BE49-F238E27FC236}">
              <a16:creationId xmlns:a16="http://schemas.microsoft.com/office/drawing/2014/main" id="{0774A938-1E73-45E9-8514-3FE2CD5CAA0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41" name="Text Box 19">
          <a:extLst>
            <a:ext uri="{FF2B5EF4-FFF2-40B4-BE49-F238E27FC236}">
              <a16:creationId xmlns:a16="http://schemas.microsoft.com/office/drawing/2014/main" id="{033533CA-A80A-48E0-8389-65D1EFA67B90}"/>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2" name="Text Box 16">
          <a:extLst>
            <a:ext uri="{FF2B5EF4-FFF2-40B4-BE49-F238E27FC236}">
              <a16:creationId xmlns:a16="http://schemas.microsoft.com/office/drawing/2014/main" id="{FFC5F760-8BF5-4FA6-995B-D355D96EDACF}"/>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3" name="Text Box 17">
          <a:extLst>
            <a:ext uri="{FF2B5EF4-FFF2-40B4-BE49-F238E27FC236}">
              <a16:creationId xmlns:a16="http://schemas.microsoft.com/office/drawing/2014/main" id="{BA41FA45-0869-44BE-88B7-65238E69436E}"/>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4" name="Text Box 18">
          <a:extLst>
            <a:ext uri="{FF2B5EF4-FFF2-40B4-BE49-F238E27FC236}">
              <a16:creationId xmlns:a16="http://schemas.microsoft.com/office/drawing/2014/main" id="{642B6BB7-F42A-4097-9890-E179E2E28D03}"/>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45" name="Text Box 19">
          <a:extLst>
            <a:ext uri="{FF2B5EF4-FFF2-40B4-BE49-F238E27FC236}">
              <a16:creationId xmlns:a16="http://schemas.microsoft.com/office/drawing/2014/main" id="{B1F5F306-56F2-4CAC-9CCB-9FDCBBA0B02B}"/>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146" name="Text Box 15">
          <a:extLst>
            <a:ext uri="{FF2B5EF4-FFF2-40B4-BE49-F238E27FC236}">
              <a16:creationId xmlns:a16="http://schemas.microsoft.com/office/drawing/2014/main" id="{4DDB03E6-55BD-4B7E-8EFC-08912036D65C}"/>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7" name="Text Box 16">
          <a:extLst>
            <a:ext uri="{FF2B5EF4-FFF2-40B4-BE49-F238E27FC236}">
              <a16:creationId xmlns:a16="http://schemas.microsoft.com/office/drawing/2014/main" id="{046BAF69-C887-4336-BE59-09CB5B96CA57}"/>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8" name="Text Box 17">
          <a:extLst>
            <a:ext uri="{FF2B5EF4-FFF2-40B4-BE49-F238E27FC236}">
              <a16:creationId xmlns:a16="http://schemas.microsoft.com/office/drawing/2014/main" id="{901143A4-B98B-4D19-B1DF-9454569733F4}"/>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49" name="Text Box 18">
          <a:extLst>
            <a:ext uri="{FF2B5EF4-FFF2-40B4-BE49-F238E27FC236}">
              <a16:creationId xmlns:a16="http://schemas.microsoft.com/office/drawing/2014/main" id="{099800CF-0E03-4849-990C-0D448D6FE3F3}"/>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50" name="Text Box 19">
          <a:extLst>
            <a:ext uri="{FF2B5EF4-FFF2-40B4-BE49-F238E27FC236}">
              <a16:creationId xmlns:a16="http://schemas.microsoft.com/office/drawing/2014/main" id="{22E06D9B-A12C-4DDC-948C-E421EDE16A5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1" name="Text Box 16">
          <a:extLst>
            <a:ext uri="{FF2B5EF4-FFF2-40B4-BE49-F238E27FC236}">
              <a16:creationId xmlns:a16="http://schemas.microsoft.com/office/drawing/2014/main" id="{46F250B8-4D73-4C5D-8293-74812E5E420B}"/>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2" name="Text Box 17">
          <a:extLst>
            <a:ext uri="{FF2B5EF4-FFF2-40B4-BE49-F238E27FC236}">
              <a16:creationId xmlns:a16="http://schemas.microsoft.com/office/drawing/2014/main" id="{9D419346-5B54-4E4A-BD52-AE9EB80B88F1}"/>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53" name="Text Box 18">
          <a:extLst>
            <a:ext uri="{FF2B5EF4-FFF2-40B4-BE49-F238E27FC236}">
              <a16:creationId xmlns:a16="http://schemas.microsoft.com/office/drawing/2014/main" id="{80BAC78B-C0D6-4A19-9450-769B9B54374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4" name="Text Box 16">
          <a:extLst>
            <a:ext uri="{FF2B5EF4-FFF2-40B4-BE49-F238E27FC236}">
              <a16:creationId xmlns:a16="http://schemas.microsoft.com/office/drawing/2014/main" id="{050C537D-045D-4510-99E8-D5BC2DDCA09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5" name="Text Box 17">
          <a:extLst>
            <a:ext uri="{FF2B5EF4-FFF2-40B4-BE49-F238E27FC236}">
              <a16:creationId xmlns:a16="http://schemas.microsoft.com/office/drawing/2014/main" id="{12811E7E-B956-418D-A655-8AA229BE50D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6" name="Text Box 18">
          <a:extLst>
            <a:ext uri="{FF2B5EF4-FFF2-40B4-BE49-F238E27FC236}">
              <a16:creationId xmlns:a16="http://schemas.microsoft.com/office/drawing/2014/main" id="{3D2C7EF6-4190-4721-925A-17A02E8CC63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7" name="Text Box 19">
          <a:extLst>
            <a:ext uri="{FF2B5EF4-FFF2-40B4-BE49-F238E27FC236}">
              <a16:creationId xmlns:a16="http://schemas.microsoft.com/office/drawing/2014/main" id="{0357D027-BC9B-45C6-9418-A777F7F4575E}"/>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8" name="Text Box 16">
          <a:extLst>
            <a:ext uri="{FF2B5EF4-FFF2-40B4-BE49-F238E27FC236}">
              <a16:creationId xmlns:a16="http://schemas.microsoft.com/office/drawing/2014/main" id="{33251E71-08D0-493F-86A8-2055C73844C3}"/>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59" name="Text Box 17">
          <a:extLst>
            <a:ext uri="{FF2B5EF4-FFF2-40B4-BE49-F238E27FC236}">
              <a16:creationId xmlns:a16="http://schemas.microsoft.com/office/drawing/2014/main" id="{5E82339D-138E-4967-BD5F-826DAEB61A1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60" name="Text Box 18">
          <a:extLst>
            <a:ext uri="{FF2B5EF4-FFF2-40B4-BE49-F238E27FC236}">
              <a16:creationId xmlns:a16="http://schemas.microsoft.com/office/drawing/2014/main" id="{0E4D74A6-32F7-4B0C-A425-500DBCF2B6D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61" name="Text Box 19">
          <a:extLst>
            <a:ext uri="{FF2B5EF4-FFF2-40B4-BE49-F238E27FC236}">
              <a16:creationId xmlns:a16="http://schemas.microsoft.com/office/drawing/2014/main" id="{5E9F1E40-FB0C-493F-B9BB-EDDBF48276EF}"/>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3162" name="Text Box 15">
          <a:extLst>
            <a:ext uri="{FF2B5EF4-FFF2-40B4-BE49-F238E27FC236}">
              <a16:creationId xmlns:a16="http://schemas.microsoft.com/office/drawing/2014/main" id="{020402F3-DFF2-47B2-94DD-9BE4A7D39947}"/>
            </a:ext>
          </a:extLst>
        </xdr:cNvPr>
        <xdr:cNvSpPr txBox="1">
          <a:spLocks noChangeArrowheads="1"/>
        </xdr:cNvSpPr>
      </xdr:nvSpPr>
      <xdr:spPr bwMode="auto">
        <a:xfrm>
          <a:off x="4743450" y="391668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442269"/>
    <xdr:sp macro="" textlink="">
      <xdr:nvSpPr>
        <xdr:cNvPr id="3163" name="Text Box 15">
          <a:extLst>
            <a:ext uri="{FF2B5EF4-FFF2-40B4-BE49-F238E27FC236}">
              <a16:creationId xmlns:a16="http://schemas.microsoft.com/office/drawing/2014/main" id="{4111059A-4CF0-46EC-A64F-72834D895576}"/>
            </a:ext>
          </a:extLst>
        </xdr:cNvPr>
        <xdr:cNvSpPr txBox="1">
          <a:spLocks noChangeArrowheads="1"/>
        </xdr:cNvSpPr>
      </xdr:nvSpPr>
      <xdr:spPr bwMode="auto">
        <a:xfrm>
          <a:off x="1436370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164" name="Text Box 15">
          <a:extLst>
            <a:ext uri="{FF2B5EF4-FFF2-40B4-BE49-F238E27FC236}">
              <a16:creationId xmlns:a16="http://schemas.microsoft.com/office/drawing/2014/main" id="{6C64E12A-8A09-43BE-8133-6D52F12E7026}"/>
            </a:ext>
          </a:extLst>
        </xdr:cNvPr>
        <xdr:cNvSpPr txBox="1">
          <a:spLocks noChangeArrowheads="1"/>
        </xdr:cNvSpPr>
      </xdr:nvSpPr>
      <xdr:spPr bwMode="auto">
        <a:xfrm>
          <a:off x="30918150" y="391668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165" name="Text Box 15">
          <a:extLst>
            <a:ext uri="{FF2B5EF4-FFF2-40B4-BE49-F238E27FC236}">
              <a16:creationId xmlns:a16="http://schemas.microsoft.com/office/drawing/2014/main" id="{0F01CFA7-2BEE-4077-98C0-4218392CD60C}"/>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166" name="Text Box 15">
          <a:extLst>
            <a:ext uri="{FF2B5EF4-FFF2-40B4-BE49-F238E27FC236}">
              <a16:creationId xmlns:a16="http://schemas.microsoft.com/office/drawing/2014/main" id="{2C4C01FF-178E-4E11-AD4B-9AA8DED07839}"/>
            </a:ext>
          </a:extLst>
        </xdr:cNvPr>
        <xdr:cNvSpPr txBox="1">
          <a:spLocks noChangeArrowheads="1"/>
        </xdr:cNvSpPr>
      </xdr:nvSpPr>
      <xdr:spPr bwMode="auto">
        <a:xfrm>
          <a:off x="4743450" y="3916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90</xdr:row>
      <xdr:rowOff>504825</xdr:rowOff>
    </xdr:from>
    <xdr:ext cx="95250" cy="213632"/>
    <xdr:sp macro="" textlink="">
      <xdr:nvSpPr>
        <xdr:cNvPr id="3167" name="Text Box 15">
          <a:extLst>
            <a:ext uri="{FF2B5EF4-FFF2-40B4-BE49-F238E27FC236}">
              <a16:creationId xmlns:a16="http://schemas.microsoft.com/office/drawing/2014/main" id="{8E91F88B-E828-4B08-A72F-39C3B26AF148}"/>
            </a:ext>
          </a:extLst>
        </xdr:cNvPr>
        <xdr:cNvSpPr txBox="1">
          <a:spLocks noChangeArrowheads="1"/>
        </xdr:cNvSpPr>
      </xdr:nvSpPr>
      <xdr:spPr bwMode="auto">
        <a:xfrm>
          <a:off x="1436370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68" name="Text Box 16">
          <a:extLst>
            <a:ext uri="{FF2B5EF4-FFF2-40B4-BE49-F238E27FC236}">
              <a16:creationId xmlns:a16="http://schemas.microsoft.com/office/drawing/2014/main" id="{A53E947B-636D-45F9-AD46-535CFE7E4A83}"/>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69" name="Text Box 17">
          <a:extLst>
            <a:ext uri="{FF2B5EF4-FFF2-40B4-BE49-F238E27FC236}">
              <a16:creationId xmlns:a16="http://schemas.microsoft.com/office/drawing/2014/main" id="{347242B6-18C3-4577-95D5-C4B1FCFA3988}"/>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70" name="Text Box 18">
          <a:extLst>
            <a:ext uri="{FF2B5EF4-FFF2-40B4-BE49-F238E27FC236}">
              <a16:creationId xmlns:a16="http://schemas.microsoft.com/office/drawing/2014/main" id="{0717CF00-2322-4743-ABC8-724D3A97B177}"/>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71" name="Text Box 19">
          <a:extLst>
            <a:ext uri="{FF2B5EF4-FFF2-40B4-BE49-F238E27FC236}">
              <a16:creationId xmlns:a16="http://schemas.microsoft.com/office/drawing/2014/main" id="{386F2465-5600-48ED-9255-42A83C3BD195}"/>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2" name="Text Box 16">
          <a:extLst>
            <a:ext uri="{FF2B5EF4-FFF2-40B4-BE49-F238E27FC236}">
              <a16:creationId xmlns:a16="http://schemas.microsoft.com/office/drawing/2014/main" id="{F2D6DC79-10CB-42AD-95B0-60B729224074}"/>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3" name="Text Box 17">
          <a:extLst>
            <a:ext uri="{FF2B5EF4-FFF2-40B4-BE49-F238E27FC236}">
              <a16:creationId xmlns:a16="http://schemas.microsoft.com/office/drawing/2014/main" id="{F16CBB8B-E8FF-4F8B-A604-0CE25280DEF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4" name="Text Box 18">
          <a:extLst>
            <a:ext uri="{FF2B5EF4-FFF2-40B4-BE49-F238E27FC236}">
              <a16:creationId xmlns:a16="http://schemas.microsoft.com/office/drawing/2014/main" id="{A7455805-4C57-489C-B14A-E37A774A757E}"/>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75" name="Text Box 19">
          <a:extLst>
            <a:ext uri="{FF2B5EF4-FFF2-40B4-BE49-F238E27FC236}">
              <a16:creationId xmlns:a16="http://schemas.microsoft.com/office/drawing/2014/main" id="{E110FE4A-DDBC-4F6A-B6CB-47739F7B01A7}"/>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6" name="Text Box 16">
          <a:extLst>
            <a:ext uri="{FF2B5EF4-FFF2-40B4-BE49-F238E27FC236}">
              <a16:creationId xmlns:a16="http://schemas.microsoft.com/office/drawing/2014/main" id="{39024FF2-88FE-4E4C-A92B-7BA5344FE054}"/>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7" name="Text Box 17">
          <a:extLst>
            <a:ext uri="{FF2B5EF4-FFF2-40B4-BE49-F238E27FC236}">
              <a16:creationId xmlns:a16="http://schemas.microsoft.com/office/drawing/2014/main" id="{CEEA560E-275C-4DF8-B6EE-8512A04C8C07}"/>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8" name="Text Box 18">
          <a:extLst>
            <a:ext uri="{FF2B5EF4-FFF2-40B4-BE49-F238E27FC236}">
              <a16:creationId xmlns:a16="http://schemas.microsoft.com/office/drawing/2014/main" id="{B0FF52B3-D674-4BA3-9C8D-05E1A45B54E3}"/>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179" name="Text Box 19">
          <a:extLst>
            <a:ext uri="{FF2B5EF4-FFF2-40B4-BE49-F238E27FC236}">
              <a16:creationId xmlns:a16="http://schemas.microsoft.com/office/drawing/2014/main" id="{C27F9428-2AE4-43D7-BB2E-0BD82A5060DE}"/>
            </a:ext>
          </a:extLst>
        </xdr:cNvPr>
        <xdr:cNvSpPr txBox="1">
          <a:spLocks noChangeArrowheads="1"/>
        </xdr:cNvSpPr>
      </xdr:nvSpPr>
      <xdr:spPr bwMode="auto">
        <a:xfrm>
          <a:off x="309181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180" name="Text Box 15">
          <a:extLst>
            <a:ext uri="{FF2B5EF4-FFF2-40B4-BE49-F238E27FC236}">
              <a16:creationId xmlns:a16="http://schemas.microsoft.com/office/drawing/2014/main" id="{DF986AB8-8061-491E-8981-36A54C198C76}"/>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1" name="Text Box 16">
          <a:extLst>
            <a:ext uri="{FF2B5EF4-FFF2-40B4-BE49-F238E27FC236}">
              <a16:creationId xmlns:a16="http://schemas.microsoft.com/office/drawing/2014/main" id="{1753A401-AEC0-4323-A188-C4D29CE2EFD6}"/>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2" name="Text Box 17">
          <a:extLst>
            <a:ext uri="{FF2B5EF4-FFF2-40B4-BE49-F238E27FC236}">
              <a16:creationId xmlns:a16="http://schemas.microsoft.com/office/drawing/2014/main" id="{66BCD656-A32B-4DF1-8AA1-40FCACFFB8B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3" name="Text Box 18">
          <a:extLst>
            <a:ext uri="{FF2B5EF4-FFF2-40B4-BE49-F238E27FC236}">
              <a16:creationId xmlns:a16="http://schemas.microsoft.com/office/drawing/2014/main" id="{DE2E2F77-56E4-42BE-974A-79719D990EB8}"/>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84" name="Text Box 19">
          <a:extLst>
            <a:ext uri="{FF2B5EF4-FFF2-40B4-BE49-F238E27FC236}">
              <a16:creationId xmlns:a16="http://schemas.microsoft.com/office/drawing/2014/main" id="{1A965486-5ED4-437F-BA39-0664789919DB}"/>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92</xdr:row>
      <xdr:rowOff>504825</xdr:rowOff>
    </xdr:from>
    <xdr:ext cx="95250" cy="442269"/>
    <xdr:sp macro="" textlink="">
      <xdr:nvSpPr>
        <xdr:cNvPr id="3185" name="Text Box 15">
          <a:extLst>
            <a:ext uri="{FF2B5EF4-FFF2-40B4-BE49-F238E27FC236}">
              <a16:creationId xmlns:a16="http://schemas.microsoft.com/office/drawing/2014/main" id="{474C6ACE-4251-4EC2-96E8-EF0726E366AD}"/>
            </a:ext>
          </a:extLst>
        </xdr:cNvPr>
        <xdr:cNvSpPr txBox="1">
          <a:spLocks noChangeArrowheads="1"/>
        </xdr:cNvSpPr>
      </xdr:nvSpPr>
      <xdr:spPr bwMode="auto">
        <a:xfrm>
          <a:off x="14363700" y="399097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6" name="Text Box 16">
          <a:extLst>
            <a:ext uri="{FF2B5EF4-FFF2-40B4-BE49-F238E27FC236}">
              <a16:creationId xmlns:a16="http://schemas.microsoft.com/office/drawing/2014/main" id="{CC40FF0C-DB47-4184-AF53-EE44D4BA4F56}"/>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7" name="Text Box 17">
          <a:extLst>
            <a:ext uri="{FF2B5EF4-FFF2-40B4-BE49-F238E27FC236}">
              <a16:creationId xmlns:a16="http://schemas.microsoft.com/office/drawing/2014/main" id="{2944BC45-8A60-463D-B5CA-C63191552FC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188" name="Text Box 18">
          <a:extLst>
            <a:ext uri="{FF2B5EF4-FFF2-40B4-BE49-F238E27FC236}">
              <a16:creationId xmlns:a16="http://schemas.microsoft.com/office/drawing/2014/main" id="{2645DF99-AA34-4386-85EE-210738C6383D}"/>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89" name="Text Box 16">
          <a:extLst>
            <a:ext uri="{FF2B5EF4-FFF2-40B4-BE49-F238E27FC236}">
              <a16:creationId xmlns:a16="http://schemas.microsoft.com/office/drawing/2014/main" id="{04EFF157-F44F-4725-92D1-2288C839B1AA}"/>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0" name="Text Box 17">
          <a:extLst>
            <a:ext uri="{FF2B5EF4-FFF2-40B4-BE49-F238E27FC236}">
              <a16:creationId xmlns:a16="http://schemas.microsoft.com/office/drawing/2014/main" id="{D0CD8C09-00B2-46CD-A52F-06284C08927F}"/>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1" name="Text Box 18">
          <a:extLst>
            <a:ext uri="{FF2B5EF4-FFF2-40B4-BE49-F238E27FC236}">
              <a16:creationId xmlns:a16="http://schemas.microsoft.com/office/drawing/2014/main" id="{285A4240-ED11-48D7-8274-0038D5C782BE}"/>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2" name="Text Box 19">
          <a:extLst>
            <a:ext uri="{FF2B5EF4-FFF2-40B4-BE49-F238E27FC236}">
              <a16:creationId xmlns:a16="http://schemas.microsoft.com/office/drawing/2014/main" id="{509FE814-8819-49E5-B1FB-892A37CBE56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3" name="Text Box 16">
          <a:extLst>
            <a:ext uri="{FF2B5EF4-FFF2-40B4-BE49-F238E27FC236}">
              <a16:creationId xmlns:a16="http://schemas.microsoft.com/office/drawing/2014/main" id="{0507372D-E046-4FDE-A3CC-C1A686679700}"/>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4" name="Text Box 17">
          <a:extLst>
            <a:ext uri="{FF2B5EF4-FFF2-40B4-BE49-F238E27FC236}">
              <a16:creationId xmlns:a16="http://schemas.microsoft.com/office/drawing/2014/main" id="{F7190FC5-4DC4-4CA8-8C4F-63485B5855D5}"/>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195" name="Text Box 18">
          <a:extLst>
            <a:ext uri="{FF2B5EF4-FFF2-40B4-BE49-F238E27FC236}">
              <a16:creationId xmlns:a16="http://schemas.microsoft.com/office/drawing/2014/main" id="{BF4F0B2F-FF7B-4EEF-A4EB-B5AF2B029726}"/>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196" name="Text Box 15">
          <a:extLst>
            <a:ext uri="{FF2B5EF4-FFF2-40B4-BE49-F238E27FC236}">
              <a16:creationId xmlns:a16="http://schemas.microsoft.com/office/drawing/2014/main" id="{3040DA8A-63CC-4415-A229-57ECA1D9DD1C}"/>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7" name="Text Box 16">
          <a:extLst>
            <a:ext uri="{FF2B5EF4-FFF2-40B4-BE49-F238E27FC236}">
              <a16:creationId xmlns:a16="http://schemas.microsoft.com/office/drawing/2014/main" id="{6A474408-30BA-41E6-9A5F-6B17A848230D}"/>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8" name="Text Box 17">
          <a:extLst>
            <a:ext uri="{FF2B5EF4-FFF2-40B4-BE49-F238E27FC236}">
              <a16:creationId xmlns:a16="http://schemas.microsoft.com/office/drawing/2014/main" id="{5ACBAD57-347C-48CC-BD09-E92460A28E91}"/>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199" name="Text Box 18">
          <a:extLst>
            <a:ext uri="{FF2B5EF4-FFF2-40B4-BE49-F238E27FC236}">
              <a16:creationId xmlns:a16="http://schemas.microsoft.com/office/drawing/2014/main" id="{B3C9D9E9-3161-4577-80F8-9D279A77D50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00" name="Text Box 19">
          <a:extLst>
            <a:ext uri="{FF2B5EF4-FFF2-40B4-BE49-F238E27FC236}">
              <a16:creationId xmlns:a16="http://schemas.microsoft.com/office/drawing/2014/main" id="{C7E36D48-106A-44EA-AC1F-2D98A105CC62}"/>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1" name="Text Box 16">
          <a:extLst>
            <a:ext uri="{FF2B5EF4-FFF2-40B4-BE49-F238E27FC236}">
              <a16:creationId xmlns:a16="http://schemas.microsoft.com/office/drawing/2014/main" id="{C5C8DC2F-DA02-4AF0-8B9D-FF567F281FD5}"/>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2" name="Text Box 17">
          <a:extLst>
            <a:ext uri="{FF2B5EF4-FFF2-40B4-BE49-F238E27FC236}">
              <a16:creationId xmlns:a16="http://schemas.microsoft.com/office/drawing/2014/main" id="{FBAAABEC-1400-49E1-A811-17F0916FE0AF}"/>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3" name="Text Box 18">
          <a:extLst>
            <a:ext uri="{FF2B5EF4-FFF2-40B4-BE49-F238E27FC236}">
              <a16:creationId xmlns:a16="http://schemas.microsoft.com/office/drawing/2014/main" id="{A191CAD6-8F51-442A-A7C9-12585D728B1B}"/>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04" name="Text Box 19">
          <a:extLst>
            <a:ext uri="{FF2B5EF4-FFF2-40B4-BE49-F238E27FC236}">
              <a16:creationId xmlns:a16="http://schemas.microsoft.com/office/drawing/2014/main" id="{008A1F64-8CE0-4080-8120-14FB89578A43}"/>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5" name="Text Box 16">
          <a:extLst>
            <a:ext uri="{FF2B5EF4-FFF2-40B4-BE49-F238E27FC236}">
              <a16:creationId xmlns:a16="http://schemas.microsoft.com/office/drawing/2014/main" id="{FC2C986B-30DC-45EA-A264-0334A508B7A1}"/>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6" name="Text Box 17">
          <a:extLst>
            <a:ext uri="{FF2B5EF4-FFF2-40B4-BE49-F238E27FC236}">
              <a16:creationId xmlns:a16="http://schemas.microsoft.com/office/drawing/2014/main" id="{CFC57EB6-3049-47A7-A060-D878F896B4EA}"/>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7" name="Text Box 18">
          <a:extLst>
            <a:ext uri="{FF2B5EF4-FFF2-40B4-BE49-F238E27FC236}">
              <a16:creationId xmlns:a16="http://schemas.microsoft.com/office/drawing/2014/main" id="{5ACC739A-F447-4457-A7CE-0424AB49168D}"/>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208" name="Text Box 19">
          <a:extLst>
            <a:ext uri="{FF2B5EF4-FFF2-40B4-BE49-F238E27FC236}">
              <a16:creationId xmlns:a16="http://schemas.microsoft.com/office/drawing/2014/main" id="{EFA928B5-8523-48E6-BA9F-DE0E0574188A}"/>
            </a:ext>
          </a:extLst>
        </xdr:cNvPr>
        <xdr:cNvSpPr txBox="1">
          <a:spLocks noChangeArrowheads="1"/>
        </xdr:cNvSpPr>
      </xdr:nvSpPr>
      <xdr:spPr bwMode="auto">
        <a:xfrm>
          <a:off x="30918150" y="39166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209" name="Text Box 15">
          <a:extLst>
            <a:ext uri="{FF2B5EF4-FFF2-40B4-BE49-F238E27FC236}">
              <a16:creationId xmlns:a16="http://schemas.microsoft.com/office/drawing/2014/main" id="{F0E51607-C27B-4E40-873C-5F1E77F520B1}"/>
            </a:ext>
          </a:extLst>
        </xdr:cNvPr>
        <xdr:cNvSpPr txBox="1">
          <a:spLocks noChangeArrowheads="1"/>
        </xdr:cNvSpPr>
      </xdr:nvSpPr>
      <xdr:spPr bwMode="auto">
        <a:xfrm>
          <a:off x="4743450" y="399097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0" name="Text Box 16">
          <a:extLst>
            <a:ext uri="{FF2B5EF4-FFF2-40B4-BE49-F238E27FC236}">
              <a16:creationId xmlns:a16="http://schemas.microsoft.com/office/drawing/2014/main" id="{9C3115D9-CCC7-4F53-B4B6-9AD97E049619}"/>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1" name="Text Box 17">
          <a:extLst>
            <a:ext uri="{FF2B5EF4-FFF2-40B4-BE49-F238E27FC236}">
              <a16:creationId xmlns:a16="http://schemas.microsoft.com/office/drawing/2014/main" id="{40464595-6185-4551-BEDC-F5E535EBF822}"/>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2" name="Text Box 18">
          <a:extLst>
            <a:ext uri="{FF2B5EF4-FFF2-40B4-BE49-F238E27FC236}">
              <a16:creationId xmlns:a16="http://schemas.microsoft.com/office/drawing/2014/main" id="{4248BD12-7E26-496D-9023-5FE1CDFFCF2E}"/>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13" name="Text Box 19">
          <a:extLst>
            <a:ext uri="{FF2B5EF4-FFF2-40B4-BE49-F238E27FC236}">
              <a16:creationId xmlns:a16="http://schemas.microsoft.com/office/drawing/2014/main" id="{A32740B3-A7C8-4065-8941-762197914D7C}"/>
            </a:ext>
          </a:extLst>
        </xdr:cNvPr>
        <xdr:cNvSpPr txBox="1">
          <a:spLocks noChangeArrowheads="1"/>
        </xdr:cNvSpPr>
      </xdr:nvSpPr>
      <xdr:spPr bwMode="auto">
        <a:xfrm>
          <a:off x="47434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14" name="Text Box 16">
          <a:extLst>
            <a:ext uri="{FF2B5EF4-FFF2-40B4-BE49-F238E27FC236}">
              <a16:creationId xmlns:a16="http://schemas.microsoft.com/office/drawing/2014/main" id="{B1FFAF3F-AE92-4FE2-A7A5-A86E25D32920}"/>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0</xdr:rowOff>
    </xdr:from>
    <xdr:ext cx="95250" cy="171450"/>
    <xdr:sp macro="" textlink="">
      <xdr:nvSpPr>
        <xdr:cNvPr id="3215" name="Text Box 17">
          <a:extLst>
            <a:ext uri="{FF2B5EF4-FFF2-40B4-BE49-F238E27FC236}">
              <a16:creationId xmlns:a16="http://schemas.microsoft.com/office/drawing/2014/main" id="{3A8E00DA-342B-485A-8911-FCDA0195D258}"/>
            </a:ext>
          </a:extLst>
        </xdr:cNvPr>
        <xdr:cNvSpPr txBox="1">
          <a:spLocks noChangeArrowheads="1"/>
        </xdr:cNvSpPr>
      </xdr:nvSpPr>
      <xdr:spPr bwMode="auto">
        <a:xfrm>
          <a:off x="1436370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15875</xdr:rowOff>
    </xdr:from>
    <xdr:ext cx="95250" cy="171450"/>
    <xdr:sp macro="" textlink="">
      <xdr:nvSpPr>
        <xdr:cNvPr id="3216" name="Text Box 18">
          <a:extLst>
            <a:ext uri="{FF2B5EF4-FFF2-40B4-BE49-F238E27FC236}">
              <a16:creationId xmlns:a16="http://schemas.microsoft.com/office/drawing/2014/main" id="{AF2D8293-2868-49BA-9EE2-584E42CD3019}"/>
            </a:ext>
          </a:extLst>
        </xdr:cNvPr>
        <xdr:cNvSpPr txBox="1">
          <a:spLocks noChangeArrowheads="1"/>
        </xdr:cNvSpPr>
      </xdr:nvSpPr>
      <xdr:spPr bwMode="auto">
        <a:xfrm>
          <a:off x="14355762" y="41040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7" name="Text Box 16">
          <a:extLst>
            <a:ext uri="{FF2B5EF4-FFF2-40B4-BE49-F238E27FC236}">
              <a16:creationId xmlns:a16="http://schemas.microsoft.com/office/drawing/2014/main" id="{4D5EC5C1-D303-410A-B598-3266E1C2922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8" name="Text Box 17">
          <a:extLst>
            <a:ext uri="{FF2B5EF4-FFF2-40B4-BE49-F238E27FC236}">
              <a16:creationId xmlns:a16="http://schemas.microsoft.com/office/drawing/2014/main" id="{6C795ACA-79CB-48BF-B6BB-AD5850AC58CA}"/>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19" name="Text Box 18">
          <a:extLst>
            <a:ext uri="{FF2B5EF4-FFF2-40B4-BE49-F238E27FC236}">
              <a16:creationId xmlns:a16="http://schemas.microsoft.com/office/drawing/2014/main" id="{1CE661F7-4340-467B-96BB-2E3750ED8BF1}"/>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20" name="Text Box 19">
          <a:extLst>
            <a:ext uri="{FF2B5EF4-FFF2-40B4-BE49-F238E27FC236}">
              <a16:creationId xmlns:a16="http://schemas.microsoft.com/office/drawing/2014/main" id="{92CD9F54-B206-46C6-8306-30E1B43175FB}"/>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21" name="Text Box 16">
          <a:extLst>
            <a:ext uri="{FF2B5EF4-FFF2-40B4-BE49-F238E27FC236}">
              <a16:creationId xmlns:a16="http://schemas.microsoft.com/office/drawing/2014/main" id="{6976C3D1-C072-4B0B-9CB0-62CD4AF0824C}"/>
            </a:ext>
          </a:extLst>
        </xdr:cNvPr>
        <xdr:cNvSpPr txBox="1">
          <a:spLocks noChangeArrowheads="1"/>
        </xdr:cNvSpPr>
      </xdr:nvSpPr>
      <xdr:spPr bwMode="auto">
        <a:xfrm>
          <a:off x="19183350" y="410241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222" name="Text Box 15">
          <a:extLst>
            <a:ext uri="{FF2B5EF4-FFF2-40B4-BE49-F238E27FC236}">
              <a16:creationId xmlns:a16="http://schemas.microsoft.com/office/drawing/2014/main" id="{DB48EFB6-8AD5-4375-8666-B233CAFA5C58}"/>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3223" name="Text Box 15">
          <a:extLst>
            <a:ext uri="{FF2B5EF4-FFF2-40B4-BE49-F238E27FC236}">
              <a16:creationId xmlns:a16="http://schemas.microsoft.com/office/drawing/2014/main" id="{01851F2E-D5FA-454E-AE0B-4F8E9AF2C288}"/>
            </a:ext>
          </a:extLst>
        </xdr:cNvPr>
        <xdr:cNvSpPr txBox="1">
          <a:spLocks noChangeArrowheads="1"/>
        </xdr:cNvSpPr>
      </xdr:nvSpPr>
      <xdr:spPr bwMode="auto">
        <a:xfrm>
          <a:off x="4743450" y="41395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442269"/>
    <xdr:sp macro="" textlink="">
      <xdr:nvSpPr>
        <xdr:cNvPr id="3224" name="Text Box 15">
          <a:extLst>
            <a:ext uri="{FF2B5EF4-FFF2-40B4-BE49-F238E27FC236}">
              <a16:creationId xmlns:a16="http://schemas.microsoft.com/office/drawing/2014/main" id="{6741F242-5EE6-49A1-9985-E63B434E0219}"/>
            </a:ext>
          </a:extLst>
        </xdr:cNvPr>
        <xdr:cNvSpPr txBox="1">
          <a:spLocks noChangeArrowheads="1"/>
        </xdr:cNvSpPr>
      </xdr:nvSpPr>
      <xdr:spPr bwMode="auto">
        <a:xfrm>
          <a:off x="1436370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225" name="Text Box 15">
          <a:extLst>
            <a:ext uri="{FF2B5EF4-FFF2-40B4-BE49-F238E27FC236}">
              <a16:creationId xmlns:a16="http://schemas.microsoft.com/office/drawing/2014/main" id="{52C8C1F3-D58B-4394-966E-5522CF6EE6E3}"/>
            </a:ext>
          </a:extLst>
        </xdr:cNvPr>
        <xdr:cNvSpPr txBox="1">
          <a:spLocks noChangeArrowheads="1"/>
        </xdr:cNvSpPr>
      </xdr:nvSpPr>
      <xdr:spPr bwMode="auto">
        <a:xfrm>
          <a:off x="3091815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226" name="Text Box 15">
          <a:extLst>
            <a:ext uri="{FF2B5EF4-FFF2-40B4-BE49-F238E27FC236}">
              <a16:creationId xmlns:a16="http://schemas.microsoft.com/office/drawing/2014/main" id="{1EFEE5AB-FAAE-458F-8803-A2B13BC1704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227" name="Text Box 15">
          <a:extLst>
            <a:ext uri="{FF2B5EF4-FFF2-40B4-BE49-F238E27FC236}">
              <a16:creationId xmlns:a16="http://schemas.microsoft.com/office/drawing/2014/main" id="{80F98C45-AEE9-48BA-86D9-59BB077E0C3B}"/>
            </a:ext>
          </a:extLst>
        </xdr:cNvPr>
        <xdr:cNvSpPr txBox="1">
          <a:spLocks noChangeArrowheads="1"/>
        </xdr:cNvSpPr>
      </xdr:nvSpPr>
      <xdr:spPr bwMode="auto">
        <a:xfrm>
          <a:off x="4743450" y="4139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170392</xdr:rowOff>
    </xdr:from>
    <xdr:ext cx="95250" cy="213632"/>
    <xdr:sp macro="" textlink="">
      <xdr:nvSpPr>
        <xdr:cNvPr id="3228" name="Text Box 15">
          <a:extLst>
            <a:ext uri="{FF2B5EF4-FFF2-40B4-BE49-F238E27FC236}">
              <a16:creationId xmlns:a16="http://schemas.microsoft.com/office/drawing/2014/main" id="{9FF12304-FCE9-4174-AF56-91911C33A849}"/>
            </a:ext>
          </a:extLst>
        </xdr:cNvPr>
        <xdr:cNvSpPr txBox="1">
          <a:spLocks noChangeArrowheads="1"/>
        </xdr:cNvSpPr>
      </xdr:nvSpPr>
      <xdr:spPr bwMode="auto">
        <a:xfrm>
          <a:off x="14392275" y="411945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29" name="Text Box 16">
          <a:extLst>
            <a:ext uri="{FF2B5EF4-FFF2-40B4-BE49-F238E27FC236}">
              <a16:creationId xmlns:a16="http://schemas.microsoft.com/office/drawing/2014/main" id="{B2EE63E9-71DE-4184-885B-2CC52E4C0D9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0" name="Text Box 17">
          <a:extLst>
            <a:ext uri="{FF2B5EF4-FFF2-40B4-BE49-F238E27FC236}">
              <a16:creationId xmlns:a16="http://schemas.microsoft.com/office/drawing/2014/main" id="{613681DD-87BE-4C42-BB82-35DE839C26F9}"/>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1" name="Text Box 18">
          <a:extLst>
            <a:ext uri="{FF2B5EF4-FFF2-40B4-BE49-F238E27FC236}">
              <a16:creationId xmlns:a16="http://schemas.microsoft.com/office/drawing/2014/main" id="{BA7D2176-9A0B-4F10-BEAA-2DA2420E023D}"/>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32" name="Text Box 19">
          <a:extLst>
            <a:ext uri="{FF2B5EF4-FFF2-40B4-BE49-F238E27FC236}">
              <a16:creationId xmlns:a16="http://schemas.microsoft.com/office/drawing/2014/main" id="{F7D07049-8BD6-47F3-977C-565AC5E9280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3" name="Text Box 16">
          <a:extLst>
            <a:ext uri="{FF2B5EF4-FFF2-40B4-BE49-F238E27FC236}">
              <a16:creationId xmlns:a16="http://schemas.microsoft.com/office/drawing/2014/main" id="{BC21AABA-1F26-4F4C-B061-3B98E9F6897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4" name="Text Box 17">
          <a:extLst>
            <a:ext uri="{FF2B5EF4-FFF2-40B4-BE49-F238E27FC236}">
              <a16:creationId xmlns:a16="http://schemas.microsoft.com/office/drawing/2014/main" id="{2063DDB2-D414-4914-93EE-E64D522A549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5" name="Text Box 18">
          <a:extLst>
            <a:ext uri="{FF2B5EF4-FFF2-40B4-BE49-F238E27FC236}">
              <a16:creationId xmlns:a16="http://schemas.microsoft.com/office/drawing/2014/main" id="{D0035E9F-9AE7-4780-A069-924241DF036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36" name="Text Box 19">
          <a:extLst>
            <a:ext uri="{FF2B5EF4-FFF2-40B4-BE49-F238E27FC236}">
              <a16:creationId xmlns:a16="http://schemas.microsoft.com/office/drawing/2014/main" id="{DE51035A-395F-481A-9814-F1A007C27E8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7" name="Text Box 16">
          <a:extLst>
            <a:ext uri="{FF2B5EF4-FFF2-40B4-BE49-F238E27FC236}">
              <a16:creationId xmlns:a16="http://schemas.microsoft.com/office/drawing/2014/main" id="{04F98C17-D2C4-4B5B-AA4C-49D9E5AC17CC}"/>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8" name="Text Box 17">
          <a:extLst>
            <a:ext uri="{FF2B5EF4-FFF2-40B4-BE49-F238E27FC236}">
              <a16:creationId xmlns:a16="http://schemas.microsoft.com/office/drawing/2014/main" id="{FC1DD8C2-551E-412E-B5ED-E6E69F440344}"/>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39" name="Text Box 18">
          <a:extLst>
            <a:ext uri="{FF2B5EF4-FFF2-40B4-BE49-F238E27FC236}">
              <a16:creationId xmlns:a16="http://schemas.microsoft.com/office/drawing/2014/main" id="{D5AE4504-B0E4-4275-997C-D919EEEBFE79}"/>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40" name="Text Box 19">
          <a:extLst>
            <a:ext uri="{FF2B5EF4-FFF2-40B4-BE49-F238E27FC236}">
              <a16:creationId xmlns:a16="http://schemas.microsoft.com/office/drawing/2014/main" id="{92EB5C38-6142-489D-826C-4A1C345C8E7F}"/>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241" name="Text Box 15">
          <a:extLst>
            <a:ext uri="{FF2B5EF4-FFF2-40B4-BE49-F238E27FC236}">
              <a16:creationId xmlns:a16="http://schemas.microsoft.com/office/drawing/2014/main" id="{56AC21C0-1A52-4C85-BE9F-FA5A0355623E}"/>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2" name="Text Box 16">
          <a:extLst>
            <a:ext uri="{FF2B5EF4-FFF2-40B4-BE49-F238E27FC236}">
              <a16:creationId xmlns:a16="http://schemas.microsoft.com/office/drawing/2014/main" id="{447A86B5-2871-49FE-A729-5BCD5D5417B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3" name="Text Box 17">
          <a:extLst>
            <a:ext uri="{FF2B5EF4-FFF2-40B4-BE49-F238E27FC236}">
              <a16:creationId xmlns:a16="http://schemas.microsoft.com/office/drawing/2014/main" id="{69A1F14A-A648-4802-81FA-7AE537E9D6F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4" name="Text Box 18">
          <a:extLst>
            <a:ext uri="{FF2B5EF4-FFF2-40B4-BE49-F238E27FC236}">
              <a16:creationId xmlns:a16="http://schemas.microsoft.com/office/drawing/2014/main" id="{7157CDBC-0649-415E-B2E2-D600936F521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45" name="Text Box 19">
          <a:extLst>
            <a:ext uri="{FF2B5EF4-FFF2-40B4-BE49-F238E27FC236}">
              <a16:creationId xmlns:a16="http://schemas.microsoft.com/office/drawing/2014/main" id="{B0DD86B2-BE5D-467E-B059-50A2E8B28ED4}"/>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6" name="Text Box 16">
          <a:extLst>
            <a:ext uri="{FF2B5EF4-FFF2-40B4-BE49-F238E27FC236}">
              <a16:creationId xmlns:a16="http://schemas.microsoft.com/office/drawing/2014/main" id="{FB053AB9-9841-4133-8FE8-89030B6E6EA2}"/>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7" name="Text Box 17">
          <a:extLst>
            <a:ext uri="{FF2B5EF4-FFF2-40B4-BE49-F238E27FC236}">
              <a16:creationId xmlns:a16="http://schemas.microsoft.com/office/drawing/2014/main" id="{0AD3A44B-0981-4CCC-9EB1-C9C32637A87B}"/>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48" name="Text Box 18">
          <a:extLst>
            <a:ext uri="{FF2B5EF4-FFF2-40B4-BE49-F238E27FC236}">
              <a16:creationId xmlns:a16="http://schemas.microsoft.com/office/drawing/2014/main" id="{3EDE5502-174F-41BE-9238-BC8CF83401B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49" name="Text Box 16">
          <a:extLst>
            <a:ext uri="{FF2B5EF4-FFF2-40B4-BE49-F238E27FC236}">
              <a16:creationId xmlns:a16="http://schemas.microsoft.com/office/drawing/2014/main" id="{C4FE75B8-BA88-4439-A7AB-A248BC9C8E8C}"/>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0" name="Text Box 17">
          <a:extLst>
            <a:ext uri="{FF2B5EF4-FFF2-40B4-BE49-F238E27FC236}">
              <a16:creationId xmlns:a16="http://schemas.microsoft.com/office/drawing/2014/main" id="{E387B4FF-343B-4307-BD69-F5391AAEDFCF}"/>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1" name="Text Box 18">
          <a:extLst>
            <a:ext uri="{FF2B5EF4-FFF2-40B4-BE49-F238E27FC236}">
              <a16:creationId xmlns:a16="http://schemas.microsoft.com/office/drawing/2014/main" id="{FB67180E-CD0D-450D-A312-08D74C37D41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2" name="Text Box 19">
          <a:extLst>
            <a:ext uri="{FF2B5EF4-FFF2-40B4-BE49-F238E27FC236}">
              <a16:creationId xmlns:a16="http://schemas.microsoft.com/office/drawing/2014/main" id="{100DD900-AC2E-4D39-A778-60A502911187}"/>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3" name="Text Box 16">
          <a:extLst>
            <a:ext uri="{FF2B5EF4-FFF2-40B4-BE49-F238E27FC236}">
              <a16:creationId xmlns:a16="http://schemas.microsoft.com/office/drawing/2014/main" id="{A622D277-C62F-430A-AED8-29642D62EB6E}"/>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4" name="Text Box 17">
          <a:extLst>
            <a:ext uri="{FF2B5EF4-FFF2-40B4-BE49-F238E27FC236}">
              <a16:creationId xmlns:a16="http://schemas.microsoft.com/office/drawing/2014/main" id="{CA52D3B9-1119-4597-A92C-389F956C5999}"/>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5" name="Text Box 18">
          <a:extLst>
            <a:ext uri="{FF2B5EF4-FFF2-40B4-BE49-F238E27FC236}">
              <a16:creationId xmlns:a16="http://schemas.microsoft.com/office/drawing/2014/main" id="{2E5F361C-A37D-40A2-B94E-FEB09400201B}"/>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56" name="Text Box 19">
          <a:extLst>
            <a:ext uri="{FF2B5EF4-FFF2-40B4-BE49-F238E27FC236}">
              <a16:creationId xmlns:a16="http://schemas.microsoft.com/office/drawing/2014/main" id="{4FA1BFEF-1C16-482D-B4CD-FE767122F54C}"/>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3257" name="Text Box 15">
          <a:extLst>
            <a:ext uri="{FF2B5EF4-FFF2-40B4-BE49-F238E27FC236}">
              <a16:creationId xmlns:a16="http://schemas.microsoft.com/office/drawing/2014/main" id="{F72F45B9-2A01-416E-9444-3070AB14D0EB}"/>
            </a:ext>
          </a:extLst>
        </xdr:cNvPr>
        <xdr:cNvSpPr txBox="1">
          <a:spLocks noChangeArrowheads="1"/>
        </xdr:cNvSpPr>
      </xdr:nvSpPr>
      <xdr:spPr bwMode="auto">
        <a:xfrm>
          <a:off x="4743450" y="413956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442269"/>
    <xdr:sp macro="" textlink="">
      <xdr:nvSpPr>
        <xdr:cNvPr id="3258" name="Text Box 15">
          <a:extLst>
            <a:ext uri="{FF2B5EF4-FFF2-40B4-BE49-F238E27FC236}">
              <a16:creationId xmlns:a16="http://schemas.microsoft.com/office/drawing/2014/main" id="{05C8AEBD-F2B1-46A6-B662-3D44AD667338}"/>
            </a:ext>
          </a:extLst>
        </xdr:cNvPr>
        <xdr:cNvSpPr txBox="1">
          <a:spLocks noChangeArrowheads="1"/>
        </xdr:cNvSpPr>
      </xdr:nvSpPr>
      <xdr:spPr bwMode="auto">
        <a:xfrm>
          <a:off x="1436370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259" name="Text Box 15">
          <a:extLst>
            <a:ext uri="{FF2B5EF4-FFF2-40B4-BE49-F238E27FC236}">
              <a16:creationId xmlns:a16="http://schemas.microsoft.com/office/drawing/2014/main" id="{402A459B-4909-45DA-AD58-CB15EBAD269A}"/>
            </a:ext>
          </a:extLst>
        </xdr:cNvPr>
        <xdr:cNvSpPr txBox="1">
          <a:spLocks noChangeArrowheads="1"/>
        </xdr:cNvSpPr>
      </xdr:nvSpPr>
      <xdr:spPr bwMode="auto">
        <a:xfrm>
          <a:off x="30918150" y="413956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260" name="Text Box 15">
          <a:extLst>
            <a:ext uri="{FF2B5EF4-FFF2-40B4-BE49-F238E27FC236}">
              <a16:creationId xmlns:a16="http://schemas.microsoft.com/office/drawing/2014/main" id="{3136B6A2-EA2B-4B50-A6ED-DFB2F752DAB2}"/>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261" name="Text Box 15">
          <a:extLst>
            <a:ext uri="{FF2B5EF4-FFF2-40B4-BE49-F238E27FC236}">
              <a16:creationId xmlns:a16="http://schemas.microsoft.com/office/drawing/2014/main" id="{A8B8A4EB-3A6C-41CB-A219-EA13CC878B4A}"/>
            </a:ext>
          </a:extLst>
        </xdr:cNvPr>
        <xdr:cNvSpPr txBox="1">
          <a:spLocks noChangeArrowheads="1"/>
        </xdr:cNvSpPr>
      </xdr:nvSpPr>
      <xdr:spPr bwMode="auto">
        <a:xfrm>
          <a:off x="4743450" y="4139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96</xdr:row>
      <xdr:rowOff>504825</xdr:rowOff>
    </xdr:from>
    <xdr:ext cx="95250" cy="213632"/>
    <xdr:sp macro="" textlink="">
      <xdr:nvSpPr>
        <xdr:cNvPr id="3262" name="Text Box 15">
          <a:extLst>
            <a:ext uri="{FF2B5EF4-FFF2-40B4-BE49-F238E27FC236}">
              <a16:creationId xmlns:a16="http://schemas.microsoft.com/office/drawing/2014/main" id="{E052EE9E-82C7-43C5-AFC3-22425A1671DF}"/>
            </a:ext>
          </a:extLst>
        </xdr:cNvPr>
        <xdr:cNvSpPr txBox="1">
          <a:spLocks noChangeArrowheads="1"/>
        </xdr:cNvSpPr>
      </xdr:nvSpPr>
      <xdr:spPr bwMode="auto">
        <a:xfrm>
          <a:off x="1436370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3" name="Text Box 16">
          <a:extLst>
            <a:ext uri="{FF2B5EF4-FFF2-40B4-BE49-F238E27FC236}">
              <a16:creationId xmlns:a16="http://schemas.microsoft.com/office/drawing/2014/main" id="{1149569E-247C-4A47-BEFB-CDC7BBD52A26}"/>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4" name="Text Box 17">
          <a:extLst>
            <a:ext uri="{FF2B5EF4-FFF2-40B4-BE49-F238E27FC236}">
              <a16:creationId xmlns:a16="http://schemas.microsoft.com/office/drawing/2014/main" id="{38BDE073-B1A5-41DF-89A2-42A95E1CA5B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5" name="Text Box 18">
          <a:extLst>
            <a:ext uri="{FF2B5EF4-FFF2-40B4-BE49-F238E27FC236}">
              <a16:creationId xmlns:a16="http://schemas.microsoft.com/office/drawing/2014/main" id="{56B2F53C-A831-47CD-9A48-AD47394A0854}"/>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66" name="Text Box 19">
          <a:extLst>
            <a:ext uri="{FF2B5EF4-FFF2-40B4-BE49-F238E27FC236}">
              <a16:creationId xmlns:a16="http://schemas.microsoft.com/office/drawing/2014/main" id="{A77CC3F2-EC53-4BE6-942C-65520ECCCA3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7" name="Text Box 16">
          <a:extLst>
            <a:ext uri="{FF2B5EF4-FFF2-40B4-BE49-F238E27FC236}">
              <a16:creationId xmlns:a16="http://schemas.microsoft.com/office/drawing/2014/main" id="{5EB6BD94-D264-471E-9712-4D560B99EF19}"/>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8" name="Text Box 17">
          <a:extLst>
            <a:ext uri="{FF2B5EF4-FFF2-40B4-BE49-F238E27FC236}">
              <a16:creationId xmlns:a16="http://schemas.microsoft.com/office/drawing/2014/main" id="{D2DCA86B-131C-4BFA-9E9C-4216B5CEAEF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69" name="Text Box 18">
          <a:extLst>
            <a:ext uri="{FF2B5EF4-FFF2-40B4-BE49-F238E27FC236}">
              <a16:creationId xmlns:a16="http://schemas.microsoft.com/office/drawing/2014/main" id="{31E5E0D0-0F40-40E3-9DDD-F813F69EB76F}"/>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70" name="Text Box 19">
          <a:extLst>
            <a:ext uri="{FF2B5EF4-FFF2-40B4-BE49-F238E27FC236}">
              <a16:creationId xmlns:a16="http://schemas.microsoft.com/office/drawing/2014/main" id="{B11C1E31-F1D9-43B0-8D04-BE94BAD86C91}"/>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1" name="Text Box 16">
          <a:extLst>
            <a:ext uri="{FF2B5EF4-FFF2-40B4-BE49-F238E27FC236}">
              <a16:creationId xmlns:a16="http://schemas.microsoft.com/office/drawing/2014/main" id="{DD60465C-D14E-4941-8A4A-A14DF6DC5289}"/>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2" name="Text Box 17">
          <a:extLst>
            <a:ext uri="{FF2B5EF4-FFF2-40B4-BE49-F238E27FC236}">
              <a16:creationId xmlns:a16="http://schemas.microsoft.com/office/drawing/2014/main" id="{89DFF536-62FB-43F6-8143-4E17A1B6B57D}"/>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3" name="Text Box 18">
          <a:extLst>
            <a:ext uri="{FF2B5EF4-FFF2-40B4-BE49-F238E27FC236}">
              <a16:creationId xmlns:a16="http://schemas.microsoft.com/office/drawing/2014/main" id="{03ED57E3-1BA9-41B0-9B23-418007DC4281}"/>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274" name="Text Box 19">
          <a:extLst>
            <a:ext uri="{FF2B5EF4-FFF2-40B4-BE49-F238E27FC236}">
              <a16:creationId xmlns:a16="http://schemas.microsoft.com/office/drawing/2014/main" id="{3BD6C543-584D-4B21-A4D8-A60B8A48045C}"/>
            </a:ext>
          </a:extLst>
        </xdr:cNvPr>
        <xdr:cNvSpPr txBox="1">
          <a:spLocks noChangeArrowheads="1"/>
        </xdr:cNvSpPr>
      </xdr:nvSpPr>
      <xdr:spPr bwMode="auto">
        <a:xfrm>
          <a:off x="309181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275" name="Text Box 15">
          <a:extLst>
            <a:ext uri="{FF2B5EF4-FFF2-40B4-BE49-F238E27FC236}">
              <a16:creationId xmlns:a16="http://schemas.microsoft.com/office/drawing/2014/main" id="{C7AD170C-7868-4D3D-8962-ED7074FF91BF}"/>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6" name="Text Box 16">
          <a:extLst>
            <a:ext uri="{FF2B5EF4-FFF2-40B4-BE49-F238E27FC236}">
              <a16:creationId xmlns:a16="http://schemas.microsoft.com/office/drawing/2014/main" id="{7D4F3E3B-76E0-4C4B-B9C6-53709B75C617}"/>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7" name="Text Box 17">
          <a:extLst>
            <a:ext uri="{FF2B5EF4-FFF2-40B4-BE49-F238E27FC236}">
              <a16:creationId xmlns:a16="http://schemas.microsoft.com/office/drawing/2014/main" id="{D6B0C844-DE17-40D3-A08D-010E2C733212}"/>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8" name="Text Box 18">
          <a:extLst>
            <a:ext uri="{FF2B5EF4-FFF2-40B4-BE49-F238E27FC236}">
              <a16:creationId xmlns:a16="http://schemas.microsoft.com/office/drawing/2014/main" id="{1C15FCF8-95A9-40BF-99A6-2E725091BD4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79" name="Text Box 19">
          <a:extLst>
            <a:ext uri="{FF2B5EF4-FFF2-40B4-BE49-F238E27FC236}">
              <a16:creationId xmlns:a16="http://schemas.microsoft.com/office/drawing/2014/main" id="{7B4B53FD-D898-4061-8CDE-71C7DE72922D}"/>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98</xdr:row>
      <xdr:rowOff>504825</xdr:rowOff>
    </xdr:from>
    <xdr:ext cx="95250" cy="442269"/>
    <xdr:sp macro="" textlink="">
      <xdr:nvSpPr>
        <xdr:cNvPr id="3280" name="Text Box 15">
          <a:extLst>
            <a:ext uri="{FF2B5EF4-FFF2-40B4-BE49-F238E27FC236}">
              <a16:creationId xmlns:a16="http://schemas.microsoft.com/office/drawing/2014/main" id="{073720CB-1870-4B64-A450-596551DF40F4}"/>
            </a:ext>
          </a:extLst>
        </xdr:cNvPr>
        <xdr:cNvSpPr txBox="1">
          <a:spLocks noChangeArrowheads="1"/>
        </xdr:cNvSpPr>
      </xdr:nvSpPr>
      <xdr:spPr bwMode="auto">
        <a:xfrm>
          <a:off x="14363700" y="421386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1" name="Text Box 16">
          <a:extLst>
            <a:ext uri="{FF2B5EF4-FFF2-40B4-BE49-F238E27FC236}">
              <a16:creationId xmlns:a16="http://schemas.microsoft.com/office/drawing/2014/main" id="{3388D794-D2DC-4751-B6BC-86798F9C252E}"/>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2" name="Text Box 17">
          <a:extLst>
            <a:ext uri="{FF2B5EF4-FFF2-40B4-BE49-F238E27FC236}">
              <a16:creationId xmlns:a16="http://schemas.microsoft.com/office/drawing/2014/main" id="{79CEB9A2-E0D1-40C2-98DD-537AB6E73947}"/>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83" name="Text Box 18">
          <a:extLst>
            <a:ext uri="{FF2B5EF4-FFF2-40B4-BE49-F238E27FC236}">
              <a16:creationId xmlns:a16="http://schemas.microsoft.com/office/drawing/2014/main" id="{0A48E4EE-1D4C-4402-9CA7-990689B0195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4" name="Text Box 16">
          <a:extLst>
            <a:ext uri="{FF2B5EF4-FFF2-40B4-BE49-F238E27FC236}">
              <a16:creationId xmlns:a16="http://schemas.microsoft.com/office/drawing/2014/main" id="{51568AF3-3188-4129-A0E3-6EC22CBC7F3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5" name="Text Box 17">
          <a:extLst>
            <a:ext uri="{FF2B5EF4-FFF2-40B4-BE49-F238E27FC236}">
              <a16:creationId xmlns:a16="http://schemas.microsoft.com/office/drawing/2014/main" id="{6E445375-B441-4D03-AC92-7DCEDE368E8E}"/>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6" name="Text Box 18">
          <a:extLst>
            <a:ext uri="{FF2B5EF4-FFF2-40B4-BE49-F238E27FC236}">
              <a16:creationId xmlns:a16="http://schemas.microsoft.com/office/drawing/2014/main" id="{8F14D1EE-71FE-48E9-9F7A-FCE1492A50BF}"/>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7" name="Text Box 19">
          <a:extLst>
            <a:ext uri="{FF2B5EF4-FFF2-40B4-BE49-F238E27FC236}">
              <a16:creationId xmlns:a16="http://schemas.microsoft.com/office/drawing/2014/main" id="{9A25878F-618B-482F-9751-58CA28AE2B9B}"/>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8" name="Text Box 16">
          <a:extLst>
            <a:ext uri="{FF2B5EF4-FFF2-40B4-BE49-F238E27FC236}">
              <a16:creationId xmlns:a16="http://schemas.microsoft.com/office/drawing/2014/main" id="{013CBD69-BC87-4410-80DE-B9562E224978}"/>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89" name="Text Box 17">
          <a:extLst>
            <a:ext uri="{FF2B5EF4-FFF2-40B4-BE49-F238E27FC236}">
              <a16:creationId xmlns:a16="http://schemas.microsoft.com/office/drawing/2014/main" id="{CF37DCE0-5F73-489F-B634-B8633495E49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290" name="Text Box 18">
          <a:extLst>
            <a:ext uri="{FF2B5EF4-FFF2-40B4-BE49-F238E27FC236}">
              <a16:creationId xmlns:a16="http://schemas.microsoft.com/office/drawing/2014/main" id="{05B7C6EF-76DF-49F0-B4CA-AF3F08DA10B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291" name="Text Box 15">
          <a:extLst>
            <a:ext uri="{FF2B5EF4-FFF2-40B4-BE49-F238E27FC236}">
              <a16:creationId xmlns:a16="http://schemas.microsoft.com/office/drawing/2014/main" id="{6B720763-E3B9-4687-990F-1D527992EAF0}"/>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2" name="Text Box 16">
          <a:extLst>
            <a:ext uri="{FF2B5EF4-FFF2-40B4-BE49-F238E27FC236}">
              <a16:creationId xmlns:a16="http://schemas.microsoft.com/office/drawing/2014/main" id="{41ABC28D-A205-4184-BA9D-8353078BBC8A}"/>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3" name="Text Box 17">
          <a:extLst>
            <a:ext uri="{FF2B5EF4-FFF2-40B4-BE49-F238E27FC236}">
              <a16:creationId xmlns:a16="http://schemas.microsoft.com/office/drawing/2014/main" id="{610B0D62-18A3-4EB3-8B5E-071383D1C18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4" name="Text Box 18">
          <a:extLst>
            <a:ext uri="{FF2B5EF4-FFF2-40B4-BE49-F238E27FC236}">
              <a16:creationId xmlns:a16="http://schemas.microsoft.com/office/drawing/2014/main" id="{58454BC1-4476-4C03-A498-57AFE020B405}"/>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295" name="Text Box 19">
          <a:extLst>
            <a:ext uri="{FF2B5EF4-FFF2-40B4-BE49-F238E27FC236}">
              <a16:creationId xmlns:a16="http://schemas.microsoft.com/office/drawing/2014/main" id="{900E0D3D-0FEF-4C6E-9FDA-E434385A656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6" name="Text Box 16">
          <a:extLst>
            <a:ext uri="{FF2B5EF4-FFF2-40B4-BE49-F238E27FC236}">
              <a16:creationId xmlns:a16="http://schemas.microsoft.com/office/drawing/2014/main" id="{B431A9E8-8A35-4076-99F7-B99A91557CF8}"/>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7" name="Text Box 17">
          <a:extLst>
            <a:ext uri="{FF2B5EF4-FFF2-40B4-BE49-F238E27FC236}">
              <a16:creationId xmlns:a16="http://schemas.microsoft.com/office/drawing/2014/main" id="{F4A2EA4F-AF03-4851-8318-C71340A50E30}"/>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8" name="Text Box 18">
          <a:extLst>
            <a:ext uri="{FF2B5EF4-FFF2-40B4-BE49-F238E27FC236}">
              <a16:creationId xmlns:a16="http://schemas.microsoft.com/office/drawing/2014/main" id="{F60DAE4D-5DC1-4231-9253-E40EB917CFE5}"/>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299" name="Text Box 19">
          <a:extLst>
            <a:ext uri="{FF2B5EF4-FFF2-40B4-BE49-F238E27FC236}">
              <a16:creationId xmlns:a16="http://schemas.microsoft.com/office/drawing/2014/main" id="{26AC9BE9-3C2B-4574-9EA3-7ED96DFCF633}"/>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0" name="Text Box 16">
          <a:extLst>
            <a:ext uri="{FF2B5EF4-FFF2-40B4-BE49-F238E27FC236}">
              <a16:creationId xmlns:a16="http://schemas.microsoft.com/office/drawing/2014/main" id="{02A03E94-BFCE-42EB-B732-563072FD8595}"/>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1" name="Text Box 17">
          <a:extLst>
            <a:ext uri="{FF2B5EF4-FFF2-40B4-BE49-F238E27FC236}">
              <a16:creationId xmlns:a16="http://schemas.microsoft.com/office/drawing/2014/main" id="{ADDE6CEA-32FF-478D-BC7E-41A6038C33B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2" name="Text Box 18">
          <a:extLst>
            <a:ext uri="{FF2B5EF4-FFF2-40B4-BE49-F238E27FC236}">
              <a16:creationId xmlns:a16="http://schemas.microsoft.com/office/drawing/2014/main" id="{E009B263-75B2-4CD0-96FF-33B3BA28A0B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303" name="Text Box 19">
          <a:extLst>
            <a:ext uri="{FF2B5EF4-FFF2-40B4-BE49-F238E27FC236}">
              <a16:creationId xmlns:a16="http://schemas.microsoft.com/office/drawing/2014/main" id="{2CCAB635-35BC-4F20-8AAC-DBD9BCFC47F2}"/>
            </a:ext>
          </a:extLst>
        </xdr:cNvPr>
        <xdr:cNvSpPr txBox="1">
          <a:spLocks noChangeArrowheads="1"/>
        </xdr:cNvSpPr>
      </xdr:nvSpPr>
      <xdr:spPr bwMode="auto">
        <a:xfrm>
          <a:off x="30918150" y="413956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04" name="Text Box 15">
          <a:extLst>
            <a:ext uri="{FF2B5EF4-FFF2-40B4-BE49-F238E27FC236}">
              <a16:creationId xmlns:a16="http://schemas.microsoft.com/office/drawing/2014/main" id="{AF4FDB0E-BA26-4F5D-8B70-E463FA08277A}"/>
            </a:ext>
          </a:extLst>
        </xdr:cNvPr>
        <xdr:cNvSpPr txBox="1">
          <a:spLocks noChangeArrowheads="1"/>
        </xdr:cNvSpPr>
      </xdr:nvSpPr>
      <xdr:spPr bwMode="auto">
        <a:xfrm>
          <a:off x="4743450" y="421386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5" name="Text Box 16">
          <a:extLst>
            <a:ext uri="{FF2B5EF4-FFF2-40B4-BE49-F238E27FC236}">
              <a16:creationId xmlns:a16="http://schemas.microsoft.com/office/drawing/2014/main" id="{3E5F6B04-43B0-43DA-895B-5B79C53F8BC0}"/>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6" name="Text Box 17">
          <a:extLst>
            <a:ext uri="{FF2B5EF4-FFF2-40B4-BE49-F238E27FC236}">
              <a16:creationId xmlns:a16="http://schemas.microsoft.com/office/drawing/2014/main" id="{18FBFFE7-4D10-4EB1-A8A0-1C958AD4567E}"/>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7" name="Text Box 18">
          <a:extLst>
            <a:ext uri="{FF2B5EF4-FFF2-40B4-BE49-F238E27FC236}">
              <a16:creationId xmlns:a16="http://schemas.microsoft.com/office/drawing/2014/main" id="{B0BEEC16-A74B-43E9-9332-9E90E847A48C}"/>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08" name="Text Box 19">
          <a:extLst>
            <a:ext uri="{FF2B5EF4-FFF2-40B4-BE49-F238E27FC236}">
              <a16:creationId xmlns:a16="http://schemas.microsoft.com/office/drawing/2014/main" id="{1F0646AD-AFB3-40FA-89D9-7A93C05CA853}"/>
            </a:ext>
          </a:extLst>
        </xdr:cNvPr>
        <xdr:cNvSpPr txBox="1">
          <a:spLocks noChangeArrowheads="1"/>
        </xdr:cNvSpPr>
      </xdr:nvSpPr>
      <xdr:spPr bwMode="auto">
        <a:xfrm>
          <a:off x="47434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309" name="Text Box 16">
          <a:extLst>
            <a:ext uri="{FF2B5EF4-FFF2-40B4-BE49-F238E27FC236}">
              <a16:creationId xmlns:a16="http://schemas.microsoft.com/office/drawing/2014/main" id="{950C68CA-F1EF-4A83-9E98-848CC15E8760}"/>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0</xdr:rowOff>
    </xdr:from>
    <xdr:ext cx="95250" cy="171450"/>
    <xdr:sp macro="" textlink="">
      <xdr:nvSpPr>
        <xdr:cNvPr id="3310" name="Text Box 17">
          <a:extLst>
            <a:ext uri="{FF2B5EF4-FFF2-40B4-BE49-F238E27FC236}">
              <a16:creationId xmlns:a16="http://schemas.microsoft.com/office/drawing/2014/main" id="{EF2E48B6-33EA-420F-8227-38D887A2D2CD}"/>
            </a:ext>
          </a:extLst>
        </xdr:cNvPr>
        <xdr:cNvSpPr txBox="1">
          <a:spLocks noChangeArrowheads="1"/>
        </xdr:cNvSpPr>
      </xdr:nvSpPr>
      <xdr:spPr bwMode="auto">
        <a:xfrm>
          <a:off x="1436370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15875</xdr:rowOff>
    </xdr:from>
    <xdr:ext cx="95250" cy="171450"/>
    <xdr:sp macro="" textlink="">
      <xdr:nvSpPr>
        <xdr:cNvPr id="3311" name="Text Box 18">
          <a:extLst>
            <a:ext uri="{FF2B5EF4-FFF2-40B4-BE49-F238E27FC236}">
              <a16:creationId xmlns:a16="http://schemas.microsoft.com/office/drawing/2014/main" id="{7A83F59F-6625-4D08-86F0-9540F9F4442A}"/>
            </a:ext>
          </a:extLst>
        </xdr:cNvPr>
        <xdr:cNvSpPr txBox="1">
          <a:spLocks noChangeArrowheads="1"/>
        </xdr:cNvSpPr>
      </xdr:nvSpPr>
      <xdr:spPr bwMode="auto">
        <a:xfrm>
          <a:off x="14355762" y="432689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2" name="Text Box 16">
          <a:extLst>
            <a:ext uri="{FF2B5EF4-FFF2-40B4-BE49-F238E27FC236}">
              <a16:creationId xmlns:a16="http://schemas.microsoft.com/office/drawing/2014/main" id="{9D72B5D7-2E25-4CC2-8740-76805B237CE4}"/>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3" name="Text Box 17">
          <a:extLst>
            <a:ext uri="{FF2B5EF4-FFF2-40B4-BE49-F238E27FC236}">
              <a16:creationId xmlns:a16="http://schemas.microsoft.com/office/drawing/2014/main" id="{51DB9FA0-03DC-470C-AC5D-096029EF11D3}"/>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4" name="Text Box 18">
          <a:extLst>
            <a:ext uri="{FF2B5EF4-FFF2-40B4-BE49-F238E27FC236}">
              <a16:creationId xmlns:a16="http://schemas.microsoft.com/office/drawing/2014/main" id="{EDCB4322-26E1-41F2-B9C8-3B1BC476511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5" name="Text Box 19">
          <a:extLst>
            <a:ext uri="{FF2B5EF4-FFF2-40B4-BE49-F238E27FC236}">
              <a16:creationId xmlns:a16="http://schemas.microsoft.com/office/drawing/2014/main" id="{49C34FCA-8157-42DA-8664-A229EDD57231}"/>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16" name="Text Box 16">
          <a:extLst>
            <a:ext uri="{FF2B5EF4-FFF2-40B4-BE49-F238E27FC236}">
              <a16:creationId xmlns:a16="http://schemas.microsoft.com/office/drawing/2014/main" id="{6B7A8381-4570-44CC-AC8F-6D6B2F529AE2}"/>
            </a:ext>
          </a:extLst>
        </xdr:cNvPr>
        <xdr:cNvSpPr txBox="1">
          <a:spLocks noChangeArrowheads="1"/>
        </xdr:cNvSpPr>
      </xdr:nvSpPr>
      <xdr:spPr bwMode="auto">
        <a:xfrm>
          <a:off x="19183350" y="432530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317" name="Text Box 15">
          <a:extLst>
            <a:ext uri="{FF2B5EF4-FFF2-40B4-BE49-F238E27FC236}">
              <a16:creationId xmlns:a16="http://schemas.microsoft.com/office/drawing/2014/main" id="{A2FC0ADA-7E56-4D5C-BB04-C3665336A02E}"/>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3318" name="Text Box 15">
          <a:extLst>
            <a:ext uri="{FF2B5EF4-FFF2-40B4-BE49-F238E27FC236}">
              <a16:creationId xmlns:a16="http://schemas.microsoft.com/office/drawing/2014/main" id="{0E5A224A-E301-4DC7-A262-FD4BF52A1DDD}"/>
            </a:ext>
          </a:extLst>
        </xdr:cNvPr>
        <xdr:cNvSpPr txBox="1">
          <a:spLocks noChangeArrowheads="1"/>
        </xdr:cNvSpPr>
      </xdr:nvSpPr>
      <xdr:spPr bwMode="auto">
        <a:xfrm>
          <a:off x="4743450" y="43624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3319" name="Text Box 15">
          <a:extLst>
            <a:ext uri="{FF2B5EF4-FFF2-40B4-BE49-F238E27FC236}">
              <a16:creationId xmlns:a16="http://schemas.microsoft.com/office/drawing/2014/main" id="{9968375F-A406-4DA9-B85B-5DEA66F4F32E}"/>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320" name="Text Box 15">
          <a:extLst>
            <a:ext uri="{FF2B5EF4-FFF2-40B4-BE49-F238E27FC236}">
              <a16:creationId xmlns:a16="http://schemas.microsoft.com/office/drawing/2014/main" id="{A8870916-D3EF-479F-9C14-DA04045F70CE}"/>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3321" name="Text Box 15">
          <a:extLst>
            <a:ext uri="{FF2B5EF4-FFF2-40B4-BE49-F238E27FC236}">
              <a16:creationId xmlns:a16="http://schemas.microsoft.com/office/drawing/2014/main" id="{BC467390-40F5-4CFD-B3F9-44197E72F03D}"/>
            </a:ext>
          </a:extLst>
        </xdr:cNvPr>
        <xdr:cNvSpPr txBox="1">
          <a:spLocks noChangeArrowheads="1"/>
        </xdr:cNvSpPr>
      </xdr:nvSpPr>
      <xdr:spPr bwMode="auto">
        <a:xfrm>
          <a:off x="474345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3322" name="Text Box 15">
          <a:extLst>
            <a:ext uri="{FF2B5EF4-FFF2-40B4-BE49-F238E27FC236}">
              <a16:creationId xmlns:a16="http://schemas.microsoft.com/office/drawing/2014/main" id="{C0AE841D-D537-4776-A64F-74143EDED961}"/>
            </a:ext>
          </a:extLst>
        </xdr:cNvPr>
        <xdr:cNvSpPr txBox="1">
          <a:spLocks noChangeArrowheads="1"/>
        </xdr:cNvSpPr>
      </xdr:nvSpPr>
      <xdr:spPr bwMode="auto">
        <a:xfrm>
          <a:off x="4743450" y="43624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170392</xdr:rowOff>
    </xdr:from>
    <xdr:ext cx="95250" cy="213632"/>
    <xdr:sp macro="" textlink="">
      <xdr:nvSpPr>
        <xdr:cNvPr id="3323" name="Text Box 15">
          <a:extLst>
            <a:ext uri="{FF2B5EF4-FFF2-40B4-BE49-F238E27FC236}">
              <a16:creationId xmlns:a16="http://schemas.microsoft.com/office/drawing/2014/main" id="{8B20A365-B1EC-4759-9049-CF9E2EC37918}"/>
            </a:ext>
          </a:extLst>
        </xdr:cNvPr>
        <xdr:cNvSpPr txBox="1">
          <a:spLocks noChangeArrowheads="1"/>
        </xdr:cNvSpPr>
      </xdr:nvSpPr>
      <xdr:spPr bwMode="auto">
        <a:xfrm>
          <a:off x="14392275" y="434234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4" name="Text Box 16">
          <a:extLst>
            <a:ext uri="{FF2B5EF4-FFF2-40B4-BE49-F238E27FC236}">
              <a16:creationId xmlns:a16="http://schemas.microsoft.com/office/drawing/2014/main" id="{09873CB5-2200-4599-AF2C-D9B6D5E71C2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5" name="Text Box 17">
          <a:extLst>
            <a:ext uri="{FF2B5EF4-FFF2-40B4-BE49-F238E27FC236}">
              <a16:creationId xmlns:a16="http://schemas.microsoft.com/office/drawing/2014/main" id="{1A47E661-8917-4C0B-B9FD-2D9E851E78F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6" name="Text Box 18">
          <a:extLst>
            <a:ext uri="{FF2B5EF4-FFF2-40B4-BE49-F238E27FC236}">
              <a16:creationId xmlns:a16="http://schemas.microsoft.com/office/drawing/2014/main" id="{57BDE389-FD0C-41B5-8C4F-76868D83B96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27" name="Text Box 19">
          <a:extLst>
            <a:ext uri="{FF2B5EF4-FFF2-40B4-BE49-F238E27FC236}">
              <a16:creationId xmlns:a16="http://schemas.microsoft.com/office/drawing/2014/main" id="{F4723367-B497-42D2-9E32-8455FBDA926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28" name="Text Box 16">
          <a:extLst>
            <a:ext uri="{FF2B5EF4-FFF2-40B4-BE49-F238E27FC236}">
              <a16:creationId xmlns:a16="http://schemas.microsoft.com/office/drawing/2014/main" id="{7C39CB52-B172-489E-BF4F-A1122ED5583E}"/>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29" name="Text Box 17">
          <a:extLst>
            <a:ext uri="{FF2B5EF4-FFF2-40B4-BE49-F238E27FC236}">
              <a16:creationId xmlns:a16="http://schemas.microsoft.com/office/drawing/2014/main" id="{35E83FDF-5467-4D0F-B653-C8E2EC0FD65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30" name="Text Box 18">
          <a:extLst>
            <a:ext uri="{FF2B5EF4-FFF2-40B4-BE49-F238E27FC236}">
              <a16:creationId xmlns:a16="http://schemas.microsoft.com/office/drawing/2014/main" id="{823FB0C1-E50C-4C0E-8062-A6215CCE6AA2}"/>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31" name="Text Box 19">
          <a:extLst>
            <a:ext uri="{FF2B5EF4-FFF2-40B4-BE49-F238E27FC236}">
              <a16:creationId xmlns:a16="http://schemas.microsoft.com/office/drawing/2014/main" id="{AEDE7B2C-DA0E-42D8-95E7-2F659792956B}"/>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2" name="Text Box 16">
          <a:extLst>
            <a:ext uri="{FF2B5EF4-FFF2-40B4-BE49-F238E27FC236}">
              <a16:creationId xmlns:a16="http://schemas.microsoft.com/office/drawing/2014/main" id="{9A2E00A5-8157-4386-B8DA-084DD84A90CF}"/>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3" name="Text Box 17">
          <a:extLst>
            <a:ext uri="{FF2B5EF4-FFF2-40B4-BE49-F238E27FC236}">
              <a16:creationId xmlns:a16="http://schemas.microsoft.com/office/drawing/2014/main" id="{47EBDD64-3F84-43B8-A695-B09298CF4A5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4" name="Text Box 18">
          <a:extLst>
            <a:ext uri="{FF2B5EF4-FFF2-40B4-BE49-F238E27FC236}">
              <a16:creationId xmlns:a16="http://schemas.microsoft.com/office/drawing/2014/main" id="{770EA109-AAEC-40D6-A771-CCAC62CF20CD}"/>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35" name="Text Box 19">
          <a:extLst>
            <a:ext uri="{FF2B5EF4-FFF2-40B4-BE49-F238E27FC236}">
              <a16:creationId xmlns:a16="http://schemas.microsoft.com/office/drawing/2014/main" id="{09A7F4AA-29FC-450E-B1E4-1A16411C09E6}"/>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36" name="Text Box 15">
          <a:extLst>
            <a:ext uri="{FF2B5EF4-FFF2-40B4-BE49-F238E27FC236}">
              <a16:creationId xmlns:a16="http://schemas.microsoft.com/office/drawing/2014/main" id="{634BF266-5D9B-43EB-B15C-60A08AB61CD1}"/>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7" name="Text Box 16">
          <a:extLst>
            <a:ext uri="{FF2B5EF4-FFF2-40B4-BE49-F238E27FC236}">
              <a16:creationId xmlns:a16="http://schemas.microsoft.com/office/drawing/2014/main" id="{9A9BD51D-FCA7-4C81-A3C4-4600CB92C09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8" name="Text Box 17">
          <a:extLst>
            <a:ext uri="{FF2B5EF4-FFF2-40B4-BE49-F238E27FC236}">
              <a16:creationId xmlns:a16="http://schemas.microsoft.com/office/drawing/2014/main" id="{5B0229A8-6FE8-454C-A6D0-A2C65FA8A1D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39" name="Text Box 18">
          <a:extLst>
            <a:ext uri="{FF2B5EF4-FFF2-40B4-BE49-F238E27FC236}">
              <a16:creationId xmlns:a16="http://schemas.microsoft.com/office/drawing/2014/main" id="{8D15F4D2-A545-48EC-A2C0-FFCE89DADD6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40" name="Text Box 19">
          <a:extLst>
            <a:ext uri="{FF2B5EF4-FFF2-40B4-BE49-F238E27FC236}">
              <a16:creationId xmlns:a16="http://schemas.microsoft.com/office/drawing/2014/main" id="{950E20B7-6600-453A-9B4C-223A8DD4847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1" name="Text Box 16">
          <a:extLst>
            <a:ext uri="{FF2B5EF4-FFF2-40B4-BE49-F238E27FC236}">
              <a16:creationId xmlns:a16="http://schemas.microsoft.com/office/drawing/2014/main" id="{2735E171-F0B0-4733-819C-4E0ED94824E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2" name="Text Box 17">
          <a:extLst>
            <a:ext uri="{FF2B5EF4-FFF2-40B4-BE49-F238E27FC236}">
              <a16:creationId xmlns:a16="http://schemas.microsoft.com/office/drawing/2014/main" id="{C9796606-8ED1-433B-BDFC-8153A5AAE17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43" name="Text Box 18">
          <a:extLst>
            <a:ext uri="{FF2B5EF4-FFF2-40B4-BE49-F238E27FC236}">
              <a16:creationId xmlns:a16="http://schemas.microsoft.com/office/drawing/2014/main" id="{17F577CE-E278-4F72-BB60-3570645C3984}"/>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4" name="Text Box 16">
          <a:extLst>
            <a:ext uri="{FF2B5EF4-FFF2-40B4-BE49-F238E27FC236}">
              <a16:creationId xmlns:a16="http://schemas.microsoft.com/office/drawing/2014/main" id="{398A6E70-E45A-4867-BDB9-589F78444F2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5" name="Text Box 17">
          <a:extLst>
            <a:ext uri="{FF2B5EF4-FFF2-40B4-BE49-F238E27FC236}">
              <a16:creationId xmlns:a16="http://schemas.microsoft.com/office/drawing/2014/main" id="{FD263D11-6B8E-4CB9-979A-493FF8108B3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6" name="Text Box 18">
          <a:extLst>
            <a:ext uri="{FF2B5EF4-FFF2-40B4-BE49-F238E27FC236}">
              <a16:creationId xmlns:a16="http://schemas.microsoft.com/office/drawing/2014/main" id="{3B7A8E4C-308D-485A-B104-CEE3C334E4D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7" name="Text Box 19">
          <a:extLst>
            <a:ext uri="{FF2B5EF4-FFF2-40B4-BE49-F238E27FC236}">
              <a16:creationId xmlns:a16="http://schemas.microsoft.com/office/drawing/2014/main" id="{CF103E99-95B1-4AB6-97A4-844D7BD99F9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8" name="Text Box 16">
          <a:extLst>
            <a:ext uri="{FF2B5EF4-FFF2-40B4-BE49-F238E27FC236}">
              <a16:creationId xmlns:a16="http://schemas.microsoft.com/office/drawing/2014/main" id="{19C4ECD9-0242-4F5C-AEE6-FE7DF7F990A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49" name="Text Box 17">
          <a:extLst>
            <a:ext uri="{FF2B5EF4-FFF2-40B4-BE49-F238E27FC236}">
              <a16:creationId xmlns:a16="http://schemas.microsoft.com/office/drawing/2014/main" id="{BFA108DA-5354-46CB-828B-ABF9FA1C5FAA}"/>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50" name="Text Box 18">
          <a:extLst>
            <a:ext uri="{FF2B5EF4-FFF2-40B4-BE49-F238E27FC236}">
              <a16:creationId xmlns:a16="http://schemas.microsoft.com/office/drawing/2014/main" id="{A53AD0D8-5392-4DBB-881D-28F8AF0DB8A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51" name="Text Box 19">
          <a:extLst>
            <a:ext uri="{FF2B5EF4-FFF2-40B4-BE49-F238E27FC236}">
              <a16:creationId xmlns:a16="http://schemas.microsoft.com/office/drawing/2014/main" id="{093CDD36-8F0F-4186-9BB7-ABCF8468AE27}"/>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442269"/>
    <xdr:sp macro="" textlink="">
      <xdr:nvSpPr>
        <xdr:cNvPr id="3352" name="Text Box 15">
          <a:extLst>
            <a:ext uri="{FF2B5EF4-FFF2-40B4-BE49-F238E27FC236}">
              <a16:creationId xmlns:a16="http://schemas.microsoft.com/office/drawing/2014/main" id="{07702288-91EF-4EB2-976F-110F44E97F18}"/>
            </a:ext>
          </a:extLst>
        </xdr:cNvPr>
        <xdr:cNvSpPr txBox="1">
          <a:spLocks noChangeArrowheads="1"/>
        </xdr:cNvSpPr>
      </xdr:nvSpPr>
      <xdr:spPr bwMode="auto">
        <a:xfrm>
          <a:off x="1436370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353" name="Text Box 15">
          <a:extLst>
            <a:ext uri="{FF2B5EF4-FFF2-40B4-BE49-F238E27FC236}">
              <a16:creationId xmlns:a16="http://schemas.microsoft.com/office/drawing/2014/main" id="{EE08BF40-EBDB-4D45-AC8F-C0E204C5CD06}"/>
            </a:ext>
          </a:extLst>
        </xdr:cNvPr>
        <xdr:cNvSpPr txBox="1">
          <a:spLocks noChangeArrowheads="1"/>
        </xdr:cNvSpPr>
      </xdr:nvSpPr>
      <xdr:spPr bwMode="auto">
        <a:xfrm>
          <a:off x="30918150" y="436245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102</xdr:row>
      <xdr:rowOff>504825</xdr:rowOff>
    </xdr:from>
    <xdr:ext cx="95250" cy="213632"/>
    <xdr:sp macro="" textlink="">
      <xdr:nvSpPr>
        <xdr:cNvPr id="3354" name="Text Box 15">
          <a:extLst>
            <a:ext uri="{FF2B5EF4-FFF2-40B4-BE49-F238E27FC236}">
              <a16:creationId xmlns:a16="http://schemas.microsoft.com/office/drawing/2014/main" id="{B0B05D13-7366-44C9-B30A-14FF3B89AA0C}"/>
            </a:ext>
          </a:extLst>
        </xdr:cNvPr>
        <xdr:cNvSpPr txBox="1">
          <a:spLocks noChangeArrowheads="1"/>
        </xdr:cNvSpPr>
      </xdr:nvSpPr>
      <xdr:spPr bwMode="auto">
        <a:xfrm>
          <a:off x="14363700" y="43624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5" name="Text Box 16">
          <a:extLst>
            <a:ext uri="{FF2B5EF4-FFF2-40B4-BE49-F238E27FC236}">
              <a16:creationId xmlns:a16="http://schemas.microsoft.com/office/drawing/2014/main" id="{F902A401-7633-4416-AA8B-F302749177C1}"/>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6" name="Text Box 17">
          <a:extLst>
            <a:ext uri="{FF2B5EF4-FFF2-40B4-BE49-F238E27FC236}">
              <a16:creationId xmlns:a16="http://schemas.microsoft.com/office/drawing/2014/main" id="{6D6E3268-C731-4C90-A407-A2FFA6F0105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7" name="Text Box 18">
          <a:extLst>
            <a:ext uri="{FF2B5EF4-FFF2-40B4-BE49-F238E27FC236}">
              <a16:creationId xmlns:a16="http://schemas.microsoft.com/office/drawing/2014/main" id="{DD740710-DB5D-4735-978E-C45F46AB234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58" name="Text Box 19">
          <a:extLst>
            <a:ext uri="{FF2B5EF4-FFF2-40B4-BE49-F238E27FC236}">
              <a16:creationId xmlns:a16="http://schemas.microsoft.com/office/drawing/2014/main" id="{B7F7FB53-7598-4506-96B7-8E4400DC551B}"/>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59" name="Text Box 16">
          <a:extLst>
            <a:ext uri="{FF2B5EF4-FFF2-40B4-BE49-F238E27FC236}">
              <a16:creationId xmlns:a16="http://schemas.microsoft.com/office/drawing/2014/main" id="{63D02831-E5A3-4325-9109-D7DEB8B239FB}"/>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0" name="Text Box 17">
          <a:extLst>
            <a:ext uri="{FF2B5EF4-FFF2-40B4-BE49-F238E27FC236}">
              <a16:creationId xmlns:a16="http://schemas.microsoft.com/office/drawing/2014/main" id="{F32A4474-FD51-431E-AAC4-969F4E6FD916}"/>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1" name="Text Box 18">
          <a:extLst>
            <a:ext uri="{FF2B5EF4-FFF2-40B4-BE49-F238E27FC236}">
              <a16:creationId xmlns:a16="http://schemas.microsoft.com/office/drawing/2014/main" id="{90D84555-8930-4513-AE05-FFD8CFFDEDBF}"/>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62" name="Text Box 19">
          <a:extLst>
            <a:ext uri="{FF2B5EF4-FFF2-40B4-BE49-F238E27FC236}">
              <a16:creationId xmlns:a16="http://schemas.microsoft.com/office/drawing/2014/main" id="{354759F1-6258-47AB-9BFD-14635BD89FC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3" name="Text Box 16">
          <a:extLst>
            <a:ext uri="{FF2B5EF4-FFF2-40B4-BE49-F238E27FC236}">
              <a16:creationId xmlns:a16="http://schemas.microsoft.com/office/drawing/2014/main" id="{72F2A3F2-8BC8-4F90-92F7-CD08BD3FDB3D}"/>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4" name="Text Box 17">
          <a:extLst>
            <a:ext uri="{FF2B5EF4-FFF2-40B4-BE49-F238E27FC236}">
              <a16:creationId xmlns:a16="http://schemas.microsoft.com/office/drawing/2014/main" id="{2E4CBB73-AAD8-4827-B4C4-98E770C4467C}"/>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5" name="Text Box 18">
          <a:extLst>
            <a:ext uri="{FF2B5EF4-FFF2-40B4-BE49-F238E27FC236}">
              <a16:creationId xmlns:a16="http://schemas.microsoft.com/office/drawing/2014/main" id="{9F484F29-818A-45F9-8891-1882AFA30A07}"/>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366" name="Text Box 19">
          <a:extLst>
            <a:ext uri="{FF2B5EF4-FFF2-40B4-BE49-F238E27FC236}">
              <a16:creationId xmlns:a16="http://schemas.microsoft.com/office/drawing/2014/main" id="{8C36EA5F-5C69-4735-8D6E-6447FA1ED2FB}"/>
            </a:ext>
          </a:extLst>
        </xdr:cNvPr>
        <xdr:cNvSpPr txBox="1">
          <a:spLocks noChangeArrowheads="1"/>
        </xdr:cNvSpPr>
      </xdr:nvSpPr>
      <xdr:spPr bwMode="auto">
        <a:xfrm>
          <a:off x="309181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67" name="Text Box 15">
          <a:extLst>
            <a:ext uri="{FF2B5EF4-FFF2-40B4-BE49-F238E27FC236}">
              <a16:creationId xmlns:a16="http://schemas.microsoft.com/office/drawing/2014/main" id="{14CC8535-0D80-4175-9C27-98E4822DA7AF}"/>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68" name="Text Box 16">
          <a:extLst>
            <a:ext uri="{FF2B5EF4-FFF2-40B4-BE49-F238E27FC236}">
              <a16:creationId xmlns:a16="http://schemas.microsoft.com/office/drawing/2014/main" id="{C678A077-1CCF-4DEB-B0EF-59FDD02D211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69" name="Text Box 17">
          <a:extLst>
            <a:ext uri="{FF2B5EF4-FFF2-40B4-BE49-F238E27FC236}">
              <a16:creationId xmlns:a16="http://schemas.microsoft.com/office/drawing/2014/main" id="{0502BFD4-D2E4-4295-9197-341C08DE86C9}"/>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70" name="Text Box 18">
          <a:extLst>
            <a:ext uri="{FF2B5EF4-FFF2-40B4-BE49-F238E27FC236}">
              <a16:creationId xmlns:a16="http://schemas.microsoft.com/office/drawing/2014/main" id="{CFBD89E8-A9F3-4945-A0F3-5ADEE0652680}"/>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71" name="Text Box 19">
          <a:extLst>
            <a:ext uri="{FF2B5EF4-FFF2-40B4-BE49-F238E27FC236}">
              <a16:creationId xmlns:a16="http://schemas.microsoft.com/office/drawing/2014/main" id="{835776EB-ED50-4FB1-8FBE-C5061A1096DD}"/>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106</xdr:row>
      <xdr:rowOff>504825</xdr:rowOff>
    </xdr:from>
    <xdr:ext cx="95250" cy="442269"/>
    <xdr:sp macro="" textlink="">
      <xdr:nvSpPr>
        <xdr:cNvPr id="3372" name="Text Box 15">
          <a:extLst>
            <a:ext uri="{FF2B5EF4-FFF2-40B4-BE49-F238E27FC236}">
              <a16:creationId xmlns:a16="http://schemas.microsoft.com/office/drawing/2014/main" id="{C1471486-BB55-49AE-9CE4-1C4869741112}"/>
            </a:ext>
          </a:extLst>
        </xdr:cNvPr>
        <xdr:cNvSpPr txBox="1">
          <a:spLocks noChangeArrowheads="1"/>
        </xdr:cNvSpPr>
      </xdr:nvSpPr>
      <xdr:spPr bwMode="auto">
        <a:xfrm>
          <a:off x="14363700" y="451104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3" name="Text Box 16">
          <a:extLst>
            <a:ext uri="{FF2B5EF4-FFF2-40B4-BE49-F238E27FC236}">
              <a16:creationId xmlns:a16="http://schemas.microsoft.com/office/drawing/2014/main" id="{97138209-00FA-40DA-B680-693A3E00AA8A}"/>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4" name="Text Box 17">
          <a:extLst>
            <a:ext uri="{FF2B5EF4-FFF2-40B4-BE49-F238E27FC236}">
              <a16:creationId xmlns:a16="http://schemas.microsoft.com/office/drawing/2014/main" id="{AE01519F-0B21-4DB8-BF51-90089BF895D2}"/>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75" name="Text Box 18">
          <a:extLst>
            <a:ext uri="{FF2B5EF4-FFF2-40B4-BE49-F238E27FC236}">
              <a16:creationId xmlns:a16="http://schemas.microsoft.com/office/drawing/2014/main" id="{485E5390-688E-47B0-8285-DA81B1CD3D75}"/>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6" name="Text Box 16">
          <a:extLst>
            <a:ext uri="{FF2B5EF4-FFF2-40B4-BE49-F238E27FC236}">
              <a16:creationId xmlns:a16="http://schemas.microsoft.com/office/drawing/2014/main" id="{C129A8A0-991D-4932-8184-CFE978C248A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7" name="Text Box 17">
          <a:extLst>
            <a:ext uri="{FF2B5EF4-FFF2-40B4-BE49-F238E27FC236}">
              <a16:creationId xmlns:a16="http://schemas.microsoft.com/office/drawing/2014/main" id="{82659337-253A-4308-B60D-B8DAB2B89F7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8" name="Text Box 18">
          <a:extLst>
            <a:ext uri="{FF2B5EF4-FFF2-40B4-BE49-F238E27FC236}">
              <a16:creationId xmlns:a16="http://schemas.microsoft.com/office/drawing/2014/main" id="{1D3AEBD0-B597-4F1B-8F0C-8E425FDA237F}"/>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79" name="Text Box 19">
          <a:extLst>
            <a:ext uri="{FF2B5EF4-FFF2-40B4-BE49-F238E27FC236}">
              <a16:creationId xmlns:a16="http://schemas.microsoft.com/office/drawing/2014/main" id="{C9D5DEF2-DB5E-421F-A7F2-921F9301F40E}"/>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0" name="Text Box 16">
          <a:extLst>
            <a:ext uri="{FF2B5EF4-FFF2-40B4-BE49-F238E27FC236}">
              <a16:creationId xmlns:a16="http://schemas.microsoft.com/office/drawing/2014/main" id="{496865A5-F942-4E65-81B4-1676145F38D3}"/>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1" name="Text Box 17">
          <a:extLst>
            <a:ext uri="{FF2B5EF4-FFF2-40B4-BE49-F238E27FC236}">
              <a16:creationId xmlns:a16="http://schemas.microsoft.com/office/drawing/2014/main" id="{DA830C34-5433-48B7-A6AA-21C90542EF9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382" name="Text Box 18">
          <a:extLst>
            <a:ext uri="{FF2B5EF4-FFF2-40B4-BE49-F238E27FC236}">
              <a16:creationId xmlns:a16="http://schemas.microsoft.com/office/drawing/2014/main" id="{5E5EAD0F-69DE-480B-B429-41C0DF68623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383" name="Text Box 15">
          <a:extLst>
            <a:ext uri="{FF2B5EF4-FFF2-40B4-BE49-F238E27FC236}">
              <a16:creationId xmlns:a16="http://schemas.microsoft.com/office/drawing/2014/main" id="{8C000773-CDEF-4025-84A7-B7CDEBA828B7}"/>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4" name="Text Box 16">
          <a:extLst>
            <a:ext uri="{FF2B5EF4-FFF2-40B4-BE49-F238E27FC236}">
              <a16:creationId xmlns:a16="http://schemas.microsoft.com/office/drawing/2014/main" id="{4EFB588E-BC20-4847-AFF1-9A8AFCF76DC6}"/>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5" name="Text Box 17">
          <a:extLst>
            <a:ext uri="{FF2B5EF4-FFF2-40B4-BE49-F238E27FC236}">
              <a16:creationId xmlns:a16="http://schemas.microsoft.com/office/drawing/2014/main" id="{451CFC75-B520-474E-B1B4-F8F0F00EBF7F}"/>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6" name="Text Box 18">
          <a:extLst>
            <a:ext uri="{FF2B5EF4-FFF2-40B4-BE49-F238E27FC236}">
              <a16:creationId xmlns:a16="http://schemas.microsoft.com/office/drawing/2014/main" id="{AE41B854-A6E9-4DCB-B295-C42E6814B6FE}"/>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87" name="Text Box 19">
          <a:extLst>
            <a:ext uri="{FF2B5EF4-FFF2-40B4-BE49-F238E27FC236}">
              <a16:creationId xmlns:a16="http://schemas.microsoft.com/office/drawing/2014/main" id="{D085538E-B114-47ED-9D39-359B1962D915}"/>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88" name="Text Box 16">
          <a:extLst>
            <a:ext uri="{FF2B5EF4-FFF2-40B4-BE49-F238E27FC236}">
              <a16:creationId xmlns:a16="http://schemas.microsoft.com/office/drawing/2014/main" id="{0C5A0E36-3F2C-4EE2-AD8B-C37C22F93391}"/>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89" name="Text Box 17">
          <a:extLst>
            <a:ext uri="{FF2B5EF4-FFF2-40B4-BE49-F238E27FC236}">
              <a16:creationId xmlns:a16="http://schemas.microsoft.com/office/drawing/2014/main" id="{3BA49035-A1A4-417E-A639-79B7FB57FC53}"/>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90" name="Text Box 18">
          <a:extLst>
            <a:ext uri="{FF2B5EF4-FFF2-40B4-BE49-F238E27FC236}">
              <a16:creationId xmlns:a16="http://schemas.microsoft.com/office/drawing/2014/main" id="{14534C0A-85DD-4338-B216-A8C167B5E0FA}"/>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391" name="Text Box 19">
          <a:extLst>
            <a:ext uri="{FF2B5EF4-FFF2-40B4-BE49-F238E27FC236}">
              <a16:creationId xmlns:a16="http://schemas.microsoft.com/office/drawing/2014/main" id="{0BF1713D-017C-432B-8B04-FA22CB2628B8}"/>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2" name="Text Box 16">
          <a:extLst>
            <a:ext uri="{FF2B5EF4-FFF2-40B4-BE49-F238E27FC236}">
              <a16:creationId xmlns:a16="http://schemas.microsoft.com/office/drawing/2014/main" id="{4A510153-0B73-4F03-8A37-FB02AF5F0E38}"/>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3" name="Text Box 17">
          <a:extLst>
            <a:ext uri="{FF2B5EF4-FFF2-40B4-BE49-F238E27FC236}">
              <a16:creationId xmlns:a16="http://schemas.microsoft.com/office/drawing/2014/main" id="{79D3C026-DEBB-4F25-A178-455916660B79}"/>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4" name="Text Box 18">
          <a:extLst>
            <a:ext uri="{FF2B5EF4-FFF2-40B4-BE49-F238E27FC236}">
              <a16:creationId xmlns:a16="http://schemas.microsoft.com/office/drawing/2014/main" id="{40F8C1B2-4BD5-4BA3-904F-2838A340E448}"/>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395" name="Text Box 19">
          <a:extLst>
            <a:ext uri="{FF2B5EF4-FFF2-40B4-BE49-F238E27FC236}">
              <a16:creationId xmlns:a16="http://schemas.microsoft.com/office/drawing/2014/main" id="{1D923368-E222-46C6-A0E1-7E99CB0194BF}"/>
            </a:ext>
          </a:extLst>
        </xdr:cNvPr>
        <xdr:cNvSpPr txBox="1">
          <a:spLocks noChangeArrowheads="1"/>
        </xdr:cNvSpPr>
      </xdr:nvSpPr>
      <xdr:spPr bwMode="auto">
        <a:xfrm>
          <a:off x="30918150" y="43624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396" name="Text Box 15">
          <a:extLst>
            <a:ext uri="{FF2B5EF4-FFF2-40B4-BE49-F238E27FC236}">
              <a16:creationId xmlns:a16="http://schemas.microsoft.com/office/drawing/2014/main" id="{F6063EFC-A55A-4060-9A2B-19CBD14BAAF6}"/>
            </a:ext>
          </a:extLst>
        </xdr:cNvPr>
        <xdr:cNvSpPr txBox="1">
          <a:spLocks noChangeArrowheads="1"/>
        </xdr:cNvSpPr>
      </xdr:nvSpPr>
      <xdr:spPr bwMode="auto">
        <a:xfrm>
          <a:off x="4743450" y="451104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7" name="Text Box 16">
          <a:extLst>
            <a:ext uri="{FF2B5EF4-FFF2-40B4-BE49-F238E27FC236}">
              <a16:creationId xmlns:a16="http://schemas.microsoft.com/office/drawing/2014/main" id="{900B1B19-EF2B-4FFD-BF2E-953F3D358A13}"/>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8" name="Text Box 17">
          <a:extLst>
            <a:ext uri="{FF2B5EF4-FFF2-40B4-BE49-F238E27FC236}">
              <a16:creationId xmlns:a16="http://schemas.microsoft.com/office/drawing/2014/main" id="{1C7C8575-C3BF-4977-AA8C-D0820F13E0F7}"/>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399" name="Text Box 18">
          <a:extLst>
            <a:ext uri="{FF2B5EF4-FFF2-40B4-BE49-F238E27FC236}">
              <a16:creationId xmlns:a16="http://schemas.microsoft.com/office/drawing/2014/main" id="{AE9AAF54-A060-44CB-A805-29373D2777AE}"/>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00" name="Text Box 19">
          <a:extLst>
            <a:ext uri="{FF2B5EF4-FFF2-40B4-BE49-F238E27FC236}">
              <a16:creationId xmlns:a16="http://schemas.microsoft.com/office/drawing/2014/main" id="{893F3493-26D2-4A48-8525-F55AB4449734}"/>
            </a:ext>
          </a:extLst>
        </xdr:cNvPr>
        <xdr:cNvSpPr txBox="1">
          <a:spLocks noChangeArrowheads="1"/>
        </xdr:cNvSpPr>
      </xdr:nvSpPr>
      <xdr:spPr bwMode="auto">
        <a:xfrm>
          <a:off x="47434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401" name="Text Box 16">
          <a:extLst>
            <a:ext uri="{FF2B5EF4-FFF2-40B4-BE49-F238E27FC236}">
              <a16:creationId xmlns:a16="http://schemas.microsoft.com/office/drawing/2014/main" id="{DB4DEE68-894F-4DAC-AA9E-A2B5E69067A9}"/>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0</xdr:rowOff>
    </xdr:from>
    <xdr:ext cx="95250" cy="171450"/>
    <xdr:sp macro="" textlink="">
      <xdr:nvSpPr>
        <xdr:cNvPr id="3402" name="Text Box 17">
          <a:extLst>
            <a:ext uri="{FF2B5EF4-FFF2-40B4-BE49-F238E27FC236}">
              <a16:creationId xmlns:a16="http://schemas.microsoft.com/office/drawing/2014/main" id="{1C1C1146-C902-4072-BE2D-BCE7B0CB8D87}"/>
            </a:ext>
          </a:extLst>
        </xdr:cNvPr>
        <xdr:cNvSpPr txBox="1">
          <a:spLocks noChangeArrowheads="1"/>
        </xdr:cNvSpPr>
      </xdr:nvSpPr>
      <xdr:spPr bwMode="auto">
        <a:xfrm>
          <a:off x="1436370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15875</xdr:rowOff>
    </xdr:from>
    <xdr:ext cx="95250" cy="171450"/>
    <xdr:sp macro="" textlink="">
      <xdr:nvSpPr>
        <xdr:cNvPr id="3403" name="Text Box 18">
          <a:extLst>
            <a:ext uri="{FF2B5EF4-FFF2-40B4-BE49-F238E27FC236}">
              <a16:creationId xmlns:a16="http://schemas.microsoft.com/office/drawing/2014/main" id="{65BA60C7-1534-42F8-B990-CA6869D8D7CF}"/>
            </a:ext>
          </a:extLst>
        </xdr:cNvPr>
        <xdr:cNvSpPr txBox="1">
          <a:spLocks noChangeArrowheads="1"/>
        </xdr:cNvSpPr>
      </xdr:nvSpPr>
      <xdr:spPr bwMode="auto">
        <a:xfrm>
          <a:off x="14355762" y="45497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4" name="Text Box 16">
          <a:extLst>
            <a:ext uri="{FF2B5EF4-FFF2-40B4-BE49-F238E27FC236}">
              <a16:creationId xmlns:a16="http://schemas.microsoft.com/office/drawing/2014/main" id="{23BC09CF-3512-4367-96C0-65CF723DF3F6}"/>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5" name="Text Box 17">
          <a:extLst>
            <a:ext uri="{FF2B5EF4-FFF2-40B4-BE49-F238E27FC236}">
              <a16:creationId xmlns:a16="http://schemas.microsoft.com/office/drawing/2014/main" id="{EC8EE57F-94C6-49BE-8554-72FD25A2AFDC}"/>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6" name="Text Box 18">
          <a:extLst>
            <a:ext uri="{FF2B5EF4-FFF2-40B4-BE49-F238E27FC236}">
              <a16:creationId xmlns:a16="http://schemas.microsoft.com/office/drawing/2014/main" id="{C4171621-C0BA-4AE5-949D-08F180B8A102}"/>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7" name="Text Box 19">
          <a:extLst>
            <a:ext uri="{FF2B5EF4-FFF2-40B4-BE49-F238E27FC236}">
              <a16:creationId xmlns:a16="http://schemas.microsoft.com/office/drawing/2014/main" id="{2C6B5C3A-796F-43A0-BB06-848103D24429}"/>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08" name="Text Box 16">
          <a:extLst>
            <a:ext uri="{FF2B5EF4-FFF2-40B4-BE49-F238E27FC236}">
              <a16:creationId xmlns:a16="http://schemas.microsoft.com/office/drawing/2014/main" id="{2D5EBFE3-208A-4B48-AE02-D9E93FC0C548}"/>
            </a:ext>
          </a:extLst>
        </xdr:cNvPr>
        <xdr:cNvSpPr txBox="1">
          <a:spLocks noChangeArrowheads="1"/>
        </xdr:cNvSpPr>
      </xdr:nvSpPr>
      <xdr:spPr bwMode="auto">
        <a:xfrm>
          <a:off x="19183350" y="454818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409" name="Text Box 15">
          <a:extLst>
            <a:ext uri="{FF2B5EF4-FFF2-40B4-BE49-F238E27FC236}">
              <a16:creationId xmlns:a16="http://schemas.microsoft.com/office/drawing/2014/main" id="{FE9AA043-D289-497C-A3E4-331C9BC89F65}"/>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3410" name="Text Box 15">
          <a:extLst>
            <a:ext uri="{FF2B5EF4-FFF2-40B4-BE49-F238E27FC236}">
              <a16:creationId xmlns:a16="http://schemas.microsoft.com/office/drawing/2014/main" id="{2DB51EF9-7871-4617-87CB-C2ABF313EACD}"/>
            </a:ext>
          </a:extLst>
        </xdr:cNvPr>
        <xdr:cNvSpPr txBox="1">
          <a:spLocks noChangeArrowheads="1"/>
        </xdr:cNvSpPr>
      </xdr:nvSpPr>
      <xdr:spPr bwMode="auto">
        <a:xfrm>
          <a:off x="4743450" y="45853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3411" name="Text Box 15">
          <a:extLst>
            <a:ext uri="{FF2B5EF4-FFF2-40B4-BE49-F238E27FC236}">
              <a16:creationId xmlns:a16="http://schemas.microsoft.com/office/drawing/2014/main" id="{0CFDD63C-C52D-4C17-B01E-5557D75C254E}"/>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412" name="Text Box 15">
          <a:extLst>
            <a:ext uri="{FF2B5EF4-FFF2-40B4-BE49-F238E27FC236}">
              <a16:creationId xmlns:a16="http://schemas.microsoft.com/office/drawing/2014/main" id="{C1814A64-2657-4D5D-88CC-EC59524C17B9}"/>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413" name="Text Box 15">
          <a:extLst>
            <a:ext uri="{FF2B5EF4-FFF2-40B4-BE49-F238E27FC236}">
              <a16:creationId xmlns:a16="http://schemas.microsoft.com/office/drawing/2014/main" id="{CC50D8F6-283B-486B-9ACB-C6C6EEF57E39}"/>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414" name="Text Box 15">
          <a:extLst>
            <a:ext uri="{FF2B5EF4-FFF2-40B4-BE49-F238E27FC236}">
              <a16:creationId xmlns:a16="http://schemas.microsoft.com/office/drawing/2014/main" id="{97525407-1D47-4EC2-8F49-F16842720627}"/>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170392</xdr:rowOff>
    </xdr:from>
    <xdr:ext cx="95250" cy="213632"/>
    <xdr:sp macro="" textlink="">
      <xdr:nvSpPr>
        <xdr:cNvPr id="3415" name="Text Box 15">
          <a:extLst>
            <a:ext uri="{FF2B5EF4-FFF2-40B4-BE49-F238E27FC236}">
              <a16:creationId xmlns:a16="http://schemas.microsoft.com/office/drawing/2014/main" id="{2E92C683-58BB-4D09-88D4-70AB02DA97CA}"/>
            </a:ext>
          </a:extLst>
        </xdr:cNvPr>
        <xdr:cNvSpPr txBox="1">
          <a:spLocks noChangeArrowheads="1"/>
        </xdr:cNvSpPr>
      </xdr:nvSpPr>
      <xdr:spPr bwMode="auto">
        <a:xfrm>
          <a:off x="14392275" y="456522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6" name="Text Box 16">
          <a:extLst>
            <a:ext uri="{FF2B5EF4-FFF2-40B4-BE49-F238E27FC236}">
              <a16:creationId xmlns:a16="http://schemas.microsoft.com/office/drawing/2014/main" id="{44CDC4BC-6AAC-4FAE-A13F-B24F2A969777}"/>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7" name="Text Box 17">
          <a:extLst>
            <a:ext uri="{FF2B5EF4-FFF2-40B4-BE49-F238E27FC236}">
              <a16:creationId xmlns:a16="http://schemas.microsoft.com/office/drawing/2014/main" id="{B967AEC6-8254-4FAB-B2CF-A677679070C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8" name="Text Box 18">
          <a:extLst>
            <a:ext uri="{FF2B5EF4-FFF2-40B4-BE49-F238E27FC236}">
              <a16:creationId xmlns:a16="http://schemas.microsoft.com/office/drawing/2014/main" id="{8D3D6908-8C91-49C7-9501-F8CCE506EC10}"/>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19" name="Text Box 19">
          <a:extLst>
            <a:ext uri="{FF2B5EF4-FFF2-40B4-BE49-F238E27FC236}">
              <a16:creationId xmlns:a16="http://schemas.microsoft.com/office/drawing/2014/main" id="{B8A12B1F-8E0C-4196-B9E9-6F5176C1A7C5}"/>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0" name="Text Box 16">
          <a:extLst>
            <a:ext uri="{FF2B5EF4-FFF2-40B4-BE49-F238E27FC236}">
              <a16:creationId xmlns:a16="http://schemas.microsoft.com/office/drawing/2014/main" id="{AAC202F5-FF66-49E0-A327-91106DBC144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1" name="Text Box 17">
          <a:extLst>
            <a:ext uri="{FF2B5EF4-FFF2-40B4-BE49-F238E27FC236}">
              <a16:creationId xmlns:a16="http://schemas.microsoft.com/office/drawing/2014/main" id="{84BFCDB6-AD28-47C2-B3DC-3192CCC0D7F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2" name="Text Box 18">
          <a:extLst>
            <a:ext uri="{FF2B5EF4-FFF2-40B4-BE49-F238E27FC236}">
              <a16:creationId xmlns:a16="http://schemas.microsoft.com/office/drawing/2014/main" id="{ECD044CF-D9B9-47FD-9E2C-8C12B650940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23" name="Text Box 19">
          <a:extLst>
            <a:ext uri="{FF2B5EF4-FFF2-40B4-BE49-F238E27FC236}">
              <a16:creationId xmlns:a16="http://schemas.microsoft.com/office/drawing/2014/main" id="{AE6AABDA-36E9-48AF-82EB-BE583E18B9AC}"/>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4" name="Text Box 16">
          <a:extLst>
            <a:ext uri="{FF2B5EF4-FFF2-40B4-BE49-F238E27FC236}">
              <a16:creationId xmlns:a16="http://schemas.microsoft.com/office/drawing/2014/main" id="{9500F5E0-45C0-4479-A509-4DD271B9B556}"/>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5" name="Text Box 17">
          <a:extLst>
            <a:ext uri="{FF2B5EF4-FFF2-40B4-BE49-F238E27FC236}">
              <a16:creationId xmlns:a16="http://schemas.microsoft.com/office/drawing/2014/main" id="{43D809C7-AF9A-4310-A324-0EB867B87E14}"/>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6" name="Text Box 18">
          <a:extLst>
            <a:ext uri="{FF2B5EF4-FFF2-40B4-BE49-F238E27FC236}">
              <a16:creationId xmlns:a16="http://schemas.microsoft.com/office/drawing/2014/main" id="{A7D1D0FA-6B7A-46D0-81B3-D930E1CEAD75}"/>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27" name="Text Box 19">
          <a:extLst>
            <a:ext uri="{FF2B5EF4-FFF2-40B4-BE49-F238E27FC236}">
              <a16:creationId xmlns:a16="http://schemas.microsoft.com/office/drawing/2014/main" id="{19D89800-46FC-40FA-ADF2-FD0CD0A22D97}"/>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28" name="Text Box 15">
          <a:extLst>
            <a:ext uri="{FF2B5EF4-FFF2-40B4-BE49-F238E27FC236}">
              <a16:creationId xmlns:a16="http://schemas.microsoft.com/office/drawing/2014/main" id="{F4E998E7-84C8-4FD9-A12A-0AF795AC4A23}"/>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29" name="Text Box 16">
          <a:extLst>
            <a:ext uri="{FF2B5EF4-FFF2-40B4-BE49-F238E27FC236}">
              <a16:creationId xmlns:a16="http://schemas.microsoft.com/office/drawing/2014/main" id="{6187353B-0135-4817-8F3C-12F39505ADF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0" name="Text Box 17">
          <a:extLst>
            <a:ext uri="{FF2B5EF4-FFF2-40B4-BE49-F238E27FC236}">
              <a16:creationId xmlns:a16="http://schemas.microsoft.com/office/drawing/2014/main" id="{BB6199A8-BEAA-496C-9D74-FE313C710B2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1" name="Text Box 18">
          <a:extLst>
            <a:ext uri="{FF2B5EF4-FFF2-40B4-BE49-F238E27FC236}">
              <a16:creationId xmlns:a16="http://schemas.microsoft.com/office/drawing/2014/main" id="{ECBC41D5-14F4-46C9-8B18-F87E811D243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32" name="Text Box 19">
          <a:extLst>
            <a:ext uri="{FF2B5EF4-FFF2-40B4-BE49-F238E27FC236}">
              <a16:creationId xmlns:a16="http://schemas.microsoft.com/office/drawing/2014/main" id="{DF5DF517-A7AE-4B1F-B852-B4C868738D78}"/>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3" name="Text Box 16">
          <a:extLst>
            <a:ext uri="{FF2B5EF4-FFF2-40B4-BE49-F238E27FC236}">
              <a16:creationId xmlns:a16="http://schemas.microsoft.com/office/drawing/2014/main" id="{E3DA81CC-E757-4105-A055-6039E89F235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4" name="Text Box 17">
          <a:extLst>
            <a:ext uri="{FF2B5EF4-FFF2-40B4-BE49-F238E27FC236}">
              <a16:creationId xmlns:a16="http://schemas.microsoft.com/office/drawing/2014/main" id="{ABF36C92-D921-4AC8-A5C8-B4D3AB871841}"/>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35" name="Text Box 18">
          <a:extLst>
            <a:ext uri="{FF2B5EF4-FFF2-40B4-BE49-F238E27FC236}">
              <a16:creationId xmlns:a16="http://schemas.microsoft.com/office/drawing/2014/main" id="{DA08045F-A456-4531-9FE5-D04CFC0AF2BC}"/>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6" name="Text Box 16">
          <a:extLst>
            <a:ext uri="{FF2B5EF4-FFF2-40B4-BE49-F238E27FC236}">
              <a16:creationId xmlns:a16="http://schemas.microsoft.com/office/drawing/2014/main" id="{8A40B89B-2AF9-4462-BE5C-15C5F503FF4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7" name="Text Box 17">
          <a:extLst>
            <a:ext uri="{FF2B5EF4-FFF2-40B4-BE49-F238E27FC236}">
              <a16:creationId xmlns:a16="http://schemas.microsoft.com/office/drawing/2014/main" id="{34753E9C-CB41-4574-A2AC-41D379E88D9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8" name="Text Box 18">
          <a:extLst>
            <a:ext uri="{FF2B5EF4-FFF2-40B4-BE49-F238E27FC236}">
              <a16:creationId xmlns:a16="http://schemas.microsoft.com/office/drawing/2014/main" id="{9D616DCD-5363-4832-9FD5-0C1A131DE11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39" name="Text Box 19">
          <a:extLst>
            <a:ext uri="{FF2B5EF4-FFF2-40B4-BE49-F238E27FC236}">
              <a16:creationId xmlns:a16="http://schemas.microsoft.com/office/drawing/2014/main" id="{1A0B78B7-CB52-4737-94B2-71269CCA224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0" name="Text Box 16">
          <a:extLst>
            <a:ext uri="{FF2B5EF4-FFF2-40B4-BE49-F238E27FC236}">
              <a16:creationId xmlns:a16="http://schemas.microsoft.com/office/drawing/2014/main" id="{2DE5EAA3-958D-4B92-8761-78D88561801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1" name="Text Box 17">
          <a:extLst>
            <a:ext uri="{FF2B5EF4-FFF2-40B4-BE49-F238E27FC236}">
              <a16:creationId xmlns:a16="http://schemas.microsoft.com/office/drawing/2014/main" id="{E3F2221A-EE0C-4FB4-9DA4-1FC3BF0E3FC8}"/>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2" name="Text Box 18">
          <a:extLst>
            <a:ext uri="{FF2B5EF4-FFF2-40B4-BE49-F238E27FC236}">
              <a16:creationId xmlns:a16="http://schemas.microsoft.com/office/drawing/2014/main" id="{DD89F16A-A280-48C5-9877-2CF28153D1C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43" name="Text Box 19">
          <a:extLst>
            <a:ext uri="{FF2B5EF4-FFF2-40B4-BE49-F238E27FC236}">
              <a16:creationId xmlns:a16="http://schemas.microsoft.com/office/drawing/2014/main" id="{124DC572-3F18-4C6A-9064-80BBF632615B}"/>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3444" name="Text Box 15">
          <a:extLst>
            <a:ext uri="{FF2B5EF4-FFF2-40B4-BE49-F238E27FC236}">
              <a16:creationId xmlns:a16="http://schemas.microsoft.com/office/drawing/2014/main" id="{32C94390-27B0-4DBA-8A7C-1D714A4323D5}"/>
            </a:ext>
          </a:extLst>
        </xdr:cNvPr>
        <xdr:cNvSpPr txBox="1">
          <a:spLocks noChangeArrowheads="1"/>
        </xdr:cNvSpPr>
      </xdr:nvSpPr>
      <xdr:spPr bwMode="auto">
        <a:xfrm>
          <a:off x="4743450" y="45853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442269"/>
    <xdr:sp macro="" textlink="">
      <xdr:nvSpPr>
        <xdr:cNvPr id="3445" name="Text Box 15">
          <a:extLst>
            <a:ext uri="{FF2B5EF4-FFF2-40B4-BE49-F238E27FC236}">
              <a16:creationId xmlns:a16="http://schemas.microsoft.com/office/drawing/2014/main" id="{A1F70294-A742-4BE9-8620-325C49D7B6B9}"/>
            </a:ext>
          </a:extLst>
        </xdr:cNvPr>
        <xdr:cNvSpPr txBox="1">
          <a:spLocks noChangeArrowheads="1"/>
        </xdr:cNvSpPr>
      </xdr:nvSpPr>
      <xdr:spPr bwMode="auto">
        <a:xfrm>
          <a:off x="1436370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446" name="Text Box 15">
          <a:extLst>
            <a:ext uri="{FF2B5EF4-FFF2-40B4-BE49-F238E27FC236}">
              <a16:creationId xmlns:a16="http://schemas.microsoft.com/office/drawing/2014/main" id="{7F798A3B-271E-40B6-A0DE-A287B71C6188}"/>
            </a:ext>
          </a:extLst>
        </xdr:cNvPr>
        <xdr:cNvSpPr txBox="1">
          <a:spLocks noChangeArrowheads="1"/>
        </xdr:cNvSpPr>
      </xdr:nvSpPr>
      <xdr:spPr bwMode="auto">
        <a:xfrm>
          <a:off x="30918150" y="458533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447" name="Text Box 15">
          <a:extLst>
            <a:ext uri="{FF2B5EF4-FFF2-40B4-BE49-F238E27FC236}">
              <a16:creationId xmlns:a16="http://schemas.microsoft.com/office/drawing/2014/main" id="{DAFA4477-1BB9-4B51-ABB9-3AD76D2F2B0E}"/>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448" name="Text Box 15">
          <a:extLst>
            <a:ext uri="{FF2B5EF4-FFF2-40B4-BE49-F238E27FC236}">
              <a16:creationId xmlns:a16="http://schemas.microsoft.com/office/drawing/2014/main" id="{9DDAED6F-F4A3-4768-B582-6FB9F3DDFA8C}"/>
            </a:ext>
          </a:extLst>
        </xdr:cNvPr>
        <xdr:cNvSpPr txBox="1">
          <a:spLocks noChangeArrowheads="1"/>
        </xdr:cNvSpPr>
      </xdr:nvSpPr>
      <xdr:spPr bwMode="auto">
        <a:xfrm>
          <a:off x="4743450" y="45853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108</xdr:row>
      <xdr:rowOff>504825</xdr:rowOff>
    </xdr:from>
    <xdr:ext cx="95250" cy="213632"/>
    <xdr:sp macro="" textlink="">
      <xdr:nvSpPr>
        <xdr:cNvPr id="3449" name="Text Box 15">
          <a:extLst>
            <a:ext uri="{FF2B5EF4-FFF2-40B4-BE49-F238E27FC236}">
              <a16:creationId xmlns:a16="http://schemas.microsoft.com/office/drawing/2014/main" id="{FAC6B15B-4522-4C22-BB5F-B4CADD761F5B}"/>
            </a:ext>
          </a:extLst>
        </xdr:cNvPr>
        <xdr:cNvSpPr txBox="1">
          <a:spLocks noChangeArrowheads="1"/>
        </xdr:cNvSpPr>
      </xdr:nvSpPr>
      <xdr:spPr bwMode="auto">
        <a:xfrm>
          <a:off x="1436370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0" name="Text Box 16">
          <a:extLst>
            <a:ext uri="{FF2B5EF4-FFF2-40B4-BE49-F238E27FC236}">
              <a16:creationId xmlns:a16="http://schemas.microsoft.com/office/drawing/2014/main" id="{88AC5E41-4B85-4070-9EF6-8E1D0566B5B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1" name="Text Box 17">
          <a:extLst>
            <a:ext uri="{FF2B5EF4-FFF2-40B4-BE49-F238E27FC236}">
              <a16:creationId xmlns:a16="http://schemas.microsoft.com/office/drawing/2014/main" id="{29CC4777-FD60-41F4-9DF7-8EE3AA8E1BAF}"/>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2" name="Text Box 18">
          <a:extLst>
            <a:ext uri="{FF2B5EF4-FFF2-40B4-BE49-F238E27FC236}">
              <a16:creationId xmlns:a16="http://schemas.microsoft.com/office/drawing/2014/main" id="{EADC8782-256C-48F9-85E8-761884AAD3B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53" name="Text Box 19">
          <a:extLst>
            <a:ext uri="{FF2B5EF4-FFF2-40B4-BE49-F238E27FC236}">
              <a16:creationId xmlns:a16="http://schemas.microsoft.com/office/drawing/2014/main" id="{131C288E-54AC-4B1D-AFB7-AECB8D793F5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4" name="Text Box 16">
          <a:extLst>
            <a:ext uri="{FF2B5EF4-FFF2-40B4-BE49-F238E27FC236}">
              <a16:creationId xmlns:a16="http://schemas.microsoft.com/office/drawing/2014/main" id="{ED6629F4-F1A0-460E-997B-AF734003A8DD}"/>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5" name="Text Box 17">
          <a:extLst>
            <a:ext uri="{FF2B5EF4-FFF2-40B4-BE49-F238E27FC236}">
              <a16:creationId xmlns:a16="http://schemas.microsoft.com/office/drawing/2014/main" id="{256B504A-C9C1-4C7E-9BE7-FE74CF527BA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6" name="Text Box 18">
          <a:extLst>
            <a:ext uri="{FF2B5EF4-FFF2-40B4-BE49-F238E27FC236}">
              <a16:creationId xmlns:a16="http://schemas.microsoft.com/office/drawing/2014/main" id="{643F2E4E-CEE9-4A63-8C17-236257EF312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57" name="Text Box 19">
          <a:extLst>
            <a:ext uri="{FF2B5EF4-FFF2-40B4-BE49-F238E27FC236}">
              <a16:creationId xmlns:a16="http://schemas.microsoft.com/office/drawing/2014/main" id="{A44FB97F-E022-4F0F-92F8-02916D9980B4}"/>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58" name="Text Box 16">
          <a:extLst>
            <a:ext uri="{FF2B5EF4-FFF2-40B4-BE49-F238E27FC236}">
              <a16:creationId xmlns:a16="http://schemas.microsoft.com/office/drawing/2014/main" id="{9834FF92-C2CB-422B-BA7D-923AE1F00888}"/>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59" name="Text Box 17">
          <a:extLst>
            <a:ext uri="{FF2B5EF4-FFF2-40B4-BE49-F238E27FC236}">
              <a16:creationId xmlns:a16="http://schemas.microsoft.com/office/drawing/2014/main" id="{2AF77D6F-159F-4FE4-9A16-415FAD9B4625}"/>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60" name="Text Box 18">
          <a:extLst>
            <a:ext uri="{FF2B5EF4-FFF2-40B4-BE49-F238E27FC236}">
              <a16:creationId xmlns:a16="http://schemas.microsoft.com/office/drawing/2014/main" id="{8BE85891-F1DE-42E6-8063-62052F700451}"/>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461" name="Text Box 19">
          <a:extLst>
            <a:ext uri="{FF2B5EF4-FFF2-40B4-BE49-F238E27FC236}">
              <a16:creationId xmlns:a16="http://schemas.microsoft.com/office/drawing/2014/main" id="{D4C31235-39A9-42C1-BD2C-3BCB1F8CCEA3}"/>
            </a:ext>
          </a:extLst>
        </xdr:cNvPr>
        <xdr:cNvSpPr txBox="1">
          <a:spLocks noChangeArrowheads="1"/>
        </xdr:cNvSpPr>
      </xdr:nvSpPr>
      <xdr:spPr bwMode="auto">
        <a:xfrm>
          <a:off x="309181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62" name="Text Box 15">
          <a:extLst>
            <a:ext uri="{FF2B5EF4-FFF2-40B4-BE49-F238E27FC236}">
              <a16:creationId xmlns:a16="http://schemas.microsoft.com/office/drawing/2014/main" id="{F61F27EA-63DC-49B0-9E34-61AC55C0FD6D}"/>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3" name="Text Box 16">
          <a:extLst>
            <a:ext uri="{FF2B5EF4-FFF2-40B4-BE49-F238E27FC236}">
              <a16:creationId xmlns:a16="http://schemas.microsoft.com/office/drawing/2014/main" id="{8D660DA8-8D96-4EAC-A73A-E891F3C34415}"/>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4" name="Text Box 17">
          <a:extLst>
            <a:ext uri="{FF2B5EF4-FFF2-40B4-BE49-F238E27FC236}">
              <a16:creationId xmlns:a16="http://schemas.microsoft.com/office/drawing/2014/main" id="{D9B89B9A-B836-425A-ABC2-8AA54A226C21}"/>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5" name="Text Box 18">
          <a:extLst>
            <a:ext uri="{FF2B5EF4-FFF2-40B4-BE49-F238E27FC236}">
              <a16:creationId xmlns:a16="http://schemas.microsoft.com/office/drawing/2014/main" id="{7A8D76FC-875E-450D-9A13-AEEB1EF5A196}"/>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66" name="Text Box 19">
          <a:extLst>
            <a:ext uri="{FF2B5EF4-FFF2-40B4-BE49-F238E27FC236}">
              <a16:creationId xmlns:a16="http://schemas.microsoft.com/office/drawing/2014/main" id="{24ADBB0F-EFF5-4F5B-85C3-3F1489CBBF02}"/>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112</xdr:row>
      <xdr:rowOff>504825</xdr:rowOff>
    </xdr:from>
    <xdr:ext cx="95250" cy="442269"/>
    <xdr:sp macro="" textlink="">
      <xdr:nvSpPr>
        <xdr:cNvPr id="3467" name="Text Box 15">
          <a:extLst>
            <a:ext uri="{FF2B5EF4-FFF2-40B4-BE49-F238E27FC236}">
              <a16:creationId xmlns:a16="http://schemas.microsoft.com/office/drawing/2014/main" id="{8D336D89-7543-492E-8937-83B70CF6D36E}"/>
            </a:ext>
          </a:extLst>
        </xdr:cNvPr>
        <xdr:cNvSpPr txBox="1">
          <a:spLocks noChangeArrowheads="1"/>
        </xdr:cNvSpPr>
      </xdr:nvSpPr>
      <xdr:spPr bwMode="auto">
        <a:xfrm>
          <a:off x="14363700" y="473392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68" name="Text Box 16">
          <a:extLst>
            <a:ext uri="{FF2B5EF4-FFF2-40B4-BE49-F238E27FC236}">
              <a16:creationId xmlns:a16="http://schemas.microsoft.com/office/drawing/2014/main" id="{5909CE36-C2A6-4C69-BEDA-FBDA68E90C53}"/>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69" name="Text Box 17">
          <a:extLst>
            <a:ext uri="{FF2B5EF4-FFF2-40B4-BE49-F238E27FC236}">
              <a16:creationId xmlns:a16="http://schemas.microsoft.com/office/drawing/2014/main" id="{52DD6AD7-D777-4259-AB3A-0E58AC2F957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70" name="Text Box 18">
          <a:extLst>
            <a:ext uri="{FF2B5EF4-FFF2-40B4-BE49-F238E27FC236}">
              <a16:creationId xmlns:a16="http://schemas.microsoft.com/office/drawing/2014/main" id="{0177CF48-DB26-4BDE-B461-6126D6184FC6}"/>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1" name="Text Box 16">
          <a:extLst>
            <a:ext uri="{FF2B5EF4-FFF2-40B4-BE49-F238E27FC236}">
              <a16:creationId xmlns:a16="http://schemas.microsoft.com/office/drawing/2014/main" id="{4B0DFF74-CA1A-43C3-B688-1782C2AF6E45}"/>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2" name="Text Box 17">
          <a:extLst>
            <a:ext uri="{FF2B5EF4-FFF2-40B4-BE49-F238E27FC236}">
              <a16:creationId xmlns:a16="http://schemas.microsoft.com/office/drawing/2014/main" id="{7728F728-17D2-4F67-A19A-76E9504FCD8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3" name="Text Box 18">
          <a:extLst>
            <a:ext uri="{FF2B5EF4-FFF2-40B4-BE49-F238E27FC236}">
              <a16:creationId xmlns:a16="http://schemas.microsoft.com/office/drawing/2014/main" id="{851752E4-E7B7-4D70-A61D-C84790C76879}"/>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4" name="Text Box 19">
          <a:extLst>
            <a:ext uri="{FF2B5EF4-FFF2-40B4-BE49-F238E27FC236}">
              <a16:creationId xmlns:a16="http://schemas.microsoft.com/office/drawing/2014/main" id="{562876A3-9BEE-4E3A-8981-5AAD39813BC1}"/>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5" name="Text Box 16">
          <a:extLst>
            <a:ext uri="{FF2B5EF4-FFF2-40B4-BE49-F238E27FC236}">
              <a16:creationId xmlns:a16="http://schemas.microsoft.com/office/drawing/2014/main" id="{72AD2B57-D198-4269-AD48-AF95A90AD404}"/>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6" name="Text Box 17">
          <a:extLst>
            <a:ext uri="{FF2B5EF4-FFF2-40B4-BE49-F238E27FC236}">
              <a16:creationId xmlns:a16="http://schemas.microsoft.com/office/drawing/2014/main" id="{A34E26D2-DB7A-407F-992F-27195D94CF12}"/>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77" name="Text Box 18">
          <a:extLst>
            <a:ext uri="{FF2B5EF4-FFF2-40B4-BE49-F238E27FC236}">
              <a16:creationId xmlns:a16="http://schemas.microsoft.com/office/drawing/2014/main" id="{3C7B5CE0-23B5-446D-827F-366BC6811C69}"/>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478" name="Text Box 15">
          <a:extLst>
            <a:ext uri="{FF2B5EF4-FFF2-40B4-BE49-F238E27FC236}">
              <a16:creationId xmlns:a16="http://schemas.microsoft.com/office/drawing/2014/main" id="{B2D54A9D-79FF-4E9B-81FF-5B0C47B85A87}"/>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79" name="Text Box 16">
          <a:extLst>
            <a:ext uri="{FF2B5EF4-FFF2-40B4-BE49-F238E27FC236}">
              <a16:creationId xmlns:a16="http://schemas.microsoft.com/office/drawing/2014/main" id="{73EB77B3-9655-48FE-9871-08418959FE21}"/>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0" name="Text Box 17">
          <a:extLst>
            <a:ext uri="{FF2B5EF4-FFF2-40B4-BE49-F238E27FC236}">
              <a16:creationId xmlns:a16="http://schemas.microsoft.com/office/drawing/2014/main" id="{A9BD663A-F162-49ED-A686-0848E2AF258B}"/>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1" name="Text Box 18">
          <a:extLst>
            <a:ext uri="{FF2B5EF4-FFF2-40B4-BE49-F238E27FC236}">
              <a16:creationId xmlns:a16="http://schemas.microsoft.com/office/drawing/2014/main" id="{79EFA2A8-0548-44A9-8919-17751E915A7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82" name="Text Box 19">
          <a:extLst>
            <a:ext uri="{FF2B5EF4-FFF2-40B4-BE49-F238E27FC236}">
              <a16:creationId xmlns:a16="http://schemas.microsoft.com/office/drawing/2014/main" id="{176B3C7E-6045-47C5-A92D-5F0D37543E3C}"/>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3" name="Text Box 16">
          <a:extLst>
            <a:ext uri="{FF2B5EF4-FFF2-40B4-BE49-F238E27FC236}">
              <a16:creationId xmlns:a16="http://schemas.microsoft.com/office/drawing/2014/main" id="{90AF5A19-AABF-495C-AA2D-9DEEEE677C55}"/>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4" name="Text Box 17">
          <a:extLst>
            <a:ext uri="{FF2B5EF4-FFF2-40B4-BE49-F238E27FC236}">
              <a16:creationId xmlns:a16="http://schemas.microsoft.com/office/drawing/2014/main" id="{4B99E6E8-10D1-47FA-834E-4D5BCE014559}"/>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5" name="Text Box 18">
          <a:extLst>
            <a:ext uri="{FF2B5EF4-FFF2-40B4-BE49-F238E27FC236}">
              <a16:creationId xmlns:a16="http://schemas.microsoft.com/office/drawing/2014/main" id="{6DBDD380-485F-43EF-8346-304ED21BF88B}"/>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86" name="Text Box 19">
          <a:extLst>
            <a:ext uri="{FF2B5EF4-FFF2-40B4-BE49-F238E27FC236}">
              <a16:creationId xmlns:a16="http://schemas.microsoft.com/office/drawing/2014/main" id="{EE5BEA4E-5681-4B89-9CEA-569AD420725A}"/>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7" name="Text Box 16">
          <a:extLst>
            <a:ext uri="{FF2B5EF4-FFF2-40B4-BE49-F238E27FC236}">
              <a16:creationId xmlns:a16="http://schemas.microsoft.com/office/drawing/2014/main" id="{F7142D0F-BE09-45E8-92F2-89DB2DFA7D57}"/>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8" name="Text Box 17">
          <a:extLst>
            <a:ext uri="{FF2B5EF4-FFF2-40B4-BE49-F238E27FC236}">
              <a16:creationId xmlns:a16="http://schemas.microsoft.com/office/drawing/2014/main" id="{8A920C09-42CF-46A2-9870-86E7ED2F2A88}"/>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89" name="Text Box 18">
          <a:extLst>
            <a:ext uri="{FF2B5EF4-FFF2-40B4-BE49-F238E27FC236}">
              <a16:creationId xmlns:a16="http://schemas.microsoft.com/office/drawing/2014/main" id="{D2942D72-3F14-4327-916B-7E48C25AF887}"/>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490" name="Text Box 19">
          <a:extLst>
            <a:ext uri="{FF2B5EF4-FFF2-40B4-BE49-F238E27FC236}">
              <a16:creationId xmlns:a16="http://schemas.microsoft.com/office/drawing/2014/main" id="{34EE26D3-3B17-4C83-A4A0-705AB6A75AAE}"/>
            </a:ext>
          </a:extLst>
        </xdr:cNvPr>
        <xdr:cNvSpPr txBox="1">
          <a:spLocks noChangeArrowheads="1"/>
        </xdr:cNvSpPr>
      </xdr:nvSpPr>
      <xdr:spPr bwMode="auto">
        <a:xfrm>
          <a:off x="30918150" y="458533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491" name="Text Box 15">
          <a:extLst>
            <a:ext uri="{FF2B5EF4-FFF2-40B4-BE49-F238E27FC236}">
              <a16:creationId xmlns:a16="http://schemas.microsoft.com/office/drawing/2014/main" id="{1675D41A-E19F-47A9-AEC5-3108BDEA6033}"/>
            </a:ext>
          </a:extLst>
        </xdr:cNvPr>
        <xdr:cNvSpPr txBox="1">
          <a:spLocks noChangeArrowheads="1"/>
        </xdr:cNvSpPr>
      </xdr:nvSpPr>
      <xdr:spPr bwMode="auto">
        <a:xfrm>
          <a:off x="4743450" y="47339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2" name="Text Box 16">
          <a:extLst>
            <a:ext uri="{FF2B5EF4-FFF2-40B4-BE49-F238E27FC236}">
              <a16:creationId xmlns:a16="http://schemas.microsoft.com/office/drawing/2014/main" id="{FD639F85-2C42-46AB-B1B2-B42DF17B84E0}"/>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3" name="Text Box 17">
          <a:extLst>
            <a:ext uri="{FF2B5EF4-FFF2-40B4-BE49-F238E27FC236}">
              <a16:creationId xmlns:a16="http://schemas.microsoft.com/office/drawing/2014/main" id="{FE56C6A3-B229-4BBE-A2EF-E20CC4C42FA4}"/>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4" name="Text Box 18">
          <a:extLst>
            <a:ext uri="{FF2B5EF4-FFF2-40B4-BE49-F238E27FC236}">
              <a16:creationId xmlns:a16="http://schemas.microsoft.com/office/drawing/2014/main" id="{CC1CA9D3-8DFE-4880-91A4-19559316C90E}"/>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495" name="Text Box 19">
          <a:extLst>
            <a:ext uri="{FF2B5EF4-FFF2-40B4-BE49-F238E27FC236}">
              <a16:creationId xmlns:a16="http://schemas.microsoft.com/office/drawing/2014/main" id="{3DE87A31-61B3-47E9-A4B9-984B8822200C}"/>
            </a:ext>
          </a:extLst>
        </xdr:cNvPr>
        <xdr:cNvSpPr txBox="1">
          <a:spLocks noChangeArrowheads="1"/>
        </xdr:cNvSpPr>
      </xdr:nvSpPr>
      <xdr:spPr bwMode="auto">
        <a:xfrm>
          <a:off x="47434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96" name="Text Box 16">
          <a:extLst>
            <a:ext uri="{FF2B5EF4-FFF2-40B4-BE49-F238E27FC236}">
              <a16:creationId xmlns:a16="http://schemas.microsoft.com/office/drawing/2014/main" id="{311614DE-0DE7-419A-A7F9-91027E59EC10}"/>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0</xdr:rowOff>
    </xdr:from>
    <xdr:ext cx="95250" cy="171450"/>
    <xdr:sp macro="" textlink="">
      <xdr:nvSpPr>
        <xdr:cNvPr id="3497" name="Text Box 17">
          <a:extLst>
            <a:ext uri="{FF2B5EF4-FFF2-40B4-BE49-F238E27FC236}">
              <a16:creationId xmlns:a16="http://schemas.microsoft.com/office/drawing/2014/main" id="{D6096127-446F-4279-9941-CA3C44973E38}"/>
            </a:ext>
          </a:extLst>
        </xdr:cNvPr>
        <xdr:cNvSpPr txBox="1">
          <a:spLocks noChangeArrowheads="1"/>
        </xdr:cNvSpPr>
      </xdr:nvSpPr>
      <xdr:spPr bwMode="auto">
        <a:xfrm>
          <a:off x="1436370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15875</xdr:rowOff>
    </xdr:from>
    <xdr:ext cx="95250" cy="171450"/>
    <xdr:sp macro="" textlink="">
      <xdr:nvSpPr>
        <xdr:cNvPr id="3498" name="Text Box 18">
          <a:extLst>
            <a:ext uri="{FF2B5EF4-FFF2-40B4-BE49-F238E27FC236}">
              <a16:creationId xmlns:a16="http://schemas.microsoft.com/office/drawing/2014/main" id="{281F3F68-2A08-4461-BF6B-D1A6C8A14E50}"/>
            </a:ext>
          </a:extLst>
        </xdr:cNvPr>
        <xdr:cNvSpPr txBox="1">
          <a:spLocks noChangeArrowheads="1"/>
        </xdr:cNvSpPr>
      </xdr:nvSpPr>
      <xdr:spPr bwMode="auto">
        <a:xfrm>
          <a:off x="14355762" y="477266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499" name="Text Box 16">
          <a:extLst>
            <a:ext uri="{FF2B5EF4-FFF2-40B4-BE49-F238E27FC236}">
              <a16:creationId xmlns:a16="http://schemas.microsoft.com/office/drawing/2014/main" id="{956819A5-5DE5-43DE-890B-9F0CAADFD46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0" name="Text Box 17">
          <a:extLst>
            <a:ext uri="{FF2B5EF4-FFF2-40B4-BE49-F238E27FC236}">
              <a16:creationId xmlns:a16="http://schemas.microsoft.com/office/drawing/2014/main" id="{62906131-B29A-4E67-B734-09B92DDD45E7}"/>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1" name="Text Box 18">
          <a:extLst>
            <a:ext uri="{FF2B5EF4-FFF2-40B4-BE49-F238E27FC236}">
              <a16:creationId xmlns:a16="http://schemas.microsoft.com/office/drawing/2014/main" id="{BD09DA7F-21C7-4A58-BDF9-C90E35D0FED4}"/>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2" name="Text Box 19">
          <a:extLst>
            <a:ext uri="{FF2B5EF4-FFF2-40B4-BE49-F238E27FC236}">
              <a16:creationId xmlns:a16="http://schemas.microsoft.com/office/drawing/2014/main" id="{AD2D1B51-9BA4-44B3-BCCA-04F701E905FC}"/>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03" name="Text Box 16">
          <a:extLst>
            <a:ext uri="{FF2B5EF4-FFF2-40B4-BE49-F238E27FC236}">
              <a16:creationId xmlns:a16="http://schemas.microsoft.com/office/drawing/2014/main" id="{9C8D466E-823F-48DC-AB85-A10DD8E3B86F}"/>
            </a:ext>
          </a:extLst>
        </xdr:cNvPr>
        <xdr:cNvSpPr txBox="1">
          <a:spLocks noChangeArrowheads="1"/>
        </xdr:cNvSpPr>
      </xdr:nvSpPr>
      <xdr:spPr bwMode="auto">
        <a:xfrm>
          <a:off x="19183350" y="47710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504" name="Text Box 15">
          <a:extLst>
            <a:ext uri="{FF2B5EF4-FFF2-40B4-BE49-F238E27FC236}">
              <a16:creationId xmlns:a16="http://schemas.microsoft.com/office/drawing/2014/main" id="{44F51C94-5003-4F14-BD5F-20C6D8728D2B}"/>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3505" name="Text Box 15">
          <a:extLst>
            <a:ext uri="{FF2B5EF4-FFF2-40B4-BE49-F238E27FC236}">
              <a16:creationId xmlns:a16="http://schemas.microsoft.com/office/drawing/2014/main" id="{7FF4CCE4-A0BB-4B5A-9F1E-B9A3B6858326}"/>
            </a:ext>
          </a:extLst>
        </xdr:cNvPr>
        <xdr:cNvSpPr txBox="1">
          <a:spLocks noChangeArrowheads="1"/>
        </xdr:cNvSpPr>
      </xdr:nvSpPr>
      <xdr:spPr bwMode="auto">
        <a:xfrm>
          <a:off x="4743450" y="48082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442269"/>
    <xdr:sp macro="" textlink="">
      <xdr:nvSpPr>
        <xdr:cNvPr id="3506" name="Text Box 15">
          <a:extLst>
            <a:ext uri="{FF2B5EF4-FFF2-40B4-BE49-F238E27FC236}">
              <a16:creationId xmlns:a16="http://schemas.microsoft.com/office/drawing/2014/main" id="{95604BDC-F073-40C7-864D-F5D4911B7B78}"/>
            </a:ext>
          </a:extLst>
        </xdr:cNvPr>
        <xdr:cNvSpPr txBox="1">
          <a:spLocks noChangeArrowheads="1"/>
        </xdr:cNvSpPr>
      </xdr:nvSpPr>
      <xdr:spPr bwMode="auto">
        <a:xfrm>
          <a:off x="1436370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507" name="Text Box 15">
          <a:extLst>
            <a:ext uri="{FF2B5EF4-FFF2-40B4-BE49-F238E27FC236}">
              <a16:creationId xmlns:a16="http://schemas.microsoft.com/office/drawing/2014/main" id="{3E116863-701B-4A9A-82AD-EC9267E7F3FB}"/>
            </a:ext>
          </a:extLst>
        </xdr:cNvPr>
        <xdr:cNvSpPr txBox="1">
          <a:spLocks noChangeArrowheads="1"/>
        </xdr:cNvSpPr>
      </xdr:nvSpPr>
      <xdr:spPr bwMode="auto">
        <a:xfrm>
          <a:off x="3091815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508" name="Text Box 15">
          <a:extLst>
            <a:ext uri="{FF2B5EF4-FFF2-40B4-BE49-F238E27FC236}">
              <a16:creationId xmlns:a16="http://schemas.microsoft.com/office/drawing/2014/main" id="{50AE849C-C77F-4CDE-A5DA-015B08783685}"/>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509" name="Text Box 15">
          <a:extLst>
            <a:ext uri="{FF2B5EF4-FFF2-40B4-BE49-F238E27FC236}">
              <a16:creationId xmlns:a16="http://schemas.microsoft.com/office/drawing/2014/main" id="{40909DAF-BF4E-4809-9818-497265F606EC}"/>
            </a:ext>
          </a:extLst>
        </xdr:cNvPr>
        <xdr:cNvSpPr txBox="1">
          <a:spLocks noChangeArrowheads="1"/>
        </xdr:cNvSpPr>
      </xdr:nvSpPr>
      <xdr:spPr bwMode="auto">
        <a:xfrm>
          <a:off x="4743450" y="48082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170392</xdr:rowOff>
    </xdr:from>
    <xdr:ext cx="95250" cy="213632"/>
    <xdr:sp macro="" textlink="">
      <xdr:nvSpPr>
        <xdr:cNvPr id="3510" name="Text Box 15">
          <a:extLst>
            <a:ext uri="{FF2B5EF4-FFF2-40B4-BE49-F238E27FC236}">
              <a16:creationId xmlns:a16="http://schemas.microsoft.com/office/drawing/2014/main" id="{1F9C0CBF-C818-45E0-8AC0-A40A4BE2E586}"/>
            </a:ext>
          </a:extLst>
        </xdr:cNvPr>
        <xdr:cNvSpPr txBox="1">
          <a:spLocks noChangeArrowheads="1"/>
        </xdr:cNvSpPr>
      </xdr:nvSpPr>
      <xdr:spPr bwMode="auto">
        <a:xfrm>
          <a:off x="14392275" y="478811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1" name="Text Box 16">
          <a:extLst>
            <a:ext uri="{FF2B5EF4-FFF2-40B4-BE49-F238E27FC236}">
              <a16:creationId xmlns:a16="http://schemas.microsoft.com/office/drawing/2014/main" id="{1FBDF7F6-D9D8-4AED-BC29-C98CCE8FD9A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2" name="Text Box 17">
          <a:extLst>
            <a:ext uri="{FF2B5EF4-FFF2-40B4-BE49-F238E27FC236}">
              <a16:creationId xmlns:a16="http://schemas.microsoft.com/office/drawing/2014/main" id="{D717F43C-50C4-48BE-9FCB-CB52B4B0B2C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3" name="Text Box 18">
          <a:extLst>
            <a:ext uri="{FF2B5EF4-FFF2-40B4-BE49-F238E27FC236}">
              <a16:creationId xmlns:a16="http://schemas.microsoft.com/office/drawing/2014/main" id="{0E7E8F09-8FDC-418A-A22F-EAEA75C91A8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14" name="Text Box 19">
          <a:extLst>
            <a:ext uri="{FF2B5EF4-FFF2-40B4-BE49-F238E27FC236}">
              <a16:creationId xmlns:a16="http://schemas.microsoft.com/office/drawing/2014/main" id="{414D36BD-E3B3-49B3-B911-7E7549D3D99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5" name="Text Box 16">
          <a:extLst>
            <a:ext uri="{FF2B5EF4-FFF2-40B4-BE49-F238E27FC236}">
              <a16:creationId xmlns:a16="http://schemas.microsoft.com/office/drawing/2014/main" id="{4548D31E-41FB-488C-B3C5-62FBB51479D9}"/>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6" name="Text Box 17">
          <a:extLst>
            <a:ext uri="{FF2B5EF4-FFF2-40B4-BE49-F238E27FC236}">
              <a16:creationId xmlns:a16="http://schemas.microsoft.com/office/drawing/2014/main" id="{621F443B-AFF6-4064-9EC7-F4B7D9AB2DDA}"/>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7" name="Text Box 18">
          <a:extLst>
            <a:ext uri="{FF2B5EF4-FFF2-40B4-BE49-F238E27FC236}">
              <a16:creationId xmlns:a16="http://schemas.microsoft.com/office/drawing/2014/main" id="{D12F5358-9209-4B90-8F1C-281001214913}"/>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18" name="Text Box 19">
          <a:extLst>
            <a:ext uri="{FF2B5EF4-FFF2-40B4-BE49-F238E27FC236}">
              <a16:creationId xmlns:a16="http://schemas.microsoft.com/office/drawing/2014/main" id="{3CFB6339-630D-40B7-A967-F7A298E8F587}"/>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19" name="Text Box 16">
          <a:extLst>
            <a:ext uri="{FF2B5EF4-FFF2-40B4-BE49-F238E27FC236}">
              <a16:creationId xmlns:a16="http://schemas.microsoft.com/office/drawing/2014/main" id="{94968345-DF0F-440F-8288-2D7090E9DA91}"/>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0" name="Text Box 17">
          <a:extLst>
            <a:ext uri="{FF2B5EF4-FFF2-40B4-BE49-F238E27FC236}">
              <a16:creationId xmlns:a16="http://schemas.microsoft.com/office/drawing/2014/main" id="{C7CEB69E-E353-4EB7-9447-D181F65D32ED}"/>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1" name="Text Box 18">
          <a:extLst>
            <a:ext uri="{FF2B5EF4-FFF2-40B4-BE49-F238E27FC236}">
              <a16:creationId xmlns:a16="http://schemas.microsoft.com/office/drawing/2014/main" id="{C6FA7F96-0D79-41E8-9F86-2C3FCC6E32B6}"/>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22" name="Text Box 19">
          <a:extLst>
            <a:ext uri="{FF2B5EF4-FFF2-40B4-BE49-F238E27FC236}">
              <a16:creationId xmlns:a16="http://schemas.microsoft.com/office/drawing/2014/main" id="{BDCCFFD8-92B1-410F-8A71-D1E5A7CE67D5}"/>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23" name="Text Box 15">
          <a:extLst>
            <a:ext uri="{FF2B5EF4-FFF2-40B4-BE49-F238E27FC236}">
              <a16:creationId xmlns:a16="http://schemas.microsoft.com/office/drawing/2014/main" id="{95113697-7026-42EE-A2CE-7F94D528D64C}"/>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4" name="Text Box 16">
          <a:extLst>
            <a:ext uri="{FF2B5EF4-FFF2-40B4-BE49-F238E27FC236}">
              <a16:creationId xmlns:a16="http://schemas.microsoft.com/office/drawing/2014/main" id="{B76EB24A-2398-4368-84BF-49993A5517AD}"/>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5" name="Text Box 17">
          <a:extLst>
            <a:ext uri="{FF2B5EF4-FFF2-40B4-BE49-F238E27FC236}">
              <a16:creationId xmlns:a16="http://schemas.microsoft.com/office/drawing/2014/main" id="{2558E169-BEFE-4D60-97E1-155E2548F5A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6" name="Text Box 18">
          <a:extLst>
            <a:ext uri="{FF2B5EF4-FFF2-40B4-BE49-F238E27FC236}">
              <a16:creationId xmlns:a16="http://schemas.microsoft.com/office/drawing/2014/main" id="{448E6E19-BE02-4831-81F9-AC9BFB1DE012}"/>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27" name="Text Box 19">
          <a:extLst>
            <a:ext uri="{FF2B5EF4-FFF2-40B4-BE49-F238E27FC236}">
              <a16:creationId xmlns:a16="http://schemas.microsoft.com/office/drawing/2014/main" id="{CF87D484-1C18-427A-B2E5-1F304DFD3EC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28" name="Text Box 16">
          <a:extLst>
            <a:ext uri="{FF2B5EF4-FFF2-40B4-BE49-F238E27FC236}">
              <a16:creationId xmlns:a16="http://schemas.microsoft.com/office/drawing/2014/main" id="{ADA5D2D0-8061-4AFC-8442-0FC8A24B8965}"/>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29" name="Text Box 17">
          <a:extLst>
            <a:ext uri="{FF2B5EF4-FFF2-40B4-BE49-F238E27FC236}">
              <a16:creationId xmlns:a16="http://schemas.microsoft.com/office/drawing/2014/main" id="{6F9FCBEA-6E53-40CD-9DDD-2EBD075A68A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30" name="Text Box 18">
          <a:extLst>
            <a:ext uri="{FF2B5EF4-FFF2-40B4-BE49-F238E27FC236}">
              <a16:creationId xmlns:a16="http://schemas.microsoft.com/office/drawing/2014/main" id="{44C60097-F69C-4D51-BE52-25590B0F2CB6}"/>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1" name="Text Box 16">
          <a:extLst>
            <a:ext uri="{FF2B5EF4-FFF2-40B4-BE49-F238E27FC236}">
              <a16:creationId xmlns:a16="http://schemas.microsoft.com/office/drawing/2014/main" id="{51B04730-246A-452A-BBB5-1ACACD596EE7}"/>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2" name="Text Box 17">
          <a:extLst>
            <a:ext uri="{FF2B5EF4-FFF2-40B4-BE49-F238E27FC236}">
              <a16:creationId xmlns:a16="http://schemas.microsoft.com/office/drawing/2014/main" id="{55F6E6B7-1761-491F-A260-ABBD6511B65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3" name="Text Box 18">
          <a:extLst>
            <a:ext uri="{FF2B5EF4-FFF2-40B4-BE49-F238E27FC236}">
              <a16:creationId xmlns:a16="http://schemas.microsoft.com/office/drawing/2014/main" id="{4110A4F9-12C5-4251-88F8-4DF802AEC264}"/>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4" name="Text Box 19">
          <a:extLst>
            <a:ext uri="{FF2B5EF4-FFF2-40B4-BE49-F238E27FC236}">
              <a16:creationId xmlns:a16="http://schemas.microsoft.com/office/drawing/2014/main" id="{B4404759-919A-4B0F-AB90-9A9863B86FB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5" name="Text Box 16">
          <a:extLst>
            <a:ext uri="{FF2B5EF4-FFF2-40B4-BE49-F238E27FC236}">
              <a16:creationId xmlns:a16="http://schemas.microsoft.com/office/drawing/2014/main" id="{2C14C4D6-F28E-481B-AE74-35E8EB994F00}"/>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6" name="Text Box 17">
          <a:extLst>
            <a:ext uri="{FF2B5EF4-FFF2-40B4-BE49-F238E27FC236}">
              <a16:creationId xmlns:a16="http://schemas.microsoft.com/office/drawing/2014/main" id="{CE1D99EB-1499-414C-8C6C-3AA35067BBC2}"/>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7" name="Text Box 18">
          <a:extLst>
            <a:ext uri="{FF2B5EF4-FFF2-40B4-BE49-F238E27FC236}">
              <a16:creationId xmlns:a16="http://schemas.microsoft.com/office/drawing/2014/main" id="{789C4844-0B3C-4A4B-8A28-E619DD0437BA}"/>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38" name="Text Box 19">
          <a:extLst>
            <a:ext uri="{FF2B5EF4-FFF2-40B4-BE49-F238E27FC236}">
              <a16:creationId xmlns:a16="http://schemas.microsoft.com/office/drawing/2014/main" id="{760C88AA-ED18-4C29-935C-B75B0C1519C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3539" name="Text Box 15">
          <a:extLst>
            <a:ext uri="{FF2B5EF4-FFF2-40B4-BE49-F238E27FC236}">
              <a16:creationId xmlns:a16="http://schemas.microsoft.com/office/drawing/2014/main" id="{F8D580DD-2947-481C-9209-9231215BC64C}"/>
            </a:ext>
          </a:extLst>
        </xdr:cNvPr>
        <xdr:cNvSpPr txBox="1">
          <a:spLocks noChangeArrowheads="1"/>
        </xdr:cNvSpPr>
      </xdr:nvSpPr>
      <xdr:spPr bwMode="auto">
        <a:xfrm>
          <a:off x="4743450" y="48082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442269"/>
    <xdr:sp macro="" textlink="">
      <xdr:nvSpPr>
        <xdr:cNvPr id="3540" name="Text Box 15">
          <a:extLst>
            <a:ext uri="{FF2B5EF4-FFF2-40B4-BE49-F238E27FC236}">
              <a16:creationId xmlns:a16="http://schemas.microsoft.com/office/drawing/2014/main" id="{A595CD0C-3BC2-467A-A670-040A31CBF771}"/>
            </a:ext>
          </a:extLst>
        </xdr:cNvPr>
        <xdr:cNvSpPr txBox="1">
          <a:spLocks noChangeArrowheads="1"/>
        </xdr:cNvSpPr>
      </xdr:nvSpPr>
      <xdr:spPr bwMode="auto">
        <a:xfrm>
          <a:off x="1436370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541" name="Text Box 15">
          <a:extLst>
            <a:ext uri="{FF2B5EF4-FFF2-40B4-BE49-F238E27FC236}">
              <a16:creationId xmlns:a16="http://schemas.microsoft.com/office/drawing/2014/main" id="{A18216AF-CE14-4399-9214-9C9DDE72B15C}"/>
            </a:ext>
          </a:extLst>
        </xdr:cNvPr>
        <xdr:cNvSpPr txBox="1">
          <a:spLocks noChangeArrowheads="1"/>
        </xdr:cNvSpPr>
      </xdr:nvSpPr>
      <xdr:spPr bwMode="auto">
        <a:xfrm>
          <a:off x="30918150" y="480822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542" name="Text Box 15">
          <a:extLst>
            <a:ext uri="{FF2B5EF4-FFF2-40B4-BE49-F238E27FC236}">
              <a16:creationId xmlns:a16="http://schemas.microsoft.com/office/drawing/2014/main" id="{6A33BD45-BB30-4223-BE0E-64791F45B704}"/>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543" name="Text Box 15">
          <a:extLst>
            <a:ext uri="{FF2B5EF4-FFF2-40B4-BE49-F238E27FC236}">
              <a16:creationId xmlns:a16="http://schemas.microsoft.com/office/drawing/2014/main" id="{9C0A5F86-C766-479F-A010-CAF91B7469C9}"/>
            </a:ext>
          </a:extLst>
        </xdr:cNvPr>
        <xdr:cNvSpPr txBox="1">
          <a:spLocks noChangeArrowheads="1"/>
        </xdr:cNvSpPr>
      </xdr:nvSpPr>
      <xdr:spPr bwMode="auto">
        <a:xfrm>
          <a:off x="4743450" y="48082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114</xdr:row>
      <xdr:rowOff>504825</xdr:rowOff>
    </xdr:from>
    <xdr:ext cx="95250" cy="213632"/>
    <xdr:sp macro="" textlink="">
      <xdr:nvSpPr>
        <xdr:cNvPr id="3544" name="Text Box 15">
          <a:extLst>
            <a:ext uri="{FF2B5EF4-FFF2-40B4-BE49-F238E27FC236}">
              <a16:creationId xmlns:a16="http://schemas.microsoft.com/office/drawing/2014/main" id="{E7DC1291-6756-488C-B229-B92037DF411D}"/>
            </a:ext>
          </a:extLst>
        </xdr:cNvPr>
        <xdr:cNvSpPr txBox="1">
          <a:spLocks noChangeArrowheads="1"/>
        </xdr:cNvSpPr>
      </xdr:nvSpPr>
      <xdr:spPr bwMode="auto">
        <a:xfrm>
          <a:off x="1436370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5" name="Text Box 16">
          <a:extLst>
            <a:ext uri="{FF2B5EF4-FFF2-40B4-BE49-F238E27FC236}">
              <a16:creationId xmlns:a16="http://schemas.microsoft.com/office/drawing/2014/main" id="{A41A70B1-6150-4A65-A204-3A901CCF871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6" name="Text Box 17">
          <a:extLst>
            <a:ext uri="{FF2B5EF4-FFF2-40B4-BE49-F238E27FC236}">
              <a16:creationId xmlns:a16="http://schemas.microsoft.com/office/drawing/2014/main" id="{CDB634B0-CC91-4FC9-A1C9-F85D1AC3828F}"/>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7" name="Text Box 18">
          <a:extLst>
            <a:ext uri="{FF2B5EF4-FFF2-40B4-BE49-F238E27FC236}">
              <a16:creationId xmlns:a16="http://schemas.microsoft.com/office/drawing/2014/main" id="{3E4AB149-C21F-469D-ACCE-4133B68AFF2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48" name="Text Box 19">
          <a:extLst>
            <a:ext uri="{FF2B5EF4-FFF2-40B4-BE49-F238E27FC236}">
              <a16:creationId xmlns:a16="http://schemas.microsoft.com/office/drawing/2014/main" id="{B3C8E5A4-3DDA-472D-A7AD-EF3D983F8C7A}"/>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49" name="Text Box 16">
          <a:extLst>
            <a:ext uri="{FF2B5EF4-FFF2-40B4-BE49-F238E27FC236}">
              <a16:creationId xmlns:a16="http://schemas.microsoft.com/office/drawing/2014/main" id="{EC7BC5E4-0DB9-4846-A900-E7F6E4B78F39}"/>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0" name="Text Box 17">
          <a:extLst>
            <a:ext uri="{FF2B5EF4-FFF2-40B4-BE49-F238E27FC236}">
              <a16:creationId xmlns:a16="http://schemas.microsoft.com/office/drawing/2014/main" id="{A6859CD3-1B2B-4229-BCE8-B76765226C7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1" name="Text Box 18">
          <a:extLst>
            <a:ext uri="{FF2B5EF4-FFF2-40B4-BE49-F238E27FC236}">
              <a16:creationId xmlns:a16="http://schemas.microsoft.com/office/drawing/2014/main" id="{B2E3C2B2-2FA7-4368-B143-E50009C8F2E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52" name="Text Box 19">
          <a:extLst>
            <a:ext uri="{FF2B5EF4-FFF2-40B4-BE49-F238E27FC236}">
              <a16:creationId xmlns:a16="http://schemas.microsoft.com/office/drawing/2014/main" id="{9930E0F7-B66D-419F-A06A-B4EA7EFFC5BE}"/>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3" name="Text Box 16">
          <a:extLst>
            <a:ext uri="{FF2B5EF4-FFF2-40B4-BE49-F238E27FC236}">
              <a16:creationId xmlns:a16="http://schemas.microsoft.com/office/drawing/2014/main" id="{7E939FFB-4608-481F-9E47-C3714D8378D7}"/>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4" name="Text Box 17">
          <a:extLst>
            <a:ext uri="{FF2B5EF4-FFF2-40B4-BE49-F238E27FC236}">
              <a16:creationId xmlns:a16="http://schemas.microsoft.com/office/drawing/2014/main" id="{46DFBB21-9A89-44A7-903A-1A556300E274}"/>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5" name="Text Box 18">
          <a:extLst>
            <a:ext uri="{FF2B5EF4-FFF2-40B4-BE49-F238E27FC236}">
              <a16:creationId xmlns:a16="http://schemas.microsoft.com/office/drawing/2014/main" id="{17EC1744-5F7F-492A-AF9A-CAFCFC9FCC28}"/>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556" name="Text Box 19">
          <a:extLst>
            <a:ext uri="{FF2B5EF4-FFF2-40B4-BE49-F238E27FC236}">
              <a16:creationId xmlns:a16="http://schemas.microsoft.com/office/drawing/2014/main" id="{674A27A6-A79E-40E3-991A-B466FEF6459D}"/>
            </a:ext>
          </a:extLst>
        </xdr:cNvPr>
        <xdr:cNvSpPr txBox="1">
          <a:spLocks noChangeArrowheads="1"/>
        </xdr:cNvSpPr>
      </xdr:nvSpPr>
      <xdr:spPr bwMode="auto">
        <a:xfrm>
          <a:off x="309181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57" name="Text Box 15">
          <a:extLst>
            <a:ext uri="{FF2B5EF4-FFF2-40B4-BE49-F238E27FC236}">
              <a16:creationId xmlns:a16="http://schemas.microsoft.com/office/drawing/2014/main" id="{3C72D700-E304-490A-836A-519CA83648AD}"/>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58" name="Text Box 16">
          <a:extLst>
            <a:ext uri="{FF2B5EF4-FFF2-40B4-BE49-F238E27FC236}">
              <a16:creationId xmlns:a16="http://schemas.microsoft.com/office/drawing/2014/main" id="{813B1256-CDE8-49BD-8012-8ABBD241850B}"/>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59" name="Text Box 17">
          <a:extLst>
            <a:ext uri="{FF2B5EF4-FFF2-40B4-BE49-F238E27FC236}">
              <a16:creationId xmlns:a16="http://schemas.microsoft.com/office/drawing/2014/main" id="{AE0450D3-BAC5-4ABA-8F7E-78820B416AC5}"/>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60" name="Text Box 18">
          <a:extLst>
            <a:ext uri="{FF2B5EF4-FFF2-40B4-BE49-F238E27FC236}">
              <a16:creationId xmlns:a16="http://schemas.microsoft.com/office/drawing/2014/main" id="{670690A1-8807-4766-85E2-26F426F1486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61" name="Text Box 19">
          <a:extLst>
            <a:ext uri="{FF2B5EF4-FFF2-40B4-BE49-F238E27FC236}">
              <a16:creationId xmlns:a16="http://schemas.microsoft.com/office/drawing/2014/main" id="{D094C2BB-DD58-43C2-9D47-D14E4889FC70}"/>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118</xdr:row>
      <xdr:rowOff>504825</xdr:rowOff>
    </xdr:from>
    <xdr:ext cx="95250" cy="442269"/>
    <xdr:sp macro="" textlink="">
      <xdr:nvSpPr>
        <xdr:cNvPr id="3562" name="Text Box 15">
          <a:extLst>
            <a:ext uri="{FF2B5EF4-FFF2-40B4-BE49-F238E27FC236}">
              <a16:creationId xmlns:a16="http://schemas.microsoft.com/office/drawing/2014/main" id="{EC748957-BF8D-49AB-B661-89DEBC8A2384}"/>
            </a:ext>
          </a:extLst>
        </xdr:cNvPr>
        <xdr:cNvSpPr txBox="1">
          <a:spLocks noChangeArrowheads="1"/>
        </xdr:cNvSpPr>
      </xdr:nvSpPr>
      <xdr:spPr bwMode="auto">
        <a:xfrm>
          <a:off x="14363700" y="495681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3" name="Text Box 16">
          <a:extLst>
            <a:ext uri="{FF2B5EF4-FFF2-40B4-BE49-F238E27FC236}">
              <a16:creationId xmlns:a16="http://schemas.microsoft.com/office/drawing/2014/main" id="{3D3A9E8F-DC44-4A2A-AC0E-36A8AD4B3F1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4" name="Text Box 17">
          <a:extLst>
            <a:ext uri="{FF2B5EF4-FFF2-40B4-BE49-F238E27FC236}">
              <a16:creationId xmlns:a16="http://schemas.microsoft.com/office/drawing/2014/main" id="{DBD13DB5-643D-4FFB-9A62-0E221FFE640A}"/>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65" name="Text Box 18">
          <a:extLst>
            <a:ext uri="{FF2B5EF4-FFF2-40B4-BE49-F238E27FC236}">
              <a16:creationId xmlns:a16="http://schemas.microsoft.com/office/drawing/2014/main" id="{F7969704-F787-43E8-BF62-D8D028964203}"/>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6" name="Text Box 16">
          <a:extLst>
            <a:ext uri="{FF2B5EF4-FFF2-40B4-BE49-F238E27FC236}">
              <a16:creationId xmlns:a16="http://schemas.microsoft.com/office/drawing/2014/main" id="{D02EF6B0-ABE1-4208-A68C-7FB46EE7899C}"/>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7" name="Text Box 17">
          <a:extLst>
            <a:ext uri="{FF2B5EF4-FFF2-40B4-BE49-F238E27FC236}">
              <a16:creationId xmlns:a16="http://schemas.microsoft.com/office/drawing/2014/main" id="{F62CCA1F-DD23-4A0B-8908-AF954E38FE57}"/>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8" name="Text Box 18">
          <a:extLst>
            <a:ext uri="{FF2B5EF4-FFF2-40B4-BE49-F238E27FC236}">
              <a16:creationId xmlns:a16="http://schemas.microsoft.com/office/drawing/2014/main" id="{669CD2D5-923F-461C-A5D2-76ABAD589DC3}"/>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69" name="Text Box 19">
          <a:extLst>
            <a:ext uri="{FF2B5EF4-FFF2-40B4-BE49-F238E27FC236}">
              <a16:creationId xmlns:a16="http://schemas.microsoft.com/office/drawing/2014/main" id="{341CF40E-73B0-4ABD-BF2C-DE8FA6DED4D0}"/>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0" name="Text Box 16">
          <a:extLst>
            <a:ext uri="{FF2B5EF4-FFF2-40B4-BE49-F238E27FC236}">
              <a16:creationId xmlns:a16="http://schemas.microsoft.com/office/drawing/2014/main" id="{92445BFE-6315-48B8-ACAD-64F61E0945F2}"/>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1" name="Text Box 17">
          <a:extLst>
            <a:ext uri="{FF2B5EF4-FFF2-40B4-BE49-F238E27FC236}">
              <a16:creationId xmlns:a16="http://schemas.microsoft.com/office/drawing/2014/main" id="{9A885934-8D62-4791-AC3C-8BD6C66C5889}"/>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72" name="Text Box 18">
          <a:extLst>
            <a:ext uri="{FF2B5EF4-FFF2-40B4-BE49-F238E27FC236}">
              <a16:creationId xmlns:a16="http://schemas.microsoft.com/office/drawing/2014/main" id="{A466F8BA-5435-4551-AFB4-8713E5427E03}"/>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573" name="Text Box 15">
          <a:extLst>
            <a:ext uri="{FF2B5EF4-FFF2-40B4-BE49-F238E27FC236}">
              <a16:creationId xmlns:a16="http://schemas.microsoft.com/office/drawing/2014/main" id="{AC7CE062-C502-4479-955A-5620E17D02E0}"/>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4" name="Text Box 16">
          <a:extLst>
            <a:ext uri="{FF2B5EF4-FFF2-40B4-BE49-F238E27FC236}">
              <a16:creationId xmlns:a16="http://schemas.microsoft.com/office/drawing/2014/main" id="{4EAFA9E5-D688-47BC-BC03-922CB94C4791}"/>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5" name="Text Box 17">
          <a:extLst>
            <a:ext uri="{FF2B5EF4-FFF2-40B4-BE49-F238E27FC236}">
              <a16:creationId xmlns:a16="http://schemas.microsoft.com/office/drawing/2014/main" id="{D0FDA2DB-77B0-4DCE-8885-38C9F102BC8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6" name="Text Box 18">
          <a:extLst>
            <a:ext uri="{FF2B5EF4-FFF2-40B4-BE49-F238E27FC236}">
              <a16:creationId xmlns:a16="http://schemas.microsoft.com/office/drawing/2014/main" id="{CEA51FB9-FD19-41E7-8A72-DA733CBE793E}"/>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77" name="Text Box 19">
          <a:extLst>
            <a:ext uri="{FF2B5EF4-FFF2-40B4-BE49-F238E27FC236}">
              <a16:creationId xmlns:a16="http://schemas.microsoft.com/office/drawing/2014/main" id="{5E32248F-3264-4DBA-924B-7960FEFB8404}"/>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78" name="Text Box 16">
          <a:extLst>
            <a:ext uri="{FF2B5EF4-FFF2-40B4-BE49-F238E27FC236}">
              <a16:creationId xmlns:a16="http://schemas.microsoft.com/office/drawing/2014/main" id="{E926684E-1695-4430-B04E-26AC264E7D70}"/>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79" name="Text Box 17">
          <a:extLst>
            <a:ext uri="{FF2B5EF4-FFF2-40B4-BE49-F238E27FC236}">
              <a16:creationId xmlns:a16="http://schemas.microsoft.com/office/drawing/2014/main" id="{C24C712E-F713-49FA-9FE9-20877C29D644}"/>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80" name="Text Box 18">
          <a:extLst>
            <a:ext uri="{FF2B5EF4-FFF2-40B4-BE49-F238E27FC236}">
              <a16:creationId xmlns:a16="http://schemas.microsoft.com/office/drawing/2014/main" id="{A7DE4C75-37E2-4A28-AB2A-35E03516A555}"/>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81" name="Text Box 19">
          <a:extLst>
            <a:ext uri="{FF2B5EF4-FFF2-40B4-BE49-F238E27FC236}">
              <a16:creationId xmlns:a16="http://schemas.microsoft.com/office/drawing/2014/main" id="{3F0F3ADA-EF94-4165-A220-00B4732FBB5C}"/>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2" name="Text Box 16">
          <a:extLst>
            <a:ext uri="{FF2B5EF4-FFF2-40B4-BE49-F238E27FC236}">
              <a16:creationId xmlns:a16="http://schemas.microsoft.com/office/drawing/2014/main" id="{24B13441-394A-4769-ACF3-E76A766B093B}"/>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3" name="Text Box 17">
          <a:extLst>
            <a:ext uri="{FF2B5EF4-FFF2-40B4-BE49-F238E27FC236}">
              <a16:creationId xmlns:a16="http://schemas.microsoft.com/office/drawing/2014/main" id="{9DC364F2-AE10-4648-AD9C-87CA36942B97}"/>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4" name="Text Box 18">
          <a:extLst>
            <a:ext uri="{FF2B5EF4-FFF2-40B4-BE49-F238E27FC236}">
              <a16:creationId xmlns:a16="http://schemas.microsoft.com/office/drawing/2014/main" id="{841E1146-2D27-47B7-A19C-D896B3765FEE}"/>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585" name="Text Box 19">
          <a:extLst>
            <a:ext uri="{FF2B5EF4-FFF2-40B4-BE49-F238E27FC236}">
              <a16:creationId xmlns:a16="http://schemas.microsoft.com/office/drawing/2014/main" id="{78A917A2-23C2-4A90-85C4-FA42B6ACF539}"/>
            </a:ext>
          </a:extLst>
        </xdr:cNvPr>
        <xdr:cNvSpPr txBox="1">
          <a:spLocks noChangeArrowheads="1"/>
        </xdr:cNvSpPr>
      </xdr:nvSpPr>
      <xdr:spPr bwMode="auto">
        <a:xfrm>
          <a:off x="30918150" y="48082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586" name="Text Box 15">
          <a:extLst>
            <a:ext uri="{FF2B5EF4-FFF2-40B4-BE49-F238E27FC236}">
              <a16:creationId xmlns:a16="http://schemas.microsoft.com/office/drawing/2014/main" id="{B74CD61C-B752-4FB4-A698-73B10C1889AC}"/>
            </a:ext>
          </a:extLst>
        </xdr:cNvPr>
        <xdr:cNvSpPr txBox="1">
          <a:spLocks noChangeArrowheads="1"/>
        </xdr:cNvSpPr>
      </xdr:nvSpPr>
      <xdr:spPr bwMode="auto">
        <a:xfrm>
          <a:off x="4743450" y="49568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7" name="Text Box 16">
          <a:extLst>
            <a:ext uri="{FF2B5EF4-FFF2-40B4-BE49-F238E27FC236}">
              <a16:creationId xmlns:a16="http://schemas.microsoft.com/office/drawing/2014/main" id="{6D29C71A-A836-4DDB-A477-5C9CF85B55D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8" name="Text Box 17">
          <a:extLst>
            <a:ext uri="{FF2B5EF4-FFF2-40B4-BE49-F238E27FC236}">
              <a16:creationId xmlns:a16="http://schemas.microsoft.com/office/drawing/2014/main" id="{C8A051B4-76DF-442C-AD35-EB72E6F0E26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89" name="Text Box 18">
          <a:extLst>
            <a:ext uri="{FF2B5EF4-FFF2-40B4-BE49-F238E27FC236}">
              <a16:creationId xmlns:a16="http://schemas.microsoft.com/office/drawing/2014/main" id="{B374EAC3-DD08-40AB-B3CA-064D31B2A668}"/>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590" name="Text Box 19">
          <a:extLst>
            <a:ext uri="{FF2B5EF4-FFF2-40B4-BE49-F238E27FC236}">
              <a16:creationId xmlns:a16="http://schemas.microsoft.com/office/drawing/2014/main" id="{55CBB478-7A90-47B6-AF27-B0C88EC5251C}"/>
            </a:ext>
          </a:extLst>
        </xdr:cNvPr>
        <xdr:cNvSpPr txBox="1">
          <a:spLocks noChangeArrowheads="1"/>
        </xdr:cNvSpPr>
      </xdr:nvSpPr>
      <xdr:spPr bwMode="auto">
        <a:xfrm>
          <a:off x="47434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91" name="Text Box 16">
          <a:extLst>
            <a:ext uri="{FF2B5EF4-FFF2-40B4-BE49-F238E27FC236}">
              <a16:creationId xmlns:a16="http://schemas.microsoft.com/office/drawing/2014/main" id="{974B988D-9891-4C24-8196-460F9A65600B}"/>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0</xdr:rowOff>
    </xdr:from>
    <xdr:ext cx="95250" cy="171450"/>
    <xdr:sp macro="" textlink="">
      <xdr:nvSpPr>
        <xdr:cNvPr id="3592" name="Text Box 17">
          <a:extLst>
            <a:ext uri="{FF2B5EF4-FFF2-40B4-BE49-F238E27FC236}">
              <a16:creationId xmlns:a16="http://schemas.microsoft.com/office/drawing/2014/main" id="{352FDECC-073B-4271-9878-2E825076D2F8}"/>
            </a:ext>
          </a:extLst>
        </xdr:cNvPr>
        <xdr:cNvSpPr txBox="1">
          <a:spLocks noChangeArrowheads="1"/>
        </xdr:cNvSpPr>
      </xdr:nvSpPr>
      <xdr:spPr bwMode="auto">
        <a:xfrm>
          <a:off x="1436370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15875</xdr:rowOff>
    </xdr:from>
    <xdr:ext cx="95250" cy="171450"/>
    <xdr:sp macro="" textlink="">
      <xdr:nvSpPr>
        <xdr:cNvPr id="3593" name="Text Box 18">
          <a:extLst>
            <a:ext uri="{FF2B5EF4-FFF2-40B4-BE49-F238E27FC236}">
              <a16:creationId xmlns:a16="http://schemas.microsoft.com/office/drawing/2014/main" id="{F561CA43-D71E-4D7A-95BA-317FDB6856B4}"/>
            </a:ext>
          </a:extLst>
        </xdr:cNvPr>
        <xdr:cNvSpPr txBox="1">
          <a:spLocks noChangeArrowheads="1"/>
        </xdr:cNvSpPr>
      </xdr:nvSpPr>
      <xdr:spPr bwMode="auto">
        <a:xfrm>
          <a:off x="14355762" y="49955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4" name="Text Box 16">
          <a:extLst>
            <a:ext uri="{FF2B5EF4-FFF2-40B4-BE49-F238E27FC236}">
              <a16:creationId xmlns:a16="http://schemas.microsoft.com/office/drawing/2014/main" id="{8552C0F5-CEC3-490A-AB7E-4815968BD305}"/>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5" name="Text Box 17">
          <a:extLst>
            <a:ext uri="{FF2B5EF4-FFF2-40B4-BE49-F238E27FC236}">
              <a16:creationId xmlns:a16="http://schemas.microsoft.com/office/drawing/2014/main" id="{3C3AEC36-EFFD-4B09-8D4B-7850251F502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6" name="Text Box 18">
          <a:extLst>
            <a:ext uri="{FF2B5EF4-FFF2-40B4-BE49-F238E27FC236}">
              <a16:creationId xmlns:a16="http://schemas.microsoft.com/office/drawing/2014/main" id="{16951C03-D2E7-4FEA-AF2D-030BB2BA1C26}"/>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7" name="Text Box 19">
          <a:extLst>
            <a:ext uri="{FF2B5EF4-FFF2-40B4-BE49-F238E27FC236}">
              <a16:creationId xmlns:a16="http://schemas.microsoft.com/office/drawing/2014/main" id="{1256888D-9937-4D09-B329-ADC0FA9C283B}"/>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598" name="Text Box 16">
          <a:extLst>
            <a:ext uri="{FF2B5EF4-FFF2-40B4-BE49-F238E27FC236}">
              <a16:creationId xmlns:a16="http://schemas.microsoft.com/office/drawing/2014/main" id="{D794CD44-3A3D-40BC-8297-E60FA1874EED}"/>
            </a:ext>
          </a:extLst>
        </xdr:cNvPr>
        <xdr:cNvSpPr txBox="1">
          <a:spLocks noChangeArrowheads="1"/>
        </xdr:cNvSpPr>
      </xdr:nvSpPr>
      <xdr:spPr bwMode="auto">
        <a:xfrm>
          <a:off x="19183350" y="499395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599" name="Text Box 15">
          <a:extLst>
            <a:ext uri="{FF2B5EF4-FFF2-40B4-BE49-F238E27FC236}">
              <a16:creationId xmlns:a16="http://schemas.microsoft.com/office/drawing/2014/main" id="{6467EACC-A738-43F2-A1D2-B9E6B1134012}"/>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3600" name="Text Box 15">
          <a:extLst>
            <a:ext uri="{FF2B5EF4-FFF2-40B4-BE49-F238E27FC236}">
              <a16:creationId xmlns:a16="http://schemas.microsoft.com/office/drawing/2014/main" id="{FE94A0F5-D998-49D0-9C2F-D77723FF5DE9}"/>
            </a:ext>
          </a:extLst>
        </xdr:cNvPr>
        <xdr:cNvSpPr txBox="1">
          <a:spLocks noChangeArrowheads="1"/>
        </xdr:cNvSpPr>
      </xdr:nvSpPr>
      <xdr:spPr bwMode="auto">
        <a:xfrm>
          <a:off x="4743450" y="50311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3601" name="Text Box 15">
          <a:extLst>
            <a:ext uri="{FF2B5EF4-FFF2-40B4-BE49-F238E27FC236}">
              <a16:creationId xmlns:a16="http://schemas.microsoft.com/office/drawing/2014/main" id="{0BF582C8-DBA5-4723-A62D-060E9C032DCC}"/>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602" name="Text Box 15">
          <a:extLst>
            <a:ext uri="{FF2B5EF4-FFF2-40B4-BE49-F238E27FC236}">
              <a16:creationId xmlns:a16="http://schemas.microsoft.com/office/drawing/2014/main" id="{880E4223-E677-4EE1-8293-1E86D01CF489}"/>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603" name="Text Box 15">
          <a:extLst>
            <a:ext uri="{FF2B5EF4-FFF2-40B4-BE49-F238E27FC236}">
              <a16:creationId xmlns:a16="http://schemas.microsoft.com/office/drawing/2014/main" id="{780B167E-DA08-4882-928A-092BF461DC19}"/>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3604" name="Text Box 15">
          <a:extLst>
            <a:ext uri="{FF2B5EF4-FFF2-40B4-BE49-F238E27FC236}">
              <a16:creationId xmlns:a16="http://schemas.microsoft.com/office/drawing/2014/main" id="{0BBA3A36-5BCC-429A-9087-A30D9C5DB943}"/>
            </a:ext>
          </a:extLst>
        </xdr:cNvPr>
        <xdr:cNvSpPr txBox="1">
          <a:spLocks noChangeArrowheads="1"/>
        </xdr:cNvSpPr>
      </xdr:nvSpPr>
      <xdr:spPr bwMode="auto">
        <a:xfrm>
          <a:off x="4743450" y="50311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170392</xdr:rowOff>
    </xdr:from>
    <xdr:ext cx="95250" cy="213632"/>
    <xdr:sp macro="" textlink="">
      <xdr:nvSpPr>
        <xdr:cNvPr id="3605" name="Text Box 15">
          <a:extLst>
            <a:ext uri="{FF2B5EF4-FFF2-40B4-BE49-F238E27FC236}">
              <a16:creationId xmlns:a16="http://schemas.microsoft.com/office/drawing/2014/main" id="{4C587EE3-032E-4427-896E-3CCA042E14B0}"/>
            </a:ext>
          </a:extLst>
        </xdr:cNvPr>
        <xdr:cNvSpPr txBox="1">
          <a:spLocks noChangeArrowheads="1"/>
        </xdr:cNvSpPr>
      </xdr:nvSpPr>
      <xdr:spPr bwMode="auto">
        <a:xfrm>
          <a:off x="14392275" y="5010996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6" name="Text Box 16">
          <a:extLst>
            <a:ext uri="{FF2B5EF4-FFF2-40B4-BE49-F238E27FC236}">
              <a16:creationId xmlns:a16="http://schemas.microsoft.com/office/drawing/2014/main" id="{81CB472E-28CB-4679-B9BD-E9CBDA74A98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7" name="Text Box 17">
          <a:extLst>
            <a:ext uri="{FF2B5EF4-FFF2-40B4-BE49-F238E27FC236}">
              <a16:creationId xmlns:a16="http://schemas.microsoft.com/office/drawing/2014/main" id="{9B9F204D-D86A-42FA-8EBF-91F95101D89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8" name="Text Box 18">
          <a:extLst>
            <a:ext uri="{FF2B5EF4-FFF2-40B4-BE49-F238E27FC236}">
              <a16:creationId xmlns:a16="http://schemas.microsoft.com/office/drawing/2014/main" id="{A1CD2557-19FF-464F-A039-C74168BEF1A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09" name="Text Box 19">
          <a:extLst>
            <a:ext uri="{FF2B5EF4-FFF2-40B4-BE49-F238E27FC236}">
              <a16:creationId xmlns:a16="http://schemas.microsoft.com/office/drawing/2014/main" id="{D6343E1E-D01F-4C49-90B6-E0E9FFBE316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0" name="Text Box 16">
          <a:extLst>
            <a:ext uri="{FF2B5EF4-FFF2-40B4-BE49-F238E27FC236}">
              <a16:creationId xmlns:a16="http://schemas.microsoft.com/office/drawing/2014/main" id="{9B981704-D8A7-4EC4-BA83-C89326CCBD1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1" name="Text Box 17">
          <a:extLst>
            <a:ext uri="{FF2B5EF4-FFF2-40B4-BE49-F238E27FC236}">
              <a16:creationId xmlns:a16="http://schemas.microsoft.com/office/drawing/2014/main" id="{CEDCC2EF-981E-4C77-8634-E8D144AC91BC}"/>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2" name="Text Box 18">
          <a:extLst>
            <a:ext uri="{FF2B5EF4-FFF2-40B4-BE49-F238E27FC236}">
              <a16:creationId xmlns:a16="http://schemas.microsoft.com/office/drawing/2014/main" id="{5C69AC78-8953-4E7B-9BC8-E21E1609EBB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13" name="Text Box 19">
          <a:extLst>
            <a:ext uri="{FF2B5EF4-FFF2-40B4-BE49-F238E27FC236}">
              <a16:creationId xmlns:a16="http://schemas.microsoft.com/office/drawing/2014/main" id="{6BCCC7A7-E2CC-40CD-969F-821A994312A8}"/>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4" name="Text Box 16">
          <a:extLst>
            <a:ext uri="{FF2B5EF4-FFF2-40B4-BE49-F238E27FC236}">
              <a16:creationId xmlns:a16="http://schemas.microsoft.com/office/drawing/2014/main" id="{D0ACB8F9-5C5D-4C63-B1C4-60D73469335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5" name="Text Box 17">
          <a:extLst>
            <a:ext uri="{FF2B5EF4-FFF2-40B4-BE49-F238E27FC236}">
              <a16:creationId xmlns:a16="http://schemas.microsoft.com/office/drawing/2014/main" id="{5FFF4A27-3DF0-4CC7-8D67-4AE359B2EF37}"/>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6" name="Text Box 18">
          <a:extLst>
            <a:ext uri="{FF2B5EF4-FFF2-40B4-BE49-F238E27FC236}">
              <a16:creationId xmlns:a16="http://schemas.microsoft.com/office/drawing/2014/main" id="{46A127B4-783F-4008-8A7C-A42CD02AC3B4}"/>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17" name="Text Box 19">
          <a:extLst>
            <a:ext uri="{FF2B5EF4-FFF2-40B4-BE49-F238E27FC236}">
              <a16:creationId xmlns:a16="http://schemas.microsoft.com/office/drawing/2014/main" id="{6A17B369-2065-4D10-A7D5-1B0CDA67A133}"/>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18" name="Text Box 15">
          <a:extLst>
            <a:ext uri="{FF2B5EF4-FFF2-40B4-BE49-F238E27FC236}">
              <a16:creationId xmlns:a16="http://schemas.microsoft.com/office/drawing/2014/main" id="{96CC4ADA-3D58-4826-8AD7-5BC3CF05F35F}"/>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19" name="Text Box 16">
          <a:extLst>
            <a:ext uri="{FF2B5EF4-FFF2-40B4-BE49-F238E27FC236}">
              <a16:creationId xmlns:a16="http://schemas.microsoft.com/office/drawing/2014/main" id="{2CE69EB4-1D23-4202-85C4-AC28F277041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0" name="Text Box 17">
          <a:extLst>
            <a:ext uri="{FF2B5EF4-FFF2-40B4-BE49-F238E27FC236}">
              <a16:creationId xmlns:a16="http://schemas.microsoft.com/office/drawing/2014/main" id="{317ED056-7F50-40B9-A2E4-D0306F9CF11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1" name="Text Box 18">
          <a:extLst>
            <a:ext uri="{FF2B5EF4-FFF2-40B4-BE49-F238E27FC236}">
              <a16:creationId xmlns:a16="http://schemas.microsoft.com/office/drawing/2014/main" id="{8E57DBEC-62B1-4C60-818B-28ECCCA7F113}"/>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22" name="Text Box 19">
          <a:extLst>
            <a:ext uri="{FF2B5EF4-FFF2-40B4-BE49-F238E27FC236}">
              <a16:creationId xmlns:a16="http://schemas.microsoft.com/office/drawing/2014/main" id="{0A6531E8-B695-4C40-A12B-433011AC9B4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3" name="Text Box 16">
          <a:extLst>
            <a:ext uri="{FF2B5EF4-FFF2-40B4-BE49-F238E27FC236}">
              <a16:creationId xmlns:a16="http://schemas.microsoft.com/office/drawing/2014/main" id="{D74785EE-1914-4A4C-97A5-E0A1C8611EFF}"/>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4" name="Text Box 17">
          <a:extLst>
            <a:ext uri="{FF2B5EF4-FFF2-40B4-BE49-F238E27FC236}">
              <a16:creationId xmlns:a16="http://schemas.microsoft.com/office/drawing/2014/main" id="{D4DD0940-5CEC-4713-A809-D7638AF39489}"/>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25" name="Text Box 18">
          <a:extLst>
            <a:ext uri="{FF2B5EF4-FFF2-40B4-BE49-F238E27FC236}">
              <a16:creationId xmlns:a16="http://schemas.microsoft.com/office/drawing/2014/main" id="{B7594924-03A6-48E0-8EC1-FE7C9CD4923D}"/>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6" name="Text Box 16">
          <a:extLst>
            <a:ext uri="{FF2B5EF4-FFF2-40B4-BE49-F238E27FC236}">
              <a16:creationId xmlns:a16="http://schemas.microsoft.com/office/drawing/2014/main" id="{9DF03457-7C4F-41AA-9805-47B400ECF75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7" name="Text Box 17">
          <a:extLst>
            <a:ext uri="{FF2B5EF4-FFF2-40B4-BE49-F238E27FC236}">
              <a16:creationId xmlns:a16="http://schemas.microsoft.com/office/drawing/2014/main" id="{6B69D12D-115C-4B00-9B36-1C910E6C2ED8}"/>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8" name="Text Box 18">
          <a:extLst>
            <a:ext uri="{FF2B5EF4-FFF2-40B4-BE49-F238E27FC236}">
              <a16:creationId xmlns:a16="http://schemas.microsoft.com/office/drawing/2014/main" id="{C4329A06-6C91-48DF-9341-6D52EDECD6BF}"/>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29" name="Text Box 19">
          <a:extLst>
            <a:ext uri="{FF2B5EF4-FFF2-40B4-BE49-F238E27FC236}">
              <a16:creationId xmlns:a16="http://schemas.microsoft.com/office/drawing/2014/main" id="{40DAC2D2-CD7F-4164-BE68-10EB290AE97A}"/>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0" name="Text Box 16">
          <a:extLst>
            <a:ext uri="{FF2B5EF4-FFF2-40B4-BE49-F238E27FC236}">
              <a16:creationId xmlns:a16="http://schemas.microsoft.com/office/drawing/2014/main" id="{DBA9D139-D118-4B9B-98BB-E295527EDB7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1" name="Text Box 17">
          <a:extLst>
            <a:ext uri="{FF2B5EF4-FFF2-40B4-BE49-F238E27FC236}">
              <a16:creationId xmlns:a16="http://schemas.microsoft.com/office/drawing/2014/main" id="{D8E4CBD5-7BC5-4CFF-BFD0-D6B9290A1CE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2" name="Text Box 18">
          <a:extLst>
            <a:ext uri="{FF2B5EF4-FFF2-40B4-BE49-F238E27FC236}">
              <a16:creationId xmlns:a16="http://schemas.microsoft.com/office/drawing/2014/main" id="{C807B5FF-B4C9-461E-A8B8-D25467A1366D}"/>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33" name="Text Box 19">
          <a:extLst>
            <a:ext uri="{FF2B5EF4-FFF2-40B4-BE49-F238E27FC236}">
              <a16:creationId xmlns:a16="http://schemas.microsoft.com/office/drawing/2014/main" id="{06CD0765-C36A-417B-A312-6DCBD3D6B33A}"/>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3634" name="Text Box 15">
          <a:extLst>
            <a:ext uri="{FF2B5EF4-FFF2-40B4-BE49-F238E27FC236}">
              <a16:creationId xmlns:a16="http://schemas.microsoft.com/office/drawing/2014/main" id="{8CDB18B3-B21A-4153-9D1E-E1F4FC9F7F48}"/>
            </a:ext>
          </a:extLst>
        </xdr:cNvPr>
        <xdr:cNvSpPr txBox="1">
          <a:spLocks noChangeArrowheads="1"/>
        </xdr:cNvSpPr>
      </xdr:nvSpPr>
      <xdr:spPr bwMode="auto">
        <a:xfrm>
          <a:off x="4743450" y="50311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442269"/>
    <xdr:sp macro="" textlink="">
      <xdr:nvSpPr>
        <xdr:cNvPr id="3635" name="Text Box 15">
          <a:extLst>
            <a:ext uri="{FF2B5EF4-FFF2-40B4-BE49-F238E27FC236}">
              <a16:creationId xmlns:a16="http://schemas.microsoft.com/office/drawing/2014/main" id="{84A3F601-9A81-4683-9D47-D2ABB16C8741}"/>
            </a:ext>
          </a:extLst>
        </xdr:cNvPr>
        <xdr:cNvSpPr txBox="1">
          <a:spLocks noChangeArrowheads="1"/>
        </xdr:cNvSpPr>
      </xdr:nvSpPr>
      <xdr:spPr bwMode="auto">
        <a:xfrm>
          <a:off x="1436370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636" name="Text Box 15">
          <a:extLst>
            <a:ext uri="{FF2B5EF4-FFF2-40B4-BE49-F238E27FC236}">
              <a16:creationId xmlns:a16="http://schemas.microsoft.com/office/drawing/2014/main" id="{DB75BFB4-1BE0-4F7D-AF34-B4B820EB49FC}"/>
            </a:ext>
          </a:extLst>
        </xdr:cNvPr>
        <xdr:cNvSpPr txBox="1">
          <a:spLocks noChangeArrowheads="1"/>
        </xdr:cNvSpPr>
      </xdr:nvSpPr>
      <xdr:spPr bwMode="auto">
        <a:xfrm>
          <a:off x="30918150" y="503110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637" name="Text Box 15">
          <a:extLst>
            <a:ext uri="{FF2B5EF4-FFF2-40B4-BE49-F238E27FC236}">
              <a16:creationId xmlns:a16="http://schemas.microsoft.com/office/drawing/2014/main" id="{BAF9B4CD-9DBE-469A-BB90-75CE4940D59F}"/>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120</xdr:row>
      <xdr:rowOff>346075</xdr:rowOff>
    </xdr:from>
    <xdr:ext cx="95250" cy="444331"/>
    <xdr:sp macro="" textlink="">
      <xdr:nvSpPr>
        <xdr:cNvPr id="3638" name="Text Box 15">
          <a:extLst>
            <a:ext uri="{FF2B5EF4-FFF2-40B4-BE49-F238E27FC236}">
              <a16:creationId xmlns:a16="http://schemas.microsoft.com/office/drawing/2014/main" id="{C8D48CF7-A4F9-4070-A3A5-F46456E21939}"/>
            </a:ext>
          </a:extLst>
        </xdr:cNvPr>
        <xdr:cNvSpPr txBox="1">
          <a:spLocks noChangeArrowheads="1"/>
        </xdr:cNvSpPr>
      </xdr:nvSpPr>
      <xdr:spPr bwMode="auto">
        <a:xfrm>
          <a:off x="4737100" y="50285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120</xdr:row>
      <xdr:rowOff>504825</xdr:rowOff>
    </xdr:from>
    <xdr:ext cx="95250" cy="213632"/>
    <xdr:sp macro="" textlink="">
      <xdr:nvSpPr>
        <xdr:cNvPr id="3639" name="Text Box 15">
          <a:extLst>
            <a:ext uri="{FF2B5EF4-FFF2-40B4-BE49-F238E27FC236}">
              <a16:creationId xmlns:a16="http://schemas.microsoft.com/office/drawing/2014/main" id="{EDC31ED7-6ABC-4AE4-90DC-9C445772A37E}"/>
            </a:ext>
          </a:extLst>
        </xdr:cNvPr>
        <xdr:cNvSpPr txBox="1">
          <a:spLocks noChangeArrowheads="1"/>
        </xdr:cNvSpPr>
      </xdr:nvSpPr>
      <xdr:spPr bwMode="auto">
        <a:xfrm>
          <a:off x="1436370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0" name="Text Box 16">
          <a:extLst>
            <a:ext uri="{FF2B5EF4-FFF2-40B4-BE49-F238E27FC236}">
              <a16:creationId xmlns:a16="http://schemas.microsoft.com/office/drawing/2014/main" id="{C1184020-E086-4B39-8A17-074D2DCF6C01}"/>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1" name="Text Box 17">
          <a:extLst>
            <a:ext uri="{FF2B5EF4-FFF2-40B4-BE49-F238E27FC236}">
              <a16:creationId xmlns:a16="http://schemas.microsoft.com/office/drawing/2014/main" id="{390939C2-0281-4BCE-A244-EF3EB398E179}"/>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2" name="Text Box 18">
          <a:extLst>
            <a:ext uri="{FF2B5EF4-FFF2-40B4-BE49-F238E27FC236}">
              <a16:creationId xmlns:a16="http://schemas.microsoft.com/office/drawing/2014/main" id="{CE01E970-75E6-4DBB-BB7E-C25B238D970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43" name="Text Box 19">
          <a:extLst>
            <a:ext uri="{FF2B5EF4-FFF2-40B4-BE49-F238E27FC236}">
              <a16:creationId xmlns:a16="http://schemas.microsoft.com/office/drawing/2014/main" id="{3FF921E2-15A7-4D69-9A51-5297665D468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4" name="Text Box 16">
          <a:extLst>
            <a:ext uri="{FF2B5EF4-FFF2-40B4-BE49-F238E27FC236}">
              <a16:creationId xmlns:a16="http://schemas.microsoft.com/office/drawing/2014/main" id="{4A32B9EE-8B03-41B4-8556-8E88FD3B8921}"/>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5" name="Text Box 17">
          <a:extLst>
            <a:ext uri="{FF2B5EF4-FFF2-40B4-BE49-F238E27FC236}">
              <a16:creationId xmlns:a16="http://schemas.microsoft.com/office/drawing/2014/main" id="{0CDDD939-277D-46DA-BAF3-F0F05857DF47}"/>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6" name="Text Box 18">
          <a:extLst>
            <a:ext uri="{FF2B5EF4-FFF2-40B4-BE49-F238E27FC236}">
              <a16:creationId xmlns:a16="http://schemas.microsoft.com/office/drawing/2014/main" id="{513B104E-9E3D-4B07-A116-5301D4E8B64B}"/>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47" name="Text Box 19">
          <a:extLst>
            <a:ext uri="{FF2B5EF4-FFF2-40B4-BE49-F238E27FC236}">
              <a16:creationId xmlns:a16="http://schemas.microsoft.com/office/drawing/2014/main" id="{34165036-6F70-4AA0-B823-C45CB2BDF432}"/>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48" name="Text Box 16">
          <a:extLst>
            <a:ext uri="{FF2B5EF4-FFF2-40B4-BE49-F238E27FC236}">
              <a16:creationId xmlns:a16="http://schemas.microsoft.com/office/drawing/2014/main" id="{55FD0A09-DAAA-4E57-A250-053CD67933E8}"/>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49" name="Text Box 17">
          <a:extLst>
            <a:ext uri="{FF2B5EF4-FFF2-40B4-BE49-F238E27FC236}">
              <a16:creationId xmlns:a16="http://schemas.microsoft.com/office/drawing/2014/main" id="{28D22FA8-DB4D-47CB-BB2F-E93701020339}"/>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50" name="Text Box 18">
          <a:extLst>
            <a:ext uri="{FF2B5EF4-FFF2-40B4-BE49-F238E27FC236}">
              <a16:creationId xmlns:a16="http://schemas.microsoft.com/office/drawing/2014/main" id="{7ED033D7-2261-47D7-A855-21310508A0EA}"/>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651" name="Text Box 19">
          <a:extLst>
            <a:ext uri="{FF2B5EF4-FFF2-40B4-BE49-F238E27FC236}">
              <a16:creationId xmlns:a16="http://schemas.microsoft.com/office/drawing/2014/main" id="{63C53ABE-9EBF-4433-802D-91E0689F878E}"/>
            </a:ext>
          </a:extLst>
        </xdr:cNvPr>
        <xdr:cNvSpPr txBox="1">
          <a:spLocks noChangeArrowheads="1"/>
        </xdr:cNvSpPr>
      </xdr:nvSpPr>
      <xdr:spPr bwMode="auto">
        <a:xfrm>
          <a:off x="309181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52" name="Text Box 15">
          <a:extLst>
            <a:ext uri="{FF2B5EF4-FFF2-40B4-BE49-F238E27FC236}">
              <a16:creationId xmlns:a16="http://schemas.microsoft.com/office/drawing/2014/main" id="{F5D5205E-91C7-4265-8669-2D98ED89DFF0}"/>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3" name="Text Box 16">
          <a:extLst>
            <a:ext uri="{FF2B5EF4-FFF2-40B4-BE49-F238E27FC236}">
              <a16:creationId xmlns:a16="http://schemas.microsoft.com/office/drawing/2014/main" id="{DB85A2F7-7A35-405A-AA50-74DCEFCD1AE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4" name="Text Box 17">
          <a:extLst>
            <a:ext uri="{FF2B5EF4-FFF2-40B4-BE49-F238E27FC236}">
              <a16:creationId xmlns:a16="http://schemas.microsoft.com/office/drawing/2014/main" id="{D333B8A5-1CD0-4DFB-BE91-538A31E4E10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5" name="Text Box 18">
          <a:extLst>
            <a:ext uri="{FF2B5EF4-FFF2-40B4-BE49-F238E27FC236}">
              <a16:creationId xmlns:a16="http://schemas.microsoft.com/office/drawing/2014/main" id="{C9ECD9A9-86D9-449E-9B54-817AEB1DCB5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56" name="Text Box 19">
          <a:extLst>
            <a:ext uri="{FF2B5EF4-FFF2-40B4-BE49-F238E27FC236}">
              <a16:creationId xmlns:a16="http://schemas.microsoft.com/office/drawing/2014/main" id="{BB35CE52-9016-4A71-B79C-4C41E72FA5F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124</xdr:row>
      <xdr:rowOff>504825</xdr:rowOff>
    </xdr:from>
    <xdr:ext cx="95250" cy="442269"/>
    <xdr:sp macro="" textlink="">
      <xdr:nvSpPr>
        <xdr:cNvPr id="3657" name="Text Box 15">
          <a:extLst>
            <a:ext uri="{FF2B5EF4-FFF2-40B4-BE49-F238E27FC236}">
              <a16:creationId xmlns:a16="http://schemas.microsoft.com/office/drawing/2014/main" id="{2A262E26-7B41-4703-AE72-9ECA968C3505}"/>
            </a:ext>
          </a:extLst>
        </xdr:cNvPr>
        <xdr:cNvSpPr txBox="1">
          <a:spLocks noChangeArrowheads="1"/>
        </xdr:cNvSpPr>
      </xdr:nvSpPr>
      <xdr:spPr bwMode="auto">
        <a:xfrm>
          <a:off x="14363700" y="5179695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58" name="Text Box 16">
          <a:extLst>
            <a:ext uri="{FF2B5EF4-FFF2-40B4-BE49-F238E27FC236}">
              <a16:creationId xmlns:a16="http://schemas.microsoft.com/office/drawing/2014/main" id="{D65F208B-6A73-4934-AD0F-55BBA7A88D76}"/>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59" name="Text Box 17">
          <a:extLst>
            <a:ext uri="{FF2B5EF4-FFF2-40B4-BE49-F238E27FC236}">
              <a16:creationId xmlns:a16="http://schemas.microsoft.com/office/drawing/2014/main" id="{19C03E23-B1B1-4F7A-BD2C-AA3E9F220148}"/>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60" name="Text Box 18">
          <a:extLst>
            <a:ext uri="{FF2B5EF4-FFF2-40B4-BE49-F238E27FC236}">
              <a16:creationId xmlns:a16="http://schemas.microsoft.com/office/drawing/2014/main" id="{CF5D89B9-4AEB-4D72-8637-85662F2DAF35}"/>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1" name="Text Box 16">
          <a:extLst>
            <a:ext uri="{FF2B5EF4-FFF2-40B4-BE49-F238E27FC236}">
              <a16:creationId xmlns:a16="http://schemas.microsoft.com/office/drawing/2014/main" id="{86A416E6-2441-4734-B2C9-E2805CC6E9E1}"/>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2" name="Text Box 17">
          <a:extLst>
            <a:ext uri="{FF2B5EF4-FFF2-40B4-BE49-F238E27FC236}">
              <a16:creationId xmlns:a16="http://schemas.microsoft.com/office/drawing/2014/main" id="{F553D2BB-5790-4E61-83FC-43FB4C50B50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3" name="Text Box 18">
          <a:extLst>
            <a:ext uri="{FF2B5EF4-FFF2-40B4-BE49-F238E27FC236}">
              <a16:creationId xmlns:a16="http://schemas.microsoft.com/office/drawing/2014/main" id="{FAE4B9C3-5EE5-4B12-92E2-D3AE5B5FFE8E}"/>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4" name="Text Box 19">
          <a:extLst>
            <a:ext uri="{FF2B5EF4-FFF2-40B4-BE49-F238E27FC236}">
              <a16:creationId xmlns:a16="http://schemas.microsoft.com/office/drawing/2014/main" id="{884F1A27-01AD-4101-A2B5-62EEC4A473F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5" name="Text Box 16">
          <a:extLst>
            <a:ext uri="{FF2B5EF4-FFF2-40B4-BE49-F238E27FC236}">
              <a16:creationId xmlns:a16="http://schemas.microsoft.com/office/drawing/2014/main" id="{844EC2EA-6233-4AF9-8A36-7958774F7E7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6" name="Text Box 17">
          <a:extLst>
            <a:ext uri="{FF2B5EF4-FFF2-40B4-BE49-F238E27FC236}">
              <a16:creationId xmlns:a16="http://schemas.microsoft.com/office/drawing/2014/main" id="{0CD28343-EB66-48E1-BB39-38C0DAA78232}"/>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67" name="Text Box 18">
          <a:extLst>
            <a:ext uri="{FF2B5EF4-FFF2-40B4-BE49-F238E27FC236}">
              <a16:creationId xmlns:a16="http://schemas.microsoft.com/office/drawing/2014/main" id="{03BE6C0A-C290-4000-A27C-587ECEE6E8CC}"/>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170392</xdr:rowOff>
    </xdr:from>
    <xdr:ext cx="95250" cy="213632"/>
    <xdr:sp macro="" textlink="">
      <xdr:nvSpPr>
        <xdr:cNvPr id="3668" name="Text Box 15">
          <a:extLst>
            <a:ext uri="{FF2B5EF4-FFF2-40B4-BE49-F238E27FC236}">
              <a16:creationId xmlns:a16="http://schemas.microsoft.com/office/drawing/2014/main" id="{BF5E7225-6CD2-4DB8-9693-44B1ABCD13F4}"/>
            </a:ext>
          </a:extLst>
        </xdr:cNvPr>
        <xdr:cNvSpPr txBox="1">
          <a:spLocks noChangeArrowheads="1"/>
        </xdr:cNvSpPr>
      </xdr:nvSpPr>
      <xdr:spPr bwMode="auto">
        <a:xfrm>
          <a:off x="14392275" y="523388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69" name="Text Box 16">
          <a:extLst>
            <a:ext uri="{FF2B5EF4-FFF2-40B4-BE49-F238E27FC236}">
              <a16:creationId xmlns:a16="http://schemas.microsoft.com/office/drawing/2014/main" id="{95992BEE-59A6-40B5-AA65-A5A51E336ADE}"/>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0" name="Text Box 17">
          <a:extLst>
            <a:ext uri="{FF2B5EF4-FFF2-40B4-BE49-F238E27FC236}">
              <a16:creationId xmlns:a16="http://schemas.microsoft.com/office/drawing/2014/main" id="{BC4AE970-6318-40D5-A1B5-6212832AA5D9}"/>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1" name="Text Box 18">
          <a:extLst>
            <a:ext uri="{FF2B5EF4-FFF2-40B4-BE49-F238E27FC236}">
              <a16:creationId xmlns:a16="http://schemas.microsoft.com/office/drawing/2014/main" id="{E4198F94-D7B9-43A8-B4EA-2A13194E2B7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72" name="Text Box 19">
          <a:extLst>
            <a:ext uri="{FF2B5EF4-FFF2-40B4-BE49-F238E27FC236}">
              <a16:creationId xmlns:a16="http://schemas.microsoft.com/office/drawing/2014/main" id="{6F3D98B7-1DB8-4E1D-838A-9033E41A212A}"/>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3" name="Text Box 16">
          <a:extLst>
            <a:ext uri="{FF2B5EF4-FFF2-40B4-BE49-F238E27FC236}">
              <a16:creationId xmlns:a16="http://schemas.microsoft.com/office/drawing/2014/main" id="{77F2599C-1F49-47D7-BE79-0792D86D6E0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4" name="Text Box 17">
          <a:extLst>
            <a:ext uri="{FF2B5EF4-FFF2-40B4-BE49-F238E27FC236}">
              <a16:creationId xmlns:a16="http://schemas.microsoft.com/office/drawing/2014/main" id="{CD4C9391-B366-4FC8-B71D-F4A89FAACD8C}"/>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5" name="Text Box 18">
          <a:extLst>
            <a:ext uri="{FF2B5EF4-FFF2-40B4-BE49-F238E27FC236}">
              <a16:creationId xmlns:a16="http://schemas.microsoft.com/office/drawing/2014/main" id="{49A2396A-69F9-4194-8FCC-3E3AF513D3A0}"/>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76" name="Text Box 19">
          <a:extLst>
            <a:ext uri="{FF2B5EF4-FFF2-40B4-BE49-F238E27FC236}">
              <a16:creationId xmlns:a16="http://schemas.microsoft.com/office/drawing/2014/main" id="{66FFBE20-C7CF-46B0-B05E-5FDC974FE8FE}"/>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7" name="Text Box 16">
          <a:extLst>
            <a:ext uri="{FF2B5EF4-FFF2-40B4-BE49-F238E27FC236}">
              <a16:creationId xmlns:a16="http://schemas.microsoft.com/office/drawing/2014/main" id="{786DF397-CDCF-49BE-8171-50315C3BE99E}"/>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8" name="Text Box 17">
          <a:extLst>
            <a:ext uri="{FF2B5EF4-FFF2-40B4-BE49-F238E27FC236}">
              <a16:creationId xmlns:a16="http://schemas.microsoft.com/office/drawing/2014/main" id="{2CA0BCE3-DF1F-4CF3-B82A-B19970DBC8E1}"/>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79" name="Text Box 18">
          <a:extLst>
            <a:ext uri="{FF2B5EF4-FFF2-40B4-BE49-F238E27FC236}">
              <a16:creationId xmlns:a16="http://schemas.microsoft.com/office/drawing/2014/main" id="{778860D3-35AA-4115-938E-B2E86823B42A}"/>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680" name="Text Box 19">
          <a:extLst>
            <a:ext uri="{FF2B5EF4-FFF2-40B4-BE49-F238E27FC236}">
              <a16:creationId xmlns:a16="http://schemas.microsoft.com/office/drawing/2014/main" id="{D960CDDB-2231-4F32-9CD3-2FC4014428AB}"/>
            </a:ext>
          </a:extLst>
        </xdr:cNvPr>
        <xdr:cNvSpPr txBox="1">
          <a:spLocks noChangeArrowheads="1"/>
        </xdr:cNvSpPr>
      </xdr:nvSpPr>
      <xdr:spPr bwMode="auto">
        <a:xfrm>
          <a:off x="30918150" y="50311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681" name="Text Box 15">
          <a:extLst>
            <a:ext uri="{FF2B5EF4-FFF2-40B4-BE49-F238E27FC236}">
              <a16:creationId xmlns:a16="http://schemas.microsoft.com/office/drawing/2014/main" id="{F7AABAE1-5BC0-4FEB-B72E-8968B976C8DD}"/>
            </a:ext>
          </a:extLst>
        </xdr:cNvPr>
        <xdr:cNvSpPr txBox="1">
          <a:spLocks noChangeArrowheads="1"/>
        </xdr:cNvSpPr>
      </xdr:nvSpPr>
      <xdr:spPr bwMode="auto">
        <a:xfrm>
          <a:off x="4743450" y="517969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2" name="Text Box 16">
          <a:extLst>
            <a:ext uri="{FF2B5EF4-FFF2-40B4-BE49-F238E27FC236}">
              <a16:creationId xmlns:a16="http://schemas.microsoft.com/office/drawing/2014/main" id="{E862F86D-05DE-4041-A20F-81F0F0DA7975}"/>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3" name="Text Box 17">
          <a:extLst>
            <a:ext uri="{FF2B5EF4-FFF2-40B4-BE49-F238E27FC236}">
              <a16:creationId xmlns:a16="http://schemas.microsoft.com/office/drawing/2014/main" id="{C6D0F671-3FE5-42A7-8002-92350C8E35E6}"/>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4" name="Text Box 18">
          <a:extLst>
            <a:ext uri="{FF2B5EF4-FFF2-40B4-BE49-F238E27FC236}">
              <a16:creationId xmlns:a16="http://schemas.microsoft.com/office/drawing/2014/main" id="{07E4435C-1398-45B3-84A0-87C67F7982FD}"/>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685" name="Text Box 19">
          <a:extLst>
            <a:ext uri="{FF2B5EF4-FFF2-40B4-BE49-F238E27FC236}">
              <a16:creationId xmlns:a16="http://schemas.microsoft.com/office/drawing/2014/main" id="{0DEA737A-1068-4B49-A0B8-15481E78A08F}"/>
            </a:ext>
          </a:extLst>
        </xdr:cNvPr>
        <xdr:cNvSpPr txBox="1">
          <a:spLocks noChangeArrowheads="1"/>
        </xdr:cNvSpPr>
      </xdr:nvSpPr>
      <xdr:spPr bwMode="auto">
        <a:xfrm>
          <a:off x="47434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86" name="Text Box 16">
          <a:extLst>
            <a:ext uri="{FF2B5EF4-FFF2-40B4-BE49-F238E27FC236}">
              <a16:creationId xmlns:a16="http://schemas.microsoft.com/office/drawing/2014/main" id="{990C4563-1E74-426A-8095-3EFA8540613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0</xdr:rowOff>
    </xdr:from>
    <xdr:ext cx="95250" cy="171450"/>
    <xdr:sp macro="" textlink="">
      <xdr:nvSpPr>
        <xdr:cNvPr id="3687" name="Text Box 17">
          <a:extLst>
            <a:ext uri="{FF2B5EF4-FFF2-40B4-BE49-F238E27FC236}">
              <a16:creationId xmlns:a16="http://schemas.microsoft.com/office/drawing/2014/main" id="{8192D37D-D7D5-401C-A0FB-07FF5DB47D9A}"/>
            </a:ext>
          </a:extLst>
        </xdr:cNvPr>
        <xdr:cNvSpPr txBox="1">
          <a:spLocks noChangeArrowheads="1"/>
        </xdr:cNvSpPr>
      </xdr:nvSpPr>
      <xdr:spPr bwMode="auto">
        <a:xfrm>
          <a:off x="1436370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15875</xdr:rowOff>
    </xdr:from>
    <xdr:ext cx="95250" cy="171450"/>
    <xdr:sp macro="" textlink="">
      <xdr:nvSpPr>
        <xdr:cNvPr id="3688" name="Text Box 18">
          <a:extLst>
            <a:ext uri="{FF2B5EF4-FFF2-40B4-BE49-F238E27FC236}">
              <a16:creationId xmlns:a16="http://schemas.microsoft.com/office/drawing/2014/main" id="{97C0E6B4-67BC-4865-BE63-CAB9A809736B}"/>
            </a:ext>
          </a:extLst>
        </xdr:cNvPr>
        <xdr:cNvSpPr txBox="1">
          <a:spLocks noChangeArrowheads="1"/>
        </xdr:cNvSpPr>
      </xdr:nvSpPr>
      <xdr:spPr bwMode="auto">
        <a:xfrm>
          <a:off x="14355762" y="521843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89" name="Text Box 16">
          <a:extLst>
            <a:ext uri="{FF2B5EF4-FFF2-40B4-BE49-F238E27FC236}">
              <a16:creationId xmlns:a16="http://schemas.microsoft.com/office/drawing/2014/main" id="{448C2292-7EEC-4349-BBE4-FED6BE6E1CA2}"/>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0" name="Text Box 17">
          <a:extLst>
            <a:ext uri="{FF2B5EF4-FFF2-40B4-BE49-F238E27FC236}">
              <a16:creationId xmlns:a16="http://schemas.microsoft.com/office/drawing/2014/main" id="{9CC0B838-A75F-43F0-B668-DA7CBEE7F117}"/>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1" name="Text Box 18">
          <a:extLst>
            <a:ext uri="{FF2B5EF4-FFF2-40B4-BE49-F238E27FC236}">
              <a16:creationId xmlns:a16="http://schemas.microsoft.com/office/drawing/2014/main" id="{78DE059D-C1A9-4177-B7B2-1FD75F0C9530}"/>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2" name="Text Box 19">
          <a:extLst>
            <a:ext uri="{FF2B5EF4-FFF2-40B4-BE49-F238E27FC236}">
              <a16:creationId xmlns:a16="http://schemas.microsoft.com/office/drawing/2014/main" id="{7B29BC8A-D2DA-4CE4-BCA0-393EB914E124}"/>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693" name="Text Box 16">
          <a:extLst>
            <a:ext uri="{FF2B5EF4-FFF2-40B4-BE49-F238E27FC236}">
              <a16:creationId xmlns:a16="http://schemas.microsoft.com/office/drawing/2014/main" id="{0CA6A619-2678-487B-B4BF-8DC773847D86}"/>
            </a:ext>
          </a:extLst>
        </xdr:cNvPr>
        <xdr:cNvSpPr txBox="1">
          <a:spLocks noChangeArrowheads="1"/>
        </xdr:cNvSpPr>
      </xdr:nvSpPr>
      <xdr:spPr bwMode="auto">
        <a:xfrm>
          <a:off x="19183350" y="521684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126</xdr:row>
      <xdr:rowOff>170392</xdr:rowOff>
    </xdr:from>
    <xdr:ext cx="95250" cy="213632"/>
    <xdr:sp macro="" textlink="">
      <xdr:nvSpPr>
        <xdr:cNvPr id="3694" name="Text Box 15">
          <a:extLst>
            <a:ext uri="{FF2B5EF4-FFF2-40B4-BE49-F238E27FC236}">
              <a16:creationId xmlns:a16="http://schemas.microsoft.com/office/drawing/2014/main" id="{FA3EA6DB-38DF-4016-82DA-F03D481250E4}"/>
            </a:ext>
          </a:extLst>
        </xdr:cNvPr>
        <xdr:cNvSpPr txBox="1">
          <a:spLocks noChangeArrowheads="1"/>
        </xdr:cNvSpPr>
      </xdr:nvSpPr>
      <xdr:spPr bwMode="auto">
        <a:xfrm>
          <a:off x="14392275" y="5233881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67134"/>
    <xdr:sp macro="" textlink="">
      <xdr:nvSpPr>
        <xdr:cNvPr id="3695" name="Text Box 15">
          <a:extLst>
            <a:ext uri="{FF2B5EF4-FFF2-40B4-BE49-F238E27FC236}">
              <a16:creationId xmlns:a16="http://schemas.microsoft.com/office/drawing/2014/main" id="{2C81954F-E72F-4419-AFD1-FAC034F7BCC5}"/>
            </a:ext>
          </a:extLst>
        </xdr:cNvPr>
        <xdr:cNvSpPr txBox="1">
          <a:spLocks noChangeArrowheads="1"/>
        </xdr:cNvSpPr>
      </xdr:nvSpPr>
      <xdr:spPr bwMode="auto">
        <a:xfrm>
          <a:off x="4743450" y="1130617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3696" name="Text Box 15">
          <a:extLst>
            <a:ext uri="{FF2B5EF4-FFF2-40B4-BE49-F238E27FC236}">
              <a16:creationId xmlns:a16="http://schemas.microsoft.com/office/drawing/2014/main" id="{BF14A5AD-ACE5-4A00-B917-0C4ACA5F51A4}"/>
            </a:ext>
          </a:extLst>
        </xdr:cNvPr>
        <xdr:cNvSpPr txBox="1">
          <a:spLocks noChangeArrowheads="1"/>
        </xdr:cNvSpPr>
      </xdr:nvSpPr>
      <xdr:spPr bwMode="auto">
        <a:xfrm>
          <a:off x="4743450" y="11306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3697" name="Text Box 15">
          <a:extLst>
            <a:ext uri="{FF2B5EF4-FFF2-40B4-BE49-F238E27FC236}">
              <a16:creationId xmlns:a16="http://schemas.microsoft.com/office/drawing/2014/main" id="{A19A55D1-0F58-49D9-96DB-6EE996A89A4C}"/>
            </a:ext>
          </a:extLst>
        </xdr:cNvPr>
        <xdr:cNvSpPr txBox="1">
          <a:spLocks noChangeArrowheads="1"/>
        </xdr:cNvSpPr>
      </xdr:nvSpPr>
      <xdr:spPr bwMode="auto">
        <a:xfrm>
          <a:off x="4743450" y="11306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698" name="Text Box 15">
          <a:extLst>
            <a:ext uri="{FF2B5EF4-FFF2-40B4-BE49-F238E27FC236}">
              <a16:creationId xmlns:a16="http://schemas.microsoft.com/office/drawing/2014/main" id="{A55ED2EE-9806-43A8-9D43-69816CE19197}"/>
            </a:ext>
          </a:extLst>
        </xdr:cNvPr>
        <xdr:cNvSpPr txBox="1">
          <a:spLocks noChangeArrowheads="1"/>
        </xdr:cNvSpPr>
      </xdr:nvSpPr>
      <xdr:spPr bwMode="auto">
        <a:xfrm>
          <a:off x="4743450" y="12049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699" name="Text Box 15">
          <a:extLst>
            <a:ext uri="{FF2B5EF4-FFF2-40B4-BE49-F238E27FC236}">
              <a16:creationId xmlns:a16="http://schemas.microsoft.com/office/drawing/2014/main" id="{99C16008-39BC-4299-85AD-066D75AB73FA}"/>
            </a:ext>
          </a:extLst>
        </xdr:cNvPr>
        <xdr:cNvSpPr txBox="1">
          <a:spLocks noChangeArrowheads="1"/>
        </xdr:cNvSpPr>
      </xdr:nvSpPr>
      <xdr:spPr bwMode="auto">
        <a:xfrm>
          <a:off x="4743450" y="12049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3700" name="Text Box 15">
          <a:extLst>
            <a:ext uri="{FF2B5EF4-FFF2-40B4-BE49-F238E27FC236}">
              <a16:creationId xmlns:a16="http://schemas.microsoft.com/office/drawing/2014/main" id="{AE61B13E-1565-4232-B95E-4EB741DB438F}"/>
            </a:ext>
          </a:extLst>
        </xdr:cNvPr>
        <xdr:cNvSpPr txBox="1">
          <a:spLocks noChangeArrowheads="1"/>
        </xdr:cNvSpPr>
      </xdr:nvSpPr>
      <xdr:spPr bwMode="auto">
        <a:xfrm>
          <a:off x="4743450" y="131635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701" name="Text Box 15">
          <a:extLst>
            <a:ext uri="{FF2B5EF4-FFF2-40B4-BE49-F238E27FC236}">
              <a16:creationId xmlns:a16="http://schemas.microsoft.com/office/drawing/2014/main" id="{43749A74-23A5-482D-88F0-86D2AE7B5923}"/>
            </a:ext>
          </a:extLst>
        </xdr:cNvPr>
        <xdr:cNvSpPr txBox="1">
          <a:spLocks noChangeArrowheads="1"/>
        </xdr:cNvSpPr>
      </xdr:nvSpPr>
      <xdr:spPr bwMode="auto">
        <a:xfrm>
          <a:off x="4743450" y="13163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702" name="Text Box 15">
          <a:extLst>
            <a:ext uri="{FF2B5EF4-FFF2-40B4-BE49-F238E27FC236}">
              <a16:creationId xmlns:a16="http://schemas.microsoft.com/office/drawing/2014/main" id="{8F3F1CBC-934F-47E5-B164-E8569E65FF0C}"/>
            </a:ext>
          </a:extLst>
        </xdr:cNvPr>
        <xdr:cNvSpPr txBox="1">
          <a:spLocks noChangeArrowheads="1"/>
        </xdr:cNvSpPr>
      </xdr:nvSpPr>
      <xdr:spPr bwMode="auto">
        <a:xfrm>
          <a:off x="4743450" y="13163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3703" name="Text Box 15">
          <a:extLst>
            <a:ext uri="{FF2B5EF4-FFF2-40B4-BE49-F238E27FC236}">
              <a16:creationId xmlns:a16="http://schemas.microsoft.com/office/drawing/2014/main" id="{FDCEF29B-CC4F-4FF3-A2E4-2CB164931125}"/>
            </a:ext>
          </a:extLst>
        </xdr:cNvPr>
        <xdr:cNvSpPr txBox="1">
          <a:spLocks noChangeArrowheads="1"/>
        </xdr:cNvSpPr>
      </xdr:nvSpPr>
      <xdr:spPr bwMode="auto">
        <a:xfrm>
          <a:off x="4743450" y="131635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704" name="Text Box 15">
          <a:extLst>
            <a:ext uri="{FF2B5EF4-FFF2-40B4-BE49-F238E27FC236}">
              <a16:creationId xmlns:a16="http://schemas.microsoft.com/office/drawing/2014/main" id="{EC0D6639-04D0-4CBF-A0FC-3F99BEBCE18B}"/>
            </a:ext>
          </a:extLst>
        </xdr:cNvPr>
        <xdr:cNvSpPr txBox="1">
          <a:spLocks noChangeArrowheads="1"/>
        </xdr:cNvSpPr>
      </xdr:nvSpPr>
      <xdr:spPr bwMode="auto">
        <a:xfrm>
          <a:off x="4743450" y="13163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705" name="Text Box 15">
          <a:extLst>
            <a:ext uri="{FF2B5EF4-FFF2-40B4-BE49-F238E27FC236}">
              <a16:creationId xmlns:a16="http://schemas.microsoft.com/office/drawing/2014/main" id="{6A020E25-DB44-4C1C-8DCF-A14DBBA96437}"/>
            </a:ext>
          </a:extLst>
        </xdr:cNvPr>
        <xdr:cNvSpPr txBox="1">
          <a:spLocks noChangeArrowheads="1"/>
        </xdr:cNvSpPr>
      </xdr:nvSpPr>
      <xdr:spPr bwMode="auto">
        <a:xfrm>
          <a:off x="4743450" y="131635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706" name="Text Box 15">
          <a:extLst>
            <a:ext uri="{FF2B5EF4-FFF2-40B4-BE49-F238E27FC236}">
              <a16:creationId xmlns:a16="http://schemas.microsoft.com/office/drawing/2014/main" id="{58581823-20F5-483B-A501-2AC379DEAAA6}"/>
            </a:ext>
          </a:extLst>
        </xdr:cNvPr>
        <xdr:cNvSpPr txBox="1">
          <a:spLocks noChangeArrowheads="1"/>
        </xdr:cNvSpPr>
      </xdr:nvSpPr>
      <xdr:spPr bwMode="auto">
        <a:xfrm>
          <a:off x="4743450" y="13906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707" name="Text Box 15">
          <a:extLst>
            <a:ext uri="{FF2B5EF4-FFF2-40B4-BE49-F238E27FC236}">
              <a16:creationId xmlns:a16="http://schemas.microsoft.com/office/drawing/2014/main" id="{F5F6A42F-2857-4FBA-827C-1EFF1F6A4E3B}"/>
            </a:ext>
          </a:extLst>
        </xdr:cNvPr>
        <xdr:cNvSpPr txBox="1">
          <a:spLocks noChangeArrowheads="1"/>
        </xdr:cNvSpPr>
      </xdr:nvSpPr>
      <xdr:spPr bwMode="auto">
        <a:xfrm>
          <a:off x="4743450" y="13906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708" name="Text Box 15">
          <a:extLst>
            <a:ext uri="{FF2B5EF4-FFF2-40B4-BE49-F238E27FC236}">
              <a16:creationId xmlns:a16="http://schemas.microsoft.com/office/drawing/2014/main" id="{9CA40B69-E65B-4643-9FC4-08AB2D82D491}"/>
            </a:ext>
          </a:extLst>
        </xdr:cNvPr>
        <xdr:cNvSpPr txBox="1">
          <a:spLocks noChangeArrowheads="1"/>
        </xdr:cNvSpPr>
      </xdr:nvSpPr>
      <xdr:spPr bwMode="auto">
        <a:xfrm>
          <a:off x="4743450" y="13906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709" name="Text Box 15">
          <a:extLst>
            <a:ext uri="{FF2B5EF4-FFF2-40B4-BE49-F238E27FC236}">
              <a16:creationId xmlns:a16="http://schemas.microsoft.com/office/drawing/2014/main" id="{52F43FFB-95AC-4802-BF0E-F92B4CA94355}"/>
            </a:ext>
          </a:extLst>
        </xdr:cNvPr>
        <xdr:cNvSpPr txBox="1">
          <a:spLocks noChangeArrowheads="1"/>
        </xdr:cNvSpPr>
      </xdr:nvSpPr>
      <xdr:spPr bwMode="auto">
        <a:xfrm>
          <a:off x="4743450" y="139065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710" name="Text Box 15">
          <a:extLst>
            <a:ext uri="{FF2B5EF4-FFF2-40B4-BE49-F238E27FC236}">
              <a16:creationId xmlns:a16="http://schemas.microsoft.com/office/drawing/2014/main" id="{DF587782-421D-4287-ADD6-C48691C8A951}"/>
            </a:ext>
          </a:extLst>
        </xdr:cNvPr>
        <xdr:cNvSpPr txBox="1">
          <a:spLocks noChangeArrowheads="1"/>
        </xdr:cNvSpPr>
      </xdr:nvSpPr>
      <xdr:spPr bwMode="auto">
        <a:xfrm>
          <a:off x="4743450" y="13906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711" name="Text Box 15">
          <a:extLst>
            <a:ext uri="{FF2B5EF4-FFF2-40B4-BE49-F238E27FC236}">
              <a16:creationId xmlns:a16="http://schemas.microsoft.com/office/drawing/2014/main" id="{ED4FBBBF-13F6-4FF6-B651-7B3B9C047388}"/>
            </a:ext>
          </a:extLst>
        </xdr:cNvPr>
        <xdr:cNvSpPr txBox="1">
          <a:spLocks noChangeArrowheads="1"/>
        </xdr:cNvSpPr>
      </xdr:nvSpPr>
      <xdr:spPr bwMode="auto">
        <a:xfrm>
          <a:off x="4743450" y="13906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712" name="Text Box 15">
          <a:extLst>
            <a:ext uri="{FF2B5EF4-FFF2-40B4-BE49-F238E27FC236}">
              <a16:creationId xmlns:a16="http://schemas.microsoft.com/office/drawing/2014/main" id="{0A3069F6-9693-483A-8351-0FEE3D28E456}"/>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713" name="Text Box 15">
          <a:extLst>
            <a:ext uri="{FF2B5EF4-FFF2-40B4-BE49-F238E27FC236}">
              <a16:creationId xmlns:a16="http://schemas.microsoft.com/office/drawing/2014/main" id="{37391A3E-FA01-44FE-A4C6-252159CBE1A6}"/>
            </a:ext>
          </a:extLst>
        </xdr:cNvPr>
        <xdr:cNvSpPr txBox="1">
          <a:spLocks noChangeArrowheads="1"/>
        </xdr:cNvSpPr>
      </xdr:nvSpPr>
      <xdr:spPr bwMode="auto">
        <a:xfrm>
          <a:off x="4743450" y="14649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3714" name="Text Box 15">
          <a:extLst>
            <a:ext uri="{FF2B5EF4-FFF2-40B4-BE49-F238E27FC236}">
              <a16:creationId xmlns:a16="http://schemas.microsoft.com/office/drawing/2014/main" id="{A97238D1-6E26-4343-B089-42DA41249425}"/>
            </a:ext>
          </a:extLst>
        </xdr:cNvPr>
        <xdr:cNvSpPr txBox="1">
          <a:spLocks noChangeArrowheads="1"/>
        </xdr:cNvSpPr>
      </xdr:nvSpPr>
      <xdr:spPr bwMode="auto">
        <a:xfrm>
          <a:off x="4743450" y="15392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15" name="Text Box 15">
          <a:extLst>
            <a:ext uri="{FF2B5EF4-FFF2-40B4-BE49-F238E27FC236}">
              <a16:creationId xmlns:a16="http://schemas.microsoft.com/office/drawing/2014/main" id="{731D779C-E463-43B4-90B3-CC2ACF2E5CA0}"/>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716" name="Text Box 15">
          <a:extLst>
            <a:ext uri="{FF2B5EF4-FFF2-40B4-BE49-F238E27FC236}">
              <a16:creationId xmlns:a16="http://schemas.microsoft.com/office/drawing/2014/main" id="{B3478DDB-4F4A-4A96-A7CA-5AE98D4CBC33}"/>
            </a:ext>
          </a:extLst>
        </xdr:cNvPr>
        <xdr:cNvSpPr txBox="1">
          <a:spLocks noChangeArrowheads="1"/>
        </xdr:cNvSpPr>
      </xdr:nvSpPr>
      <xdr:spPr bwMode="auto">
        <a:xfrm>
          <a:off x="4743450" y="15392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3717" name="Text Box 15">
          <a:extLst>
            <a:ext uri="{FF2B5EF4-FFF2-40B4-BE49-F238E27FC236}">
              <a16:creationId xmlns:a16="http://schemas.microsoft.com/office/drawing/2014/main" id="{7F368F5A-DE99-40C7-BCDA-FAD6BBF4811D}"/>
            </a:ext>
          </a:extLst>
        </xdr:cNvPr>
        <xdr:cNvSpPr txBox="1">
          <a:spLocks noChangeArrowheads="1"/>
        </xdr:cNvSpPr>
      </xdr:nvSpPr>
      <xdr:spPr bwMode="auto">
        <a:xfrm>
          <a:off x="4743450" y="15392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18" name="Text Box 15">
          <a:extLst>
            <a:ext uri="{FF2B5EF4-FFF2-40B4-BE49-F238E27FC236}">
              <a16:creationId xmlns:a16="http://schemas.microsoft.com/office/drawing/2014/main" id="{3CB4459A-8B47-4226-9A01-C2B36F53125D}"/>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719" name="Text Box 15">
          <a:extLst>
            <a:ext uri="{FF2B5EF4-FFF2-40B4-BE49-F238E27FC236}">
              <a16:creationId xmlns:a16="http://schemas.microsoft.com/office/drawing/2014/main" id="{EAE6326D-4890-4D12-B0B1-D6A0774D7A99}"/>
            </a:ext>
          </a:extLst>
        </xdr:cNvPr>
        <xdr:cNvSpPr txBox="1">
          <a:spLocks noChangeArrowheads="1"/>
        </xdr:cNvSpPr>
      </xdr:nvSpPr>
      <xdr:spPr bwMode="auto">
        <a:xfrm>
          <a:off x="4743450" y="15392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20" name="Text Box 15">
          <a:extLst>
            <a:ext uri="{FF2B5EF4-FFF2-40B4-BE49-F238E27FC236}">
              <a16:creationId xmlns:a16="http://schemas.microsoft.com/office/drawing/2014/main" id="{C1B00B29-3664-4106-884C-AEB37D336DCD}"/>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721" name="Text Box 15">
          <a:extLst>
            <a:ext uri="{FF2B5EF4-FFF2-40B4-BE49-F238E27FC236}">
              <a16:creationId xmlns:a16="http://schemas.microsoft.com/office/drawing/2014/main" id="{CD3B0CBE-DFF1-4B56-B687-62921FAE9C22}"/>
            </a:ext>
          </a:extLst>
        </xdr:cNvPr>
        <xdr:cNvSpPr txBox="1">
          <a:spLocks noChangeArrowheads="1"/>
        </xdr:cNvSpPr>
      </xdr:nvSpPr>
      <xdr:spPr bwMode="auto">
        <a:xfrm>
          <a:off x="4743450" y="15392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722" name="Text Box 15">
          <a:extLst>
            <a:ext uri="{FF2B5EF4-FFF2-40B4-BE49-F238E27FC236}">
              <a16:creationId xmlns:a16="http://schemas.microsoft.com/office/drawing/2014/main" id="{9AA2D495-B883-4BBE-A31B-654CF0C13EE8}"/>
            </a:ext>
          </a:extLst>
        </xdr:cNvPr>
        <xdr:cNvSpPr txBox="1">
          <a:spLocks noChangeArrowheads="1"/>
        </xdr:cNvSpPr>
      </xdr:nvSpPr>
      <xdr:spPr bwMode="auto">
        <a:xfrm>
          <a:off x="4743450" y="16135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3" name="Text Box 15">
          <a:extLst>
            <a:ext uri="{FF2B5EF4-FFF2-40B4-BE49-F238E27FC236}">
              <a16:creationId xmlns:a16="http://schemas.microsoft.com/office/drawing/2014/main" id="{C468A16E-580C-4111-8F82-AD7139FDEE59}"/>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724" name="Text Box 15">
          <a:extLst>
            <a:ext uri="{FF2B5EF4-FFF2-40B4-BE49-F238E27FC236}">
              <a16:creationId xmlns:a16="http://schemas.microsoft.com/office/drawing/2014/main" id="{7EB03620-03F6-4EB9-95CC-F14149C23574}"/>
            </a:ext>
          </a:extLst>
        </xdr:cNvPr>
        <xdr:cNvSpPr txBox="1">
          <a:spLocks noChangeArrowheads="1"/>
        </xdr:cNvSpPr>
      </xdr:nvSpPr>
      <xdr:spPr bwMode="auto">
        <a:xfrm>
          <a:off x="4743450" y="16135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725" name="Text Box 15">
          <a:extLst>
            <a:ext uri="{FF2B5EF4-FFF2-40B4-BE49-F238E27FC236}">
              <a16:creationId xmlns:a16="http://schemas.microsoft.com/office/drawing/2014/main" id="{E3C2C1C7-5FE6-4192-8821-37AD9A3E1DD2}"/>
            </a:ext>
          </a:extLst>
        </xdr:cNvPr>
        <xdr:cNvSpPr txBox="1">
          <a:spLocks noChangeArrowheads="1"/>
        </xdr:cNvSpPr>
      </xdr:nvSpPr>
      <xdr:spPr bwMode="auto">
        <a:xfrm>
          <a:off x="4743450" y="16135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6" name="Text Box 15">
          <a:extLst>
            <a:ext uri="{FF2B5EF4-FFF2-40B4-BE49-F238E27FC236}">
              <a16:creationId xmlns:a16="http://schemas.microsoft.com/office/drawing/2014/main" id="{AD4A2E94-68A1-440F-A296-DF67645E1C2C}"/>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727" name="Text Box 15">
          <a:extLst>
            <a:ext uri="{FF2B5EF4-FFF2-40B4-BE49-F238E27FC236}">
              <a16:creationId xmlns:a16="http://schemas.microsoft.com/office/drawing/2014/main" id="{4F2FB393-165D-4722-A4E4-881AA4FAA64D}"/>
            </a:ext>
          </a:extLst>
        </xdr:cNvPr>
        <xdr:cNvSpPr txBox="1">
          <a:spLocks noChangeArrowheads="1"/>
        </xdr:cNvSpPr>
      </xdr:nvSpPr>
      <xdr:spPr bwMode="auto">
        <a:xfrm>
          <a:off x="4743450" y="16135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8" name="Text Box 15">
          <a:extLst>
            <a:ext uri="{FF2B5EF4-FFF2-40B4-BE49-F238E27FC236}">
              <a16:creationId xmlns:a16="http://schemas.microsoft.com/office/drawing/2014/main" id="{BB19418E-94A5-4403-BAFC-95FE70B37028}"/>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729" name="Text Box 15">
          <a:extLst>
            <a:ext uri="{FF2B5EF4-FFF2-40B4-BE49-F238E27FC236}">
              <a16:creationId xmlns:a16="http://schemas.microsoft.com/office/drawing/2014/main" id="{08AA214A-788F-4BEC-BED9-DEEDC583B909}"/>
            </a:ext>
          </a:extLst>
        </xdr:cNvPr>
        <xdr:cNvSpPr txBox="1">
          <a:spLocks noChangeArrowheads="1"/>
        </xdr:cNvSpPr>
      </xdr:nvSpPr>
      <xdr:spPr bwMode="auto">
        <a:xfrm>
          <a:off x="4743450" y="16135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0" name="Text Box 15">
          <a:extLst>
            <a:ext uri="{FF2B5EF4-FFF2-40B4-BE49-F238E27FC236}">
              <a16:creationId xmlns:a16="http://schemas.microsoft.com/office/drawing/2014/main" id="{79844338-A7B0-4ECE-A7BD-42218B66624B}"/>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1" name="Text Box 15">
          <a:extLst>
            <a:ext uri="{FF2B5EF4-FFF2-40B4-BE49-F238E27FC236}">
              <a16:creationId xmlns:a16="http://schemas.microsoft.com/office/drawing/2014/main" id="{BEDCACA6-A514-48EE-BC8E-E2D480258B05}"/>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2" name="Text Box 15">
          <a:extLst>
            <a:ext uri="{FF2B5EF4-FFF2-40B4-BE49-F238E27FC236}">
              <a16:creationId xmlns:a16="http://schemas.microsoft.com/office/drawing/2014/main" id="{2558CDB0-9301-45E9-A8E3-D9550AD13C5F}"/>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733" name="Text Box 15">
          <a:extLst>
            <a:ext uri="{FF2B5EF4-FFF2-40B4-BE49-F238E27FC236}">
              <a16:creationId xmlns:a16="http://schemas.microsoft.com/office/drawing/2014/main" id="{9A8FF248-9694-432C-A5B5-DB2F58B59CD6}"/>
            </a:ext>
          </a:extLst>
        </xdr:cNvPr>
        <xdr:cNvSpPr txBox="1">
          <a:spLocks noChangeArrowheads="1"/>
        </xdr:cNvSpPr>
      </xdr:nvSpPr>
      <xdr:spPr bwMode="auto">
        <a:xfrm>
          <a:off x="4743450" y="16878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734" name="Text Box 15">
          <a:extLst>
            <a:ext uri="{FF2B5EF4-FFF2-40B4-BE49-F238E27FC236}">
              <a16:creationId xmlns:a16="http://schemas.microsoft.com/office/drawing/2014/main" id="{B7332EB9-5B7E-4A04-A6C1-132EA7BFECDE}"/>
            </a:ext>
          </a:extLst>
        </xdr:cNvPr>
        <xdr:cNvSpPr txBox="1">
          <a:spLocks noChangeArrowheads="1"/>
        </xdr:cNvSpPr>
      </xdr:nvSpPr>
      <xdr:spPr bwMode="auto">
        <a:xfrm>
          <a:off x="4743450" y="172497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35" name="Text Box 15">
          <a:extLst>
            <a:ext uri="{FF2B5EF4-FFF2-40B4-BE49-F238E27FC236}">
              <a16:creationId xmlns:a16="http://schemas.microsoft.com/office/drawing/2014/main" id="{17D262AD-3237-41D6-802D-89828F9586DE}"/>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36" name="Text Box 15">
          <a:extLst>
            <a:ext uri="{FF2B5EF4-FFF2-40B4-BE49-F238E27FC236}">
              <a16:creationId xmlns:a16="http://schemas.microsoft.com/office/drawing/2014/main" id="{AE9336AA-1722-48A8-BEFE-689E9178CE83}"/>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737" name="Text Box 15">
          <a:extLst>
            <a:ext uri="{FF2B5EF4-FFF2-40B4-BE49-F238E27FC236}">
              <a16:creationId xmlns:a16="http://schemas.microsoft.com/office/drawing/2014/main" id="{6780F89B-6B79-4FDA-BA41-5401263731C2}"/>
            </a:ext>
          </a:extLst>
        </xdr:cNvPr>
        <xdr:cNvSpPr txBox="1">
          <a:spLocks noChangeArrowheads="1"/>
        </xdr:cNvSpPr>
      </xdr:nvSpPr>
      <xdr:spPr bwMode="auto">
        <a:xfrm>
          <a:off x="4743450" y="172497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38" name="Text Box 15">
          <a:extLst>
            <a:ext uri="{FF2B5EF4-FFF2-40B4-BE49-F238E27FC236}">
              <a16:creationId xmlns:a16="http://schemas.microsoft.com/office/drawing/2014/main" id="{ECDA80B6-9177-432F-ACC9-C4EE9FD3DB26}"/>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39" name="Text Box 15">
          <a:extLst>
            <a:ext uri="{FF2B5EF4-FFF2-40B4-BE49-F238E27FC236}">
              <a16:creationId xmlns:a16="http://schemas.microsoft.com/office/drawing/2014/main" id="{D050D759-BBE1-4331-B7F6-E6CCFA124117}"/>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56743"/>
    <xdr:sp macro="" textlink="">
      <xdr:nvSpPr>
        <xdr:cNvPr id="3740" name="Text Box 15">
          <a:extLst>
            <a:ext uri="{FF2B5EF4-FFF2-40B4-BE49-F238E27FC236}">
              <a16:creationId xmlns:a16="http://schemas.microsoft.com/office/drawing/2014/main" id="{CD2D5969-E10E-476C-BF1B-24867A4C2733}"/>
            </a:ext>
          </a:extLst>
        </xdr:cNvPr>
        <xdr:cNvSpPr txBox="1">
          <a:spLocks noChangeArrowheads="1"/>
        </xdr:cNvSpPr>
      </xdr:nvSpPr>
      <xdr:spPr bwMode="auto">
        <a:xfrm>
          <a:off x="4743450" y="172497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1" name="Text Box 15">
          <a:extLst>
            <a:ext uri="{FF2B5EF4-FFF2-40B4-BE49-F238E27FC236}">
              <a16:creationId xmlns:a16="http://schemas.microsoft.com/office/drawing/2014/main" id="{30B2F9DE-DF23-49AD-94F5-2A18B32FB952}"/>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742" name="Text Box 15">
          <a:extLst>
            <a:ext uri="{FF2B5EF4-FFF2-40B4-BE49-F238E27FC236}">
              <a16:creationId xmlns:a16="http://schemas.microsoft.com/office/drawing/2014/main" id="{3AE7735F-977E-4449-9916-7B0B533489EB}"/>
            </a:ext>
          </a:extLst>
        </xdr:cNvPr>
        <xdr:cNvSpPr txBox="1">
          <a:spLocks noChangeArrowheads="1"/>
        </xdr:cNvSpPr>
      </xdr:nvSpPr>
      <xdr:spPr bwMode="auto">
        <a:xfrm>
          <a:off x="4743450" y="172497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3" name="Text Box 15">
          <a:extLst>
            <a:ext uri="{FF2B5EF4-FFF2-40B4-BE49-F238E27FC236}">
              <a16:creationId xmlns:a16="http://schemas.microsoft.com/office/drawing/2014/main" id="{D9585269-E3CB-44BD-8A29-F5965528CDA2}"/>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4" name="Text Box 15">
          <a:extLst>
            <a:ext uri="{FF2B5EF4-FFF2-40B4-BE49-F238E27FC236}">
              <a16:creationId xmlns:a16="http://schemas.microsoft.com/office/drawing/2014/main" id="{59EE7782-5C3D-4EAA-A9B9-B8E93285E6C3}"/>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5" name="Text Box 15">
          <a:extLst>
            <a:ext uri="{FF2B5EF4-FFF2-40B4-BE49-F238E27FC236}">
              <a16:creationId xmlns:a16="http://schemas.microsoft.com/office/drawing/2014/main" id="{FD5A5F01-F226-40D8-984E-EA5E7E4B4C40}"/>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746" name="Text Box 15">
          <a:extLst>
            <a:ext uri="{FF2B5EF4-FFF2-40B4-BE49-F238E27FC236}">
              <a16:creationId xmlns:a16="http://schemas.microsoft.com/office/drawing/2014/main" id="{7C4D5D15-74C3-4DB0-895B-1BEEF727791C}"/>
            </a:ext>
          </a:extLst>
        </xdr:cNvPr>
        <xdr:cNvSpPr txBox="1">
          <a:spLocks noChangeArrowheads="1"/>
        </xdr:cNvSpPr>
      </xdr:nvSpPr>
      <xdr:spPr bwMode="auto">
        <a:xfrm>
          <a:off x="4743450" y="17249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747" name="Text Box 15">
          <a:extLst>
            <a:ext uri="{FF2B5EF4-FFF2-40B4-BE49-F238E27FC236}">
              <a16:creationId xmlns:a16="http://schemas.microsoft.com/office/drawing/2014/main" id="{4F44BD21-C346-4C32-8F08-6114F95B52EF}"/>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48" name="Text Box 15">
          <a:extLst>
            <a:ext uri="{FF2B5EF4-FFF2-40B4-BE49-F238E27FC236}">
              <a16:creationId xmlns:a16="http://schemas.microsoft.com/office/drawing/2014/main" id="{687BCD38-177F-4110-A50C-7D90DB3D5BC7}"/>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49" name="Text Box 15">
          <a:extLst>
            <a:ext uri="{FF2B5EF4-FFF2-40B4-BE49-F238E27FC236}">
              <a16:creationId xmlns:a16="http://schemas.microsoft.com/office/drawing/2014/main" id="{E3634E58-E9AE-47EE-9C9E-FD6DE3C5237B}"/>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750" name="Text Box 15">
          <a:extLst>
            <a:ext uri="{FF2B5EF4-FFF2-40B4-BE49-F238E27FC236}">
              <a16:creationId xmlns:a16="http://schemas.microsoft.com/office/drawing/2014/main" id="{3742F424-D1AE-4A8C-85D2-3D1F955B1FD8}"/>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1" name="Text Box 15">
          <a:extLst>
            <a:ext uri="{FF2B5EF4-FFF2-40B4-BE49-F238E27FC236}">
              <a16:creationId xmlns:a16="http://schemas.microsoft.com/office/drawing/2014/main" id="{590A0004-1E15-46F8-BE9A-5887C01C1E18}"/>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52" name="Text Box 15">
          <a:extLst>
            <a:ext uri="{FF2B5EF4-FFF2-40B4-BE49-F238E27FC236}">
              <a16:creationId xmlns:a16="http://schemas.microsoft.com/office/drawing/2014/main" id="{87A06E00-FEB5-4A4C-A7CC-A806A6B9095B}"/>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753" name="Text Box 15">
          <a:extLst>
            <a:ext uri="{FF2B5EF4-FFF2-40B4-BE49-F238E27FC236}">
              <a16:creationId xmlns:a16="http://schemas.microsoft.com/office/drawing/2014/main" id="{7212310A-533A-4813-BC63-FADD7E7EA02A}"/>
            </a:ext>
          </a:extLst>
        </xdr:cNvPr>
        <xdr:cNvSpPr txBox="1">
          <a:spLocks noChangeArrowheads="1"/>
        </xdr:cNvSpPr>
      </xdr:nvSpPr>
      <xdr:spPr bwMode="auto">
        <a:xfrm>
          <a:off x="4743450" y="17621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4" name="Text Box 15">
          <a:extLst>
            <a:ext uri="{FF2B5EF4-FFF2-40B4-BE49-F238E27FC236}">
              <a16:creationId xmlns:a16="http://schemas.microsoft.com/office/drawing/2014/main" id="{9AAE529F-2288-451B-A41D-87E6EBAB8498}"/>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755" name="Text Box 15">
          <a:extLst>
            <a:ext uri="{FF2B5EF4-FFF2-40B4-BE49-F238E27FC236}">
              <a16:creationId xmlns:a16="http://schemas.microsoft.com/office/drawing/2014/main" id="{6F5EB52D-DDD6-440E-8F99-D8A20AB96B60}"/>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6" name="Text Box 15">
          <a:extLst>
            <a:ext uri="{FF2B5EF4-FFF2-40B4-BE49-F238E27FC236}">
              <a16:creationId xmlns:a16="http://schemas.microsoft.com/office/drawing/2014/main" id="{E655B68F-CDB9-46A2-96B3-7841FB4AC23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7" name="Text Box 15">
          <a:extLst>
            <a:ext uri="{FF2B5EF4-FFF2-40B4-BE49-F238E27FC236}">
              <a16:creationId xmlns:a16="http://schemas.microsoft.com/office/drawing/2014/main" id="{8FB38BB4-6A5D-4A14-A35E-712F2A62A2A4}"/>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8" name="Text Box 15">
          <a:extLst>
            <a:ext uri="{FF2B5EF4-FFF2-40B4-BE49-F238E27FC236}">
              <a16:creationId xmlns:a16="http://schemas.microsoft.com/office/drawing/2014/main" id="{1E8AA5E7-4D78-4929-8201-E40CF4605266}"/>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759" name="Text Box 15">
          <a:extLst>
            <a:ext uri="{FF2B5EF4-FFF2-40B4-BE49-F238E27FC236}">
              <a16:creationId xmlns:a16="http://schemas.microsoft.com/office/drawing/2014/main" id="{DADDC07A-D1F6-434F-934D-2DAB9C0EDB4E}"/>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0" name="Text Box 15">
          <a:extLst>
            <a:ext uri="{FF2B5EF4-FFF2-40B4-BE49-F238E27FC236}">
              <a16:creationId xmlns:a16="http://schemas.microsoft.com/office/drawing/2014/main" id="{8EB621CF-2AEB-442B-88E7-818548F72AA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1" name="Text Box 15">
          <a:extLst>
            <a:ext uri="{FF2B5EF4-FFF2-40B4-BE49-F238E27FC236}">
              <a16:creationId xmlns:a16="http://schemas.microsoft.com/office/drawing/2014/main" id="{0CDA9FC3-0EEE-477F-9B65-FD37AED207F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2" name="Text Box 15">
          <a:extLst>
            <a:ext uri="{FF2B5EF4-FFF2-40B4-BE49-F238E27FC236}">
              <a16:creationId xmlns:a16="http://schemas.microsoft.com/office/drawing/2014/main" id="{E5E3FA6C-8303-4AD0-9B4F-0F32D3B47D53}"/>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3" name="Text Box 15">
          <a:extLst>
            <a:ext uri="{FF2B5EF4-FFF2-40B4-BE49-F238E27FC236}">
              <a16:creationId xmlns:a16="http://schemas.microsoft.com/office/drawing/2014/main" id="{A032839D-2F53-41F0-8FE0-221C2E7861F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4" name="Text Box 15">
          <a:extLst>
            <a:ext uri="{FF2B5EF4-FFF2-40B4-BE49-F238E27FC236}">
              <a16:creationId xmlns:a16="http://schemas.microsoft.com/office/drawing/2014/main" id="{6A6D1A88-6CDC-42B5-8E4D-9BFAB6A79A0E}"/>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5" name="Text Box 15">
          <a:extLst>
            <a:ext uri="{FF2B5EF4-FFF2-40B4-BE49-F238E27FC236}">
              <a16:creationId xmlns:a16="http://schemas.microsoft.com/office/drawing/2014/main" id="{6624883D-F97C-4BA8-B713-713484758BD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6" name="Text Box 15">
          <a:extLst>
            <a:ext uri="{FF2B5EF4-FFF2-40B4-BE49-F238E27FC236}">
              <a16:creationId xmlns:a16="http://schemas.microsoft.com/office/drawing/2014/main" id="{6382ADEC-23C9-4BC0-8648-94D67D99AAA1}"/>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767" name="Text Box 15">
          <a:extLst>
            <a:ext uri="{FF2B5EF4-FFF2-40B4-BE49-F238E27FC236}">
              <a16:creationId xmlns:a16="http://schemas.microsoft.com/office/drawing/2014/main" id="{50C1C00A-C9DE-4A57-B25E-7FC0ACB4EA0A}"/>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68" name="Text Box 15">
          <a:extLst>
            <a:ext uri="{FF2B5EF4-FFF2-40B4-BE49-F238E27FC236}">
              <a16:creationId xmlns:a16="http://schemas.microsoft.com/office/drawing/2014/main" id="{D6C725AA-F62D-4489-92B7-57B6DDAC5BF7}"/>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69" name="Text Box 15">
          <a:extLst>
            <a:ext uri="{FF2B5EF4-FFF2-40B4-BE49-F238E27FC236}">
              <a16:creationId xmlns:a16="http://schemas.microsoft.com/office/drawing/2014/main" id="{39DCF307-DF7A-4A33-B14E-3BADABDD943D}"/>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770" name="Text Box 15">
          <a:extLst>
            <a:ext uri="{FF2B5EF4-FFF2-40B4-BE49-F238E27FC236}">
              <a16:creationId xmlns:a16="http://schemas.microsoft.com/office/drawing/2014/main" id="{62C16292-5394-444D-AD7B-84D00B8AD0AB}"/>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1" name="Text Box 15">
          <a:extLst>
            <a:ext uri="{FF2B5EF4-FFF2-40B4-BE49-F238E27FC236}">
              <a16:creationId xmlns:a16="http://schemas.microsoft.com/office/drawing/2014/main" id="{B9C88599-A0AB-4880-8E11-E24B8055FEC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72" name="Text Box 15">
          <a:extLst>
            <a:ext uri="{FF2B5EF4-FFF2-40B4-BE49-F238E27FC236}">
              <a16:creationId xmlns:a16="http://schemas.microsoft.com/office/drawing/2014/main" id="{EE51EFE2-F5F5-4B88-BD5E-757AAC5B7B7A}"/>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773" name="Text Box 15">
          <a:extLst>
            <a:ext uri="{FF2B5EF4-FFF2-40B4-BE49-F238E27FC236}">
              <a16:creationId xmlns:a16="http://schemas.microsoft.com/office/drawing/2014/main" id="{3C4E17D6-3901-4C1C-86EA-5E672B584ADB}"/>
            </a:ext>
          </a:extLst>
        </xdr:cNvPr>
        <xdr:cNvSpPr txBox="1">
          <a:spLocks noChangeArrowheads="1"/>
        </xdr:cNvSpPr>
      </xdr:nvSpPr>
      <xdr:spPr bwMode="auto">
        <a:xfrm>
          <a:off x="4743450" y="17992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4" name="Text Box 15">
          <a:extLst>
            <a:ext uri="{FF2B5EF4-FFF2-40B4-BE49-F238E27FC236}">
              <a16:creationId xmlns:a16="http://schemas.microsoft.com/office/drawing/2014/main" id="{D40A1BEA-D9B1-49C4-ABCF-99922BDE5D7E}"/>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775" name="Text Box 15">
          <a:extLst>
            <a:ext uri="{FF2B5EF4-FFF2-40B4-BE49-F238E27FC236}">
              <a16:creationId xmlns:a16="http://schemas.microsoft.com/office/drawing/2014/main" id="{C6DD9513-9615-47E9-8ECB-A6CB17AC8365}"/>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6" name="Text Box 15">
          <a:extLst>
            <a:ext uri="{FF2B5EF4-FFF2-40B4-BE49-F238E27FC236}">
              <a16:creationId xmlns:a16="http://schemas.microsoft.com/office/drawing/2014/main" id="{1587C392-7390-456B-B5C2-78B4F7834564}"/>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7" name="Text Box 15">
          <a:extLst>
            <a:ext uri="{FF2B5EF4-FFF2-40B4-BE49-F238E27FC236}">
              <a16:creationId xmlns:a16="http://schemas.microsoft.com/office/drawing/2014/main" id="{8A258A5B-851D-433D-A6FC-AA48C7105B68}"/>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8" name="Text Box 15">
          <a:extLst>
            <a:ext uri="{FF2B5EF4-FFF2-40B4-BE49-F238E27FC236}">
              <a16:creationId xmlns:a16="http://schemas.microsoft.com/office/drawing/2014/main" id="{730D1556-D538-4829-8AFF-34E6392B3329}"/>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779" name="Text Box 15">
          <a:extLst>
            <a:ext uri="{FF2B5EF4-FFF2-40B4-BE49-F238E27FC236}">
              <a16:creationId xmlns:a16="http://schemas.microsoft.com/office/drawing/2014/main" id="{E12405D8-F488-4BF0-A1D7-F56100AE9D4F}"/>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0" name="Text Box 15">
          <a:extLst>
            <a:ext uri="{FF2B5EF4-FFF2-40B4-BE49-F238E27FC236}">
              <a16:creationId xmlns:a16="http://schemas.microsoft.com/office/drawing/2014/main" id="{FFC0ECB9-EEAB-4564-9CDA-F38625449CC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1" name="Text Box 15">
          <a:extLst>
            <a:ext uri="{FF2B5EF4-FFF2-40B4-BE49-F238E27FC236}">
              <a16:creationId xmlns:a16="http://schemas.microsoft.com/office/drawing/2014/main" id="{EE15C1B9-4899-4E41-B4C3-7D70DAE6FE0D}"/>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2" name="Text Box 15">
          <a:extLst>
            <a:ext uri="{FF2B5EF4-FFF2-40B4-BE49-F238E27FC236}">
              <a16:creationId xmlns:a16="http://schemas.microsoft.com/office/drawing/2014/main" id="{DE596236-6A0D-4B85-88AB-DC35C1F688D5}"/>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3" name="Text Box 15">
          <a:extLst>
            <a:ext uri="{FF2B5EF4-FFF2-40B4-BE49-F238E27FC236}">
              <a16:creationId xmlns:a16="http://schemas.microsoft.com/office/drawing/2014/main" id="{82B89FEA-B101-4FD6-9410-797C5E32F4C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4" name="Text Box 15">
          <a:extLst>
            <a:ext uri="{FF2B5EF4-FFF2-40B4-BE49-F238E27FC236}">
              <a16:creationId xmlns:a16="http://schemas.microsoft.com/office/drawing/2014/main" id="{C9C05C60-0D52-43AF-804F-5EDAE9843C5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5" name="Text Box 15">
          <a:extLst>
            <a:ext uri="{FF2B5EF4-FFF2-40B4-BE49-F238E27FC236}">
              <a16:creationId xmlns:a16="http://schemas.microsoft.com/office/drawing/2014/main" id="{D05D1DAC-14F1-4A56-9B19-F11DCBA1AA2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6" name="Text Box 15">
          <a:extLst>
            <a:ext uri="{FF2B5EF4-FFF2-40B4-BE49-F238E27FC236}">
              <a16:creationId xmlns:a16="http://schemas.microsoft.com/office/drawing/2014/main" id="{C40E6FE8-85B0-4525-B174-98F0C34B3761}"/>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787" name="Text Box 15">
          <a:extLst>
            <a:ext uri="{FF2B5EF4-FFF2-40B4-BE49-F238E27FC236}">
              <a16:creationId xmlns:a16="http://schemas.microsoft.com/office/drawing/2014/main" id="{6D3877A4-5E82-4BAF-8953-754FA1B88625}"/>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88" name="Text Box 15">
          <a:extLst>
            <a:ext uri="{FF2B5EF4-FFF2-40B4-BE49-F238E27FC236}">
              <a16:creationId xmlns:a16="http://schemas.microsoft.com/office/drawing/2014/main" id="{813F8C71-F375-438E-8DCF-B44BE6D74F5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89" name="Text Box 15">
          <a:extLst>
            <a:ext uri="{FF2B5EF4-FFF2-40B4-BE49-F238E27FC236}">
              <a16:creationId xmlns:a16="http://schemas.microsoft.com/office/drawing/2014/main" id="{DC12E047-7A21-4F70-926D-5F8F901CFC1E}"/>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790" name="Text Box 15">
          <a:extLst>
            <a:ext uri="{FF2B5EF4-FFF2-40B4-BE49-F238E27FC236}">
              <a16:creationId xmlns:a16="http://schemas.microsoft.com/office/drawing/2014/main" id="{070AA418-7332-42E3-B499-A77D0F8A72A1}"/>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1" name="Text Box 15">
          <a:extLst>
            <a:ext uri="{FF2B5EF4-FFF2-40B4-BE49-F238E27FC236}">
              <a16:creationId xmlns:a16="http://schemas.microsoft.com/office/drawing/2014/main" id="{C4BF9A89-8BD8-4825-8D01-D59F37CF9E7C}"/>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92" name="Text Box 15">
          <a:extLst>
            <a:ext uri="{FF2B5EF4-FFF2-40B4-BE49-F238E27FC236}">
              <a16:creationId xmlns:a16="http://schemas.microsoft.com/office/drawing/2014/main" id="{0DAFAF0A-259C-4AB2-B1D2-A378196C42CB}"/>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793" name="Text Box 15">
          <a:extLst>
            <a:ext uri="{FF2B5EF4-FFF2-40B4-BE49-F238E27FC236}">
              <a16:creationId xmlns:a16="http://schemas.microsoft.com/office/drawing/2014/main" id="{5C903F94-C777-4723-A9E4-99925563E5F6}"/>
            </a:ext>
          </a:extLst>
        </xdr:cNvPr>
        <xdr:cNvSpPr txBox="1">
          <a:spLocks noChangeArrowheads="1"/>
        </xdr:cNvSpPr>
      </xdr:nvSpPr>
      <xdr:spPr bwMode="auto">
        <a:xfrm>
          <a:off x="4743450" y="18364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4" name="Text Box 15">
          <a:extLst>
            <a:ext uri="{FF2B5EF4-FFF2-40B4-BE49-F238E27FC236}">
              <a16:creationId xmlns:a16="http://schemas.microsoft.com/office/drawing/2014/main" id="{47B8D731-1D77-4DFC-BDA2-92D040A67536}"/>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795" name="Text Box 15">
          <a:extLst>
            <a:ext uri="{FF2B5EF4-FFF2-40B4-BE49-F238E27FC236}">
              <a16:creationId xmlns:a16="http://schemas.microsoft.com/office/drawing/2014/main" id="{71999EDE-6B3F-4DA0-B2CE-41A7A76F9596}"/>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6" name="Text Box 15">
          <a:extLst>
            <a:ext uri="{FF2B5EF4-FFF2-40B4-BE49-F238E27FC236}">
              <a16:creationId xmlns:a16="http://schemas.microsoft.com/office/drawing/2014/main" id="{2316E87B-E610-4F07-A6C7-A2D095A0D9E1}"/>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7" name="Text Box 15">
          <a:extLst>
            <a:ext uri="{FF2B5EF4-FFF2-40B4-BE49-F238E27FC236}">
              <a16:creationId xmlns:a16="http://schemas.microsoft.com/office/drawing/2014/main" id="{C9B0B57A-E4A0-4936-9AF9-AFB65A7A8628}"/>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8" name="Text Box 15">
          <a:extLst>
            <a:ext uri="{FF2B5EF4-FFF2-40B4-BE49-F238E27FC236}">
              <a16:creationId xmlns:a16="http://schemas.microsoft.com/office/drawing/2014/main" id="{FDDD5767-0E8C-4160-ACF1-30C4759F8982}"/>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799" name="Text Box 15">
          <a:extLst>
            <a:ext uri="{FF2B5EF4-FFF2-40B4-BE49-F238E27FC236}">
              <a16:creationId xmlns:a16="http://schemas.microsoft.com/office/drawing/2014/main" id="{426A8F2D-B09C-45ED-A781-B1EC8991C8D9}"/>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0" name="Text Box 15">
          <a:extLst>
            <a:ext uri="{FF2B5EF4-FFF2-40B4-BE49-F238E27FC236}">
              <a16:creationId xmlns:a16="http://schemas.microsoft.com/office/drawing/2014/main" id="{1C653E33-67A6-4C4D-AC0A-8ABE5AE4018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1" name="Text Box 15">
          <a:extLst>
            <a:ext uri="{FF2B5EF4-FFF2-40B4-BE49-F238E27FC236}">
              <a16:creationId xmlns:a16="http://schemas.microsoft.com/office/drawing/2014/main" id="{61A8755C-77BE-425F-94A8-DD5D6BBF3DC9}"/>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2" name="Text Box 15">
          <a:extLst>
            <a:ext uri="{FF2B5EF4-FFF2-40B4-BE49-F238E27FC236}">
              <a16:creationId xmlns:a16="http://schemas.microsoft.com/office/drawing/2014/main" id="{46F1BDEB-91F9-4092-9326-1325E5AE5418}"/>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3" name="Text Box 15">
          <a:extLst>
            <a:ext uri="{FF2B5EF4-FFF2-40B4-BE49-F238E27FC236}">
              <a16:creationId xmlns:a16="http://schemas.microsoft.com/office/drawing/2014/main" id="{DEE426B8-675F-478D-BECC-4C3349B0A6C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4" name="Text Box 15">
          <a:extLst>
            <a:ext uri="{FF2B5EF4-FFF2-40B4-BE49-F238E27FC236}">
              <a16:creationId xmlns:a16="http://schemas.microsoft.com/office/drawing/2014/main" id="{F56F5091-1EAB-4ED3-9189-540A5DD2394F}"/>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5" name="Text Box 15">
          <a:extLst>
            <a:ext uri="{FF2B5EF4-FFF2-40B4-BE49-F238E27FC236}">
              <a16:creationId xmlns:a16="http://schemas.microsoft.com/office/drawing/2014/main" id="{977C3091-88AE-4D80-9510-67184FD3E656}"/>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6" name="Text Box 15">
          <a:extLst>
            <a:ext uri="{FF2B5EF4-FFF2-40B4-BE49-F238E27FC236}">
              <a16:creationId xmlns:a16="http://schemas.microsoft.com/office/drawing/2014/main" id="{B76D4771-BCFF-46FF-BEE0-991EA04A333D}"/>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07" name="Text Box 15">
          <a:extLst>
            <a:ext uri="{FF2B5EF4-FFF2-40B4-BE49-F238E27FC236}">
              <a16:creationId xmlns:a16="http://schemas.microsoft.com/office/drawing/2014/main" id="{E2FACD2A-12F1-4376-B5F4-E8418220F007}"/>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08" name="Text Box 15">
          <a:extLst>
            <a:ext uri="{FF2B5EF4-FFF2-40B4-BE49-F238E27FC236}">
              <a16:creationId xmlns:a16="http://schemas.microsoft.com/office/drawing/2014/main" id="{84A7F967-E73F-444D-9871-04E3FC5BB6B7}"/>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09" name="Text Box 15">
          <a:extLst>
            <a:ext uri="{FF2B5EF4-FFF2-40B4-BE49-F238E27FC236}">
              <a16:creationId xmlns:a16="http://schemas.microsoft.com/office/drawing/2014/main" id="{1C7235AF-ADED-4501-BCAC-546FFA6BFC09}"/>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10" name="Text Box 15">
          <a:extLst>
            <a:ext uri="{FF2B5EF4-FFF2-40B4-BE49-F238E27FC236}">
              <a16:creationId xmlns:a16="http://schemas.microsoft.com/office/drawing/2014/main" id="{28674765-3F79-4325-B1CB-C93227A00B5B}"/>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1" name="Text Box 15">
          <a:extLst>
            <a:ext uri="{FF2B5EF4-FFF2-40B4-BE49-F238E27FC236}">
              <a16:creationId xmlns:a16="http://schemas.microsoft.com/office/drawing/2014/main" id="{1BDBB384-164B-4DC0-9C91-A2B31E292B8A}"/>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12" name="Text Box 15">
          <a:extLst>
            <a:ext uri="{FF2B5EF4-FFF2-40B4-BE49-F238E27FC236}">
              <a16:creationId xmlns:a16="http://schemas.microsoft.com/office/drawing/2014/main" id="{13B18C4E-187D-466F-B5F8-B104A1B542AC}"/>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13" name="Text Box 15">
          <a:extLst>
            <a:ext uri="{FF2B5EF4-FFF2-40B4-BE49-F238E27FC236}">
              <a16:creationId xmlns:a16="http://schemas.microsoft.com/office/drawing/2014/main" id="{8CD65434-59EF-44F7-8748-8B16F90B43FE}"/>
            </a:ext>
          </a:extLst>
        </xdr:cNvPr>
        <xdr:cNvSpPr txBox="1">
          <a:spLocks noChangeArrowheads="1"/>
        </xdr:cNvSpPr>
      </xdr:nvSpPr>
      <xdr:spPr bwMode="auto">
        <a:xfrm>
          <a:off x="4743450" y="187356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4" name="Text Box 15">
          <a:extLst>
            <a:ext uri="{FF2B5EF4-FFF2-40B4-BE49-F238E27FC236}">
              <a16:creationId xmlns:a16="http://schemas.microsoft.com/office/drawing/2014/main" id="{A353DC4B-CF43-48E0-A93B-1DDA05AF1E8E}"/>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15" name="Text Box 15">
          <a:extLst>
            <a:ext uri="{FF2B5EF4-FFF2-40B4-BE49-F238E27FC236}">
              <a16:creationId xmlns:a16="http://schemas.microsoft.com/office/drawing/2014/main" id="{CEBBFBBD-1248-496B-B1B4-0A7856850752}"/>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6" name="Text Box 15">
          <a:extLst>
            <a:ext uri="{FF2B5EF4-FFF2-40B4-BE49-F238E27FC236}">
              <a16:creationId xmlns:a16="http://schemas.microsoft.com/office/drawing/2014/main" id="{2893E7C5-2C9E-43FE-A324-749C87DC78B5}"/>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7" name="Text Box 15">
          <a:extLst>
            <a:ext uri="{FF2B5EF4-FFF2-40B4-BE49-F238E27FC236}">
              <a16:creationId xmlns:a16="http://schemas.microsoft.com/office/drawing/2014/main" id="{9DAE6DA8-31F3-41AB-BDD3-A459717A439C}"/>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8" name="Text Box 15">
          <a:extLst>
            <a:ext uri="{FF2B5EF4-FFF2-40B4-BE49-F238E27FC236}">
              <a16:creationId xmlns:a16="http://schemas.microsoft.com/office/drawing/2014/main" id="{4DADA3B1-4234-4030-A70B-38417AFE120C}"/>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19" name="Text Box 15">
          <a:extLst>
            <a:ext uri="{FF2B5EF4-FFF2-40B4-BE49-F238E27FC236}">
              <a16:creationId xmlns:a16="http://schemas.microsoft.com/office/drawing/2014/main" id="{1BA975D6-99C7-4F48-9B4A-F28C2A658501}"/>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0" name="Text Box 15">
          <a:extLst>
            <a:ext uri="{FF2B5EF4-FFF2-40B4-BE49-F238E27FC236}">
              <a16:creationId xmlns:a16="http://schemas.microsoft.com/office/drawing/2014/main" id="{5D986F9D-8F38-4128-9396-F6E7C1F5709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1" name="Text Box 15">
          <a:extLst>
            <a:ext uri="{FF2B5EF4-FFF2-40B4-BE49-F238E27FC236}">
              <a16:creationId xmlns:a16="http://schemas.microsoft.com/office/drawing/2014/main" id="{5C129C22-DD10-418C-9E8C-7E84FD0FDBB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2" name="Text Box 15">
          <a:extLst>
            <a:ext uri="{FF2B5EF4-FFF2-40B4-BE49-F238E27FC236}">
              <a16:creationId xmlns:a16="http://schemas.microsoft.com/office/drawing/2014/main" id="{0C548A1A-BD42-4E14-B9E2-76D1342B6B7D}"/>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3" name="Text Box 15">
          <a:extLst>
            <a:ext uri="{FF2B5EF4-FFF2-40B4-BE49-F238E27FC236}">
              <a16:creationId xmlns:a16="http://schemas.microsoft.com/office/drawing/2014/main" id="{296AB4E0-AA89-42B8-95DB-DE8BAECC10F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4" name="Text Box 15">
          <a:extLst>
            <a:ext uri="{FF2B5EF4-FFF2-40B4-BE49-F238E27FC236}">
              <a16:creationId xmlns:a16="http://schemas.microsoft.com/office/drawing/2014/main" id="{3CF3C66F-55D3-4E72-886C-125FA7EA09EA}"/>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5" name="Text Box 15">
          <a:extLst>
            <a:ext uri="{FF2B5EF4-FFF2-40B4-BE49-F238E27FC236}">
              <a16:creationId xmlns:a16="http://schemas.microsoft.com/office/drawing/2014/main" id="{AEF5937D-4F14-46EE-B865-6BFEC2997FB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26" name="Text Box 15">
          <a:extLst>
            <a:ext uri="{FF2B5EF4-FFF2-40B4-BE49-F238E27FC236}">
              <a16:creationId xmlns:a16="http://schemas.microsoft.com/office/drawing/2014/main" id="{99D6A0AE-1542-4966-A134-B4745AD78FB8}"/>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27" name="Text Box 15">
          <a:extLst>
            <a:ext uri="{FF2B5EF4-FFF2-40B4-BE49-F238E27FC236}">
              <a16:creationId xmlns:a16="http://schemas.microsoft.com/office/drawing/2014/main" id="{82D91B6F-0F9B-402F-8B36-308098C4DC70}"/>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28" name="Text Box 15">
          <a:extLst>
            <a:ext uri="{FF2B5EF4-FFF2-40B4-BE49-F238E27FC236}">
              <a16:creationId xmlns:a16="http://schemas.microsoft.com/office/drawing/2014/main" id="{FC8875CF-E1E6-407B-8F91-9A0B890EB5D3}"/>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29" name="Text Box 15">
          <a:extLst>
            <a:ext uri="{FF2B5EF4-FFF2-40B4-BE49-F238E27FC236}">
              <a16:creationId xmlns:a16="http://schemas.microsoft.com/office/drawing/2014/main" id="{175452DA-532E-4437-BB12-7E1767C25894}"/>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30" name="Text Box 15">
          <a:extLst>
            <a:ext uri="{FF2B5EF4-FFF2-40B4-BE49-F238E27FC236}">
              <a16:creationId xmlns:a16="http://schemas.microsoft.com/office/drawing/2014/main" id="{EF02CADE-5ABE-444A-9CCA-4DE53068F8FE}"/>
            </a:ext>
          </a:extLst>
        </xdr:cNvPr>
        <xdr:cNvSpPr txBox="1">
          <a:spLocks noChangeArrowheads="1"/>
        </xdr:cNvSpPr>
      </xdr:nvSpPr>
      <xdr:spPr bwMode="auto">
        <a:xfrm>
          <a:off x="4743450" y="17621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1" name="Text Box 15">
          <a:extLst>
            <a:ext uri="{FF2B5EF4-FFF2-40B4-BE49-F238E27FC236}">
              <a16:creationId xmlns:a16="http://schemas.microsoft.com/office/drawing/2014/main" id="{7FDB93E0-8DED-40A9-B0D1-3D7CE64E3B9D}"/>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32" name="Text Box 15">
          <a:extLst>
            <a:ext uri="{FF2B5EF4-FFF2-40B4-BE49-F238E27FC236}">
              <a16:creationId xmlns:a16="http://schemas.microsoft.com/office/drawing/2014/main" id="{CDB6EC79-5C89-4CA2-A6CB-634BD22F09B4}"/>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833" name="Text Box 15">
          <a:extLst>
            <a:ext uri="{FF2B5EF4-FFF2-40B4-BE49-F238E27FC236}">
              <a16:creationId xmlns:a16="http://schemas.microsoft.com/office/drawing/2014/main" id="{FD909435-4CA1-47A5-B4CA-EAE70C217A28}"/>
            </a:ext>
          </a:extLst>
        </xdr:cNvPr>
        <xdr:cNvSpPr txBox="1">
          <a:spLocks noChangeArrowheads="1"/>
        </xdr:cNvSpPr>
      </xdr:nvSpPr>
      <xdr:spPr bwMode="auto">
        <a:xfrm>
          <a:off x="4743450" y="17621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4" name="Text Box 15">
          <a:extLst>
            <a:ext uri="{FF2B5EF4-FFF2-40B4-BE49-F238E27FC236}">
              <a16:creationId xmlns:a16="http://schemas.microsoft.com/office/drawing/2014/main" id="{3EFB10EA-9C86-4B4E-B20C-55A4D3A939DF}"/>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35" name="Text Box 15">
          <a:extLst>
            <a:ext uri="{FF2B5EF4-FFF2-40B4-BE49-F238E27FC236}">
              <a16:creationId xmlns:a16="http://schemas.microsoft.com/office/drawing/2014/main" id="{F34111FC-9797-4CDB-A27C-17F95F1B7B88}"/>
            </a:ext>
          </a:extLst>
        </xdr:cNvPr>
        <xdr:cNvSpPr txBox="1">
          <a:spLocks noChangeArrowheads="1"/>
        </xdr:cNvSpPr>
      </xdr:nvSpPr>
      <xdr:spPr bwMode="auto">
        <a:xfrm>
          <a:off x="4743450" y="17621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6" name="Text Box 15">
          <a:extLst>
            <a:ext uri="{FF2B5EF4-FFF2-40B4-BE49-F238E27FC236}">
              <a16:creationId xmlns:a16="http://schemas.microsoft.com/office/drawing/2014/main" id="{9D34FF0D-6709-464B-8D60-53F94678DA1C}"/>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7" name="Text Box 15">
          <a:extLst>
            <a:ext uri="{FF2B5EF4-FFF2-40B4-BE49-F238E27FC236}">
              <a16:creationId xmlns:a16="http://schemas.microsoft.com/office/drawing/2014/main" id="{D7214BDF-0015-4FD2-96B2-82F1D14C09B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8" name="Text Box 15">
          <a:extLst>
            <a:ext uri="{FF2B5EF4-FFF2-40B4-BE49-F238E27FC236}">
              <a16:creationId xmlns:a16="http://schemas.microsoft.com/office/drawing/2014/main" id="{BFB89962-6CA1-47BD-8C7E-6D83D3870E61}"/>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39" name="Text Box 15">
          <a:extLst>
            <a:ext uri="{FF2B5EF4-FFF2-40B4-BE49-F238E27FC236}">
              <a16:creationId xmlns:a16="http://schemas.microsoft.com/office/drawing/2014/main" id="{F8002495-C2D5-43A1-AEF9-03DC1F35E030}"/>
            </a:ext>
          </a:extLst>
        </xdr:cNvPr>
        <xdr:cNvSpPr txBox="1">
          <a:spLocks noChangeArrowheads="1"/>
        </xdr:cNvSpPr>
      </xdr:nvSpPr>
      <xdr:spPr bwMode="auto">
        <a:xfrm>
          <a:off x="4743450" y="17621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40" name="Text Box 15">
          <a:extLst>
            <a:ext uri="{FF2B5EF4-FFF2-40B4-BE49-F238E27FC236}">
              <a16:creationId xmlns:a16="http://schemas.microsoft.com/office/drawing/2014/main" id="{ABB2415F-6BC6-4CD0-9231-295663FB76D9}"/>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1" name="Text Box 15">
          <a:extLst>
            <a:ext uri="{FF2B5EF4-FFF2-40B4-BE49-F238E27FC236}">
              <a16:creationId xmlns:a16="http://schemas.microsoft.com/office/drawing/2014/main" id="{67D8FDBA-9616-47EE-AEA9-E145FD7DB15F}"/>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2" name="Text Box 15">
          <a:extLst>
            <a:ext uri="{FF2B5EF4-FFF2-40B4-BE49-F238E27FC236}">
              <a16:creationId xmlns:a16="http://schemas.microsoft.com/office/drawing/2014/main" id="{8778BB1D-3A37-495E-B3A1-949D04DED546}"/>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43" name="Text Box 15">
          <a:extLst>
            <a:ext uri="{FF2B5EF4-FFF2-40B4-BE49-F238E27FC236}">
              <a16:creationId xmlns:a16="http://schemas.microsoft.com/office/drawing/2014/main" id="{D6689B83-1E96-4BFB-BE79-BA753C485A78}"/>
            </a:ext>
          </a:extLst>
        </xdr:cNvPr>
        <xdr:cNvSpPr txBox="1">
          <a:spLocks noChangeArrowheads="1"/>
        </xdr:cNvSpPr>
      </xdr:nvSpPr>
      <xdr:spPr bwMode="auto">
        <a:xfrm>
          <a:off x="4743450" y="17992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4" name="Text Box 15">
          <a:extLst>
            <a:ext uri="{FF2B5EF4-FFF2-40B4-BE49-F238E27FC236}">
              <a16:creationId xmlns:a16="http://schemas.microsoft.com/office/drawing/2014/main" id="{249BDCA6-AAAC-4514-8A7A-A6F455B82D06}"/>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5" name="Text Box 15">
          <a:extLst>
            <a:ext uri="{FF2B5EF4-FFF2-40B4-BE49-F238E27FC236}">
              <a16:creationId xmlns:a16="http://schemas.microsoft.com/office/drawing/2014/main" id="{52E13A06-1C5C-405C-9C1A-B05CDBDDCD46}"/>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46" name="Text Box 15">
          <a:extLst>
            <a:ext uri="{FF2B5EF4-FFF2-40B4-BE49-F238E27FC236}">
              <a16:creationId xmlns:a16="http://schemas.microsoft.com/office/drawing/2014/main" id="{89E0DDC3-D7C8-45D0-8B5C-5F08EEB3516D}"/>
            </a:ext>
          </a:extLst>
        </xdr:cNvPr>
        <xdr:cNvSpPr txBox="1">
          <a:spLocks noChangeArrowheads="1"/>
        </xdr:cNvSpPr>
      </xdr:nvSpPr>
      <xdr:spPr bwMode="auto">
        <a:xfrm>
          <a:off x="4743450" y="17992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7" name="Text Box 15">
          <a:extLst>
            <a:ext uri="{FF2B5EF4-FFF2-40B4-BE49-F238E27FC236}">
              <a16:creationId xmlns:a16="http://schemas.microsoft.com/office/drawing/2014/main" id="{A1BFB931-64CA-4438-8122-D744D220277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48" name="Text Box 15">
          <a:extLst>
            <a:ext uri="{FF2B5EF4-FFF2-40B4-BE49-F238E27FC236}">
              <a16:creationId xmlns:a16="http://schemas.microsoft.com/office/drawing/2014/main" id="{4027F550-027F-4371-874F-29BEF9554107}"/>
            </a:ext>
          </a:extLst>
        </xdr:cNvPr>
        <xdr:cNvSpPr txBox="1">
          <a:spLocks noChangeArrowheads="1"/>
        </xdr:cNvSpPr>
      </xdr:nvSpPr>
      <xdr:spPr bwMode="auto">
        <a:xfrm>
          <a:off x="4743450" y="17992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49" name="Text Box 15">
          <a:extLst>
            <a:ext uri="{FF2B5EF4-FFF2-40B4-BE49-F238E27FC236}">
              <a16:creationId xmlns:a16="http://schemas.microsoft.com/office/drawing/2014/main" id="{60240E72-EE7D-4087-8878-3C1058D4C6C1}"/>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0" name="Text Box 15">
          <a:extLst>
            <a:ext uri="{FF2B5EF4-FFF2-40B4-BE49-F238E27FC236}">
              <a16:creationId xmlns:a16="http://schemas.microsoft.com/office/drawing/2014/main" id="{018F46AC-6B86-4582-BD0B-8BB4F9DB3619}"/>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1" name="Text Box 15">
          <a:extLst>
            <a:ext uri="{FF2B5EF4-FFF2-40B4-BE49-F238E27FC236}">
              <a16:creationId xmlns:a16="http://schemas.microsoft.com/office/drawing/2014/main" id="{23D58659-AA73-449A-9377-C93DB5A71D9D}"/>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2" name="Text Box 15">
          <a:extLst>
            <a:ext uri="{FF2B5EF4-FFF2-40B4-BE49-F238E27FC236}">
              <a16:creationId xmlns:a16="http://schemas.microsoft.com/office/drawing/2014/main" id="{6AA8629C-A27D-45DB-BFD5-FF0F9F2D25C0}"/>
            </a:ext>
          </a:extLst>
        </xdr:cNvPr>
        <xdr:cNvSpPr txBox="1">
          <a:spLocks noChangeArrowheads="1"/>
        </xdr:cNvSpPr>
      </xdr:nvSpPr>
      <xdr:spPr bwMode="auto">
        <a:xfrm>
          <a:off x="4743450" y="17992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3" name="Text Box 15">
          <a:extLst>
            <a:ext uri="{FF2B5EF4-FFF2-40B4-BE49-F238E27FC236}">
              <a16:creationId xmlns:a16="http://schemas.microsoft.com/office/drawing/2014/main" id="{816FAD1A-11E3-4E39-9E4D-205019E7FCFB}"/>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4" name="Text Box 15">
          <a:extLst>
            <a:ext uri="{FF2B5EF4-FFF2-40B4-BE49-F238E27FC236}">
              <a16:creationId xmlns:a16="http://schemas.microsoft.com/office/drawing/2014/main" id="{E056B650-BBB7-4731-BDAD-A13224D11C4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5" name="Text Box 15">
          <a:extLst>
            <a:ext uri="{FF2B5EF4-FFF2-40B4-BE49-F238E27FC236}">
              <a16:creationId xmlns:a16="http://schemas.microsoft.com/office/drawing/2014/main" id="{73C7F1E6-7599-40B8-88EA-F52B708ADD42}"/>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6" name="Text Box 15">
          <a:extLst>
            <a:ext uri="{FF2B5EF4-FFF2-40B4-BE49-F238E27FC236}">
              <a16:creationId xmlns:a16="http://schemas.microsoft.com/office/drawing/2014/main" id="{D7C389B4-317E-4109-96C2-5D01B0D0A206}"/>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7" name="Text Box 15">
          <a:extLst>
            <a:ext uri="{FF2B5EF4-FFF2-40B4-BE49-F238E27FC236}">
              <a16:creationId xmlns:a16="http://schemas.microsoft.com/office/drawing/2014/main" id="{6B0FE650-30C2-4B73-A5AC-26700A1ABDFD}"/>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8" name="Text Box 15">
          <a:extLst>
            <a:ext uri="{FF2B5EF4-FFF2-40B4-BE49-F238E27FC236}">
              <a16:creationId xmlns:a16="http://schemas.microsoft.com/office/drawing/2014/main" id="{A8FD026B-FF10-4724-A2EB-AA278784B0E3}"/>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59" name="Text Box 15">
          <a:extLst>
            <a:ext uri="{FF2B5EF4-FFF2-40B4-BE49-F238E27FC236}">
              <a16:creationId xmlns:a16="http://schemas.microsoft.com/office/drawing/2014/main" id="{5DCA28D6-E01A-41C0-B1F3-025FEFD27A00}"/>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60" name="Text Box 15">
          <a:extLst>
            <a:ext uri="{FF2B5EF4-FFF2-40B4-BE49-F238E27FC236}">
              <a16:creationId xmlns:a16="http://schemas.microsoft.com/office/drawing/2014/main" id="{97C88E31-517C-4939-9D03-2DB76DB60488}"/>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1" name="Text Box 15">
          <a:extLst>
            <a:ext uri="{FF2B5EF4-FFF2-40B4-BE49-F238E27FC236}">
              <a16:creationId xmlns:a16="http://schemas.microsoft.com/office/drawing/2014/main" id="{F27817DC-36C1-4DCF-B178-6B618412538B}"/>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2" name="Text Box 15">
          <a:extLst>
            <a:ext uri="{FF2B5EF4-FFF2-40B4-BE49-F238E27FC236}">
              <a16:creationId xmlns:a16="http://schemas.microsoft.com/office/drawing/2014/main" id="{25A14525-325D-4491-AA8D-A46A0E404912}"/>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63" name="Text Box 15">
          <a:extLst>
            <a:ext uri="{FF2B5EF4-FFF2-40B4-BE49-F238E27FC236}">
              <a16:creationId xmlns:a16="http://schemas.microsoft.com/office/drawing/2014/main" id="{18D5EB0A-CC87-476B-9031-68A245F633B6}"/>
            </a:ext>
          </a:extLst>
        </xdr:cNvPr>
        <xdr:cNvSpPr txBox="1">
          <a:spLocks noChangeArrowheads="1"/>
        </xdr:cNvSpPr>
      </xdr:nvSpPr>
      <xdr:spPr bwMode="auto">
        <a:xfrm>
          <a:off x="4743450" y="18364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4" name="Text Box 15">
          <a:extLst>
            <a:ext uri="{FF2B5EF4-FFF2-40B4-BE49-F238E27FC236}">
              <a16:creationId xmlns:a16="http://schemas.microsoft.com/office/drawing/2014/main" id="{3E059676-B710-401F-B001-DCCBBF9F04DF}"/>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5" name="Text Box 15">
          <a:extLst>
            <a:ext uri="{FF2B5EF4-FFF2-40B4-BE49-F238E27FC236}">
              <a16:creationId xmlns:a16="http://schemas.microsoft.com/office/drawing/2014/main" id="{614906B6-15DD-4BA2-A9A1-2B549063A29B}"/>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866" name="Text Box 15">
          <a:extLst>
            <a:ext uri="{FF2B5EF4-FFF2-40B4-BE49-F238E27FC236}">
              <a16:creationId xmlns:a16="http://schemas.microsoft.com/office/drawing/2014/main" id="{3B7D4800-810B-4048-929D-A5BFDC54794D}"/>
            </a:ext>
          </a:extLst>
        </xdr:cNvPr>
        <xdr:cNvSpPr txBox="1">
          <a:spLocks noChangeArrowheads="1"/>
        </xdr:cNvSpPr>
      </xdr:nvSpPr>
      <xdr:spPr bwMode="auto">
        <a:xfrm>
          <a:off x="4743450" y="18364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7" name="Text Box 15">
          <a:extLst>
            <a:ext uri="{FF2B5EF4-FFF2-40B4-BE49-F238E27FC236}">
              <a16:creationId xmlns:a16="http://schemas.microsoft.com/office/drawing/2014/main" id="{E74B1D9F-5A70-4EF9-AB9A-B413BEF34367}"/>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68" name="Text Box 15">
          <a:extLst>
            <a:ext uri="{FF2B5EF4-FFF2-40B4-BE49-F238E27FC236}">
              <a16:creationId xmlns:a16="http://schemas.microsoft.com/office/drawing/2014/main" id="{CD769ED6-5DFB-4D9E-B031-C59D8B0F581E}"/>
            </a:ext>
          </a:extLst>
        </xdr:cNvPr>
        <xdr:cNvSpPr txBox="1">
          <a:spLocks noChangeArrowheads="1"/>
        </xdr:cNvSpPr>
      </xdr:nvSpPr>
      <xdr:spPr bwMode="auto">
        <a:xfrm>
          <a:off x="4743450" y="18364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69" name="Text Box 15">
          <a:extLst>
            <a:ext uri="{FF2B5EF4-FFF2-40B4-BE49-F238E27FC236}">
              <a16:creationId xmlns:a16="http://schemas.microsoft.com/office/drawing/2014/main" id="{51079EB4-2830-4687-9AB6-F5BBBE7565AF}"/>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0" name="Text Box 15">
          <a:extLst>
            <a:ext uri="{FF2B5EF4-FFF2-40B4-BE49-F238E27FC236}">
              <a16:creationId xmlns:a16="http://schemas.microsoft.com/office/drawing/2014/main" id="{DDFD321F-39F9-41D3-A63B-F15E902C5C7E}"/>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1" name="Text Box 15">
          <a:extLst>
            <a:ext uri="{FF2B5EF4-FFF2-40B4-BE49-F238E27FC236}">
              <a16:creationId xmlns:a16="http://schemas.microsoft.com/office/drawing/2014/main" id="{DBA43CF4-2066-4B2E-A0A1-165C08BA9A09}"/>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2" name="Text Box 15">
          <a:extLst>
            <a:ext uri="{FF2B5EF4-FFF2-40B4-BE49-F238E27FC236}">
              <a16:creationId xmlns:a16="http://schemas.microsoft.com/office/drawing/2014/main" id="{2A8EA85B-A48A-4981-8D7C-8180D0589CC5}"/>
            </a:ext>
          </a:extLst>
        </xdr:cNvPr>
        <xdr:cNvSpPr txBox="1">
          <a:spLocks noChangeArrowheads="1"/>
        </xdr:cNvSpPr>
      </xdr:nvSpPr>
      <xdr:spPr bwMode="auto">
        <a:xfrm>
          <a:off x="4743450" y="18364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73" name="Text Box 15">
          <a:extLst>
            <a:ext uri="{FF2B5EF4-FFF2-40B4-BE49-F238E27FC236}">
              <a16:creationId xmlns:a16="http://schemas.microsoft.com/office/drawing/2014/main" id="{AF10B0F3-57E4-4223-86C7-1F8C77DAD953}"/>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74" name="Text Box 15">
          <a:extLst>
            <a:ext uri="{FF2B5EF4-FFF2-40B4-BE49-F238E27FC236}">
              <a16:creationId xmlns:a16="http://schemas.microsoft.com/office/drawing/2014/main" id="{3C00E484-2109-405F-8792-FDB05376F81B}"/>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75" name="Text Box 15">
          <a:extLst>
            <a:ext uri="{FF2B5EF4-FFF2-40B4-BE49-F238E27FC236}">
              <a16:creationId xmlns:a16="http://schemas.microsoft.com/office/drawing/2014/main" id="{846E8CBD-14E8-4AF7-9EC9-B335EDCFD5BE}"/>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76" name="Text Box 15">
          <a:extLst>
            <a:ext uri="{FF2B5EF4-FFF2-40B4-BE49-F238E27FC236}">
              <a16:creationId xmlns:a16="http://schemas.microsoft.com/office/drawing/2014/main" id="{DFD3E9E5-6123-44A8-A6F3-DA8205979D6E}"/>
            </a:ext>
          </a:extLst>
        </xdr:cNvPr>
        <xdr:cNvSpPr txBox="1">
          <a:spLocks noChangeArrowheads="1"/>
        </xdr:cNvSpPr>
      </xdr:nvSpPr>
      <xdr:spPr bwMode="auto">
        <a:xfrm>
          <a:off x="4743450" y="187356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77" name="Text Box 15">
          <a:extLst>
            <a:ext uri="{FF2B5EF4-FFF2-40B4-BE49-F238E27FC236}">
              <a16:creationId xmlns:a16="http://schemas.microsoft.com/office/drawing/2014/main" id="{2A21BEA9-4E39-4D42-A30A-E87EB17A542A}"/>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78" name="Text Box 15">
          <a:extLst>
            <a:ext uri="{FF2B5EF4-FFF2-40B4-BE49-F238E27FC236}">
              <a16:creationId xmlns:a16="http://schemas.microsoft.com/office/drawing/2014/main" id="{EB4B5C9C-B684-458A-ABEF-A95497A25D7F}"/>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79" name="Text Box 15">
          <a:extLst>
            <a:ext uri="{FF2B5EF4-FFF2-40B4-BE49-F238E27FC236}">
              <a16:creationId xmlns:a16="http://schemas.microsoft.com/office/drawing/2014/main" id="{D24B0370-2A13-4A50-BEF4-95696F4DEF41}"/>
            </a:ext>
          </a:extLst>
        </xdr:cNvPr>
        <xdr:cNvSpPr txBox="1">
          <a:spLocks noChangeArrowheads="1"/>
        </xdr:cNvSpPr>
      </xdr:nvSpPr>
      <xdr:spPr bwMode="auto">
        <a:xfrm>
          <a:off x="4743450" y="187356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0" name="Text Box 15">
          <a:extLst>
            <a:ext uri="{FF2B5EF4-FFF2-40B4-BE49-F238E27FC236}">
              <a16:creationId xmlns:a16="http://schemas.microsoft.com/office/drawing/2014/main" id="{4B008B91-BA27-4802-A928-C5D0BCA24E46}"/>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81" name="Text Box 15">
          <a:extLst>
            <a:ext uri="{FF2B5EF4-FFF2-40B4-BE49-F238E27FC236}">
              <a16:creationId xmlns:a16="http://schemas.microsoft.com/office/drawing/2014/main" id="{F4C2DDFD-98DC-421F-AB6F-4A7FCA07CAEB}"/>
            </a:ext>
          </a:extLst>
        </xdr:cNvPr>
        <xdr:cNvSpPr txBox="1">
          <a:spLocks noChangeArrowheads="1"/>
        </xdr:cNvSpPr>
      </xdr:nvSpPr>
      <xdr:spPr bwMode="auto">
        <a:xfrm>
          <a:off x="4743450" y="187356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2" name="Text Box 15">
          <a:extLst>
            <a:ext uri="{FF2B5EF4-FFF2-40B4-BE49-F238E27FC236}">
              <a16:creationId xmlns:a16="http://schemas.microsoft.com/office/drawing/2014/main" id="{103BD474-4947-4704-83AA-F9FE98C747A9}"/>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3" name="Text Box 15">
          <a:extLst>
            <a:ext uri="{FF2B5EF4-FFF2-40B4-BE49-F238E27FC236}">
              <a16:creationId xmlns:a16="http://schemas.microsoft.com/office/drawing/2014/main" id="{992C1928-44B2-4210-AD90-90F2EA555315}"/>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4" name="Text Box 15">
          <a:extLst>
            <a:ext uri="{FF2B5EF4-FFF2-40B4-BE49-F238E27FC236}">
              <a16:creationId xmlns:a16="http://schemas.microsoft.com/office/drawing/2014/main" id="{F69CA44A-77B2-4DF0-A367-0E7B87F2AD1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5" name="Text Box 15">
          <a:extLst>
            <a:ext uri="{FF2B5EF4-FFF2-40B4-BE49-F238E27FC236}">
              <a16:creationId xmlns:a16="http://schemas.microsoft.com/office/drawing/2014/main" id="{ED899FEB-4619-4D85-8F72-F0060199A1E4}"/>
            </a:ext>
          </a:extLst>
        </xdr:cNvPr>
        <xdr:cNvSpPr txBox="1">
          <a:spLocks noChangeArrowheads="1"/>
        </xdr:cNvSpPr>
      </xdr:nvSpPr>
      <xdr:spPr bwMode="auto">
        <a:xfrm>
          <a:off x="4743450" y="187356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6" name="Text Box 15">
          <a:extLst>
            <a:ext uri="{FF2B5EF4-FFF2-40B4-BE49-F238E27FC236}">
              <a16:creationId xmlns:a16="http://schemas.microsoft.com/office/drawing/2014/main" id="{C41FE550-C6CF-4283-ABCE-3F4367775CF6}"/>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7" name="Text Box 15">
          <a:extLst>
            <a:ext uri="{FF2B5EF4-FFF2-40B4-BE49-F238E27FC236}">
              <a16:creationId xmlns:a16="http://schemas.microsoft.com/office/drawing/2014/main" id="{280961BD-6A72-40E6-AB62-8F02BAB1CEB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8" name="Text Box 15">
          <a:extLst>
            <a:ext uri="{FF2B5EF4-FFF2-40B4-BE49-F238E27FC236}">
              <a16:creationId xmlns:a16="http://schemas.microsoft.com/office/drawing/2014/main" id="{D72C2A76-A8E5-421F-A091-02E4B922D20B}"/>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89" name="Text Box 15">
          <a:extLst>
            <a:ext uri="{FF2B5EF4-FFF2-40B4-BE49-F238E27FC236}">
              <a16:creationId xmlns:a16="http://schemas.microsoft.com/office/drawing/2014/main" id="{F2676840-FBBD-49D0-A4B6-6FF4C41D5EC0}"/>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0" name="Text Box 15">
          <a:extLst>
            <a:ext uri="{FF2B5EF4-FFF2-40B4-BE49-F238E27FC236}">
              <a16:creationId xmlns:a16="http://schemas.microsoft.com/office/drawing/2014/main" id="{4F204FFC-78FA-4C3C-90F1-0DE15367CEFF}"/>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1" name="Text Box 15">
          <a:extLst>
            <a:ext uri="{FF2B5EF4-FFF2-40B4-BE49-F238E27FC236}">
              <a16:creationId xmlns:a16="http://schemas.microsoft.com/office/drawing/2014/main" id="{C4C21616-0157-42DE-A5F5-DF054BCE4FC5}"/>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2" name="Text Box 15">
          <a:extLst>
            <a:ext uri="{FF2B5EF4-FFF2-40B4-BE49-F238E27FC236}">
              <a16:creationId xmlns:a16="http://schemas.microsoft.com/office/drawing/2014/main" id="{46AFEF75-6756-4FCA-839D-F34A9E6B7E6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3" name="Text Box 15">
          <a:extLst>
            <a:ext uri="{FF2B5EF4-FFF2-40B4-BE49-F238E27FC236}">
              <a16:creationId xmlns:a16="http://schemas.microsoft.com/office/drawing/2014/main" id="{3F7D6027-4FA8-407A-A6D4-75A11969FC9A}"/>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4" name="Text Box 15">
          <a:extLst>
            <a:ext uri="{FF2B5EF4-FFF2-40B4-BE49-F238E27FC236}">
              <a16:creationId xmlns:a16="http://schemas.microsoft.com/office/drawing/2014/main" id="{1C2BCF83-7514-4DFE-B964-96B0913F42C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5" name="Text Box 15">
          <a:extLst>
            <a:ext uri="{FF2B5EF4-FFF2-40B4-BE49-F238E27FC236}">
              <a16:creationId xmlns:a16="http://schemas.microsoft.com/office/drawing/2014/main" id="{9C9F652B-FD20-40C2-80FB-393A33A716E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6" name="Text Box 15">
          <a:extLst>
            <a:ext uri="{FF2B5EF4-FFF2-40B4-BE49-F238E27FC236}">
              <a16:creationId xmlns:a16="http://schemas.microsoft.com/office/drawing/2014/main" id="{64A09705-F0E8-4290-AD8E-A09AE9DFAF49}"/>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7" name="Text Box 15">
          <a:extLst>
            <a:ext uri="{FF2B5EF4-FFF2-40B4-BE49-F238E27FC236}">
              <a16:creationId xmlns:a16="http://schemas.microsoft.com/office/drawing/2014/main" id="{11045177-7C2F-4B99-B247-509DDE092634}"/>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8" name="Text Box 15">
          <a:extLst>
            <a:ext uri="{FF2B5EF4-FFF2-40B4-BE49-F238E27FC236}">
              <a16:creationId xmlns:a16="http://schemas.microsoft.com/office/drawing/2014/main" id="{1901AD85-55B2-4C3A-B07B-40D8F3F7C281}"/>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899" name="Text Box 15">
          <a:extLst>
            <a:ext uri="{FF2B5EF4-FFF2-40B4-BE49-F238E27FC236}">
              <a16:creationId xmlns:a16="http://schemas.microsoft.com/office/drawing/2014/main" id="{459D4B0E-19EA-4DEC-B917-721C04372CAD}"/>
            </a:ext>
          </a:extLst>
        </xdr:cNvPr>
        <xdr:cNvSpPr txBox="1">
          <a:spLocks noChangeArrowheads="1"/>
        </xdr:cNvSpPr>
      </xdr:nvSpPr>
      <xdr:spPr bwMode="auto">
        <a:xfrm>
          <a:off x="4743450" y="19107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3900" name="Text Box 15">
          <a:extLst>
            <a:ext uri="{FF2B5EF4-FFF2-40B4-BE49-F238E27FC236}">
              <a16:creationId xmlns:a16="http://schemas.microsoft.com/office/drawing/2014/main" id="{C60116BD-13AE-457B-95EA-4AFEEE323ECC}"/>
            </a:ext>
          </a:extLst>
        </xdr:cNvPr>
        <xdr:cNvSpPr txBox="1">
          <a:spLocks noChangeArrowheads="1"/>
        </xdr:cNvSpPr>
      </xdr:nvSpPr>
      <xdr:spPr bwMode="auto">
        <a:xfrm>
          <a:off x="4743450" y="22078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3901" name="Text Box 15">
          <a:extLst>
            <a:ext uri="{FF2B5EF4-FFF2-40B4-BE49-F238E27FC236}">
              <a16:creationId xmlns:a16="http://schemas.microsoft.com/office/drawing/2014/main" id="{6284D3DC-80B2-444E-9FD5-4A58D3ED9518}"/>
            </a:ext>
          </a:extLst>
        </xdr:cNvPr>
        <xdr:cNvSpPr txBox="1">
          <a:spLocks noChangeArrowheads="1"/>
        </xdr:cNvSpPr>
      </xdr:nvSpPr>
      <xdr:spPr bwMode="auto">
        <a:xfrm>
          <a:off x="4743450" y="22078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3902" name="Text Box 15">
          <a:extLst>
            <a:ext uri="{FF2B5EF4-FFF2-40B4-BE49-F238E27FC236}">
              <a16:creationId xmlns:a16="http://schemas.microsoft.com/office/drawing/2014/main" id="{F8130598-8BED-4E96-BCCE-D83D820393E6}"/>
            </a:ext>
          </a:extLst>
        </xdr:cNvPr>
        <xdr:cNvSpPr txBox="1">
          <a:spLocks noChangeArrowheads="1"/>
        </xdr:cNvSpPr>
      </xdr:nvSpPr>
      <xdr:spPr bwMode="auto">
        <a:xfrm>
          <a:off x="4743450" y="22078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3903" name="Text Box 15">
          <a:extLst>
            <a:ext uri="{FF2B5EF4-FFF2-40B4-BE49-F238E27FC236}">
              <a16:creationId xmlns:a16="http://schemas.microsoft.com/office/drawing/2014/main" id="{232ECE68-BB64-4E27-BC78-2B6C69788049}"/>
            </a:ext>
          </a:extLst>
        </xdr:cNvPr>
        <xdr:cNvSpPr txBox="1">
          <a:spLocks noChangeArrowheads="1"/>
        </xdr:cNvSpPr>
      </xdr:nvSpPr>
      <xdr:spPr bwMode="auto">
        <a:xfrm>
          <a:off x="4743450" y="22078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3904" name="Text Box 15">
          <a:extLst>
            <a:ext uri="{FF2B5EF4-FFF2-40B4-BE49-F238E27FC236}">
              <a16:creationId xmlns:a16="http://schemas.microsoft.com/office/drawing/2014/main" id="{FFC772C4-6C46-4D86-87FD-7636A4818B67}"/>
            </a:ext>
          </a:extLst>
        </xdr:cNvPr>
        <xdr:cNvSpPr txBox="1">
          <a:spLocks noChangeArrowheads="1"/>
        </xdr:cNvSpPr>
      </xdr:nvSpPr>
      <xdr:spPr bwMode="auto">
        <a:xfrm>
          <a:off x="4743450" y="22078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3905" name="Text Box 15">
          <a:extLst>
            <a:ext uri="{FF2B5EF4-FFF2-40B4-BE49-F238E27FC236}">
              <a16:creationId xmlns:a16="http://schemas.microsoft.com/office/drawing/2014/main" id="{A77C8428-0037-4E58-B432-603D3418D390}"/>
            </a:ext>
          </a:extLst>
        </xdr:cNvPr>
        <xdr:cNvSpPr txBox="1">
          <a:spLocks noChangeArrowheads="1"/>
        </xdr:cNvSpPr>
      </xdr:nvSpPr>
      <xdr:spPr bwMode="auto">
        <a:xfrm>
          <a:off x="4743450" y="22078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3906" name="Text Box 15">
          <a:extLst>
            <a:ext uri="{FF2B5EF4-FFF2-40B4-BE49-F238E27FC236}">
              <a16:creationId xmlns:a16="http://schemas.microsoft.com/office/drawing/2014/main" id="{4A8030E4-32DE-42FD-8939-841784792EF1}"/>
            </a:ext>
          </a:extLst>
        </xdr:cNvPr>
        <xdr:cNvSpPr txBox="1">
          <a:spLocks noChangeArrowheads="1"/>
        </xdr:cNvSpPr>
      </xdr:nvSpPr>
      <xdr:spPr bwMode="auto">
        <a:xfrm>
          <a:off x="4743450" y="228219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3907" name="Text Box 15">
          <a:extLst>
            <a:ext uri="{FF2B5EF4-FFF2-40B4-BE49-F238E27FC236}">
              <a16:creationId xmlns:a16="http://schemas.microsoft.com/office/drawing/2014/main" id="{57538BC3-D88F-4BAF-A95D-1D9BDBE75364}"/>
            </a:ext>
          </a:extLst>
        </xdr:cNvPr>
        <xdr:cNvSpPr txBox="1">
          <a:spLocks noChangeArrowheads="1"/>
        </xdr:cNvSpPr>
      </xdr:nvSpPr>
      <xdr:spPr bwMode="auto">
        <a:xfrm>
          <a:off x="4743450" y="22821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3908" name="Text Box 15">
          <a:extLst>
            <a:ext uri="{FF2B5EF4-FFF2-40B4-BE49-F238E27FC236}">
              <a16:creationId xmlns:a16="http://schemas.microsoft.com/office/drawing/2014/main" id="{D52E7DB1-AAD1-4B25-99E1-B22D20CE3B49}"/>
            </a:ext>
          </a:extLst>
        </xdr:cNvPr>
        <xdr:cNvSpPr txBox="1">
          <a:spLocks noChangeArrowheads="1"/>
        </xdr:cNvSpPr>
      </xdr:nvSpPr>
      <xdr:spPr bwMode="auto">
        <a:xfrm>
          <a:off x="4743450" y="22821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3909" name="Text Box 15">
          <a:extLst>
            <a:ext uri="{FF2B5EF4-FFF2-40B4-BE49-F238E27FC236}">
              <a16:creationId xmlns:a16="http://schemas.microsoft.com/office/drawing/2014/main" id="{B9349B9D-B43B-490E-82A6-84D7B1881B9A}"/>
            </a:ext>
          </a:extLst>
        </xdr:cNvPr>
        <xdr:cNvSpPr txBox="1">
          <a:spLocks noChangeArrowheads="1"/>
        </xdr:cNvSpPr>
      </xdr:nvSpPr>
      <xdr:spPr bwMode="auto">
        <a:xfrm>
          <a:off x="4743450" y="228219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3910" name="Text Box 15">
          <a:extLst>
            <a:ext uri="{FF2B5EF4-FFF2-40B4-BE49-F238E27FC236}">
              <a16:creationId xmlns:a16="http://schemas.microsoft.com/office/drawing/2014/main" id="{D57DF3D4-64ED-430C-B6AA-129B15DFF088}"/>
            </a:ext>
          </a:extLst>
        </xdr:cNvPr>
        <xdr:cNvSpPr txBox="1">
          <a:spLocks noChangeArrowheads="1"/>
        </xdr:cNvSpPr>
      </xdr:nvSpPr>
      <xdr:spPr bwMode="auto">
        <a:xfrm>
          <a:off x="4743450" y="22821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3911" name="Text Box 15">
          <a:extLst>
            <a:ext uri="{FF2B5EF4-FFF2-40B4-BE49-F238E27FC236}">
              <a16:creationId xmlns:a16="http://schemas.microsoft.com/office/drawing/2014/main" id="{EEFBF0D7-DBC2-4B83-B7B5-817D0AB241DB}"/>
            </a:ext>
          </a:extLst>
        </xdr:cNvPr>
        <xdr:cNvSpPr txBox="1">
          <a:spLocks noChangeArrowheads="1"/>
        </xdr:cNvSpPr>
      </xdr:nvSpPr>
      <xdr:spPr bwMode="auto">
        <a:xfrm>
          <a:off x="4743450" y="22821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3912" name="Text Box 15">
          <a:extLst>
            <a:ext uri="{FF2B5EF4-FFF2-40B4-BE49-F238E27FC236}">
              <a16:creationId xmlns:a16="http://schemas.microsoft.com/office/drawing/2014/main" id="{972D84DC-2EE0-4B3E-8BCB-CB4B369E8DEF}"/>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3913" name="Text Box 15">
          <a:extLst>
            <a:ext uri="{FF2B5EF4-FFF2-40B4-BE49-F238E27FC236}">
              <a16:creationId xmlns:a16="http://schemas.microsoft.com/office/drawing/2014/main" id="{1EBD37C6-598D-4BF3-8AA0-3300C03344BD}"/>
            </a:ext>
          </a:extLst>
        </xdr:cNvPr>
        <xdr:cNvSpPr txBox="1">
          <a:spLocks noChangeArrowheads="1"/>
        </xdr:cNvSpPr>
      </xdr:nvSpPr>
      <xdr:spPr bwMode="auto">
        <a:xfrm>
          <a:off x="4743450" y="23564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3914" name="Text Box 15">
          <a:extLst>
            <a:ext uri="{FF2B5EF4-FFF2-40B4-BE49-F238E27FC236}">
              <a16:creationId xmlns:a16="http://schemas.microsoft.com/office/drawing/2014/main" id="{DFBCA9C0-F077-4BB7-823E-52638F1BF962}"/>
            </a:ext>
          </a:extLst>
        </xdr:cNvPr>
        <xdr:cNvSpPr txBox="1">
          <a:spLocks noChangeArrowheads="1"/>
        </xdr:cNvSpPr>
      </xdr:nvSpPr>
      <xdr:spPr bwMode="auto">
        <a:xfrm>
          <a:off x="4743450" y="243078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15" name="Text Box 15">
          <a:extLst>
            <a:ext uri="{FF2B5EF4-FFF2-40B4-BE49-F238E27FC236}">
              <a16:creationId xmlns:a16="http://schemas.microsoft.com/office/drawing/2014/main" id="{8777F168-A89E-4F9F-B17C-1F830353BB9D}"/>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16" name="Text Box 15">
          <a:extLst>
            <a:ext uri="{FF2B5EF4-FFF2-40B4-BE49-F238E27FC236}">
              <a16:creationId xmlns:a16="http://schemas.microsoft.com/office/drawing/2014/main" id="{92DE13EB-FA01-4366-BCC7-59C73612CD75}"/>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3917" name="Text Box 15">
          <a:extLst>
            <a:ext uri="{FF2B5EF4-FFF2-40B4-BE49-F238E27FC236}">
              <a16:creationId xmlns:a16="http://schemas.microsoft.com/office/drawing/2014/main" id="{7D8A638E-C53E-42F8-816F-DA91A896205C}"/>
            </a:ext>
          </a:extLst>
        </xdr:cNvPr>
        <xdr:cNvSpPr txBox="1">
          <a:spLocks noChangeArrowheads="1"/>
        </xdr:cNvSpPr>
      </xdr:nvSpPr>
      <xdr:spPr bwMode="auto">
        <a:xfrm>
          <a:off x="4743450" y="243078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18" name="Text Box 15">
          <a:extLst>
            <a:ext uri="{FF2B5EF4-FFF2-40B4-BE49-F238E27FC236}">
              <a16:creationId xmlns:a16="http://schemas.microsoft.com/office/drawing/2014/main" id="{1A40A0D7-2B5F-4EB1-B76D-CBB0AF4F90D9}"/>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19" name="Text Box 15">
          <a:extLst>
            <a:ext uri="{FF2B5EF4-FFF2-40B4-BE49-F238E27FC236}">
              <a16:creationId xmlns:a16="http://schemas.microsoft.com/office/drawing/2014/main" id="{1C445D7B-B13A-4D29-A635-D0A2AFF77010}"/>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3920" name="Text Box 15">
          <a:extLst>
            <a:ext uri="{FF2B5EF4-FFF2-40B4-BE49-F238E27FC236}">
              <a16:creationId xmlns:a16="http://schemas.microsoft.com/office/drawing/2014/main" id="{5C6EB1FB-9624-400A-9F74-3A48E4698EC5}"/>
            </a:ext>
          </a:extLst>
        </xdr:cNvPr>
        <xdr:cNvSpPr txBox="1">
          <a:spLocks noChangeArrowheads="1"/>
        </xdr:cNvSpPr>
      </xdr:nvSpPr>
      <xdr:spPr bwMode="auto">
        <a:xfrm>
          <a:off x="4743450" y="243078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1" name="Text Box 15">
          <a:extLst>
            <a:ext uri="{FF2B5EF4-FFF2-40B4-BE49-F238E27FC236}">
              <a16:creationId xmlns:a16="http://schemas.microsoft.com/office/drawing/2014/main" id="{A3B9285C-ADE2-43DB-BCD8-7B4BE6E370EF}"/>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922" name="Text Box 15">
          <a:extLst>
            <a:ext uri="{FF2B5EF4-FFF2-40B4-BE49-F238E27FC236}">
              <a16:creationId xmlns:a16="http://schemas.microsoft.com/office/drawing/2014/main" id="{9E2E16B6-6C10-4ED5-B6BA-11D9A21F7D24}"/>
            </a:ext>
          </a:extLst>
        </xdr:cNvPr>
        <xdr:cNvSpPr txBox="1">
          <a:spLocks noChangeArrowheads="1"/>
        </xdr:cNvSpPr>
      </xdr:nvSpPr>
      <xdr:spPr bwMode="auto">
        <a:xfrm>
          <a:off x="4743450" y="24307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3" name="Text Box 15">
          <a:extLst>
            <a:ext uri="{FF2B5EF4-FFF2-40B4-BE49-F238E27FC236}">
              <a16:creationId xmlns:a16="http://schemas.microsoft.com/office/drawing/2014/main" id="{D0D7F47E-99DE-488B-94EA-2F3E9196DB5C}"/>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924" name="Text Box 15">
          <a:extLst>
            <a:ext uri="{FF2B5EF4-FFF2-40B4-BE49-F238E27FC236}">
              <a16:creationId xmlns:a16="http://schemas.microsoft.com/office/drawing/2014/main" id="{BF55B1B7-DC4C-4AB3-87A5-534164F94D79}"/>
            </a:ext>
          </a:extLst>
        </xdr:cNvPr>
        <xdr:cNvSpPr txBox="1">
          <a:spLocks noChangeArrowheads="1"/>
        </xdr:cNvSpPr>
      </xdr:nvSpPr>
      <xdr:spPr bwMode="auto">
        <a:xfrm>
          <a:off x="4743450" y="24307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3925" name="Text Box 15">
          <a:extLst>
            <a:ext uri="{FF2B5EF4-FFF2-40B4-BE49-F238E27FC236}">
              <a16:creationId xmlns:a16="http://schemas.microsoft.com/office/drawing/2014/main" id="{4FA9D968-2A4F-44C8-8FAD-1E812565B05C}"/>
            </a:ext>
          </a:extLst>
        </xdr:cNvPr>
        <xdr:cNvSpPr txBox="1">
          <a:spLocks noChangeArrowheads="1"/>
        </xdr:cNvSpPr>
      </xdr:nvSpPr>
      <xdr:spPr bwMode="auto">
        <a:xfrm>
          <a:off x="4743450" y="250507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26" name="Text Box 15">
          <a:extLst>
            <a:ext uri="{FF2B5EF4-FFF2-40B4-BE49-F238E27FC236}">
              <a16:creationId xmlns:a16="http://schemas.microsoft.com/office/drawing/2014/main" id="{A098ECDA-F8F4-4790-BE6D-59695E4F4533}"/>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27" name="Text Box 15">
          <a:extLst>
            <a:ext uri="{FF2B5EF4-FFF2-40B4-BE49-F238E27FC236}">
              <a16:creationId xmlns:a16="http://schemas.microsoft.com/office/drawing/2014/main" id="{1481A83B-4CB5-4366-8F20-B52331717163}"/>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3928" name="Text Box 15">
          <a:extLst>
            <a:ext uri="{FF2B5EF4-FFF2-40B4-BE49-F238E27FC236}">
              <a16:creationId xmlns:a16="http://schemas.microsoft.com/office/drawing/2014/main" id="{791B4D98-56AE-42D9-8936-5D825AC8112D}"/>
            </a:ext>
          </a:extLst>
        </xdr:cNvPr>
        <xdr:cNvSpPr txBox="1">
          <a:spLocks noChangeArrowheads="1"/>
        </xdr:cNvSpPr>
      </xdr:nvSpPr>
      <xdr:spPr bwMode="auto">
        <a:xfrm>
          <a:off x="4743450" y="25050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29" name="Text Box 15">
          <a:extLst>
            <a:ext uri="{FF2B5EF4-FFF2-40B4-BE49-F238E27FC236}">
              <a16:creationId xmlns:a16="http://schemas.microsoft.com/office/drawing/2014/main" id="{36EEDD23-12B2-46CD-A23B-BD5355CD1ECA}"/>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30" name="Text Box 15">
          <a:extLst>
            <a:ext uri="{FF2B5EF4-FFF2-40B4-BE49-F238E27FC236}">
              <a16:creationId xmlns:a16="http://schemas.microsoft.com/office/drawing/2014/main" id="{0B9ADEE2-A9F5-4729-A7F6-BE85C004078E}"/>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3931" name="Text Box 15">
          <a:extLst>
            <a:ext uri="{FF2B5EF4-FFF2-40B4-BE49-F238E27FC236}">
              <a16:creationId xmlns:a16="http://schemas.microsoft.com/office/drawing/2014/main" id="{109EB622-5EAD-47A9-AC0A-EEE0ACB59295}"/>
            </a:ext>
          </a:extLst>
        </xdr:cNvPr>
        <xdr:cNvSpPr txBox="1">
          <a:spLocks noChangeArrowheads="1"/>
        </xdr:cNvSpPr>
      </xdr:nvSpPr>
      <xdr:spPr bwMode="auto">
        <a:xfrm>
          <a:off x="4743450" y="250507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2" name="Text Box 15">
          <a:extLst>
            <a:ext uri="{FF2B5EF4-FFF2-40B4-BE49-F238E27FC236}">
              <a16:creationId xmlns:a16="http://schemas.microsoft.com/office/drawing/2014/main" id="{1CBE7C06-5855-450A-ACD6-5AC4CF8A90E3}"/>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933" name="Text Box 15">
          <a:extLst>
            <a:ext uri="{FF2B5EF4-FFF2-40B4-BE49-F238E27FC236}">
              <a16:creationId xmlns:a16="http://schemas.microsoft.com/office/drawing/2014/main" id="{8A05C13E-F58C-4213-9BBE-5F39D22001A0}"/>
            </a:ext>
          </a:extLst>
        </xdr:cNvPr>
        <xdr:cNvSpPr txBox="1">
          <a:spLocks noChangeArrowheads="1"/>
        </xdr:cNvSpPr>
      </xdr:nvSpPr>
      <xdr:spPr bwMode="auto">
        <a:xfrm>
          <a:off x="4743450" y="25050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4" name="Text Box 15">
          <a:extLst>
            <a:ext uri="{FF2B5EF4-FFF2-40B4-BE49-F238E27FC236}">
              <a16:creationId xmlns:a16="http://schemas.microsoft.com/office/drawing/2014/main" id="{BCD76A54-9B4C-4F50-AFF8-38058EE3F8CB}"/>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935" name="Text Box 15">
          <a:extLst>
            <a:ext uri="{FF2B5EF4-FFF2-40B4-BE49-F238E27FC236}">
              <a16:creationId xmlns:a16="http://schemas.microsoft.com/office/drawing/2014/main" id="{96620A47-1EE3-4388-944E-7F167A66B14C}"/>
            </a:ext>
          </a:extLst>
        </xdr:cNvPr>
        <xdr:cNvSpPr txBox="1">
          <a:spLocks noChangeArrowheads="1"/>
        </xdr:cNvSpPr>
      </xdr:nvSpPr>
      <xdr:spPr bwMode="auto">
        <a:xfrm>
          <a:off x="4743450" y="25050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6" name="Text Box 15">
          <a:extLst>
            <a:ext uri="{FF2B5EF4-FFF2-40B4-BE49-F238E27FC236}">
              <a16:creationId xmlns:a16="http://schemas.microsoft.com/office/drawing/2014/main" id="{7A1DD1C9-B5CC-47DB-8F54-F562203CCC7C}"/>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7" name="Text Box 15">
          <a:extLst>
            <a:ext uri="{FF2B5EF4-FFF2-40B4-BE49-F238E27FC236}">
              <a16:creationId xmlns:a16="http://schemas.microsoft.com/office/drawing/2014/main" id="{5FDC1CBE-D6E1-4916-8ED5-0AB13EAD4712}"/>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8" name="Text Box 15">
          <a:extLst>
            <a:ext uri="{FF2B5EF4-FFF2-40B4-BE49-F238E27FC236}">
              <a16:creationId xmlns:a16="http://schemas.microsoft.com/office/drawing/2014/main" id="{92E173A7-67E3-4405-A433-287AFD479B6A}"/>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39" name="Text Box 15">
          <a:extLst>
            <a:ext uri="{FF2B5EF4-FFF2-40B4-BE49-F238E27FC236}">
              <a16:creationId xmlns:a16="http://schemas.microsoft.com/office/drawing/2014/main" id="{1C27DA93-5282-4251-B69D-F49009FC7268}"/>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940" name="Text Box 15">
          <a:extLst>
            <a:ext uri="{FF2B5EF4-FFF2-40B4-BE49-F238E27FC236}">
              <a16:creationId xmlns:a16="http://schemas.microsoft.com/office/drawing/2014/main" id="{3FB317CB-9BA5-4DCA-B9BB-236C44461696}"/>
            </a:ext>
          </a:extLst>
        </xdr:cNvPr>
        <xdr:cNvSpPr txBox="1">
          <a:spLocks noChangeArrowheads="1"/>
        </xdr:cNvSpPr>
      </xdr:nvSpPr>
      <xdr:spPr bwMode="auto">
        <a:xfrm>
          <a:off x="4743450" y="25793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3941" name="Text Box 15">
          <a:extLst>
            <a:ext uri="{FF2B5EF4-FFF2-40B4-BE49-F238E27FC236}">
              <a16:creationId xmlns:a16="http://schemas.microsoft.com/office/drawing/2014/main" id="{7C7C7E56-C1DE-47A5-BB0D-CEB638F03476}"/>
            </a:ext>
          </a:extLst>
        </xdr:cNvPr>
        <xdr:cNvSpPr txBox="1">
          <a:spLocks noChangeArrowheads="1"/>
        </xdr:cNvSpPr>
      </xdr:nvSpPr>
      <xdr:spPr bwMode="auto">
        <a:xfrm>
          <a:off x="4743450" y="26536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2" name="Text Box 15">
          <a:extLst>
            <a:ext uri="{FF2B5EF4-FFF2-40B4-BE49-F238E27FC236}">
              <a16:creationId xmlns:a16="http://schemas.microsoft.com/office/drawing/2014/main" id="{F2F634C7-285A-4719-9027-A3E40A5BC6D1}"/>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3" name="Text Box 15">
          <a:extLst>
            <a:ext uri="{FF2B5EF4-FFF2-40B4-BE49-F238E27FC236}">
              <a16:creationId xmlns:a16="http://schemas.microsoft.com/office/drawing/2014/main" id="{FBBB8320-AE2D-4E84-8BE1-B26AB53F7266}"/>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3944" name="Text Box 15">
          <a:extLst>
            <a:ext uri="{FF2B5EF4-FFF2-40B4-BE49-F238E27FC236}">
              <a16:creationId xmlns:a16="http://schemas.microsoft.com/office/drawing/2014/main" id="{01464590-B1D9-40CC-BE5B-CA5F7F5764BB}"/>
            </a:ext>
          </a:extLst>
        </xdr:cNvPr>
        <xdr:cNvSpPr txBox="1">
          <a:spLocks noChangeArrowheads="1"/>
        </xdr:cNvSpPr>
      </xdr:nvSpPr>
      <xdr:spPr bwMode="auto">
        <a:xfrm>
          <a:off x="4743450" y="265366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5" name="Text Box 15">
          <a:extLst>
            <a:ext uri="{FF2B5EF4-FFF2-40B4-BE49-F238E27FC236}">
              <a16:creationId xmlns:a16="http://schemas.microsoft.com/office/drawing/2014/main" id="{35347C14-CC2D-4213-8655-F603A212C225}"/>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6" name="Text Box 15">
          <a:extLst>
            <a:ext uri="{FF2B5EF4-FFF2-40B4-BE49-F238E27FC236}">
              <a16:creationId xmlns:a16="http://schemas.microsoft.com/office/drawing/2014/main" id="{210B2B3E-70C5-4F7B-BAE6-D0A89E09978D}"/>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3947" name="Text Box 15">
          <a:extLst>
            <a:ext uri="{FF2B5EF4-FFF2-40B4-BE49-F238E27FC236}">
              <a16:creationId xmlns:a16="http://schemas.microsoft.com/office/drawing/2014/main" id="{74742897-B456-4963-82B0-F276F6DF6AF3}"/>
            </a:ext>
          </a:extLst>
        </xdr:cNvPr>
        <xdr:cNvSpPr txBox="1">
          <a:spLocks noChangeArrowheads="1"/>
        </xdr:cNvSpPr>
      </xdr:nvSpPr>
      <xdr:spPr bwMode="auto">
        <a:xfrm>
          <a:off x="4743450" y="265366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48" name="Text Box 15">
          <a:extLst>
            <a:ext uri="{FF2B5EF4-FFF2-40B4-BE49-F238E27FC236}">
              <a16:creationId xmlns:a16="http://schemas.microsoft.com/office/drawing/2014/main" id="{7C054DC3-0C2C-456B-AA25-80CC9A7FAA7A}"/>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949" name="Text Box 15">
          <a:extLst>
            <a:ext uri="{FF2B5EF4-FFF2-40B4-BE49-F238E27FC236}">
              <a16:creationId xmlns:a16="http://schemas.microsoft.com/office/drawing/2014/main" id="{AE03AACA-1BC7-4CD7-AFE9-79607C2F54E8}"/>
            </a:ext>
          </a:extLst>
        </xdr:cNvPr>
        <xdr:cNvSpPr txBox="1">
          <a:spLocks noChangeArrowheads="1"/>
        </xdr:cNvSpPr>
      </xdr:nvSpPr>
      <xdr:spPr bwMode="auto">
        <a:xfrm>
          <a:off x="4743450" y="265366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0" name="Text Box 15">
          <a:extLst>
            <a:ext uri="{FF2B5EF4-FFF2-40B4-BE49-F238E27FC236}">
              <a16:creationId xmlns:a16="http://schemas.microsoft.com/office/drawing/2014/main" id="{8B97D782-E5EA-40E2-9CEE-C30A8D8F4438}"/>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1" name="Text Box 15">
          <a:extLst>
            <a:ext uri="{FF2B5EF4-FFF2-40B4-BE49-F238E27FC236}">
              <a16:creationId xmlns:a16="http://schemas.microsoft.com/office/drawing/2014/main" id="{28E06046-BC52-4A9E-B101-61DA20D7EDCE}"/>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2" name="Text Box 15">
          <a:extLst>
            <a:ext uri="{FF2B5EF4-FFF2-40B4-BE49-F238E27FC236}">
              <a16:creationId xmlns:a16="http://schemas.microsoft.com/office/drawing/2014/main" id="{6C171AD2-4C31-431D-B083-E1121AE44D60}"/>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3" name="Text Box 15">
          <a:extLst>
            <a:ext uri="{FF2B5EF4-FFF2-40B4-BE49-F238E27FC236}">
              <a16:creationId xmlns:a16="http://schemas.microsoft.com/office/drawing/2014/main" id="{AC976029-049C-42C1-855B-14922749789A}"/>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954" name="Text Box 15">
          <a:extLst>
            <a:ext uri="{FF2B5EF4-FFF2-40B4-BE49-F238E27FC236}">
              <a16:creationId xmlns:a16="http://schemas.microsoft.com/office/drawing/2014/main" id="{B0870D32-F13E-4215-8B62-A1B802EC166E}"/>
            </a:ext>
          </a:extLst>
        </xdr:cNvPr>
        <xdr:cNvSpPr txBox="1">
          <a:spLocks noChangeArrowheads="1"/>
        </xdr:cNvSpPr>
      </xdr:nvSpPr>
      <xdr:spPr bwMode="auto">
        <a:xfrm>
          <a:off x="4743450" y="26536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955" name="Text Box 15">
          <a:extLst>
            <a:ext uri="{FF2B5EF4-FFF2-40B4-BE49-F238E27FC236}">
              <a16:creationId xmlns:a16="http://schemas.microsoft.com/office/drawing/2014/main" id="{7229E1EE-3E2C-44E5-AB18-CC064694E236}"/>
            </a:ext>
          </a:extLst>
        </xdr:cNvPr>
        <xdr:cNvSpPr txBox="1">
          <a:spLocks noChangeArrowheads="1"/>
        </xdr:cNvSpPr>
      </xdr:nvSpPr>
      <xdr:spPr bwMode="auto">
        <a:xfrm>
          <a:off x="4743450" y="27279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56" name="Text Box 15">
          <a:extLst>
            <a:ext uri="{FF2B5EF4-FFF2-40B4-BE49-F238E27FC236}">
              <a16:creationId xmlns:a16="http://schemas.microsoft.com/office/drawing/2014/main" id="{F5884DC0-5E3D-48BE-A4C5-5A2EBA9F1410}"/>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57" name="Text Box 15">
          <a:extLst>
            <a:ext uri="{FF2B5EF4-FFF2-40B4-BE49-F238E27FC236}">
              <a16:creationId xmlns:a16="http://schemas.microsoft.com/office/drawing/2014/main" id="{5FAE32C0-DD47-444B-8ADA-461811BAF0DA}"/>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958" name="Text Box 15">
          <a:extLst>
            <a:ext uri="{FF2B5EF4-FFF2-40B4-BE49-F238E27FC236}">
              <a16:creationId xmlns:a16="http://schemas.microsoft.com/office/drawing/2014/main" id="{AFE12448-A918-432B-9A38-268F423A0092}"/>
            </a:ext>
          </a:extLst>
        </xdr:cNvPr>
        <xdr:cNvSpPr txBox="1">
          <a:spLocks noChangeArrowheads="1"/>
        </xdr:cNvSpPr>
      </xdr:nvSpPr>
      <xdr:spPr bwMode="auto">
        <a:xfrm>
          <a:off x="4743450" y="27279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59" name="Text Box 15">
          <a:extLst>
            <a:ext uri="{FF2B5EF4-FFF2-40B4-BE49-F238E27FC236}">
              <a16:creationId xmlns:a16="http://schemas.microsoft.com/office/drawing/2014/main" id="{7C745D4E-724F-41C1-AB01-EB8765C072ED}"/>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60" name="Text Box 15">
          <a:extLst>
            <a:ext uri="{FF2B5EF4-FFF2-40B4-BE49-F238E27FC236}">
              <a16:creationId xmlns:a16="http://schemas.microsoft.com/office/drawing/2014/main" id="{57ED9644-04D6-4041-96B3-B84EFF17D7A1}"/>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961" name="Text Box 15">
          <a:extLst>
            <a:ext uri="{FF2B5EF4-FFF2-40B4-BE49-F238E27FC236}">
              <a16:creationId xmlns:a16="http://schemas.microsoft.com/office/drawing/2014/main" id="{D0B3E7A3-BD38-4BE8-9A9F-A194228F9CC3}"/>
            </a:ext>
          </a:extLst>
        </xdr:cNvPr>
        <xdr:cNvSpPr txBox="1">
          <a:spLocks noChangeArrowheads="1"/>
        </xdr:cNvSpPr>
      </xdr:nvSpPr>
      <xdr:spPr bwMode="auto">
        <a:xfrm>
          <a:off x="4743450" y="27279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2" name="Text Box 15">
          <a:extLst>
            <a:ext uri="{FF2B5EF4-FFF2-40B4-BE49-F238E27FC236}">
              <a16:creationId xmlns:a16="http://schemas.microsoft.com/office/drawing/2014/main" id="{11D1CDF1-B64B-435C-AC1F-ABE87C65928C}"/>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963" name="Text Box 15">
          <a:extLst>
            <a:ext uri="{FF2B5EF4-FFF2-40B4-BE49-F238E27FC236}">
              <a16:creationId xmlns:a16="http://schemas.microsoft.com/office/drawing/2014/main" id="{A42C91A3-3DBB-4177-B827-7B48BB689007}"/>
            </a:ext>
          </a:extLst>
        </xdr:cNvPr>
        <xdr:cNvSpPr txBox="1">
          <a:spLocks noChangeArrowheads="1"/>
        </xdr:cNvSpPr>
      </xdr:nvSpPr>
      <xdr:spPr bwMode="auto">
        <a:xfrm>
          <a:off x="4743450" y="27279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4" name="Text Box 15">
          <a:extLst>
            <a:ext uri="{FF2B5EF4-FFF2-40B4-BE49-F238E27FC236}">
              <a16:creationId xmlns:a16="http://schemas.microsoft.com/office/drawing/2014/main" id="{D2C84A21-FBF9-4E67-8A82-2EC19ACDF2E0}"/>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5" name="Text Box 15">
          <a:extLst>
            <a:ext uri="{FF2B5EF4-FFF2-40B4-BE49-F238E27FC236}">
              <a16:creationId xmlns:a16="http://schemas.microsoft.com/office/drawing/2014/main" id="{38DFF0F8-D746-46B3-985D-89F541CEE94B}"/>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6" name="Text Box 15">
          <a:extLst>
            <a:ext uri="{FF2B5EF4-FFF2-40B4-BE49-F238E27FC236}">
              <a16:creationId xmlns:a16="http://schemas.microsoft.com/office/drawing/2014/main" id="{B3C5AAE9-1B83-46F1-B28D-33B3CEB6745C}"/>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7" name="Text Box 15">
          <a:extLst>
            <a:ext uri="{FF2B5EF4-FFF2-40B4-BE49-F238E27FC236}">
              <a16:creationId xmlns:a16="http://schemas.microsoft.com/office/drawing/2014/main" id="{60E01256-B0A6-47FF-A213-74AC16D08534}"/>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968" name="Text Box 15">
          <a:extLst>
            <a:ext uri="{FF2B5EF4-FFF2-40B4-BE49-F238E27FC236}">
              <a16:creationId xmlns:a16="http://schemas.microsoft.com/office/drawing/2014/main" id="{850B23BE-2E02-46F1-B093-54B49ABE680D}"/>
            </a:ext>
          </a:extLst>
        </xdr:cNvPr>
        <xdr:cNvSpPr txBox="1">
          <a:spLocks noChangeArrowheads="1"/>
        </xdr:cNvSpPr>
      </xdr:nvSpPr>
      <xdr:spPr bwMode="auto">
        <a:xfrm>
          <a:off x="4743450" y="27279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69" name="Text Box 15">
          <a:extLst>
            <a:ext uri="{FF2B5EF4-FFF2-40B4-BE49-F238E27FC236}">
              <a16:creationId xmlns:a16="http://schemas.microsoft.com/office/drawing/2014/main" id="{6B23A309-667F-4018-94C5-FBAAEEB7EEF2}"/>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0" name="Text Box 15">
          <a:extLst>
            <a:ext uri="{FF2B5EF4-FFF2-40B4-BE49-F238E27FC236}">
              <a16:creationId xmlns:a16="http://schemas.microsoft.com/office/drawing/2014/main" id="{A09A6C1E-A844-45E3-9F30-512A9816AD1B}"/>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1" name="Text Box 15">
          <a:extLst>
            <a:ext uri="{FF2B5EF4-FFF2-40B4-BE49-F238E27FC236}">
              <a16:creationId xmlns:a16="http://schemas.microsoft.com/office/drawing/2014/main" id="{78F65BB7-6973-4C8F-957F-ECF13C72EA24}"/>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2" name="Text Box 15">
          <a:extLst>
            <a:ext uri="{FF2B5EF4-FFF2-40B4-BE49-F238E27FC236}">
              <a16:creationId xmlns:a16="http://schemas.microsoft.com/office/drawing/2014/main" id="{6F8C0688-283D-4164-8228-C212F58442E2}"/>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3" name="Text Box 15">
          <a:extLst>
            <a:ext uri="{FF2B5EF4-FFF2-40B4-BE49-F238E27FC236}">
              <a16:creationId xmlns:a16="http://schemas.microsoft.com/office/drawing/2014/main" id="{D5006CC2-A45A-424F-819C-DDB72A58BC2A}"/>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4" name="Text Box 15">
          <a:extLst>
            <a:ext uri="{FF2B5EF4-FFF2-40B4-BE49-F238E27FC236}">
              <a16:creationId xmlns:a16="http://schemas.microsoft.com/office/drawing/2014/main" id="{B3717EC0-3D91-477A-A79F-AFCF1E0E8BCF}"/>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5" name="Text Box 15">
          <a:extLst>
            <a:ext uri="{FF2B5EF4-FFF2-40B4-BE49-F238E27FC236}">
              <a16:creationId xmlns:a16="http://schemas.microsoft.com/office/drawing/2014/main" id="{06CE1B29-F667-42E2-B994-5BA5BDE3B475}"/>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976" name="Text Box 15">
          <a:extLst>
            <a:ext uri="{FF2B5EF4-FFF2-40B4-BE49-F238E27FC236}">
              <a16:creationId xmlns:a16="http://schemas.microsoft.com/office/drawing/2014/main" id="{B293D956-E9FF-4D33-B985-352F916B2F55}"/>
            </a:ext>
          </a:extLst>
        </xdr:cNvPr>
        <xdr:cNvSpPr txBox="1">
          <a:spLocks noChangeArrowheads="1"/>
        </xdr:cNvSpPr>
      </xdr:nvSpPr>
      <xdr:spPr bwMode="auto">
        <a:xfrm>
          <a:off x="4743450" y="280225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977" name="Text Box 15">
          <a:extLst>
            <a:ext uri="{FF2B5EF4-FFF2-40B4-BE49-F238E27FC236}">
              <a16:creationId xmlns:a16="http://schemas.microsoft.com/office/drawing/2014/main" id="{064ABCA2-F827-42C5-9B2E-60424A6E39BF}"/>
            </a:ext>
          </a:extLst>
        </xdr:cNvPr>
        <xdr:cNvSpPr txBox="1">
          <a:spLocks noChangeArrowheads="1"/>
        </xdr:cNvSpPr>
      </xdr:nvSpPr>
      <xdr:spPr bwMode="auto">
        <a:xfrm>
          <a:off x="4743450" y="287655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78" name="Text Box 15">
          <a:extLst>
            <a:ext uri="{FF2B5EF4-FFF2-40B4-BE49-F238E27FC236}">
              <a16:creationId xmlns:a16="http://schemas.microsoft.com/office/drawing/2014/main" id="{EEAE8CF8-E0D5-4F36-9714-CDEFA9A613E3}"/>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979" name="Text Box 15">
          <a:extLst>
            <a:ext uri="{FF2B5EF4-FFF2-40B4-BE49-F238E27FC236}">
              <a16:creationId xmlns:a16="http://schemas.microsoft.com/office/drawing/2014/main" id="{45147FF7-0FC7-4653-8B24-3DC939FEB98A}"/>
            </a:ext>
          </a:extLst>
        </xdr:cNvPr>
        <xdr:cNvSpPr txBox="1">
          <a:spLocks noChangeArrowheads="1"/>
        </xdr:cNvSpPr>
      </xdr:nvSpPr>
      <xdr:spPr bwMode="auto">
        <a:xfrm>
          <a:off x="4743450" y="28765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980" name="Text Box 15">
          <a:extLst>
            <a:ext uri="{FF2B5EF4-FFF2-40B4-BE49-F238E27FC236}">
              <a16:creationId xmlns:a16="http://schemas.microsoft.com/office/drawing/2014/main" id="{F8837B14-C1C9-48E6-B1CD-8880CB939D70}"/>
            </a:ext>
          </a:extLst>
        </xdr:cNvPr>
        <xdr:cNvSpPr txBox="1">
          <a:spLocks noChangeArrowheads="1"/>
        </xdr:cNvSpPr>
      </xdr:nvSpPr>
      <xdr:spPr bwMode="auto">
        <a:xfrm>
          <a:off x="4743450" y="287655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1" name="Text Box 15">
          <a:extLst>
            <a:ext uri="{FF2B5EF4-FFF2-40B4-BE49-F238E27FC236}">
              <a16:creationId xmlns:a16="http://schemas.microsoft.com/office/drawing/2014/main" id="{76B4AB63-1041-420C-A23F-0FFEEED7CE7F}"/>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982" name="Text Box 15">
          <a:extLst>
            <a:ext uri="{FF2B5EF4-FFF2-40B4-BE49-F238E27FC236}">
              <a16:creationId xmlns:a16="http://schemas.microsoft.com/office/drawing/2014/main" id="{0543A031-0CD1-414A-8454-475DF7A14F33}"/>
            </a:ext>
          </a:extLst>
        </xdr:cNvPr>
        <xdr:cNvSpPr txBox="1">
          <a:spLocks noChangeArrowheads="1"/>
        </xdr:cNvSpPr>
      </xdr:nvSpPr>
      <xdr:spPr bwMode="auto">
        <a:xfrm>
          <a:off x="4743450" y="28765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3" name="Text Box 15">
          <a:extLst>
            <a:ext uri="{FF2B5EF4-FFF2-40B4-BE49-F238E27FC236}">
              <a16:creationId xmlns:a16="http://schemas.microsoft.com/office/drawing/2014/main" id="{D06DBD45-D326-4E7C-A933-78DE58A55059}"/>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4" name="Text Box 15">
          <a:extLst>
            <a:ext uri="{FF2B5EF4-FFF2-40B4-BE49-F238E27FC236}">
              <a16:creationId xmlns:a16="http://schemas.microsoft.com/office/drawing/2014/main" id="{FDA5F816-8811-4C9A-8C85-589357CFF55C}"/>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5" name="Text Box 15">
          <a:extLst>
            <a:ext uri="{FF2B5EF4-FFF2-40B4-BE49-F238E27FC236}">
              <a16:creationId xmlns:a16="http://schemas.microsoft.com/office/drawing/2014/main" id="{DDBC7B54-103F-44FD-9DC2-6950C0B842B3}"/>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6" name="Text Box 15">
          <a:extLst>
            <a:ext uri="{FF2B5EF4-FFF2-40B4-BE49-F238E27FC236}">
              <a16:creationId xmlns:a16="http://schemas.microsoft.com/office/drawing/2014/main" id="{E1DE1D09-E350-4E38-BFBF-8EF75C6EA657}"/>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7" name="Text Box 15">
          <a:extLst>
            <a:ext uri="{FF2B5EF4-FFF2-40B4-BE49-F238E27FC236}">
              <a16:creationId xmlns:a16="http://schemas.microsoft.com/office/drawing/2014/main" id="{04A989EC-43FE-4EDB-B204-4237DB9ADA6D}"/>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8" name="Text Box 15">
          <a:extLst>
            <a:ext uri="{FF2B5EF4-FFF2-40B4-BE49-F238E27FC236}">
              <a16:creationId xmlns:a16="http://schemas.microsoft.com/office/drawing/2014/main" id="{5AB0F392-38CF-4C06-9046-BDA1C9096E7B}"/>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89" name="Text Box 15">
          <a:extLst>
            <a:ext uri="{FF2B5EF4-FFF2-40B4-BE49-F238E27FC236}">
              <a16:creationId xmlns:a16="http://schemas.microsoft.com/office/drawing/2014/main" id="{D68C1CBA-AC73-4EAE-AC16-E0CDAAB1D59E}"/>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990" name="Text Box 15">
          <a:extLst>
            <a:ext uri="{FF2B5EF4-FFF2-40B4-BE49-F238E27FC236}">
              <a16:creationId xmlns:a16="http://schemas.microsoft.com/office/drawing/2014/main" id="{E8B016A2-EAB2-4597-9B25-CCFAE08FEB1E}"/>
            </a:ext>
          </a:extLst>
        </xdr:cNvPr>
        <xdr:cNvSpPr txBox="1">
          <a:spLocks noChangeArrowheads="1"/>
        </xdr:cNvSpPr>
      </xdr:nvSpPr>
      <xdr:spPr bwMode="auto">
        <a:xfrm>
          <a:off x="4743450" y="28765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3991" name="Text Box 15">
          <a:extLst>
            <a:ext uri="{FF2B5EF4-FFF2-40B4-BE49-F238E27FC236}">
              <a16:creationId xmlns:a16="http://schemas.microsoft.com/office/drawing/2014/main" id="{ED3B0FAB-52E4-4FEE-B3CD-60E36734B69F}"/>
            </a:ext>
          </a:extLst>
        </xdr:cNvPr>
        <xdr:cNvSpPr txBox="1">
          <a:spLocks noChangeArrowheads="1"/>
        </xdr:cNvSpPr>
      </xdr:nvSpPr>
      <xdr:spPr bwMode="auto">
        <a:xfrm>
          <a:off x="4743450" y="29508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2" name="Text Box 15">
          <a:extLst>
            <a:ext uri="{FF2B5EF4-FFF2-40B4-BE49-F238E27FC236}">
              <a16:creationId xmlns:a16="http://schemas.microsoft.com/office/drawing/2014/main" id="{A34E0BA6-3841-4660-B32C-41CECE4D9210}"/>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3993" name="Text Box 15">
          <a:extLst>
            <a:ext uri="{FF2B5EF4-FFF2-40B4-BE49-F238E27FC236}">
              <a16:creationId xmlns:a16="http://schemas.microsoft.com/office/drawing/2014/main" id="{85C422B3-690D-48BD-80AC-34F373F0117C}"/>
            </a:ext>
          </a:extLst>
        </xdr:cNvPr>
        <xdr:cNvSpPr txBox="1">
          <a:spLocks noChangeArrowheads="1"/>
        </xdr:cNvSpPr>
      </xdr:nvSpPr>
      <xdr:spPr bwMode="auto">
        <a:xfrm>
          <a:off x="4743450" y="29508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3994" name="Text Box 15">
          <a:extLst>
            <a:ext uri="{FF2B5EF4-FFF2-40B4-BE49-F238E27FC236}">
              <a16:creationId xmlns:a16="http://schemas.microsoft.com/office/drawing/2014/main" id="{C068B9E3-4D08-475F-8C5E-CF9B0B4647C9}"/>
            </a:ext>
          </a:extLst>
        </xdr:cNvPr>
        <xdr:cNvSpPr txBox="1">
          <a:spLocks noChangeArrowheads="1"/>
        </xdr:cNvSpPr>
      </xdr:nvSpPr>
      <xdr:spPr bwMode="auto">
        <a:xfrm>
          <a:off x="4743450" y="29508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5" name="Text Box 15">
          <a:extLst>
            <a:ext uri="{FF2B5EF4-FFF2-40B4-BE49-F238E27FC236}">
              <a16:creationId xmlns:a16="http://schemas.microsoft.com/office/drawing/2014/main" id="{4C18450E-4A3C-409A-BCCD-8C6970920CB3}"/>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3996" name="Text Box 15">
          <a:extLst>
            <a:ext uri="{FF2B5EF4-FFF2-40B4-BE49-F238E27FC236}">
              <a16:creationId xmlns:a16="http://schemas.microsoft.com/office/drawing/2014/main" id="{B7D289CF-95AE-4167-B8C1-7A576CB685E0}"/>
            </a:ext>
          </a:extLst>
        </xdr:cNvPr>
        <xdr:cNvSpPr txBox="1">
          <a:spLocks noChangeArrowheads="1"/>
        </xdr:cNvSpPr>
      </xdr:nvSpPr>
      <xdr:spPr bwMode="auto">
        <a:xfrm>
          <a:off x="4743450" y="29508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7" name="Text Box 15">
          <a:extLst>
            <a:ext uri="{FF2B5EF4-FFF2-40B4-BE49-F238E27FC236}">
              <a16:creationId xmlns:a16="http://schemas.microsoft.com/office/drawing/2014/main" id="{292A2DE7-90C9-4BDB-BA4D-0854750844DB}"/>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8" name="Text Box 15">
          <a:extLst>
            <a:ext uri="{FF2B5EF4-FFF2-40B4-BE49-F238E27FC236}">
              <a16:creationId xmlns:a16="http://schemas.microsoft.com/office/drawing/2014/main" id="{6EA3A315-C21F-4F62-84BE-D8278C2661E8}"/>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999" name="Text Box 15">
          <a:extLst>
            <a:ext uri="{FF2B5EF4-FFF2-40B4-BE49-F238E27FC236}">
              <a16:creationId xmlns:a16="http://schemas.microsoft.com/office/drawing/2014/main" id="{7C6D37AE-42BD-4DD8-9235-01FF5D272239}"/>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0" name="Text Box 15">
          <a:extLst>
            <a:ext uri="{FF2B5EF4-FFF2-40B4-BE49-F238E27FC236}">
              <a16:creationId xmlns:a16="http://schemas.microsoft.com/office/drawing/2014/main" id="{DA62CE35-BD5E-4382-810E-44FAE0C4BD12}"/>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1" name="Text Box 15">
          <a:extLst>
            <a:ext uri="{FF2B5EF4-FFF2-40B4-BE49-F238E27FC236}">
              <a16:creationId xmlns:a16="http://schemas.microsoft.com/office/drawing/2014/main" id="{786768D6-0D6D-4B9B-B194-A9EF570E62F3}"/>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2" name="Text Box 15">
          <a:extLst>
            <a:ext uri="{FF2B5EF4-FFF2-40B4-BE49-F238E27FC236}">
              <a16:creationId xmlns:a16="http://schemas.microsoft.com/office/drawing/2014/main" id="{20FBE86D-DB26-48B0-A923-E2BA86E03994}"/>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3" name="Text Box 15">
          <a:extLst>
            <a:ext uri="{FF2B5EF4-FFF2-40B4-BE49-F238E27FC236}">
              <a16:creationId xmlns:a16="http://schemas.microsoft.com/office/drawing/2014/main" id="{1F2A5DE0-C89B-4F22-BBDC-7BBB4A8DA01E}"/>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004" name="Text Box 15">
          <a:extLst>
            <a:ext uri="{FF2B5EF4-FFF2-40B4-BE49-F238E27FC236}">
              <a16:creationId xmlns:a16="http://schemas.microsoft.com/office/drawing/2014/main" id="{6352B78D-4292-4D61-A546-9C18CF18F5CC}"/>
            </a:ext>
          </a:extLst>
        </xdr:cNvPr>
        <xdr:cNvSpPr txBox="1">
          <a:spLocks noChangeArrowheads="1"/>
        </xdr:cNvSpPr>
      </xdr:nvSpPr>
      <xdr:spPr bwMode="auto">
        <a:xfrm>
          <a:off x="4743450" y="29508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5" name="Text Box 15">
          <a:extLst>
            <a:ext uri="{FF2B5EF4-FFF2-40B4-BE49-F238E27FC236}">
              <a16:creationId xmlns:a16="http://schemas.microsoft.com/office/drawing/2014/main" id="{3DAB24D2-E6A4-4875-9F10-ABE15D0F9781}"/>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6" name="Text Box 15">
          <a:extLst>
            <a:ext uri="{FF2B5EF4-FFF2-40B4-BE49-F238E27FC236}">
              <a16:creationId xmlns:a16="http://schemas.microsoft.com/office/drawing/2014/main" id="{D85B18AE-7E1A-41F5-8790-9B8C79AC0EDD}"/>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7" name="Text Box 15">
          <a:extLst>
            <a:ext uri="{FF2B5EF4-FFF2-40B4-BE49-F238E27FC236}">
              <a16:creationId xmlns:a16="http://schemas.microsoft.com/office/drawing/2014/main" id="{9C99740C-E55A-4472-9472-50FE5EE4ACD7}"/>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8" name="Text Box 15">
          <a:extLst>
            <a:ext uri="{FF2B5EF4-FFF2-40B4-BE49-F238E27FC236}">
              <a16:creationId xmlns:a16="http://schemas.microsoft.com/office/drawing/2014/main" id="{B8AEA6C0-F244-4D45-B7DA-1689DA839112}"/>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09" name="Text Box 15">
          <a:extLst>
            <a:ext uri="{FF2B5EF4-FFF2-40B4-BE49-F238E27FC236}">
              <a16:creationId xmlns:a16="http://schemas.microsoft.com/office/drawing/2014/main" id="{888FDACF-9A12-4CC1-AB84-529F03323DD9}"/>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0" name="Text Box 15">
          <a:extLst>
            <a:ext uri="{FF2B5EF4-FFF2-40B4-BE49-F238E27FC236}">
              <a16:creationId xmlns:a16="http://schemas.microsoft.com/office/drawing/2014/main" id="{6A2A3148-C922-47A0-B048-383B393DE5A8}"/>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1" name="Text Box 15">
          <a:extLst>
            <a:ext uri="{FF2B5EF4-FFF2-40B4-BE49-F238E27FC236}">
              <a16:creationId xmlns:a16="http://schemas.microsoft.com/office/drawing/2014/main" id="{52C8D6ED-12B6-47E0-ABA0-19C39472924C}"/>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2" name="Text Box 15">
          <a:extLst>
            <a:ext uri="{FF2B5EF4-FFF2-40B4-BE49-F238E27FC236}">
              <a16:creationId xmlns:a16="http://schemas.microsoft.com/office/drawing/2014/main" id="{4E48B281-ED00-42F1-8949-92CF418C092A}"/>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3" name="Text Box 15">
          <a:extLst>
            <a:ext uri="{FF2B5EF4-FFF2-40B4-BE49-F238E27FC236}">
              <a16:creationId xmlns:a16="http://schemas.microsoft.com/office/drawing/2014/main" id="{BDC91C42-C1E9-42B9-BA3F-CF5DC8A21C7C}"/>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014" name="Text Box 15">
          <a:extLst>
            <a:ext uri="{FF2B5EF4-FFF2-40B4-BE49-F238E27FC236}">
              <a16:creationId xmlns:a16="http://schemas.microsoft.com/office/drawing/2014/main" id="{58245AF1-B632-42D3-8803-74427C89100D}"/>
            </a:ext>
          </a:extLst>
        </xdr:cNvPr>
        <xdr:cNvSpPr txBox="1">
          <a:spLocks noChangeArrowheads="1"/>
        </xdr:cNvSpPr>
      </xdr:nvSpPr>
      <xdr:spPr bwMode="auto">
        <a:xfrm>
          <a:off x="4743450" y="30251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015" name="Text Box 15">
          <a:extLst>
            <a:ext uri="{FF2B5EF4-FFF2-40B4-BE49-F238E27FC236}">
              <a16:creationId xmlns:a16="http://schemas.microsoft.com/office/drawing/2014/main" id="{CDB7C374-656B-4105-9E9A-937DC4720566}"/>
            </a:ext>
          </a:extLst>
        </xdr:cNvPr>
        <xdr:cNvSpPr txBox="1">
          <a:spLocks noChangeArrowheads="1"/>
        </xdr:cNvSpPr>
      </xdr:nvSpPr>
      <xdr:spPr bwMode="auto">
        <a:xfrm>
          <a:off x="4743450" y="30994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16" name="Text Box 15">
          <a:extLst>
            <a:ext uri="{FF2B5EF4-FFF2-40B4-BE49-F238E27FC236}">
              <a16:creationId xmlns:a16="http://schemas.microsoft.com/office/drawing/2014/main" id="{976DFA95-389C-4B62-BE74-D1D75AE91AAA}"/>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17" name="Text Box 15">
          <a:extLst>
            <a:ext uri="{FF2B5EF4-FFF2-40B4-BE49-F238E27FC236}">
              <a16:creationId xmlns:a16="http://schemas.microsoft.com/office/drawing/2014/main" id="{FCE0380D-16F8-405D-BE29-1B960D4F27E4}"/>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018" name="Text Box 15">
          <a:extLst>
            <a:ext uri="{FF2B5EF4-FFF2-40B4-BE49-F238E27FC236}">
              <a16:creationId xmlns:a16="http://schemas.microsoft.com/office/drawing/2014/main" id="{F966F583-4B5D-4261-ADBE-2AF1774FE454}"/>
            </a:ext>
          </a:extLst>
        </xdr:cNvPr>
        <xdr:cNvSpPr txBox="1">
          <a:spLocks noChangeArrowheads="1"/>
        </xdr:cNvSpPr>
      </xdr:nvSpPr>
      <xdr:spPr bwMode="auto">
        <a:xfrm>
          <a:off x="4743450" y="309943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19" name="Text Box 15">
          <a:extLst>
            <a:ext uri="{FF2B5EF4-FFF2-40B4-BE49-F238E27FC236}">
              <a16:creationId xmlns:a16="http://schemas.microsoft.com/office/drawing/2014/main" id="{1194494E-8B3E-4120-9103-8FD52E28ABCF}"/>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20" name="Text Box 15">
          <a:extLst>
            <a:ext uri="{FF2B5EF4-FFF2-40B4-BE49-F238E27FC236}">
              <a16:creationId xmlns:a16="http://schemas.microsoft.com/office/drawing/2014/main" id="{D0B95B0A-4470-4A98-9019-1020A95DE1CF}"/>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4021" name="Text Box 15">
          <a:extLst>
            <a:ext uri="{FF2B5EF4-FFF2-40B4-BE49-F238E27FC236}">
              <a16:creationId xmlns:a16="http://schemas.microsoft.com/office/drawing/2014/main" id="{B2C5EF4A-C17E-49D0-AC86-2DE931587A71}"/>
            </a:ext>
          </a:extLst>
        </xdr:cNvPr>
        <xdr:cNvSpPr txBox="1">
          <a:spLocks noChangeArrowheads="1"/>
        </xdr:cNvSpPr>
      </xdr:nvSpPr>
      <xdr:spPr bwMode="auto">
        <a:xfrm>
          <a:off x="4743450" y="309943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2" name="Text Box 15">
          <a:extLst>
            <a:ext uri="{FF2B5EF4-FFF2-40B4-BE49-F238E27FC236}">
              <a16:creationId xmlns:a16="http://schemas.microsoft.com/office/drawing/2014/main" id="{B6DD3215-78FE-4377-8212-EC21A4E0FBF6}"/>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023" name="Text Box 15">
          <a:extLst>
            <a:ext uri="{FF2B5EF4-FFF2-40B4-BE49-F238E27FC236}">
              <a16:creationId xmlns:a16="http://schemas.microsoft.com/office/drawing/2014/main" id="{9C79C255-4216-445F-9B32-4E42CCACCBE4}"/>
            </a:ext>
          </a:extLst>
        </xdr:cNvPr>
        <xdr:cNvSpPr txBox="1">
          <a:spLocks noChangeArrowheads="1"/>
        </xdr:cNvSpPr>
      </xdr:nvSpPr>
      <xdr:spPr bwMode="auto">
        <a:xfrm>
          <a:off x="4743450" y="309943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4" name="Text Box 15">
          <a:extLst>
            <a:ext uri="{FF2B5EF4-FFF2-40B4-BE49-F238E27FC236}">
              <a16:creationId xmlns:a16="http://schemas.microsoft.com/office/drawing/2014/main" id="{A97CB4DB-9769-4C88-97E4-8B9FFF494E95}"/>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5" name="Text Box 15">
          <a:extLst>
            <a:ext uri="{FF2B5EF4-FFF2-40B4-BE49-F238E27FC236}">
              <a16:creationId xmlns:a16="http://schemas.microsoft.com/office/drawing/2014/main" id="{76820E93-4659-4735-BD00-001239618052}"/>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6" name="Text Box 15">
          <a:extLst>
            <a:ext uri="{FF2B5EF4-FFF2-40B4-BE49-F238E27FC236}">
              <a16:creationId xmlns:a16="http://schemas.microsoft.com/office/drawing/2014/main" id="{D220729B-1D10-48D7-85A4-587EB783A630}"/>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7" name="Text Box 15">
          <a:extLst>
            <a:ext uri="{FF2B5EF4-FFF2-40B4-BE49-F238E27FC236}">
              <a16:creationId xmlns:a16="http://schemas.microsoft.com/office/drawing/2014/main" id="{8D4E2C85-FCFC-4681-9187-9F9477CCCE13}"/>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8" name="Text Box 15">
          <a:extLst>
            <a:ext uri="{FF2B5EF4-FFF2-40B4-BE49-F238E27FC236}">
              <a16:creationId xmlns:a16="http://schemas.microsoft.com/office/drawing/2014/main" id="{11F7AF55-77BD-428E-99E1-DA04DF8F66D0}"/>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29" name="Text Box 15">
          <a:extLst>
            <a:ext uri="{FF2B5EF4-FFF2-40B4-BE49-F238E27FC236}">
              <a16:creationId xmlns:a16="http://schemas.microsoft.com/office/drawing/2014/main" id="{CA71696E-C5E5-4980-ACFE-D6F10E090073}"/>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0" name="Text Box 15">
          <a:extLst>
            <a:ext uri="{FF2B5EF4-FFF2-40B4-BE49-F238E27FC236}">
              <a16:creationId xmlns:a16="http://schemas.microsoft.com/office/drawing/2014/main" id="{08C61A97-6FCF-441B-8323-45DCCBE02A86}"/>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1" name="Text Box 15">
          <a:extLst>
            <a:ext uri="{FF2B5EF4-FFF2-40B4-BE49-F238E27FC236}">
              <a16:creationId xmlns:a16="http://schemas.microsoft.com/office/drawing/2014/main" id="{E6ADA133-6A6C-4E3E-98A0-254FF0BDBA2D}"/>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2" name="Text Box 15">
          <a:extLst>
            <a:ext uri="{FF2B5EF4-FFF2-40B4-BE49-F238E27FC236}">
              <a16:creationId xmlns:a16="http://schemas.microsoft.com/office/drawing/2014/main" id="{18FB9B36-704A-40D2-BE51-F197A6EA2AB4}"/>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033" name="Text Box 15">
          <a:extLst>
            <a:ext uri="{FF2B5EF4-FFF2-40B4-BE49-F238E27FC236}">
              <a16:creationId xmlns:a16="http://schemas.microsoft.com/office/drawing/2014/main" id="{F29D2306-52A7-41C9-A925-3DB6877115A2}"/>
            </a:ext>
          </a:extLst>
        </xdr:cNvPr>
        <xdr:cNvSpPr txBox="1">
          <a:spLocks noChangeArrowheads="1"/>
        </xdr:cNvSpPr>
      </xdr:nvSpPr>
      <xdr:spPr bwMode="auto">
        <a:xfrm>
          <a:off x="4743450" y="30994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034" name="Text Box 15">
          <a:extLst>
            <a:ext uri="{FF2B5EF4-FFF2-40B4-BE49-F238E27FC236}">
              <a16:creationId xmlns:a16="http://schemas.microsoft.com/office/drawing/2014/main" id="{96AF08CE-6D8E-4B13-8754-AFB79165BF84}"/>
            </a:ext>
          </a:extLst>
        </xdr:cNvPr>
        <xdr:cNvSpPr txBox="1">
          <a:spLocks noChangeArrowheads="1"/>
        </xdr:cNvSpPr>
      </xdr:nvSpPr>
      <xdr:spPr bwMode="auto">
        <a:xfrm>
          <a:off x="4743450" y="31737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35" name="Text Box 15">
          <a:extLst>
            <a:ext uri="{FF2B5EF4-FFF2-40B4-BE49-F238E27FC236}">
              <a16:creationId xmlns:a16="http://schemas.microsoft.com/office/drawing/2014/main" id="{0701B64C-FC13-4DE4-8A27-D44C080FADEC}"/>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36" name="Text Box 15">
          <a:extLst>
            <a:ext uri="{FF2B5EF4-FFF2-40B4-BE49-F238E27FC236}">
              <a16:creationId xmlns:a16="http://schemas.microsoft.com/office/drawing/2014/main" id="{424482F3-9127-4E4B-AD2C-58F2439562E1}"/>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037" name="Text Box 15">
          <a:extLst>
            <a:ext uri="{FF2B5EF4-FFF2-40B4-BE49-F238E27FC236}">
              <a16:creationId xmlns:a16="http://schemas.microsoft.com/office/drawing/2014/main" id="{445C6FC1-E7A9-49AD-9BD6-5F55C8B8F3E4}"/>
            </a:ext>
          </a:extLst>
        </xdr:cNvPr>
        <xdr:cNvSpPr txBox="1">
          <a:spLocks noChangeArrowheads="1"/>
        </xdr:cNvSpPr>
      </xdr:nvSpPr>
      <xdr:spPr bwMode="auto">
        <a:xfrm>
          <a:off x="4743450" y="31737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38" name="Text Box 15">
          <a:extLst>
            <a:ext uri="{FF2B5EF4-FFF2-40B4-BE49-F238E27FC236}">
              <a16:creationId xmlns:a16="http://schemas.microsoft.com/office/drawing/2014/main" id="{B505329A-16AB-4471-894F-B388C0CE6EF4}"/>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39" name="Text Box 15">
          <a:extLst>
            <a:ext uri="{FF2B5EF4-FFF2-40B4-BE49-F238E27FC236}">
              <a16:creationId xmlns:a16="http://schemas.microsoft.com/office/drawing/2014/main" id="{BC39C5AE-6934-4EF4-8094-D6589F7E92BD}"/>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040" name="Text Box 15">
          <a:extLst>
            <a:ext uri="{FF2B5EF4-FFF2-40B4-BE49-F238E27FC236}">
              <a16:creationId xmlns:a16="http://schemas.microsoft.com/office/drawing/2014/main" id="{0422E7A3-3B9C-4C33-8033-05C39CA6A05A}"/>
            </a:ext>
          </a:extLst>
        </xdr:cNvPr>
        <xdr:cNvSpPr txBox="1">
          <a:spLocks noChangeArrowheads="1"/>
        </xdr:cNvSpPr>
      </xdr:nvSpPr>
      <xdr:spPr bwMode="auto">
        <a:xfrm>
          <a:off x="4743450" y="31737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1" name="Text Box 15">
          <a:extLst>
            <a:ext uri="{FF2B5EF4-FFF2-40B4-BE49-F238E27FC236}">
              <a16:creationId xmlns:a16="http://schemas.microsoft.com/office/drawing/2014/main" id="{A89C8DBA-B7F6-489F-B455-28C1444CCDF6}"/>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042" name="Text Box 15">
          <a:extLst>
            <a:ext uri="{FF2B5EF4-FFF2-40B4-BE49-F238E27FC236}">
              <a16:creationId xmlns:a16="http://schemas.microsoft.com/office/drawing/2014/main" id="{98AA9D1B-E289-46A8-A8B2-2A10D077B37C}"/>
            </a:ext>
          </a:extLst>
        </xdr:cNvPr>
        <xdr:cNvSpPr txBox="1">
          <a:spLocks noChangeArrowheads="1"/>
        </xdr:cNvSpPr>
      </xdr:nvSpPr>
      <xdr:spPr bwMode="auto">
        <a:xfrm>
          <a:off x="4743450" y="31737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3" name="Text Box 15">
          <a:extLst>
            <a:ext uri="{FF2B5EF4-FFF2-40B4-BE49-F238E27FC236}">
              <a16:creationId xmlns:a16="http://schemas.microsoft.com/office/drawing/2014/main" id="{4F900E51-0D77-497A-8FB7-7EDE90BCC7B8}"/>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4" name="Text Box 15">
          <a:extLst>
            <a:ext uri="{FF2B5EF4-FFF2-40B4-BE49-F238E27FC236}">
              <a16:creationId xmlns:a16="http://schemas.microsoft.com/office/drawing/2014/main" id="{11ED824E-C574-4D6C-9C52-8D4ED16A8EE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5" name="Text Box 15">
          <a:extLst>
            <a:ext uri="{FF2B5EF4-FFF2-40B4-BE49-F238E27FC236}">
              <a16:creationId xmlns:a16="http://schemas.microsoft.com/office/drawing/2014/main" id="{B7B09BCB-4B9B-4A6E-AEDC-B8D9233D3141}"/>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6" name="Text Box 15">
          <a:extLst>
            <a:ext uri="{FF2B5EF4-FFF2-40B4-BE49-F238E27FC236}">
              <a16:creationId xmlns:a16="http://schemas.microsoft.com/office/drawing/2014/main" id="{D5385FDA-F2B2-4891-A1D6-534238841FD7}"/>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7" name="Text Box 15">
          <a:extLst>
            <a:ext uri="{FF2B5EF4-FFF2-40B4-BE49-F238E27FC236}">
              <a16:creationId xmlns:a16="http://schemas.microsoft.com/office/drawing/2014/main" id="{EF5F045D-6BFE-4C5A-A69F-81B40D62B1A2}"/>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8" name="Text Box 15">
          <a:extLst>
            <a:ext uri="{FF2B5EF4-FFF2-40B4-BE49-F238E27FC236}">
              <a16:creationId xmlns:a16="http://schemas.microsoft.com/office/drawing/2014/main" id="{E9516380-1AC2-41DF-AFBA-B079223F3B9F}"/>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49" name="Text Box 15">
          <a:extLst>
            <a:ext uri="{FF2B5EF4-FFF2-40B4-BE49-F238E27FC236}">
              <a16:creationId xmlns:a16="http://schemas.microsoft.com/office/drawing/2014/main" id="{FAA1C01B-59E6-4FD0-9ECF-C30FD6328B7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0" name="Text Box 15">
          <a:extLst>
            <a:ext uri="{FF2B5EF4-FFF2-40B4-BE49-F238E27FC236}">
              <a16:creationId xmlns:a16="http://schemas.microsoft.com/office/drawing/2014/main" id="{52A9829A-5C76-4A6A-B2BD-9E801F77A4D2}"/>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1" name="Text Box 15">
          <a:extLst>
            <a:ext uri="{FF2B5EF4-FFF2-40B4-BE49-F238E27FC236}">
              <a16:creationId xmlns:a16="http://schemas.microsoft.com/office/drawing/2014/main" id="{519880F8-605F-419B-8158-E87755176EBA}"/>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052" name="Text Box 15">
          <a:extLst>
            <a:ext uri="{FF2B5EF4-FFF2-40B4-BE49-F238E27FC236}">
              <a16:creationId xmlns:a16="http://schemas.microsoft.com/office/drawing/2014/main" id="{B12DEF84-F5B2-4198-84B1-C71A9D261DA0}"/>
            </a:ext>
          </a:extLst>
        </xdr:cNvPr>
        <xdr:cNvSpPr txBox="1">
          <a:spLocks noChangeArrowheads="1"/>
        </xdr:cNvSpPr>
      </xdr:nvSpPr>
      <xdr:spPr bwMode="auto">
        <a:xfrm>
          <a:off x="4743450" y="31737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3" name="Text Box 15">
          <a:extLst>
            <a:ext uri="{FF2B5EF4-FFF2-40B4-BE49-F238E27FC236}">
              <a16:creationId xmlns:a16="http://schemas.microsoft.com/office/drawing/2014/main" id="{B5229AB7-185E-4ABB-AA25-6E6DE553F38A}"/>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4" name="Text Box 15">
          <a:extLst>
            <a:ext uri="{FF2B5EF4-FFF2-40B4-BE49-F238E27FC236}">
              <a16:creationId xmlns:a16="http://schemas.microsoft.com/office/drawing/2014/main" id="{EE9DA1A7-5021-41C8-BFE2-253B1BA40159}"/>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5" name="Text Box 15">
          <a:extLst>
            <a:ext uri="{FF2B5EF4-FFF2-40B4-BE49-F238E27FC236}">
              <a16:creationId xmlns:a16="http://schemas.microsoft.com/office/drawing/2014/main" id="{7C96FE67-FC62-466F-93E5-8C697D65CE07}"/>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6" name="Text Box 15">
          <a:extLst>
            <a:ext uri="{FF2B5EF4-FFF2-40B4-BE49-F238E27FC236}">
              <a16:creationId xmlns:a16="http://schemas.microsoft.com/office/drawing/2014/main" id="{112C572A-E2A9-4AB8-922B-95BE1BB66ADC}"/>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7" name="Text Box 15">
          <a:extLst>
            <a:ext uri="{FF2B5EF4-FFF2-40B4-BE49-F238E27FC236}">
              <a16:creationId xmlns:a16="http://schemas.microsoft.com/office/drawing/2014/main" id="{BC4E2786-1ACE-4C0C-AB3F-43F0F6946A5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8" name="Text Box 15">
          <a:extLst>
            <a:ext uri="{FF2B5EF4-FFF2-40B4-BE49-F238E27FC236}">
              <a16:creationId xmlns:a16="http://schemas.microsoft.com/office/drawing/2014/main" id="{7EC8B718-7B83-4A81-A14E-2ABA741CC449}"/>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59" name="Text Box 15">
          <a:extLst>
            <a:ext uri="{FF2B5EF4-FFF2-40B4-BE49-F238E27FC236}">
              <a16:creationId xmlns:a16="http://schemas.microsoft.com/office/drawing/2014/main" id="{6FC781A4-B509-4084-B8EA-4BF4D3A9171C}"/>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0" name="Text Box 15">
          <a:extLst>
            <a:ext uri="{FF2B5EF4-FFF2-40B4-BE49-F238E27FC236}">
              <a16:creationId xmlns:a16="http://schemas.microsoft.com/office/drawing/2014/main" id="{E6ED1042-4CE3-49BA-B3C2-3B6B523465D5}"/>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1" name="Text Box 15">
          <a:extLst>
            <a:ext uri="{FF2B5EF4-FFF2-40B4-BE49-F238E27FC236}">
              <a16:creationId xmlns:a16="http://schemas.microsoft.com/office/drawing/2014/main" id="{98472A9F-6F52-47A4-A987-805997D343A0}"/>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2" name="Text Box 15">
          <a:extLst>
            <a:ext uri="{FF2B5EF4-FFF2-40B4-BE49-F238E27FC236}">
              <a16:creationId xmlns:a16="http://schemas.microsoft.com/office/drawing/2014/main" id="{4ED18B07-8FEE-4918-86AC-0B60C333C07D}"/>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3" name="Text Box 15">
          <a:extLst>
            <a:ext uri="{FF2B5EF4-FFF2-40B4-BE49-F238E27FC236}">
              <a16:creationId xmlns:a16="http://schemas.microsoft.com/office/drawing/2014/main" id="{949675A4-3EAD-48C4-95AA-409906A0E550}"/>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4" name="Text Box 15">
          <a:extLst>
            <a:ext uri="{FF2B5EF4-FFF2-40B4-BE49-F238E27FC236}">
              <a16:creationId xmlns:a16="http://schemas.microsoft.com/office/drawing/2014/main" id="{90DD8DCB-7300-45E7-9293-55CE3ED7EEAA}"/>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065" name="Text Box 15">
          <a:extLst>
            <a:ext uri="{FF2B5EF4-FFF2-40B4-BE49-F238E27FC236}">
              <a16:creationId xmlns:a16="http://schemas.microsoft.com/office/drawing/2014/main" id="{E6ADC650-3F33-4EEF-AD7F-FB254636ACB6}"/>
            </a:ext>
          </a:extLst>
        </xdr:cNvPr>
        <xdr:cNvSpPr txBox="1">
          <a:spLocks noChangeArrowheads="1"/>
        </xdr:cNvSpPr>
      </xdr:nvSpPr>
      <xdr:spPr bwMode="auto">
        <a:xfrm>
          <a:off x="4743450" y="3248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066" name="Text Box 15">
          <a:extLst>
            <a:ext uri="{FF2B5EF4-FFF2-40B4-BE49-F238E27FC236}">
              <a16:creationId xmlns:a16="http://schemas.microsoft.com/office/drawing/2014/main" id="{60ABFFDF-5217-48B9-A38B-6F5867BBEF9F}"/>
            </a:ext>
          </a:extLst>
        </xdr:cNvPr>
        <xdr:cNvSpPr txBox="1">
          <a:spLocks noChangeArrowheads="1"/>
        </xdr:cNvSpPr>
      </xdr:nvSpPr>
      <xdr:spPr bwMode="auto">
        <a:xfrm>
          <a:off x="4743450" y="33223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67" name="Text Box 15">
          <a:extLst>
            <a:ext uri="{FF2B5EF4-FFF2-40B4-BE49-F238E27FC236}">
              <a16:creationId xmlns:a16="http://schemas.microsoft.com/office/drawing/2014/main" id="{9235A24E-5A6B-4DD2-B9DB-749E1A5A5468}"/>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68" name="Text Box 15">
          <a:extLst>
            <a:ext uri="{FF2B5EF4-FFF2-40B4-BE49-F238E27FC236}">
              <a16:creationId xmlns:a16="http://schemas.microsoft.com/office/drawing/2014/main" id="{502A9066-491D-4204-BCCB-FAA71A2950A1}"/>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069" name="Text Box 15">
          <a:extLst>
            <a:ext uri="{FF2B5EF4-FFF2-40B4-BE49-F238E27FC236}">
              <a16:creationId xmlns:a16="http://schemas.microsoft.com/office/drawing/2014/main" id="{30041367-ABBD-4726-A48D-D02FBFA0AEEA}"/>
            </a:ext>
          </a:extLst>
        </xdr:cNvPr>
        <xdr:cNvSpPr txBox="1">
          <a:spLocks noChangeArrowheads="1"/>
        </xdr:cNvSpPr>
      </xdr:nvSpPr>
      <xdr:spPr bwMode="auto">
        <a:xfrm>
          <a:off x="4743450" y="332232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0" name="Text Box 15">
          <a:extLst>
            <a:ext uri="{FF2B5EF4-FFF2-40B4-BE49-F238E27FC236}">
              <a16:creationId xmlns:a16="http://schemas.microsoft.com/office/drawing/2014/main" id="{667B2678-41DA-45DC-BEAA-C320FD93EE0D}"/>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71" name="Text Box 15">
          <a:extLst>
            <a:ext uri="{FF2B5EF4-FFF2-40B4-BE49-F238E27FC236}">
              <a16:creationId xmlns:a16="http://schemas.microsoft.com/office/drawing/2014/main" id="{C6C56C3C-917C-4D81-8519-CE1D98C0C38D}"/>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4072" name="Text Box 15">
          <a:extLst>
            <a:ext uri="{FF2B5EF4-FFF2-40B4-BE49-F238E27FC236}">
              <a16:creationId xmlns:a16="http://schemas.microsoft.com/office/drawing/2014/main" id="{17F61901-E6D3-47E6-A18B-A4101092DE76}"/>
            </a:ext>
          </a:extLst>
        </xdr:cNvPr>
        <xdr:cNvSpPr txBox="1">
          <a:spLocks noChangeArrowheads="1"/>
        </xdr:cNvSpPr>
      </xdr:nvSpPr>
      <xdr:spPr bwMode="auto">
        <a:xfrm>
          <a:off x="4743450" y="332232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3" name="Text Box 15">
          <a:extLst>
            <a:ext uri="{FF2B5EF4-FFF2-40B4-BE49-F238E27FC236}">
              <a16:creationId xmlns:a16="http://schemas.microsoft.com/office/drawing/2014/main" id="{C065A6A2-5CBC-461A-AF20-3D14A4361CFE}"/>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074" name="Text Box 15">
          <a:extLst>
            <a:ext uri="{FF2B5EF4-FFF2-40B4-BE49-F238E27FC236}">
              <a16:creationId xmlns:a16="http://schemas.microsoft.com/office/drawing/2014/main" id="{BEA2E999-04B2-41F7-AFBD-C7E59400A51E}"/>
            </a:ext>
          </a:extLst>
        </xdr:cNvPr>
        <xdr:cNvSpPr txBox="1">
          <a:spLocks noChangeArrowheads="1"/>
        </xdr:cNvSpPr>
      </xdr:nvSpPr>
      <xdr:spPr bwMode="auto">
        <a:xfrm>
          <a:off x="4743450" y="332232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5" name="Text Box 15">
          <a:extLst>
            <a:ext uri="{FF2B5EF4-FFF2-40B4-BE49-F238E27FC236}">
              <a16:creationId xmlns:a16="http://schemas.microsoft.com/office/drawing/2014/main" id="{9D901207-F2CA-463C-9D88-4498953C42E4}"/>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6" name="Text Box 15">
          <a:extLst>
            <a:ext uri="{FF2B5EF4-FFF2-40B4-BE49-F238E27FC236}">
              <a16:creationId xmlns:a16="http://schemas.microsoft.com/office/drawing/2014/main" id="{B435D6D7-E67E-45D5-A070-56420DA1DA9F}"/>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7" name="Text Box 15">
          <a:extLst>
            <a:ext uri="{FF2B5EF4-FFF2-40B4-BE49-F238E27FC236}">
              <a16:creationId xmlns:a16="http://schemas.microsoft.com/office/drawing/2014/main" id="{CD8F419C-284F-4281-8BB1-48E143C2FB37}"/>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8" name="Text Box 15">
          <a:extLst>
            <a:ext uri="{FF2B5EF4-FFF2-40B4-BE49-F238E27FC236}">
              <a16:creationId xmlns:a16="http://schemas.microsoft.com/office/drawing/2014/main" id="{C09DB23A-9D70-489E-BA21-B9447053E28F}"/>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79" name="Text Box 15">
          <a:extLst>
            <a:ext uri="{FF2B5EF4-FFF2-40B4-BE49-F238E27FC236}">
              <a16:creationId xmlns:a16="http://schemas.microsoft.com/office/drawing/2014/main" id="{FBF51422-7F7B-416A-BFF1-81841B9D6E96}"/>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0" name="Text Box 15">
          <a:extLst>
            <a:ext uri="{FF2B5EF4-FFF2-40B4-BE49-F238E27FC236}">
              <a16:creationId xmlns:a16="http://schemas.microsoft.com/office/drawing/2014/main" id="{92055A84-D3D3-4019-9F83-24F76B6F1589}"/>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1" name="Text Box 15">
          <a:extLst>
            <a:ext uri="{FF2B5EF4-FFF2-40B4-BE49-F238E27FC236}">
              <a16:creationId xmlns:a16="http://schemas.microsoft.com/office/drawing/2014/main" id="{DE658239-17E6-422C-9B11-1180B9CD74B3}"/>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2" name="Text Box 15">
          <a:extLst>
            <a:ext uri="{FF2B5EF4-FFF2-40B4-BE49-F238E27FC236}">
              <a16:creationId xmlns:a16="http://schemas.microsoft.com/office/drawing/2014/main" id="{DF322988-3617-44DD-951D-62F74DBDAD0A}"/>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3" name="Text Box 15">
          <a:extLst>
            <a:ext uri="{FF2B5EF4-FFF2-40B4-BE49-F238E27FC236}">
              <a16:creationId xmlns:a16="http://schemas.microsoft.com/office/drawing/2014/main" id="{E4C12B2C-930A-4215-864B-54E12BD64EE3}"/>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4" name="Text Box 15">
          <a:extLst>
            <a:ext uri="{FF2B5EF4-FFF2-40B4-BE49-F238E27FC236}">
              <a16:creationId xmlns:a16="http://schemas.microsoft.com/office/drawing/2014/main" id="{B7A951EB-C0D8-4008-B8C7-05D4EDB9CBA1}"/>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5" name="Text Box 15">
          <a:extLst>
            <a:ext uri="{FF2B5EF4-FFF2-40B4-BE49-F238E27FC236}">
              <a16:creationId xmlns:a16="http://schemas.microsoft.com/office/drawing/2014/main" id="{314323D1-A863-43ED-B858-429F37F41266}"/>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6" name="Text Box 15">
          <a:extLst>
            <a:ext uri="{FF2B5EF4-FFF2-40B4-BE49-F238E27FC236}">
              <a16:creationId xmlns:a16="http://schemas.microsoft.com/office/drawing/2014/main" id="{E0DB6FA9-2460-4C15-9327-FBCA17645E94}"/>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087" name="Text Box 15">
          <a:extLst>
            <a:ext uri="{FF2B5EF4-FFF2-40B4-BE49-F238E27FC236}">
              <a16:creationId xmlns:a16="http://schemas.microsoft.com/office/drawing/2014/main" id="{4BB9792E-E8F9-4720-8BA6-2083794BEC80}"/>
            </a:ext>
          </a:extLst>
        </xdr:cNvPr>
        <xdr:cNvSpPr txBox="1">
          <a:spLocks noChangeArrowheads="1"/>
        </xdr:cNvSpPr>
      </xdr:nvSpPr>
      <xdr:spPr bwMode="auto">
        <a:xfrm>
          <a:off x="4743450" y="33223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088" name="Text Box 15">
          <a:extLst>
            <a:ext uri="{FF2B5EF4-FFF2-40B4-BE49-F238E27FC236}">
              <a16:creationId xmlns:a16="http://schemas.microsoft.com/office/drawing/2014/main" id="{A099DE49-E70E-4F54-A2E8-DDA3512FF89E}"/>
            </a:ext>
          </a:extLst>
        </xdr:cNvPr>
        <xdr:cNvSpPr txBox="1">
          <a:spLocks noChangeArrowheads="1"/>
        </xdr:cNvSpPr>
      </xdr:nvSpPr>
      <xdr:spPr bwMode="auto">
        <a:xfrm>
          <a:off x="4743450" y="33966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89" name="Text Box 15">
          <a:extLst>
            <a:ext uri="{FF2B5EF4-FFF2-40B4-BE49-F238E27FC236}">
              <a16:creationId xmlns:a16="http://schemas.microsoft.com/office/drawing/2014/main" id="{FDF3B24B-7345-4697-9AD9-5839DD02BAA6}"/>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0" name="Text Box 15">
          <a:extLst>
            <a:ext uri="{FF2B5EF4-FFF2-40B4-BE49-F238E27FC236}">
              <a16:creationId xmlns:a16="http://schemas.microsoft.com/office/drawing/2014/main" id="{05D31432-C677-4852-AA4D-E7CA11FBF0AF}"/>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091" name="Text Box 15">
          <a:extLst>
            <a:ext uri="{FF2B5EF4-FFF2-40B4-BE49-F238E27FC236}">
              <a16:creationId xmlns:a16="http://schemas.microsoft.com/office/drawing/2014/main" id="{39641C10-B81F-4904-AA3E-D4AAAD70F222}"/>
            </a:ext>
          </a:extLst>
        </xdr:cNvPr>
        <xdr:cNvSpPr txBox="1">
          <a:spLocks noChangeArrowheads="1"/>
        </xdr:cNvSpPr>
      </xdr:nvSpPr>
      <xdr:spPr bwMode="auto">
        <a:xfrm>
          <a:off x="4743450" y="33966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2" name="Text Box 15">
          <a:extLst>
            <a:ext uri="{FF2B5EF4-FFF2-40B4-BE49-F238E27FC236}">
              <a16:creationId xmlns:a16="http://schemas.microsoft.com/office/drawing/2014/main" id="{FE0FC441-A750-44CC-88B9-82E7CEF9D99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3" name="Text Box 15">
          <a:extLst>
            <a:ext uri="{FF2B5EF4-FFF2-40B4-BE49-F238E27FC236}">
              <a16:creationId xmlns:a16="http://schemas.microsoft.com/office/drawing/2014/main" id="{0CFBFF00-AE90-434D-AE63-1F476D7D4E28}"/>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094" name="Text Box 15">
          <a:extLst>
            <a:ext uri="{FF2B5EF4-FFF2-40B4-BE49-F238E27FC236}">
              <a16:creationId xmlns:a16="http://schemas.microsoft.com/office/drawing/2014/main" id="{40486601-0FEC-4CC8-BE85-5926E9CABC27}"/>
            </a:ext>
          </a:extLst>
        </xdr:cNvPr>
        <xdr:cNvSpPr txBox="1">
          <a:spLocks noChangeArrowheads="1"/>
        </xdr:cNvSpPr>
      </xdr:nvSpPr>
      <xdr:spPr bwMode="auto">
        <a:xfrm>
          <a:off x="4743450" y="33966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5" name="Text Box 15">
          <a:extLst>
            <a:ext uri="{FF2B5EF4-FFF2-40B4-BE49-F238E27FC236}">
              <a16:creationId xmlns:a16="http://schemas.microsoft.com/office/drawing/2014/main" id="{30DEBAE0-960A-473E-A628-60E94964350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096" name="Text Box 15">
          <a:extLst>
            <a:ext uri="{FF2B5EF4-FFF2-40B4-BE49-F238E27FC236}">
              <a16:creationId xmlns:a16="http://schemas.microsoft.com/office/drawing/2014/main" id="{8ED279F5-3DF4-4F7B-9B6D-F4E10F1B0B14}"/>
            </a:ext>
          </a:extLst>
        </xdr:cNvPr>
        <xdr:cNvSpPr txBox="1">
          <a:spLocks noChangeArrowheads="1"/>
        </xdr:cNvSpPr>
      </xdr:nvSpPr>
      <xdr:spPr bwMode="auto">
        <a:xfrm>
          <a:off x="4743450" y="33966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7" name="Text Box 15">
          <a:extLst>
            <a:ext uri="{FF2B5EF4-FFF2-40B4-BE49-F238E27FC236}">
              <a16:creationId xmlns:a16="http://schemas.microsoft.com/office/drawing/2014/main" id="{8E532BCE-B157-495A-98C2-457E6823DC66}"/>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8" name="Text Box 15">
          <a:extLst>
            <a:ext uri="{FF2B5EF4-FFF2-40B4-BE49-F238E27FC236}">
              <a16:creationId xmlns:a16="http://schemas.microsoft.com/office/drawing/2014/main" id="{CFC1DE4D-6F77-499C-9738-2BCE70993D3E}"/>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099" name="Text Box 15">
          <a:extLst>
            <a:ext uri="{FF2B5EF4-FFF2-40B4-BE49-F238E27FC236}">
              <a16:creationId xmlns:a16="http://schemas.microsoft.com/office/drawing/2014/main" id="{D48FB261-4294-47BE-A813-F7D168E09802}"/>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0" name="Text Box 15">
          <a:extLst>
            <a:ext uri="{FF2B5EF4-FFF2-40B4-BE49-F238E27FC236}">
              <a16:creationId xmlns:a16="http://schemas.microsoft.com/office/drawing/2014/main" id="{B949C396-728C-43E5-98F7-A5099D99AFFA}"/>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1" name="Text Box 15">
          <a:extLst>
            <a:ext uri="{FF2B5EF4-FFF2-40B4-BE49-F238E27FC236}">
              <a16:creationId xmlns:a16="http://schemas.microsoft.com/office/drawing/2014/main" id="{8D5D2AE1-591D-429F-AE7A-E12506BBC004}"/>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2" name="Text Box 15">
          <a:extLst>
            <a:ext uri="{FF2B5EF4-FFF2-40B4-BE49-F238E27FC236}">
              <a16:creationId xmlns:a16="http://schemas.microsoft.com/office/drawing/2014/main" id="{2618D184-5660-4E24-9735-1774FB45D2BF}"/>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3" name="Text Box 15">
          <a:extLst>
            <a:ext uri="{FF2B5EF4-FFF2-40B4-BE49-F238E27FC236}">
              <a16:creationId xmlns:a16="http://schemas.microsoft.com/office/drawing/2014/main" id="{F24F0CFC-D9ED-4CC7-867E-67A346D84FE5}"/>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4" name="Text Box 15">
          <a:extLst>
            <a:ext uri="{FF2B5EF4-FFF2-40B4-BE49-F238E27FC236}">
              <a16:creationId xmlns:a16="http://schemas.microsoft.com/office/drawing/2014/main" id="{F719D069-1280-49D8-8CA9-AD6BA4577D19}"/>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5" name="Text Box 15">
          <a:extLst>
            <a:ext uri="{FF2B5EF4-FFF2-40B4-BE49-F238E27FC236}">
              <a16:creationId xmlns:a16="http://schemas.microsoft.com/office/drawing/2014/main" id="{5CB22A41-CFCB-4452-8CE0-EFD558205D15}"/>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6" name="Text Box 15">
          <a:extLst>
            <a:ext uri="{FF2B5EF4-FFF2-40B4-BE49-F238E27FC236}">
              <a16:creationId xmlns:a16="http://schemas.microsoft.com/office/drawing/2014/main" id="{4EEFC4F0-07D5-47D3-B88A-1699C1B8AD5C}"/>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7" name="Text Box 15">
          <a:extLst>
            <a:ext uri="{FF2B5EF4-FFF2-40B4-BE49-F238E27FC236}">
              <a16:creationId xmlns:a16="http://schemas.microsoft.com/office/drawing/2014/main" id="{26D6F2F5-9DD1-4B48-BE33-1790A0F0C314}"/>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8" name="Text Box 15">
          <a:extLst>
            <a:ext uri="{FF2B5EF4-FFF2-40B4-BE49-F238E27FC236}">
              <a16:creationId xmlns:a16="http://schemas.microsoft.com/office/drawing/2014/main" id="{C70E5563-76B3-4C11-8EC5-0B82964B7EAF}"/>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09" name="Text Box 15">
          <a:extLst>
            <a:ext uri="{FF2B5EF4-FFF2-40B4-BE49-F238E27FC236}">
              <a16:creationId xmlns:a16="http://schemas.microsoft.com/office/drawing/2014/main" id="{F18EEB10-1277-485B-9524-B50A0ADB68DE}"/>
            </a:ext>
          </a:extLst>
        </xdr:cNvPr>
        <xdr:cNvSpPr txBox="1">
          <a:spLocks noChangeArrowheads="1"/>
        </xdr:cNvSpPr>
      </xdr:nvSpPr>
      <xdr:spPr bwMode="auto">
        <a:xfrm>
          <a:off x="4743450" y="33966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0" name="Text Box 15">
          <a:extLst>
            <a:ext uri="{FF2B5EF4-FFF2-40B4-BE49-F238E27FC236}">
              <a16:creationId xmlns:a16="http://schemas.microsoft.com/office/drawing/2014/main" id="{65F8B7C4-1B67-49DF-9F76-C26E150CFDC7}"/>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1" name="Text Box 15">
          <a:extLst>
            <a:ext uri="{FF2B5EF4-FFF2-40B4-BE49-F238E27FC236}">
              <a16:creationId xmlns:a16="http://schemas.microsoft.com/office/drawing/2014/main" id="{CE852351-AB2D-4BF9-9E47-69C0052C55DE}"/>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2" name="Text Box 15">
          <a:extLst>
            <a:ext uri="{FF2B5EF4-FFF2-40B4-BE49-F238E27FC236}">
              <a16:creationId xmlns:a16="http://schemas.microsoft.com/office/drawing/2014/main" id="{8DFFEA5C-5A9F-4087-87E6-E1FE60BD1A0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3" name="Text Box 15">
          <a:extLst>
            <a:ext uri="{FF2B5EF4-FFF2-40B4-BE49-F238E27FC236}">
              <a16:creationId xmlns:a16="http://schemas.microsoft.com/office/drawing/2014/main" id="{1DD8BA75-C114-43B4-ACAA-D2882C5B5B59}"/>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4" name="Text Box 15">
          <a:extLst>
            <a:ext uri="{FF2B5EF4-FFF2-40B4-BE49-F238E27FC236}">
              <a16:creationId xmlns:a16="http://schemas.microsoft.com/office/drawing/2014/main" id="{C88F337A-F570-4028-AACE-1683FBD0556D}"/>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5" name="Text Box 15">
          <a:extLst>
            <a:ext uri="{FF2B5EF4-FFF2-40B4-BE49-F238E27FC236}">
              <a16:creationId xmlns:a16="http://schemas.microsoft.com/office/drawing/2014/main" id="{48554886-E0F7-4D59-A319-E1A7D0A741EA}"/>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6" name="Text Box 15">
          <a:extLst>
            <a:ext uri="{FF2B5EF4-FFF2-40B4-BE49-F238E27FC236}">
              <a16:creationId xmlns:a16="http://schemas.microsoft.com/office/drawing/2014/main" id="{D8156C40-C35F-4456-B441-FD2CED24C5B0}"/>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7" name="Text Box 15">
          <a:extLst>
            <a:ext uri="{FF2B5EF4-FFF2-40B4-BE49-F238E27FC236}">
              <a16:creationId xmlns:a16="http://schemas.microsoft.com/office/drawing/2014/main" id="{2D160CEF-60CB-4BF5-8FC8-E7564F48C157}"/>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8" name="Text Box 15">
          <a:extLst>
            <a:ext uri="{FF2B5EF4-FFF2-40B4-BE49-F238E27FC236}">
              <a16:creationId xmlns:a16="http://schemas.microsoft.com/office/drawing/2014/main" id="{B94B26F9-46D7-4731-8372-6B8F114DD96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19" name="Text Box 15">
          <a:extLst>
            <a:ext uri="{FF2B5EF4-FFF2-40B4-BE49-F238E27FC236}">
              <a16:creationId xmlns:a16="http://schemas.microsoft.com/office/drawing/2014/main" id="{9B49B892-467C-4830-BDE8-C12D2F6835AD}"/>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0" name="Text Box 15">
          <a:extLst>
            <a:ext uri="{FF2B5EF4-FFF2-40B4-BE49-F238E27FC236}">
              <a16:creationId xmlns:a16="http://schemas.microsoft.com/office/drawing/2014/main" id="{A4E7629D-4F9F-4A2E-8A7B-87C0D4D1D9A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1" name="Text Box 15">
          <a:extLst>
            <a:ext uri="{FF2B5EF4-FFF2-40B4-BE49-F238E27FC236}">
              <a16:creationId xmlns:a16="http://schemas.microsoft.com/office/drawing/2014/main" id="{83578164-77F1-4718-8644-5FF72286BFFB}"/>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2" name="Text Box 15">
          <a:extLst>
            <a:ext uri="{FF2B5EF4-FFF2-40B4-BE49-F238E27FC236}">
              <a16:creationId xmlns:a16="http://schemas.microsoft.com/office/drawing/2014/main" id="{17B69735-2C50-4D03-8D11-355655D09695}"/>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3" name="Text Box 15">
          <a:extLst>
            <a:ext uri="{FF2B5EF4-FFF2-40B4-BE49-F238E27FC236}">
              <a16:creationId xmlns:a16="http://schemas.microsoft.com/office/drawing/2014/main" id="{AB3BE303-829F-4099-B102-7F2D65A7A2BE}"/>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4" name="Text Box 15">
          <a:extLst>
            <a:ext uri="{FF2B5EF4-FFF2-40B4-BE49-F238E27FC236}">
              <a16:creationId xmlns:a16="http://schemas.microsoft.com/office/drawing/2014/main" id="{8F4A1FC9-9E53-4403-8472-5ED06840B27A}"/>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125" name="Text Box 15">
          <a:extLst>
            <a:ext uri="{FF2B5EF4-FFF2-40B4-BE49-F238E27FC236}">
              <a16:creationId xmlns:a16="http://schemas.microsoft.com/office/drawing/2014/main" id="{D9CDF8F3-22EF-44CC-81DD-6CAE0E608914}"/>
            </a:ext>
          </a:extLst>
        </xdr:cNvPr>
        <xdr:cNvSpPr txBox="1">
          <a:spLocks noChangeArrowheads="1"/>
        </xdr:cNvSpPr>
      </xdr:nvSpPr>
      <xdr:spPr bwMode="auto">
        <a:xfrm>
          <a:off x="4743450" y="34709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4126" name="Text Box 15">
          <a:extLst>
            <a:ext uri="{FF2B5EF4-FFF2-40B4-BE49-F238E27FC236}">
              <a16:creationId xmlns:a16="http://schemas.microsoft.com/office/drawing/2014/main" id="{A4EB8E85-01DD-4FC2-8437-CA1385E6D8B5}"/>
            </a:ext>
          </a:extLst>
        </xdr:cNvPr>
        <xdr:cNvSpPr txBox="1">
          <a:spLocks noChangeArrowheads="1"/>
        </xdr:cNvSpPr>
      </xdr:nvSpPr>
      <xdr:spPr bwMode="auto">
        <a:xfrm>
          <a:off x="4743450" y="35452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27" name="Text Box 15">
          <a:extLst>
            <a:ext uri="{FF2B5EF4-FFF2-40B4-BE49-F238E27FC236}">
              <a16:creationId xmlns:a16="http://schemas.microsoft.com/office/drawing/2014/main" id="{EB711162-F59A-4D2C-AD24-C5E03FEC1649}"/>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128" name="Text Box 15">
          <a:extLst>
            <a:ext uri="{FF2B5EF4-FFF2-40B4-BE49-F238E27FC236}">
              <a16:creationId xmlns:a16="http://schemas.microsoft.com/office/drawing/2014/main" id="{35199408-476A-4D5D-9DF3-2B859F708DE6}"/>
            </a:ext>
          </a:extLst>
        </xdr:cNvPr>
        <xdr:cNvSpPr txBox="1">
          <a:spLocks noChangeArrowheads="1"/>
        </xdr:cNvSpPr>
      </xdr:nvSpPr>
      <xdr:spPr bwMode="auto">
        <a:xfrm>
          <a:off x="4743450" y="35452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4129" name="Text Box 15">
          <a:extLst>
            <a:ext uri="{FF2B5EF4-FFF2-40B4-BE49-F238E27FC236}">
              <a16:creationId xmlns:a16="http://schemas.microsoft.com/office/drawing/2014/main" id="{3B1A505F-2599-411D-8602-171715080B09}"/>
            </a:ext>
          </a:extLst>
        </xdr:cNvPr>
        <xdr:cNvSpPr txBox="1">
          <a:spLocks noChangeArrowheads="1"/>
        </xdr:cNvSpPr>
      </xdr:nvSpPr>
      <xdr:spPr bwMode="auto">
        <a:xfrm>
          <a:off x="4743450" y="35452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0" name="Text Box 15">
          <a:extLst>
            <a:ext uri="{FF2B5EF4-FFF2-40B4-BE49-F238E27FC236}">
              <a16:creationId xmlns:a16="http://schemas.microsoft.com/office/drawing/2014/main" id="{2C52BF24-4BA5-42FD-8470-31733A1C5C76}"/>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131" name="Text Box 15">
          <a:extLst>
            <a:ext uri="{FF2B5EF4-FFF2-40B4-BE49-F238E27FC236}">
              <a16:creationId xmlns:a16="http://schemas.microsoft.com/office/drawing/2014/main" id="{C304B156-4D1F-404D-9912-F53A90BAE12B}"/>
            </a:ext>
          </a:extLst>
        </xdr:cNvPr>
        <xdr:cNvSpPr txBox="1">
          <a:spLocks noChangeArrowheads="1"/>
        </xdr:cNvSpPr>
      </xdr:nvSpPr>
      <xdr:spPr bwMode="auto">
        <a:xfrm>
          <a:off x="4743450" y="35452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2" name="Text Box 15">
          <a:extLst>
            <a:ext uri="{FF2B5EF4-FFF2-40B4-BE49-F238E27FC236}">
              <a16:creationId xmlns:a16="http://schemas.microsoft.com/office/drawing/2014/main" id="{B491D264-C443-4CDF-8BD0-EABA694808AB}"/>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3" name="Text Box 15">
          <a:extLst>
            <a:ext uri="{FF2B5EF4-FFF2-40B4-BE49-F238E27FC236}">
              <a16:creationId xmlns:a16="http://schemas.microsoft.com/office/drawing/2014/main" id="{B17827D4-4DDD-4B74-98D1-DD0C232F6DF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4" name="Text Box 15">
          <a:extLst>
            <a:ext uri="{FF2B5EF4-FFF2-40B4-BE49-F238E27FC236}">
              <a16:creationId xmlns:a16="http://schemas.microsoft.com/office/drawing/2014/main" id="{9AD4D988-2EB9-4511-877A-383792370498}"/>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5" name="Text Box 15">
          <a:extLst>
            <a:ext uri="{FF2B5EF4-FFF2-40B4-BE49-F238E27FC236}">
              <a16:creationId xmlns:a16="http://schemas.microsoft.com/office/drawing/2014/main" id="{F5C11693-7020-4A6E-82AF-9487317E9A3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6" name="Text Box 15">
          <a:extLst>
            <a:ext uri="{FF2B5EF4-FFF2-40B4-BE49-F238E27FC236}">
              <a16:creationId xmlns:a16="http://schemas.microsoft.com/office/drawing/2014/main" id="{D663C009-CCF3-43C5-8016-0B6AC5858D0C}"/>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7" name="Text Box 15">
          <a:extLst>
            <a:ext uri="{FF2B5EF4-FFF2-40B4-BE49-F238E27FC236}">
              <a16:creationId xmlns:a16="http://schemas.microsoft.com/office/drawing/2014/main" id="{7324E5B7-5F0D-4E95-8361-61E9AC013A32}"/>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8" name="Text Box 15">
          <a:extLst>
            <a:ext uri="{FF2B5EF4-FFF2-40B4-BE49-F238E27FC236}">
              <a16:creationId xmlns:a16="http://schemas.microsoft.com/office/drawing/2014/main" id="{CFF15CFD-7BFA-49FA-8576-FD834C6DC513}"/>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39" name="Text Box 15">
          <a:extLst>
            <a:ext uri="{FF2B5EF4-FFF2-40B4-BE49-F238E27FC236}">
              <a16:creationId xmlns:a16="http://schemas.microsoft.com/office/drawing/2014/main" id="{DCF8A2B7-515D-49C9-B178-0A98FF787AEA}"/>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0" name="Text Box 15">
          <a:extLst>
            <a:ext uri="{FF2B5EF4-FFF2-40B4-BE49-F238E27FC236}">
              <a16:creationId xmlns:a16="http://schemas.microsoft.com/office/drawing/2014/main" id="{E2F0DEFE-6774-46D2-83C8-98C51EDB3CA6}"/>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1" name="Text Box 15">
          <a:extLst>
            <a:ext uri="{FF2B5EF4-FFF2-40B4-BE49-F238E27FC236}">
              <a16:creationId xmlns:a16="http://schemas.microsoft.com/office/drawing/2014/main" id="{C13D731F-B4FC-4A4D-B20B-709B9B469C57}"/>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2" name="Text Box 15">
          <a:extLst>
            <a:ext uri="{FF2B5EF4-FFF2-40B4-BE49-F238E27FC236}">
              <a16:creationId xmlns:a16="http://schemas.microsoft.com/office/drawing/2014/main" id="{0DD4832C-91D0-45F9-8FC7-E6F95DDAB183}"/>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3" name="Text Box 15">
          <a:extLst>
            <a:ext uri="{FF2B5EF4-FFF2-40B4-BE49-F238E27FC236}">
              <a16:creationId xmlns:a16="http://schemas.microsoft.com/office/drawing/2014/main" id="{1B0D4B0E-979F-482C-BFC2-D9CEC30AAF8B}"/>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4" name="Text Box 15">
          <a:extLst>
            <a:ext uri="{FF2B5EF4-FFF2-40B4-BE49-F238E27FC236}">
              <a16:creationId xmlns:a16="http://schemas.microsoft.com/office/drawing/2014/main" id="{0895961A-18EA-4734-A279-EA07965E5071}"/>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5" name="Text Box 15">
          <a:extLst>
            <a:ext uri="{FF2B5EF4-FFF2-40B4-BE49-F238E27FC236}">
              <a16:creationId xmlns:a16="http://schemas.microsoft.com/office/drawing/2014/main" id="{13DDD9FC-EE43-4C45-B4FB-EEC8E8AC06BF}"/>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6" name="Text Box 15">
          <a:extLst>
            <a:ext uri="{FF2B5EF4-FFF2-40B4-BE49-F238E27FC236}">
              <a16:creationId xmlns:a16="http://schemas.microsoft.com/office/drawing/2014/main" id="{430E9A1E-73E8-4F1B-BFBC-028D9ED9229E}"/>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147" name="Text Box 15">
          <a:extLst>
            <a:ext uri="{FF2B5EF4-FFF2-40B4-BE49-F238E27FC236}">
              <a16:creationId xmlns:a16="http://schemas.microsoft.com/office/drawing/2014/main" id="{523197F4-DE32-43F2-95DC-06DC85E8AA2A}"/>
            </a:ext>
          </a:extLst>
        </xdr:cNvPr>
        <xdr:cNvSpPr txBox="1">
          <a:spLocks noChangeArrowheads="1"/>
        </xdr:cNvSpPr>
      </xdr:nvSpPr>
      <xdr:spPr bwMode="auto">
        <a:xfrm>
          <a:off x="4743450" y="35452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148" name="Text Box 15">
          <a:extLst>
            <a:ext uri="{FF2B5EF4-FFF2-40B4-BE49-F238E27FC236}">
              <a16:creationId xmlns:a16="http://schemas.microsoft.com/office/drawing/2014/main" id="{52B9FDDB-40B3-497C-B344-94D64CE2DEEC}"/>
            </a:ext>
          </a:extLst>
        </xdr:cNvPr>
        <xdr:cNvSpPr txBox="1">
          <a:spLocks noChangeArrowheads="1"/>
        </xdr:cNvSpPr>
      </xdr:nvSpPr>
      <xdr:spPr bwMode="auto">
        <a:xfrm>
          <a:off x="4743450" y="36195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49" name="Text Box 15">
          <a:extLst>
            <a:ext uri="{FF2B5EF4-FFF2-40B4-BE49-F238E27FC236}">
              <a16:creationId xmlns:a16="http://schemas.microsoft.com/office/drawing/2014/main" id="{C5395EB6-3FF7-4566-8B4A-0E68E51F393F}"/>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150" name="Text Box 15">
          <a:extLst>
            <a:ext uri="{FF2B5EF4-FFF2-40B4-BE49-F238E27FC236}">
              <a16:creationId xmlns:a16="http://schemas.microsoft.com/office/drawing/2014/main" id="{1F95A080-C246-44E5-A37E-2F09BA88BAC8}"/>
            </a:ext>
          </a:extLst>
        </xdr:cNvPr>
        <xdr:cNvSpPr txBox="1">
          <a:spLocks noChangeArrowheads="1"/>
        </xdr:cNvSpPr>
      </xdr:nvSpPr>
      <xdr:spPr bwMode="auto">
        <a:xfrm>
          <a:off x="4743450" y="36195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151" name="Text Box 15">
          <a:extLst>
            <a:ext uri="{FF2B5EF4-FFF2-40B4-BE49-F238E27FC236}">
              <a16:creationId xmlns:a16="http://schemas.microsoft.com/office/drawing/2014/main" id="{05126D82-E3B6-4A0E-99C1-1645855688AD}"/>
            </a:ext>
          </a:extLst>
        </xdr:cNvPr>
        <xdr:cNvSpPr txBox="1">
          <a:spLocks noChangeArrowheads="1"/>
        </xdr:cNvSpPr>
      </xdr:nvSpPr>
      <xdr:spPr bwMode="auto">
        <a:xfrm>
          <a:off x="4743450" y="36195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2" name="Text Box 15">
          <a:extLst>
            <a:ext uri="{FF2B5EF4-FFF2-40B4-BE49-F238E27FC236}">
              <a16:creationId xmlns:a16="http://schemas.microsoft.com/office/drawing/2014/main" id="{F8AE6F21-7338-411A-8BFF-60952D143DC9}"/>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153" name="Text Box 15">
          <a:extLst>
            <a:ext uri="{FF2B5EF4-FFF2-40B4-BE49-F238E27FC236}">
              <a16:creationId xmlns:a16="http://schemas.microsoft.com/office/drawing/2014/main" id="{AA39B374-78D3-4C40-9D2F-5A16D1963D4F}"/>
            </a:ext>
          </a:extLst>
        </xdr:cNvPr>
        <xdr:cNvSpPr txBox="1">
          <a:spLocks noChangeArrowheads="1"/>
        </xdr:cNvSpPr>
      </xdr:nvSpPr>
      <xdr:spPr bwMode="auto">
        <a:xfrm>
          <a:off x="4743450" y="36195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4" name="Text Box 15">
          <a:extLst>
            <a:ext uri="{FF2B5EF4-FFF2-40B4-BE49-F238E27FC236}">
              <a16:creationId xmlns:a16="http://schemas.microsoft.com/office/drawing/2014/main" id="{1419BD53-BE05-4C45-9751-8C1B027836E6}"/>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5" name="Text Box 15">
          <a:extLst>
            <a:ext uri="{FF2B5EF4-FFF2-40B4-BE49-F238E27FC236}">
              <a16:creationId xmlns:a16="http://schemas.microsoft.com/office/drawing/2014/main" id="{421D8C39-38AD-44E9-BBAB-31B4CDE598DF}"/>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6" name="Text Box 15">
          <a:extLst>
            <a:ext uri="{FF2B5EF4-FFF2-40B4-BE49-F238E27FC236}">
              <a16:creationId xmlns:a16="http://schemas.microsoft.com/office/drawing/2014/main" id="{06D8C0FA-F2A5-47DF-A5D2-E414C4ACACBB}"/>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7" name="Text Box 15">
          <a:extLst>
            <a:ext uri="{FF2B5EF4-FFF2-40B4-BE49-F238E27FC236}">
              <a16:creationId xmlns:a16="http://schemas.microsoft.com/office/drawing/2014/main" id="{53E36F3F-83C1-4149-A187-08519E4D5EB7}"/>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8" name="Text Box 15">
          <a:extLst>
            <a:ext uri="{FF2B5EF4-FFF2-40B4-BE49-F238E27FC236}">
              <a16:creationId xmlns:a16="http://schemas.microsoft.com/office/drawing/2014/main" id="{84F7A001-DB50-4C93-825A-005777ED4F51}"/>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59" name="Text Box 15">
          <a:extLst>
            <a:ext uri="{FF2B5EF4-FFF2-40B4-BE49-F238E27FC236}">
              <a16:creationId xmlns:a16="http://schemas.microsoft.com/office/drawing/2014/main" id="{68839BAB-BD0C-486F-9E77-56E565D78BD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0" name="Text Box 15">
          <a:extLst>
            <a:ext uri="{FF2B5EF4-FFF2-40B4-BE49-F238E27FC236}">
              <a16:creationId xmlns:a16="http://schemas.microsoft.com/office/drawing/2014/main" id="{B1F3457E-7FDB-4FC7-BE13-8DAE64F143EE}"/>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1" name="Text Box 15">
          <a:extLst>
            <a:ext uri="{FF2B5EF4-FFF2-40B4-BE49-F238E27FC236}">
              <a16:creationId xmlns:a16="http://schemas.microsoft.com/office/drawing/2014/main" id="{67CCE63A-9F20-4C3D-B2EA-0C23EF067C3A}"/>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2" name="Text Box 15">
          <a:extLst>
            <a:ext uri="{FF2B5EF4-FFF2-40B4-BE49-F238E27FC236}">
              <a16:creationId xmlns:a16="http://schemas.microsoft.com/office/drawing/2014/main" id="{9FF57472-4AB8-4B1B-9D69-EA5146401F6C}"/>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3" name="Text Box 15">
          <a:extLst>
            <a:ext uri="{FF2B5EF4-FFF2-40B4-BE49-F238E27FC236}">
              <a16:creationId xmlns:a16="http://schemas.microsoft.com/office/drawing/2014/main" id="{3D6618CE-84B4-4E9E-86C4-5C0BFD766CC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4" name="Text Box 15">
          <a:extLst>
            <a:ext uri="{FF2B5EF4-FFF2-40B4-BE49-F238E27FC236}">
              <a16:creationId xmlns:a16="http://schemas.microsoft.com/office/drawing/2014/main" id="{DB747C00-E2C8-407E-9539-6487F9891B24}"/>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5" name="Text Box 15">
          <a:extLst>
            <a:ext uri="{FF2B5EF4-FFF2-40B4-BE49-F238E27FC236}">
              <a16:creationId xmlns:a16="http://schemas.microsoft.com/office/drawing/2014/main" id="{89C1C98C-291A-4726-8F7D-14F6343A1F78}"/>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6" name="Text Box 15">
          <a:extLst>
            <a:ext uri="{FF2B5EF4-FFF2-40B4-BE49-F238E27FC236}">
              <a16:creationId xmlns:a16="http://schemas.microsoft.com/office/drawing/2014/main" id="{422536FC-1AD5-4A84-BA7E-FFD1CFE2D7DD}"/>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7" name="Text Box 15">
          <a:extLst>
            <a:ext uri="{FF2B5EF4-FFF2-40B4-BE49-F238E27FC236}">
              <a16:creationId xmlns:a16="http://schemas.microsoft.com/office/drawing/2014/main" id="{C5F2F1F3-E13B-4A7E-AD49-9718448871D9}"/>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8" name="Text Box 15">
          <a:extLst>
            <a:ext uri="{FF2B5EF4-FFF2-40B4-BE49-F238E27FC236}">
              <a16:creationId xmlns:a16="http://schemas.microsoft.com/office/drawing/2014/main" id="{CC1E8A03-B29A-4268-A11D-B3DC1F2C4AB2}"/>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169" name="Text Box 15">
          <a:extLst>
            <a:ext uri="{FF2B5EF4-FFF2-40B4-BE49-F238E27FC236}">
              <a16:creationId xmlns:a16="http://schemas.microsoft.com/office/drawing/2014/main" id="{CBDCBA75-2861-4DA6-A70D-E64FADF25055}"/>
            </a:ext>
          </a:extLst>
        </xdr:cNvPr>
        <xdr:cNvSpPr txBox="1">
          <a:spLocks noChangeArrowheads="1"/>
        </xdr:cNvSpPr>
      </xdr:nvSpPr>
      <xdr:spPr bwMode="auto">
        <a:xfrm>
          <a:off x="4743450" y="3619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0" name="Text Box 15">
          <a:extLst>
            <a:ext uri="{FF2B5EF4-FFF2-40B4-BE49-F238E27FC236}">
              <a16:creationId xmlns:a16="http://schemas.microsoft.com/office/drawing/2014/main" id="{78A28BB2-08E0-455F-A784-E6FCA2DA162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1" name="Text Box 15">
          <a:extLst>
            <a:ext uri="{FF2B5EF4-FFF2-40B4-BE49-F238E27FC236}">
              <a16:creationId xmlns:a16="http://schemas.microsoft.com/office/drawing/2014/main" id="{57DA7662-68E9-48AC-8DA6-73263460069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2" name="Text Box 15">
          <a:extLst>
            <a:ext uri="{FF2B5EF4-FFF2-40B4-BE49-F238E27FC236}">
              <a16:creationId xmlns:a16="http://schemas.microsoft.com/office/drawing/2014/main" id="{3FA09F3F-5930-47A8-BD6A-C5C3D442C575}"/>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3" name="Text Box 15">
          <a:extLst>
            <a:ext uri="{FF2B5EF4-FFF2-40B4-BE49-F238E27FC236}">
              <a16:creationId xmlns:a16="http://schemas.microsoft.com/office/drawing/2014/main" id="{2EAE09E5-A1AB-4BFF-BC39-91B97C407255}"/>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4" name="Text Box 15">
          <a:extLst>
            <a:ext uri="{FF2B5EF4-FFF2-40B4-BE49-F238E27FC236}">
              <a16:creationId xmlns:a16="http://schemas.microsoft.com/office/drawing/2014/main" id="{F5ADC249-30D4-4107-A505-2E41CAB936D7}"/>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5" name="Text Box 15">
          <a:extLst>
            <a:ext uri="{FF2B5EF4-FFF2-40B4-BE49-F238E27FC236}">
              <a16:creationId xmlns:a16="http://schemas.microsoft.com/office/drawing/2014/main" id="{58AAEF3A-22CF-40A8-A8AB-3DBDA58E1732}"/>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6" name="Text Box 15">
          <a:extLst>
            <a:ext uri="{FF2B5EF4-FFF2-40B4-BE49-F238E27FC236}">
              <a16:creationId xmlns:a16="http://schemas.microsoft.com/office/drawing/2014/main" id="{E0ADFBDA-2E87-4CB7-9CDC-411EAFD8B94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7" name="Text Box 15">
          <a:extLst>
            <a:ext uri="{FF2B5EF4-FFF2-40B4-BE49-F238E27FC236}">
              <a16:creationId xmlns:a16="http://schemas.microsoft.com/office/drawing/2014/main" id="{CDBC05EB-1E14-4630-AE0E-17291EA3D39A}"/>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8" name="Text Box 15">
          <a:extLst>
            <a:ext uri="{FF2B5EF4-FFF2-40B4-BE49-F238E27FC236}">
              <a16:creationId xmlns:a16="http://schemas.microsoft.com/office/drawing/2014/main" id="{55D2D320-9ACD-484E-98E3-9CE728C417AD}"/>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79" name="Text Box 15">
          <a:extLst>
            <a:ext uri="{FF2B5EF4-FFF2-40B4-BE49-F238E27FC236}">
              <a16:creationId xmlns:a16="http://schemas.microsoft.com/office/drawing/2014/main" id="{3FEEE9FF-0BA6-47D4-B228-0835FFFA420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0" name="Text Box 15">
          <a:extLst>
            <a:ext uri="{FF2B5EF4-FFF2-40B4-BE49-F238E27FC236}">
              <a16:creationId xmlns:a16="http://schemas.microsoft.com/office/drawing/2014/main" id="{19BA7535-D218-46D3-8D01-E5CC5ED25AD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1" name="Text Box 15">
          <a:extLst>
            <a:ext uri="{FF2B5EF4-FFF2-40B4-BE49-F238E27FC236}">
              <a16:creationId xmlns:a16="http://schemas.microsoft.com/office/drawing/2014/main" id="{93EF51C2-AA61-4762-8E54-6461192F9CA0}"/>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2" name="Text Box 15">
          <a:extLst>
            <a:ext uri="{FF2B5EF4-FFF2-40B4-BE49-F238E27FC236}">
              <a16:creationId xmlns:a16="http://schemas.microsoft.com/office/drawing/2014/main" id="{8119343C-BBEA-4D7D-84F2-77A2655F04BB}"/>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3" name="Text Box 15">
          <a:extLst>
            <a:ext uri="{FF2B5EF4-FFF2-40B4-BE49-F238E27FC236}">
              <a16:creationId xmlns:a16="http://schemas.microsoft.com/office/drawing/2014/main" id="{3FCBC937-560C-443F-9BE0-7190FBEF5D4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4" name="Text Box 15">
          <a:extLst>
            <a:ext uri="{FF2B5EF4-FFF2-40B4-BE49-F238E27FC236}">
              <a16:creationId xmlns:a16="http://schemas.microsoft.com/office/drawing/2014/main" id="{A5FA6500-9761-4B76-8694-E267A2AF05F6}"/>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5" name="Text Box 15">
          <a:extLst>
            <a:ext uri="{FF2B5EF4-FFF2-40B4-BE49-F238E27FC236}">
              <a16:creationId xmlns:a16="http://schemas.microsoft.com/office/drawing/2014/main" id="{66A80181-CF92-4023-ABFC-FD9759A6042F}"/>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6" name="Text Box 15">
          <a:extLst>
            <a:ext uri="{FF2B5EF4-FFF2-40B4-BE49-F238E27FC236}">
              <a16:creationId xmlns:a16="http://schemas.microsoft.com/office/drawing/2014/main" id="{4527DFD4-F36B-480B-AA70-EB572F4F7C01}"/>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187" name="Text Box 15">
          <a:extLst>
            <a:ext uri="{FF2B5EF4-FFF2-40B4-BE49-F238E27FC236}">
              <a16:creationId xmlns:a16="http://schemas.microsoft.com/office/drawing/2014/main" id="{C4B772BF-38E3-49D7-AF05-BF5C0AD1E50C}"/>
            </a:ext>
          </a:extLst>
        </xdr:cNvPr>
        <xdr:cNvSpPr txBox="1">
          <a:spLocks noChangeArrowheads="1"/>
        </xdr:cNvSpPr>
      </xdr:nvSpPr>
      <xdr:spPr bwMode="auto">
        <a:xfrm>
          <a:off x="4743450" y="36937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4188" name="Text Box 15">
          <a:extLst>
            <a:ext uri="{FF2B5EF4-FFF2-40B4-BE49-F238E27FC236}">
              <a16:creationId xmlns:a16="http://schemas.microsoft.com/office/drawing/2014/main" id="{8802807F-5415-4BD9-AEC1-ED5842DE5747}"/>
            </a:ext>
          </a:extLst>
        </xdr:cNvPr>
        <xdr:cNvSpPr txBox="1">
          <a:spLocks noChangeArrowheads="1"/>
        </xdr:cNvSpPr>
      </xdr:nvSpPr>
      <xdr:spPr bwMode="auto">
        <a:xfrm>
          <a:off x="4743450" y="376809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89" name="Text Box 15">
          <a:extLst>
            <a:ext uri="{FF2B5EF4-FFF2-40B4-BE49-F238E27FC236}">
              <a16:creationId xmlns:a16="http://schemas.microsoft.com/office/drawing/2014/main" id="{79D7C0EF-B078-4CD1-83F3-D91CDFBBF01D}"/>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0" name="Text Box 15">
          <a:extLst>
            <a:ext uri="{FF2B5EF4-FFF2-40B4-BE49-F238E27FC236}">
              <a16:creationId xmlns:a16="http://schemas.microsoft.com/office/drawing/2014/main" id="{58DE76ED-3211-43AC-8A6E-E629ED27E9D4}"/>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4191" name="Text Box 15">
          <a:extLst>
            <a:ext uri="{FF2B5EF4-FFF2-40B4-BE49-F238E27FC236}">
              <a16:creationId xmlns:a16="http://schemas.microsoft.com/office/drawing/2014/main" id="{EA63B6F1-249E-4625-BA08-7E24228C220B}"/>
            </a:ext>
          </a:extLst>
        </xdr:cNvPr>
        <xdr:cNvSpPr txBox="1">
          <a:spLocks noChangeArrowheads="1"/>
        </xdr:cNvSpPr>
      </xdr:nvSpPr>
      <xdr:spPr bwMode="auto">
        <a:xfrm>
          <a:off x="4743450" y="376809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2" name="Text Box 15">
          <a:extLst>
            <a:ext uri="{FF2B5EF4-FFF2-40B4-BE49-F238E27FC236}">
              <a16:creationId xmlns:a16="http://schemas.microsoft.com/office/drawing/2014/main" id="{7F29F370-CB08-4C3C-AE7C-553EC3E3F90A}"/>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3" name="Text Box 15">
          <a:extLst>
            <a:ext uri="{FF2B5EF4-FFF2-40B4-BE49-F238E27FC236}">
              <a16:creationId xmlns:a16="http://schemas.microsoft.com/office/drawing/2014/main" id="{1B037E82-1D9A-4294-84E1-9A1764096F71}"/>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4194" name="Text Box 15">
          <a:extLst>
            <a:ext uri="{FF2B5EF4-FFF2-40B4-BE49-F238E27FC236}">
              <a16:creationId xmlns:a16="http://schemas.microsoft.com/office/drawing/2014/main" id="{D3C34CDE-B8A5-4738-8886-33015A91FD59}"/>
            </a:ext>
          </a:extLst>
        </xdr:cNvPr>
        <xdr:cNvSpPr txBox="1">
          <a:spLocks noChangeArrowheads="1"/>
        </xdr:cNvSpPr>
      </xdr:nvSpPr>
      <xdr:spPr bwMode="auto">
        <a:xfrm>
          <a:off x="4743450" y="376809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5" name="Text Box 15">
          <a:extLst>
            <a:ext uri="{FF2B5EF4-FFF2-40B4-BE49-F238E27FC236}">
              <a16:creationId xmlns:a16="http://schemas.microsoft.com/office/drawing/2014/main" id="{6C22407E-EA06-4447-BC3E-9FFEE007B7BF}"/>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196" name="Text Box 15">
          <a:extLst>
            <a:ext uri="{FF2B5EF4-FFF2-40B4-BE49-F238E27FC236}">
              <a16:creationId xmlns:a16="http://schemas.microsoft.com/office/drawing/2014/main" id="{DA092F3C-3FE6-4165-AE6C-C54A49D9DE5D}"/>
            </a:ext>
          </a:extLst>
        </xdr:cNvPr>
        <xdr:cNvSpPr txBox="1">
          <a:spLocks noChangeArrowheads="1"/>
        </xdr:cNvSpPr>
      </xdr:nvSpPr>
      <xdr:spPr bwMode="auto">
        <a:xfrm>
          <a:off x="4743450" y="376809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7" name="Text Box 15">
          <a:extLst>
            <a:ext uri="{FF2B5EF4-FFF2-40B4-BE49-F238E27FC236}">
              <a16:creationId xmlns:a16="http://schemas.microsoft.com/office/drawing/2014/main" id="{FAC9060D-6EE3-44D6-8F30-0FEAC4E36FBA}"/>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8" name="Text Box 15">
          <a:extLst>
            <a:ext uri="{FF2B5EF4-FFF2-40B4-BE49-F238E27FC236}">
              <a16:creationId xmlns:a16="http://schemas.microsoft.com/office/drawing/2014/main" id="{EAA2BCFA-B6C8-4972-8A95-9171DCB6939E}"/>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199" name="Text Box 15">
          <a:extLst>
            <a:ext uri="{FF2B5EF4-FFF2-40B4-BE49-F238E27FC236}">
              <a16:creationId xmlns:a16="http://schemas.microsoft.com/office/drawing/2014/main" id="{C6B22C78-809C-4DAB-93DA-A5E8C4533AC1}"/>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0" name="Text Box 15">
          <a:extLst>
            <a:ext uri="{FF2B5EF4-FFF2-40B4-BE49-F238E27FC236}">
              <a16:creationId xmlns:a16="http://schemas.microsoft.com/office/drawing/2014/main" id="{2BDC6563-F713-42A4-AD74-A3A8BDF7E8F7}"/>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1" name="Text Box 15">
          <a:extLst>
            <a:ext uri="{FF2B5EF4-FFF2-40B4-BE49-F238E27FC236}">
              <a16:creationId xmlns:a16="http://schemas.microsoft.com/office/drawing/2014/main" id="{6ED6F149-863F-45A1-B3A2-472B18A2EE1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2" name="Text Box 15">
          <a:extLst>
            <a:ext uri="{FF2B5EF4-FFF2-40B4-BE49-F238E27FC236}">
              <a16:creationId xmlns:a16="http://schemas.microsoft.com/office/drawing/2014/main" id="{D515A5AB-58FE-4175-A715-CB8E197555A9}"/>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3" name="Text Box 15">
          <a:extLst>
            <a:ext uri="{FF2B5EF4-FFF2-40B4-BE49-F238E27FC236}">
              <a16:creationId xmlns:a16="http://schemas.microsoft.com/office/drawing/2014/main" id="{746EF204-818C-4D7E-BC10-0C7737B5EB50}"/>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4" name="Text Box 15">
          <a:extLst>
            <a:ext uri="{FF2B5EF4-FFF2-40B4-BE49-F238E27FC236}">
              <a16:creationId xmlns:a16="http://schemas.microsoft.com/office/drawing/2014/main" id="{78748A12-4886-44DF-BFAF-1E5F966CFA41}"/>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5" name="Text Box 15">
          <a:extLst>
            <a:ext uri="{FF2B5EF4-FFF2-40B4-BE49-F238E27FC236}">
              <a16:creationId xmlns:a16="http://schemas.microsoft.com/office/drawing/2014/main" id="{294D52DE-4272-4D21-BEAC-125CF014C11E}"/>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6" name="Text Box 15">
          <a:extLst>
            <a:ext uri="{FF2B5EF4-FFF2-40B4-BE49-F238E27FC236}">
              <a16:creationId xmlns:a16="http://schemas.microsoft.com/office/drawing/2014/main" id="{24DEB7F8-36CD-415C-A2AF-3E77214CB080}"/>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7" name="Text Box 15">
          <a:extLst>
            <a:ext uri="{FF2B5EF4-FFF2-40B4-BE49-F238E27FC236}">
              <a16:creationId xmlns:a16="http://schemas.microsoft.com/office/drawing/2014/main" id="{B1E93A88-0976-48CC-ADBE-6C16262C8553}"/>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8" name="Text Box 15">
          <a:extLst>
            <a:ext uri="{FF2B5EF4-FFF2-40B4-BE49-F238E27FC236}">
              <a16:creationId xmlns:a16="http://schemas.microsoft.com/office/drawing/2014/main" id="{C2760CBB-7DA6-4602-AD33-5F489FE59172}"/>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09" name="Text Box 15">
          <a:extLst>
            <a:ext uri="{FF2B5EF4-FFF2-40B4-BE49-F238E27FC236}">
              <a16:creationId xmlns:a16="http://schemas.microsoft.com/office/drawing/2014/main" id="{66AC5E28-9A95-4893-9C10-E0BDE3DAC18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0" name="Text Box 15">
          <a:extLst>
            <a:ext uri="{FF2B5EF4-FFF2-40B4-BE49-F238E27FC236}">
              <a16:creationId xmlns:a16="http://schemas.microsoft.com/office/drawing/2014/main" id="{B4D1F2AA-9B22-4A3A-9942-B15A89BC1706}"/>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1" name="Text Box 15">
          <a:extLst>
            <a:ext uri="{FF2B5EF4-FFF2-40B4-BE49-F238E27FC236}">
              <a16:creationId xmlns:a16="http://schemas.microsoft.com/office/drawing/2014/main" id="{0CBC6BE8-C6F6-425D-9A3B-96A95216E5EB}"/>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2" name="Text Box 15">
          <a:extLst>
            <a:ext uri="{FF2B5EF4-FFF2-40B4-BE49-F238E27FC236}">
              <a16:creationId xmlns:a16="http://schemas.microsoft.com/office/drawing/2014/main" id="{F38A00D4-23CB-4F36-8A4F-85EB99CBEAB4}"/>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3" name="Text Box 15">
          <a:extLst>
            <a:ext uri="{FF2B5EF4-FFF2-40B4-BE49-F238E27FC236}">
              <a16:creationId xmlns:a16="http://schemas.microsoft.com/office/drawing/2014/main" id="{3CDC3F59-0CDD-42EC-9BEC-2C33AA55F139}"/>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14" name="Text Box 15">
          <a:extLst>
            <a:ext uri="{FF2B5EF4-FFF2-40B4-BE49-F238E27FC236}">
              <a16:creationId xmlns:a16="http://schemas.microsoft.com/office/drawing/2014/main" id="{6CD126DE-F06F-4216-9D02-CAFE3716A922}"/>
            </a:ext>
          </a:extLst>
        </xdr:cNvPr>
        <xdr:cNvSpPr txBox="1">
          <a:spLocks noChangeArrowheads="1"/>
        </xdr:cNvSpPr>
      </xdr:nvSpPr>
      <xdr:spPr bwMode="auto">
        <a:xfrm>
          <a:off x="4743450" y="37680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215" name="Text Box 15">
          <a:extLst>
            <a:ext uri="{FF2B5EF4-FFF2-40B4-BE49-F238E27FC236}">
              <a16:creationId xmlns:a16="http://schemas.microsoft.com/office/drawing/2014/main" id="{C0740C4E-C9E4-44FD-8D48-E9206F860E48}"/>
            </a:ext>
          </a:extLst>
        </xdr:cNvPr>
        <xdr:cNvSpPr txBox="1">
          <a:spLocks noChangeArrowheads="1"/>
        </xdr:cNvSpPr>
      </xdr:nvSpPr>
      <xdr:spPr bwMode="auto">
        <a:xfrm>
          <a:off x="4743450" y="384238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16" name="Text Box 15">
          <a:extLst>
            <a:ext uri="{FF2B5EF4-FFF2-40B4-BE49-F238E27FC236}">
              <a16:creationId xmlns:a16="http://schemas.microsoft.com/office/drawing/2014/main" id="{EA451EBD-2CAB-4701-8A81-6D6724A9CF2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17" name="Text Box 15">
          <a:extLst>
            <a:ext uri="{FF2B5EF4-FFF2-40B4-BE49-F238E27FC236}">
              <a16:creationId xmlns:a16="http://schemas.microsoft.com/office/drawing/2014/main" id="{FF8082D4-73A7-4F6C-9EEF-33348D67B34E}"/>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218" name="Text Box 15">
          <a:extLst>
            <a:ext uri="{FF2B5EF4-FFF2-40B4-BE49-F238E27FC236}">
              <a16:creationId xmlns:a16="http://schemas.microsoft.com/office/drawing/2014/main" id="{4A3981E1-EAC6-48BF-8A39-399B06C08970}"/>
            </a:ext>
          </a:extLst>
        </xdr:cNvPr>
        <xdr:cNvSpPr txBox="1">
          <a:spLocks noChangeArrowheads="1"/>
        </xdr:cNvSpPr>
      </xdr:nvSpPr>
      <xdr:spPr bwMode="auto">
        <a:xfrm>
          <a:off x="4743450" y="384238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19" name="Text Box 15">
          <a:extLst>
            <a:ext uri="{FF2B5EF4-FFF2-40B4-BE49-F238E27FC236}">
              <a16:creationId xmlns:a16="http://schemas.microsoft.com/office/drawing/2014/main" id="{C83CE2D8-6724-40D9-BD0D-694FB858CBD4}"/>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20" name="Text Box 15">
          <a:extLst>
            <a:ext uri="{FF2B5EF4-FFF2-40B4-BE49-F238E27FC236}">
              <a16:creationId xmlns:a16="http://schemas.microsoft.com/office/drawing/2014/main" id="{C2DEB062-C5B2-47FF-A612-3D4556B2911F}"/>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221" name="Text Box 15">
          <a:extLst>
            <a:ext uri="{FF2B5EF4-FFF2-40B4-BE49-F238E27FC236}">
              <a16:creationId xmlns:a16="http://schemas.microsoft.com/office/drawing/2014/main" id="{44ECD79B-528A-4577-AE74-A419DE41526C}"/>
            </a:ext>
          </a:extLst>
        </xdr:cNvPr>
        <xdr:cNvSpPr txBox="1">
          <a:spLocks noChangeArrowheads="1"/>
        </xdr:cNvSpPr>
      </xdr:nvSpPr>
      <xdr:spPr bwMode="auto">
        <a:xfrm>
          <a:off x="4743450" y="384238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2" name="Text Box 15">
          <a:extLst>
            <a:ext uri="{FF2B5EF4-FFF2-40B4-BE49-F238E27FC236}">
              <a16:creationId xmlns:a16="http://schemas.microsoft.com/office/drawing/2014/main" id="{B26CCFF3-4DC8-4175-93E1-22555C45F1F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223" name="Text Box 15">
          <a:extLst>
            <a:ext uri="{FF2B5EF4-FFF2-40B4-BE49-F238E27FC236}">
              <a16:creationId xmlns:a16="http://schemas.microsoft.com/office/drawing/2014/main" id="{165115E3-CE0F-44E1-B210-03058329FD97}"/>
            </a:ext>
          </a:extLst>
        </xdr:cNvPr>
        <xdr:cNvSpPr txBox="1">
          <a:spLocks noChangeArrowheads="1"/>
        </xdr:cNvSpPr>
      </xdr:nvSpPr>
      <xdr:spPr bwMode="auto">
        <a:xfrm>
          <a:off x="4743450" y="384238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4" name="Text Box 15">
          <a:extLst>
            <a:ext uri="{FF2B5EF4-FFF2-40B4-BE49-F238E27FC236}">
              <a16:creationId xmlns:a16="http://schemas.microsoft.com/office/drawing/2014/main" id="{1825DC7C-C419-4A70-A685-546C8925AE4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5" name="Text Box 15">
          <a:extLst>
            <a:ext uri="{FF2B5EF4-FFF2-40B4-BE49-F238E27FC236}">
              <a16:creationId xmlns:a16="http://schemas.microsoft.com/office/drawing/2014/main" id="{DE310FBA-3DFA-4EA4-BF4D-FD42AEB6AAE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6" name="Text Box 15">
          <a:extLst>
            <a:ext uri="{FF2B5EF4-FFF2-40B4-BE49-F238E27FC236}">
              <a16:creationId xmlns:a16="http://schemas.microsoft.com/office/drawing/2014/main" id="{A2E32EE6-C70B-49AC-9147-A501573E5DA1}"/>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7" name="Text Box 15">
          <a:extLst>
            <a:ext uri="{FF2B5EF4-FFF2-40B4-BE49-F238E27FC236}">
              <a16:creationId xmlns:a16="http://schemas.microsoft.com/office/drawing/2014/main" id="{EB26EA79-014D-48AD-985B-7BEAB83D057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8" name="Text Box 15">
          <a:extLst>
            <a:ext uri="{FF2B5EF4-FFF2-40B4-BE49-F238E27FC236}">
              <a16:creationId xmlns:a16="http://schemas.microsoft.com/office/drawing/2014/main" id="{5F5F5DC7-036C-40C3-8722-6AE6D0BFAFBE}"/>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29" name="Text Box 15">
          <a:extLst>
            <a:ext uri="{FF2B5EF4-FFF2-40B4-BE49-F238E27FC236}">
              <a16:creationId xmlns:a16="http://schemas.microsoft.com/office/drawing/2014/main" id="{77BFD33C-CB4E-47A9-A4D6-F78588DC731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0" name="Text Box 15">
          <a:extLst>
            <a:ext uri="{FF2B5EF4-FFF2-40B4-BE49-F238E27FC236}">
              <a16:creationId xmlns:a16="http://schemas.microsoft.com/office/drawing/2014/main" id="{16214A96-E6D8-498E-9475-8E6D465F2438}"/>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1" name="Text Box 15">
          <a:extLst>
            <a:ext uri="{FF2B5EF4-FFF2-40B4-BE49-F238E27FC236}">
              <a16:creationId xmlns:a16="http://schemas.microsoft.com/office/drawing/2014/main" id="{D0454BCA-EA9F-4A84-BEF8-F11BE0F65231}"/>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2" name="Text Box 15">
          <a:extLst>
            <a:ext uri="{FF2B5EF4-FFF2-40B4-BE49-F238E27FC236}">
              <a16:creationId xmlns:a16="http://schemas.microsoft.com/office/drawing/2014/main" id="{992DACA3-4F5D-4E45-8775-933AC07F4999}"/>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3" name="Text Box 15">
          <a:extLst>
            <a:ext uri="{FF2B5EF4-FFF2-40B4-BE49-F238E27FC236}">
              <a16:creationId xmlns:a16="http://schemas.microsoft.com/office/drawing/2014/main" id="{22F435CF-7BAD-4D44-B5CF-71AEE72764D3}"/>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4" name="Text Box 15">
          <a:extLst>
            <a:ext uri="{FF2B5EF4-FFF2-40B4-BE49-F238E27FC236}">
              <a16:creationId xmlns:a16="http://schemas.microsoft.com/office/drawing/2014/main" id="{699C0DBB-B4E6-4923-BBC0-C89797F127E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5" name="Text Box 15">
          <a:extLst>
            <a:ext uri="{FF2B5EF4-FFF2-40B4-BE49-F238E27FC236}">
              <a16:creationId xmlns:a16="http://schemas.microsoft.com/office/drawing/2014/main" id="{A338C64C-9CF9-4C99-A08A-D956D2F5B89D}"/>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6" name="Text Box 15">
          <a:extLst>
            <a:ext uri="{FF2B5EF4-FFF2-40B4-BE49-F238E27FC236}">
              <a16:creationId xmlns:a16="http://schemas.microsoft.com/office/drawing/2014/main" id="{34675B7D-7C2D-417B-A6EF-272594C7923D}"/>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7" name="Text Box 15">
          <a:extLst>
            <a:ext uri="{FF2B5EF4-FFF2-40B4-BE49-F238E27FC236}">
              <a16:creationId xmlns:a16="http://schemas.microsoft.com/office/drawing/2014/main" id="{2A013291-057A-4046-BD96-6D9384F56DBA}"/>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8" name="Text Box 15">
          <a:extLst>
            <a:ext uri="{FF2B5EF4-FFF2-40B4-BE49-F238E27FC236}">
              <a16:creationId xmlns:a16="http://schemas.microsoft.com/office/drawing/2014/main" id="{B6D5C954-0755-4EFB-AEC5-0B7144B0F340}"/>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39" name="Text Box 15">
          <a:extLst>
            <a:ext uri="{FF2B5EF4-FFF2-40B4-BE49-F238E27FC236}">
              <a16:creationId xmlns:a16="http://schemas.microsoft.com/office/drawing/2014/main" id="{8CC151E8-3D55-4259-B7AB-E6C39CAED912}"/>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40" name="Text Box 15">
          <a:extLst>
            <a:ext uri="{FF2B5EF4-FFF2-40B4-BE49-F238E27FC236}">
              <a16:creationId xmlns:a16="http://schemas.microsoft.com/office/drawing/2014/main" id="{E441393C-6D20-458B-9DD5-BB3D01A21ADF}"/>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241" name="Text Box 15">
          <a:extLst>
            <a:ext uri="{FF2B5EF4-FFF2-40B4-BE49-F238E27FC236}">
              <a16:creationId xmlns:a16="http://schemas.microsoft.com/office/drawing/2014/main" id="{58461477-F377-422E-B5A4-0B84353B2C4A}"/>
            </a:ext>
          </a:extLst>
        </xdr:cNvPr>
        <xdr:cNvSpPr txBox="1">
          <a:spLocks noChangeArrowheads="1"/>
        </xdr:cNvSpPr>
      </xdr:nvSpPr>
      <xdr:spPr bwMode="auto">
        <a:xfrm>
          <a:off x="4743450" y="384238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2" name="Text Box 15">
          <a:extLst>
            <a:ext uri="{FF2B5EF4-FFF2-40B4-BE49-F238E27FC236}">
              <a16:creationId xmlns:a16="http://schemas.microsoft.com/office/drawing/2014/main" id="{B3E8C18C-6B3A-4F63-AC26-C1953E487348}"/>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3" name="Text Box 15">
          <a:extLst>
            <a:ext uri="{FF2B5EF4-FFF2-40B4-BE49-F238E27FC236}">
              <a16:creationId xmlns:a16="http://schemas.microsoft.com/office/drawing/2014/main" id="{CD0F0D13-F139-4A7F-B05B-BE6128856C41}"/>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4" name="Text Box 15">
          <a:extLst>
            <a:ext uri="{FF2B5EF4-FFF2-40B4-BE49-F238E27FC236}">
              <a16:creationId xmlns:a16="http://schemas.microsoft.com/office/drawing/2014/main" id="{011BEA23-9CE6-440C-B404-3A6033E1FEDE}"/>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5" name="Text Box 15">
          <a:extLst>
            <a:ext uri="{FF2B5EF4-FFF2-40B4-BE49-F238E27FC236}">
              <a16:creationId xmlns:a16="http://schemas.microsoft.com/office/drawing/2014/main" id="{3F14C900-424C-4302-A6CF-D7EC0126329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6" name="Text Box 15">
          <a:extLst>
            <a:ext uri="{FF2B5EF4-FFF2-40B4-BE49-F238E27FC236}">
              <a16:creationId xmlns:a16="http://schemas.microsoft.com/office/drawing/2014/main" id="{6BEBB51C-3F5B-4BEF-87D2-58F1FA51366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7" name="Text Box 15">
          <a:extLst>
            <a:ext uri="{FF2B5EF4-FFF2-40B4-BE49-F238E27FC236}">
              <a16:creationId xmlns:a16="http://schemas.microsoft.com/office/drawing/2014/main" id="{D39A9063-E2C2-489D-8157-34E3AA13AE8B}"/>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8" name="Text Box 15">
          <a:extLst>
            <a:ext uri="{FF2B5EF4-FFF2-40B4-BE49-F238E27FC236}">
              <a16:creationId xmlns:a16="http://schemas.microsoft.com/office/drawing/2014/main" id="{FD408C65-B13D-4817-89C7-A1873475A9C4}"/>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49" name="Text Box 15">
          <a:extLst>
            <a:ext uri="{FF2B5EF4-FFF2-40B4-BE49-F238E27FC236}">
              <a16:creationId xmlns:a16="http://schemas.microsoft.com/office/drawing/2014/main" id="{7408B423-C6FA-4826-9662-3782EA3D3057}"/>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0" name="Text Box 15">
          <a:extLst>
            <a:ext uri="{FF2B5EF4-FFF2-40B4-BE49-F238E27FC236}">
              <a16:creationId xmlns:a16="http://schemas.microsoft.com/office/drawing/2014/main" id="{DCA90180-198F-4874-A52F-F5E068CF1034}"/>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1" name="Text Box 15">
          <a:extLst>
            <a:ext uri="{FF2B5EF4-FFF2-40B4-BE49-F238E27FC236}">
              <a16:creationId xmlns:a16="http://schemas.microsoft.com/office/drawing/2014/main" id="{A1BCF472-DEAE-4200-A761-294EF98F0A9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2" name="Text Box 15">
          <a:extLst>
            <a:ext uri="{FF2B5EF4-FFF2-40B4-BE49-F238E27FC236}">
              <a16:creationId xmlns:a16="http://schemas.microsoft.com/office/drawing/2014/main" id="{33A9E437-918C-4E09-9C8A-91CE93510783}"/>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3" name="Text Box 15">
          <a:extLst>
            <a:ext uri="{FF2B5EF4-FFF2-40B4-BE49-F238E27FC236}">
              <a16:creationId xmlns:a16="http://schemas.microsoft.com/office/drawing/2014/main" id="{C6EF8E80-F598-4A03-B22D-85ED1CB7C82B}"/>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4" name="Text Box 15">
          <a:extLst>
            <a:ext uri="{FF2B5EF4-FFF2-40B4-BE49-F238E27FC236}">
              <a16:creationId xmlns:a16="http://schemas.microsoft.com/office/drawing/2014/main" id="{A7E44A80-B8E4-4CEF-89AC-398466FA35C6}"/>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5" name="Text Box 15">
          <a:extLst>
            <a:ext uri="{FF2B5EF4-FFF2-40B4-BE49-F238E27FC236}">
              <a16:creationId xmlns:a16="http://schemas.microsoft.com/office/drawing/2014/main" id="{D06D9ED0-44CF-457A-9687-FDE104C36910}"/>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6" name="Text Box 15">
          <a:extLst>
            <a:ext uri="{FF2B5EF4-FFF2-40B4-BE49-F238E27FC236}">
              <a16:creationId xmlns:a16="http://schemas.microsoft.com/office/drawing/2014/main" id="{8303764A-D080-4E73-973D-4F5CFB554F39}"/>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7" name="Text Box 15">
          <a:extLst>
            <a:ext uri="{FF2B5EF4-FFF2-40B4-BE49-F238E27FC236}">
              <a16:creationId xmlns:a16="http://schemas.microsoft.com/office/drawing/2014/main" id="{81115247-0992-4210-A732-1130839FCD0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8" name="Text Box 15">
          <a:extLst>
            <a:ext uri="{FF2B5EF4-FFF2-40B4-BE49-F238E27FC236}">
              <a16:creationId xmlns:a16="http://schemas.microsoft.com/office/drawing/2014/main" id="{6792D939-4ED6-49B9-89C0-BEDDB2EFC861}"/>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59" name="Text Box 15">
          <a:extLst>
            <a:ext uri="{FF2B5EF4-FFF2-40B4-BE49-F238E27FC236}">
              <a16:creationId xmlns:a16="http://schemas.microsoft.com/office/drawing/2014/main" id="{02146D2E-737E-4A1B-B666-A64564B5568D}"/>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0" name="Text Box 15">
          <a:extLst>
            <a:ext uri="{FF2B5EF4-FFF2-40B4-BE49-F238E27FC236}">
              <a16:creationId xmlns:a16="http://schemas.microsoft.com/office/drawing/2014/main" id="{CB875989-58DD-4BE3-A9D0-437AC189F7A5}"/>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1" name="Text Box 15">
          <a:extLst>
            <a:ext uri="{FF2B5EF4-FFF2-40B4-BE49-F238E27FC236}">
              <a16:creationId xmlns:a16="http://schemas.microsoft.com/office/drawing/2014/main" id="{3EEFACED-1B7A-42A1-A394-16BEE88ED827}"/>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262" name="Text Box 15">
          <a:extLst>
            <a:ext uri="{FF2B5EF4-FFF2-40B4-BE49-F238E27FC236}">
              <a16:creationId xmlns:a16="http://schemas.microsoft.com/office/drawing/2014/main" id="{93D6BD13-AC73-43DA-928F-EB202BDC4B36}"/>
            </a:ext>
          </a:extLst>
        </xdr:cNvPr>
        <xdr:cNvSpPr txBox="1">
          <a:spLocks noChangeArrowheads="1"/>
        </xdr:cNvSpPr>
      </xdr:nvSpPr>
      <xdr:spPr bwMode="auto">
        <a:xfrm>
          <a:off x="4743450" y="3916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263" name="Text Box 15">
          <a:extLst>
            <a:ext uri="{FF2B5EF4-FFF2-40B4-BE49-F238E27FC236}">
              <a16:creationId xmlns:a16="http://schemas.microsoft.com/office/drawing/2014/main" id="{D563E00F-9658-40FC-A90B-F2DFA9FEA6D3}"/>
            </a:ext>
          </a:extLst>
        </xdr:cNvPr>
        <xdr:cNvSpPr txBox="1">
          <a:spLocks noChangeArrowheads="1"/>
        </xdr:cNvSpPr>
      </xdr:nvSpPr>
      <xdr:spPr bwMode="auto">
        <a:xfrm>
          <a:off x="4743450" y="39909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64" name="Text Box 15">
          <a:extLst>
            <a:ext uri="{FF2B5EF4-FFF2-40B4-BE49-F238E27FC236}">
              <a16:creationId xmlns:a16="http://schemas.microsoft.com/office/drawing/2014/main" id="{85AD58F0-CA88-43C8-8130-9F4569CDF3D6}"/>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65" name="Text Box 15">
          <a:extLst>
            <a:ext uri="{FF2B5EF4-FFF2-40B4-BE49-F238E27FC236}">
              <a16:creationId xmlns:a16="http://schemas.microsoft.com/office/drawing/2014/main" id="{437E0210-9E6D-4384-A8DA-3DC3446ACFAB}"/>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266" name="Text Box 15">
          <a:extLst>
            <a:ext uri="{FF2B5EF4-FFF2-40B4-BE49-F238E27FC236}">
              <a16:creationId xmlns:a16="http://schemas.microsoft.com/office/drawing/2014/main" id="{EDB0ABBD-276B-4FEE-B881-B5E9B497854C}"/>
            </a:ext>
          </a:extLst>
        </xdr:cNvPr>
        <xdr:cNvSpPr txBox="1">
          <a:spLocks noChangeArrowheads="1"/>
        </xdr:cNvSpPr>
      </xdr:nvSpPr>
      <xdr:spPr bwMode="auto">
        <a:xfrm>
          <a:off x="4743450" y="399097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67" name="Text Box 15">
          <a:extLst>
            <a:ext uri="{FF2B5EF4-FFF2-40B4-BE49-F238E27FC236}">
              <a16:creationId xmlns:a16="http://schemas.microsoft.com/office/drawing/2014/main" id="{6044D56C-6152-473E-9DC5-7F7999EE4F1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68" name="Text Box 15">
          <a:extLst>
            <a:ext uri="{FF2B5EF4-FFF2-40B4-BE49-F238E27FC236}">
              <a16:creationId xmlns:a16="http://schemas.microsoft.com/office/drawing/2014/main" id="{23F61B06-0BEA-4A1C-899F-CDAC47CA7D9D}"/>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4269" name="Text Box 15">
          <a:extLst>
            <a:ext uri="{FF2B5EF4-FFF2-40B4-BE49-F238E27FC236}">
              <a16:creationId xmlns:a16="http://schemas.microsoft.com/office/drawing/2014/main" id="{C6C8F02E-17DA-45B6-99BF-B004C75A1693}"/>
            </a:ext>
          </a:extLst>
        </xdr:cNvPr>
        <xdr:cNvSpPr txBox="1">
          <a:spLocks noChangeArrowheads="1"/>
        </xdr:cNvSpPr>
      </xdr:nvSpPr>
      <xdr:spPr bwMode="auto">
        <a:xfrm>
          <a:off x="4743450" y="399097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0" name="Text Box 15">
          <a:extLst>
            <a:ext uri="{FF2B5EF4-FFF2-40B4-BE49-F238E27FC236}">
              <a16:creationId xmlns:a16="http://schemas.microsoft.com/office/drawing/2014/main" id="{282C70FE-4463-4BD1-89E0-CF2FD991363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271" name="Text Box 15">
          <a:extLst>
            <a:ext uri="{FF2B5EF4-FFF2-40B4-BE49-F238E27FC236}">
              <a16:creationId xmlns:a16="http://schemas.microsoft.com/office/drawing/2014/main" id="{9F427C3A-62CB-4B1C-BCED-A00F5F10331D}"/>
            </a:ext>
          </a:extLst>
        </xdr:cNvPr>
        <xdr:cNvSpPr txBox="1">
          <a:spLocks noChangeArrowheads="1"/>
        </xdr:cNvSpPr>
      </xdr:nvSpPr>
      <xdr:spPr bwMode="auto">
        <a:xfrm>
          <a:off x="4743450" y="399097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2" name="Text Box 15">
          <a:extLst>
            <a:ext uri="{FF2B5EF4-FFF2-40B4-BE49-F238E27FC236}">
              <a16:creationId xmlns:a16="http://schemas.microsoft.com/office/drawing/2014/main" id="{7A8BA312-6317-4EB9-AC6B-F66718225661}"/>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3" name="Text Box 15">
          <a:extLst>
            <a:ext uri="{FF2B5EF4-FFF2-40B4-BE49-F238E27FC236}">
              <a16:creationId xmlns:a16="http://schemas.microsoft.com/office/drawing/2014/main" id="{A2FF2BA0-4326-4495-BA99-6B509DEA7B78}"/>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4" name="Text Box 15">
          <a:extLst>
            <a:ext uri="{FF2B5EF4-FFF2-40B4-BE49-F238E27FC236}">
              <a16:creationId xmlns:a16="http://schemas.microsoft.com/office/drawing/2014/main" id="{1ACE880A-F60C-45EA-A99B-481B8855ABF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5" name="Text Box 15">
          <a:extLst>
            <a:ext uri="{FF2B5EF4-FFF2-40B4-BE49-F238E27FC236}">
              <a16:creationId xmlns:a16="http://schemas.microsoft.com/office/drawing/2014/main" id="{129FD50C-6C6A-4F10-8704-C90843F660E7}"/>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6" name="Text Box 15">
          <a:extLst>
            <a:ext uri="{FF2B5EF4-FFF2-40B4-BE49-F238E27FC236}">
              <a16:creationId xmlns:a16="http://schemas.microsoft.com/office/drawing/2014/main" id="{E3451108-A2A3-4B2F-AEA9-2C5C5E3BE23F}"/>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7" name="Text Box 15">
          <a:extLst>
            <a:ext uri="{FF2B5EF4-FFF2-40B4-BE49-F238E27FC236}">
              <a16:creationId xmlns:a16="http://schemas.microsoft.com/office/drawing/2014/main" id="{BE1B3170-EE84-4CE3-BAB1-F62DD2026DE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8" name="Text Box 15">
          <a:extLst>
            <a:ext uri="{FF2B5EF4-FFF2-40B4-BE49-F238E27FC236}">
              <a16:creationId xmlns:a16="http://schemas.microsoft.com/office/drawing/2014/main" id="{FDAC3EEC-7B05-493F-BDA1-3CD6A3C2C0DF}"/>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79" name="Text Box 15">
          <a:extLst>
            <a:ext uri="{FF2B5EF4-FFF2-40B4-BE49-F238E27FC236}">
              <a16:creationId xmlns:a16="http://schemas.microsoft.com/office/drawing/2014/main" id="{D7337E69-A142-48F8-B77E-052106250A65}"/>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0" name="Text Box 15">
          <a:extLst>
            <a:ext uri="{FF2B5EF4-FFF2-40B4-BE49-F238E27FC236}">
              <a16:creationId xmlns:a16="http://schemas.microsoft.com/office/drawing/2014/main" id="{A1AE25ED-AF4E-4EA0-8F5B-48CCA4BEF087}"/>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1" name="Text Box 15">
          <a:extLst>
            <a:ext uri="{FF2B5EF4-FFF2-40B4-BE49-F238E27FC236}">
              <a16:creationId xmlns:a16="http://schemas.microsoft.com/office/drawing/2014/main" id="{07949581-E6E7-4A95-8545-817D96342E94}"/>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2" name="Text Box 15">
          <a:extLst>
            <a:ext uri="{FF2B5EF4-FFF2-40B4-BE49-F238E27FC236}">
              <a16:creationId xmlns:a16="http://schemas.microsoft.com/office/drawing/2014/main" id="{B172A8FF-4B38-4F14-B27E-064369B40BB0}"/>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3" name="Text Box 15">
          <a:extLst>
            <a:ext uri="{FF2B5EF4-FFF2-40B4-BE49-F238E27FC236}">
              <a16:creationId xmlns:a16="http://schemas.microsoft.com/office/drawing/2014/main" id="{37EF200E-C77E-4452-B81F-C5B64CA9BB1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4" name="Text Box 15">
          <a:extLst>
            <a:ext uri="{FF2B5EF4-FFF2-40B4-BE49-F238E27FC236}">
              <a16:creationId xmlns:a16="http://schemas.microsoft.com/office/drawing/2014/main" id="{1D78CA83-5681-4824-A335-3E30C704C3FE}"/>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5" name="Text Box 15">
          <a:extLst>
            <a:ext uri="{FF2B5EF4-FFF2-40B4-BE49-F238E27FC236}">
              <a16:creationId xmlns:a16="http://schemas.microsoft.com/office/drawing/2014/main" id="{BD2DDD65-6AEC-4EE2-82A4-F3B598ADCB03}"/>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6" name="Text Box 15">
          <a:extLst>
            <a:ext uri="{FF2B5EF4-FFF2-40B4-BE49-F238E27FC236}">
              <a16:creationId xmlns:a16="http://schemas.microsoft.com/office/drawing/2014/main" id="{AEE67D1F-9D0E-4FD2-A641-2EBBB55E3290}"/>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7" name="Text Box 15">
          <a:extLst>
            <a:ext uri="{FF2B5EF4-FFF2-40B4-BE49-F238E27FC236}">
              <a16:creationId xmlns:a16="http://schemas.microsoft.com/office/drawing/2014/main" id="{E427A323-F087-4FE4-821E-6B5F1748D993}"/>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8" name="Text Box 15">
          <a:extLst>
            <a:ext uri="{FF2B5EF4-FFF2-40B4-BE49-F238E27FC236}">
              <a16:creationId xmlns:a16="http://schemas.microsoft.com/office/drawing/2014/main" id="{1ED02707-0BDE-4B31-A93D-59D7D891811C}"/>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89" name="Text Box 15">
          <a:extLst>
            <a:ext uri="{FF2B5EF4-FFF2-40B4-BE49-F238E27FC236}">
              <a16:creationId xmlns:a16="http://schemas.microsoft.com/office/drawing/2014/main" id="{7A703894-F18D-425A-A085-4C4233CFAB35}"/>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0" name="Text Box 15">
          <a:extLst>
            <a:ext uri="{FF2B5EF4-FFF2-40B4-BE49-F238E27FC236}">
              <a16:creationId xmlns:a16="http://schemas.microsoft.com/office/drawing/2014/main" id="{F26D1C35-35F7-4175-8736-C30B464093BA}"/>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1" name="Text Box 15">
          <a:extLst>
            <a:ext uri="{FF2B5EF4-FFF2-40B4-BE49-F238E27FC236}">
              <a16:creationId xmlns:a16="http://schemas.microsoft.com/office/drawing/2014/main" id="{D24D19AA-129D-4DEA-8BD2-E670C82724E1}"/>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292" name="Text Box 15">
          <a:extLst>
            <a:ext uri="{FF2B5EF4-FFF2-40B4-BE49-F238E27FC236}">
              <a16:creationId xmlns:a16="http://schemas.microsoft.com/office/drawing/2014/main" id="{3CB2EF78-7B2F-44AB-AFC8-66FB701C756D}"/>
            </a:ext>
          </a:extLst>
        </xdr:cNvPr>
        <xdr:cNvSpPr txBox="1">
          <a:spLocks noChangeArrowheads="1"/>
        </xdr:cNvSpPr>
      </xdr:nvSpPr>
      <xdr:spPr bwMode="auto">
        <a:xfrm>
          <a:off x="4743450" y="399097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293" name="Text Box 15">
          <a:extLst>
            <a:ext uri="{FF2B5EF4-FFF2-40B4-BE49-F238E27FC236}">
              <a16:creationId xmlns:a16="http://schemas.microsoft.com/office/drawing/2014/main" id="{BD4DC0D4-DBBF-4730-8032-44698ADFD43A}"/>
            </a:ext>
          </a:extLst>
        </xdr:cNvPr>
        <xdr:cNvSpPr txBox="1">
          <a:spLocks noChangeArrowheads="1"/>
        </xdr:cNvSpPr>
      </xdr:nvSpPr>
      <xdr:spPr bwMode="auto">
        <a:xfrm>
          <a:off x="4743450" y="40652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294" name="Text Box 15">
          <a:extLst>
            <a:ext uri="{FF2B5EF4-FFF2-40B4-BE49-F238E27FC236}">
              <a16:creationId xmlns:a16="http://schemas.microsoft.com/office/drawing/2014/main" id="{BF2ADBC8-78B5-446A-AB64-6F6C0F60D21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295" name="Text Box 15">
          <a:extLst>
            <a:ext uri="{FF2B5EF4-FFF2-40B4-BE49-F238E27FC236}">
              <a16:creationId xmlns:a16="http://schemas.microsoft.com/office/drawing/2014/main" id="{5E687FC3-9ADC-4BF9-9A3E-2E0D58D31FF2}"/>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296" name="Text Box 15">
          <a:extLst>
            <a:ext uri="{FF2B5EF4-FFF2-40B4-BE49-F238E27FC236}">
              <a16:creationId xmlns:a16="http://schemas.microsoft.com/office/drawing/2014/main" id="{EDA09B7C-5135-490D-9319-C8C22F216B8F}"/>
            </a:ext>
          </a:extLst>
        </xdr:cNvPr>
        <xdr:cNvSpPr txBox="1">
          <a:spLocks noChangeArrowheads="1"/>
        </xdr:cNvSpPr>
      </xdr:nvSpPr>
      <xdr:spPr bwMode="auto">
        <a:xfrm>
          <a:off x="4743450" y="406527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297" name="Text Box 15">
          <a:extLst>
            <a:ext uri="{FF2B5EF4-FFF2-40B4-BE49-F238E27FC236}">
              <a16:creationId xmlns:a16="http://schemas.microsoft.com/office/drawing/2014/main" id="{71AE3CE1-F21E-409A-B3A3-42E9B92B90C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298" name="Text Box 15">
          <a:extLst>
            <a:ext uri="{FF2B5EF4-FFF2-40B4-BE49-F238E27FC236}">
              <a16:creationId xmlns:a16="http://schemas.microsoft.com/office/drawing/2014/main" id="{01C15494-2D8F-4E79-BD77-9FB84D2EC964}"/>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299" name="Text Box 15">
          <a:extLst>
            <a:ext uri="{FF2B5EF4-FFF2-40B4-BE49-F238E27FC236}">
              <a16:creationId xmlns:a16="http://schemas.microsoft.com/office/drawing/2014/main" id="{7A45F1BA-3F60-424C-BEDB-EA504338BA41}"/>
            </a:ext>
          </a:extLst>
        </xdr:cNvPr>
        <xdr:cNvSpPr txBox="1">
          <a:spLocks noChangeArrowheads="1"/>
        </xdr:cNvSpPr>
      </xdr:nvSpPr>
      <xdr:spPr bwMode="auto">
        <a:xfrm>
          <a:off x="4743450" y="406527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0" name="Text Box 15">
          <a:extLst>
            <a:ext uri="{FF2B5EF4-FFF2-40B4-BE49-F238E27FC236}">
              <a16:creationId xmlns:a16="http://schemas.microsoft.com/office/drawing/2014/main" id="{87F7BC2E-F2F7-4BB0-8D9E-9B9555F05A5C}"/>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01" name="Text Box 15">
          <a:extLst>
            <a:ext uri="{FF2B5EF4-FFF2-40B4-BE49-F238E27FC236}">
              <a16:creationId xmlns:a16="http://schemas.microsoft.com/office/drawing/2014/main" id="{AC948C99-7892-43D3-A7CC-BDE4CDCDFD1D}"/>
            </a:ext>
          </a:extLst>
        </xdr:cNvPr>
        <xdr:cNvSpPr txBox="1">
          <a:spLocks noChangeArrowheads="1"/>
        </xdr:cNvSpPr>
      </xdr:nvSpPr>
      <xdr:spPr bwMode="auto">
        <a:xfrm>
          <a:off x="4743450" y="40652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2" name="Text Box 15">
          <a:extLst>
            <a:ext uri="{FF2B5EF4-FFF2-40B4-BE49-F238E27FC236}">
              <a16:creationId xmlns:a16="http://schemas.microsoft.com/office/drawing/2014/main" id="{7F8662AB-6C13-4772-BE5E-B9EA338FAF0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3" name="Text Box 15">
          <a:extLst>
            <a:ext uri="{FF2B5EF4-FFF2-40B4-BE49-F238E27FC236}">
              <a16:creationId xmlns:a16="http://schemas.microsoft.com/office/drawing/2014/main" id="{408864CE-C952-411E-A4DE-019569F9056B}"/>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4" name="Text Box 15">
          <a:extLst>
            <a:ext uri="{FF2B5EF4-FFF2-40B4-BE49-F238E27FC236}">
              <a16:creationId xmlns:a16="http://schemas.microsoft.com/office/drawing/2014/main" id="{C9758C6D-5B5C-42D9-9DCC-EBA7EDC2AB2D}"/>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5" name="Text Box 15">
          <a:extLst>
            <a:ext uri="{FF2B5EF4-FFF2-40B4-BE49-F238E27FC236}">
              <a16:creationId xmlns:a16="http://schemas.microsoft.com/office/drawing/2014/main" id="{E26810AA-B5AC-4007-99B3-1205A0ECF590}"/>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6" name="Text Box 15">
          <a:extLst>
            <a:ext uri="{FF2B5EF4-FFF2-40B4-BE49-F238E27FC236}">
              <a16:creationId xmlns:a16="http://schemas.microsoft.com/office/drawing/2014/main" id="{F35D50AD-B403-4EF2-B7D4-FBD129947C69}"/>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7" name="Text Box 15">
          <a:extLst>
            <a:ext uri="{FF2B5EF4-FFF2-40B4-BE49-F238E27FC236}">
              <a16:creationId xmlns:a16="http://schemas.microsoft.com/office/drawing/2014/main" id="{E10A5ECC-1D06-4794-AC86-6070D37C4A10}"/>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8" name="Text Box 15">
          <a:extLst>
            <a:ext uri="{FF2B5EF4-FFF2-40B4-BE49-F238E27FC236}">
              <a16:creationId xmlns:a16="http://schemas.microsoft.com/office/drawing/2014/main" id="{F8D4F8DA-AA94-43E2-BE92-2E1B4711327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09" name="Text Box 15">
          <a:extLst>
            <a:ext uri="{FF2B5EF4-FFF2-40B4-BE49-F238E27FC236}">
              <a16:creationId xmlns:a16="http://schemas.microsoft.com/office/drawing/2014/main" id="{1D42C488-8165-4082-A9B8-490C1B863F5A}"/>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0" name="Text Box 15">
          <a:extLst>
            <a:ext uri="{FF2B5EF4-FFF2-40B4-BE49-F238E27FC236}">
              <a16:creationId xmlns:a16="http://schemas.microsoft.com/office/drawing/2014/main" id="{26E87BA6-064C-4AB1-99E9-9FE8877016A4}"/>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1" name="Text Box 15">
          <a:extLst>
            <a:ext uri="{FF2B5EF4-FFF2-40B4-BE49-F238E27FC236}">
              <a16:creationId xmlns:a16="http://schemas.microsoft.com/office/drawing/2014/main" id="{343477CB-7B34-4AA3-8B0C-2F8CB913756C}"/>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2" name="Text Box 15">
          <a:extLst>
            <a:ext uri="{FF2B5EF4-FFF2-40B4-BE49-F238E27FC236}">
              <a16:creationId xmlns:a16="http://schemas.microsoft.com/office/drawing/2014/main" id="{1FA7DEFF-88AB-4FCC-BC05-2CA2AA9EB44F}"/>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3" name="Text Box 15">
          <a:extLst>
            <a:ext uri="{FF2B5EF4-FFF2-40B4-BE49-F238E27FC236}">
              <a16:creationId xmlns:a16="http://schemas.microsoft.com/office/drawing/2014/main" id="{CC5FE3D0-92B5-4BEB-AA17-2593431A6EE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4" name="Text Box 15">
          <a:extLst>
            <a:ext uri="{FF2B5EF4-FFF2-40B4-BE49-F238E27FC236}">
              <a16:creationId xmlns:a16="http://schemas.microsoft.com/office/drawing/2014/main" id="{A156405F-6CC7-46A1-84AB-7089CD094C9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5" name="Text Box 15">
          <a:extLst>
            <a:ext uri="{FF2B5EF4-FFF2-40B4-BE49-F238E27FC236}">
              <a16:creationId xmlns:a16="http://schemas.microsoft.com/office/drawing/2014/main" id="{22FBCF8A-8688-413A-97E3-51E930FF0539}"/>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6" name="Text Box 15">
          <a:extLst>
            <a:ext uri="{FF2B5EF4-FFF2-40B4-BE49-F238E27FC236}">
              <a16:creationId xmlns:a16="http://schemas.microsoft.com/office/drawing/2014/main" id="{853DBC5B-F021-4338-9230-08DE163465C2}"/>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7" name="Text Box 15">
          <a:extLst>
            <a:ext uri="{FF2B5EF4-FFF2-40B4-BE49-F238E27FC236}">
              <a16:creationId xmlns:a16="http://schemas.microsoft.com/office/drawing/2014/main" id="{2B9DA289-5569-4C27-9CFA-432EE578CC06}"/>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8" name="Text Box 15">
          <a:extLst>
            <a:ext uri="{FF2B5EF4-FFF2-40B4-BE49-F238E27FC236}">
              <a16:creationId xmlns:a16="http://schemas.microsoft.com/office/drawing/2014/main" id="{9F252EF4-7046-4941-9DA5-E24B631CE23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19" name="Text Box 15">
          <a:extLst>
            <a:ext uri="{FF2B5EF4-FFF2-40B4-BE49-F238E27FC236}">
              <a16:creationId xmlns:a16="http://schemas.microsoft.com/office/drawing/2014/main" id="{3FA0E4C7-B03F-4796-9689-4D88D1EB91EE}"/>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0" name="Text Box 15">
          <a:extLst>
            <a:ext uri="{FF2B5EF4-FFF2-40B4-BE49-F238E27FC236}">
              <a16:creationId xmlns:a16="http://schemas.microsoft.com/office/drawing/2014/main" id="{72227F9A-15F1-40B9-B51B-2CDB354496F7}"/>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1" name="Text Box 15">
          <a:extLst>
            <a:ext uri="{FF2B5EF4-FFF2-40B4-BE49-F238E27FC236}">
              <a16:creationId xmlns:a16="http://schemas.microsoft.com/office/drawing/2014/main" id="{A6100C2B-5AFE-4934-9924-39B78D28F15D}"/>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22" name="Text Box 15">
          <a:extLst>
            <a:ext uri="{FF2B5EF4-FFF2-40B4-BE49-F238E27FC236}">
              <a16:creationId xmlns:a16="http://schemas.microsoft.com/office/drawing/2014/main" id="{C94FB8EA-6B1D-4EE9-9969-31E0A1AE50B4}"/>
            </a:ext>
          </a:extLst>
        </xdr:cNvPr>
        <xdr:cNvSpPr txBox="1">
          <a:spLocks noChangeArrowheads="1"/>
        </xdr:cNvSpPr>
      </xdr:nvSpPr>
      <xdr:spPr bwMode="auto">
        <a:xfrm>
          <a:off x="4743450" y="40652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3" name="Text Box 15">
          <a:extLst>
            <a:ext uri="{FF2B5EF4-FFF2-40B4-BE49-F238E27FC236}">
              <a16:creationId xmlns:a16="http://schemas.microsoft.com/office/drawing/2014/main" id="{B4EC4D33-2A88-4B00-864F-9F79D4F9CDFD}"/>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4" name="Text Box 15">
          <a:extLst>
            <a:ext uri="{FF2B5EF4-FFF2-40B4-BE49-F238E27FC236}">
              <a16:creationId xmlns:a16="http://schemas.microsoft.com/office/drawing/2014/main" id="{7469EDA2-BEB7-4301-A898-FB36BB69E77A}"/>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5" name="Text Box 15">
          <a:extLst>
            <a:ext uri="{FF2B5EF4-FFF2-40B4-BE49-F238E27FC236}">
              <a16:creationId xmlns:a16="http://schemas.microsoft.com/office/drawing/2014/main" id="{8D8A9E81-00CD-4F80-835B-37FCF8ECB27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6" name="Text Box 15">
          <a:extLst>
            <a:ext uri="{FF2B5EF4-FFF2-40B4-BE49-F238E27FC236}">
              <a16:creationId xmlns:a16="http://schemas.microsoft.com/office/drawing/2014/main" id="{7FA31B6A-E8EA-4C9D-9162-67582526B3B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7" name="Text Box 15">
          <a:extLst>
            <a:ext uri="{FF2B5EF4-FFF2-40B4-BE49-F238E27FC236}">
              <a16:creationId xmlns:a16="http://schemas.microsoft.com/office/drawing/2014/main" id="{9E2D1A83-DCE1-46CA-B812-5A61312D2160}"/>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8" name="Text Box 15">
          <a:extLst>
            <a:ext uri="{FF2B5EF4-FFF2-40B4-BE49-F238E27FC236}">
              <a16:creationId xmlns:a16="http://schemas.microsoft.com/office/drawing/2014/main" id="{B2F5EE78-504E-44CB-964A-0EABBB3193F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29" name="Text Box 15">
          <a:extLst>
            <a:ext uri="{FF2B5EF4-FFF2-40B4-BE49-F238E27FC236}">
              <a16:creationId xmlns:a16="http://schemas.microsoft.com/office/drawing/2014/main" id="{B338147B-77EE-4B29-939F-880C05A6CEAE}"/>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0" name="Text Box 15">
          <a:extLst>
            <a:ext uri="{FF2B5EF4-FFF2-40B4-BE49-F238E27FC236}">
              <a16:creationId xmlns:a16="http://schemas.microsoft.com/office/drawing/2014/main" id="{3F81F72B-D5BE-4487-BD0F-6CBF2C50CE62}"/>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1" name="Text Box 15">
          <a:extLst>
            <a:ext uri="{FF2B5EF4-FFF2-40B4-BE49-F238E27FC236}">
              <a16:creationId xmlns:a16="http://schemas.microsoft.com/office/drawing/2014/main" id="{B8BA653E-FCC7-4F17-B097-40C3EBB89A0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2" name="Text Box 15">
          <a:extLst>
            <a:ext uri="{FF2B5EF4-FFF2-40B4-BE49-F238E27FC236}">
              <a16:creationId xmlns:a16="http://schemas.microsoft.com/office/drawing/2014/main" id="{119A5AC8-D623-44A6-A84D-E3615919183C}"/>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3" name="Text Box 15">
          <a:extLst>
            <a:ext uri="{FF2B5EF4-FFF2-40B4-BE49-F238E27FC236}">
              <a16:creationId xmlns:a16="http://schemas.microsoft.com/office/drawing/2014/main" id="{14F2A64A-1D52-4B4F-91AE-CDFD81C0A99E}"/>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4" name="Text Box 15">
          <a:extLst>
            <a:ext uri="{FF2B5EF4-FFF2-40B4-BE49-F238E27FC236}">
              <a16:creationId xmlns:a16="http://schemas.microsoft.com/office/drawing/2014/main" id="{25CCDB25-C126-4E03-8773-62F915D85BA7}"/>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5" name="Text Box 15">
          <a:extLst>
            <a:ext uri="{FF2B5EF4-FFF2-40B4-BE49-F238E27FC236}">
              <a16:creationId xmlns:a16="http://schemas.microsoft.com/office/drawing/2014/main" id="{A0798F6E-6E97-4684-AC24-4C3FA7439E30}"/>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6" name="Text Box 15">
          <a:extLst>
            <a:ext uri="{FF2B5EF4-FFF2-40B4-BE49-F238E27FC236}">
              <a16:creationId xmlns:a16="http://schemas.microsoft.com/office/drawing/2014/main" id="{46E50ED1-CF1F-45F6-A8BD-4B90DC26E79C}"/>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7" name="Text Box 15">
          <a:extLst>
            <a:ext uri="{FF2B5EF4-FFF2-40B4-BE49-F238E27FC236}">
              <a16:creationId xmlns:a16="http://schemas.microsoft.com/office/drawing/2014/main" id="{DD2F6812-88D0-4B1C-B6A2-9D7D2793DB4F}"/>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8" name="Text Box 15">
          <a:extLst>
            <a:ext uri="{FF2B5EF4-FFF2-40B4-BE49-F238E27FC236}">
              <a16:creationId xmlns:a16="http://schemas.microsoft.com/office/drawing/2014/main" id="{3866166A-89B2-489D-96AD-D57A31BB65DD}"/>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39" name="Text Box 15">
          <a:extLst>
            <a:ext uri="{FF2B5EF4-FFF2-40B4-BE49-F238E27FC236}">
              <a16:creationId xmlns:a16="http://schemas.microsoft.com/office/drawing/2014/main" id="{05D65C52-62FE-4082-8495-8802B330E3D8}"/>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0" name="Text Box 15">
          <a:extLst>
            <a:ext uri="{FF2B5EF4-FFF2-40B4-BE49-F238E27FC236}">
              <a16:creationId xmlns:a16="http://schemas.microsoft.com/office/drawing/2014/main" id="{8F73A2D0-94AD-487C-89CB-8C6ACBBE4F3B}"/>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1" name="Text Box 15">
          <a:extLst>
            <a:ext uri="{FF2B5EF4-FFF2-40B4-BE49-F238E27FC236}">
              <a16:creationId xmlns:a16="http://schemas.microsoft.com/office/drawing/2014/main" id="{16159DF1-1B0C-4C15-9E00-D75DB4EB33A5}"/>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2" name="Text Box 15">
          <a:extLst>
            <a:ext uri="{FF2B5EF4-FFF2-40B4-BE49-F238E27FC236}">
              <a16:creationId xmlns:a16="http://schemas.microsoft.com/office/drawing/2014/main" id="{65CA0A8F-B1BF-4ACB-AC1F-D54AEBBB3461}"/>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3" name="Text Box 15">
          <a:extLst>
            <a:ext uri="{FF2B5EF4-FFF2-40B4-BE49-F238E27FC236}">
              <a16:creationId xmlns:a16="http://schemas.microsoft.com/office/drawing/2014/main" id="{834B7F66-6EB4-4050-A3C9-81C7701EB983}"/>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4" name="Text Box 15">
          <a:extLst>
            <a:ext uri="{FF2B5EF4-FFF2-40B4-BE49-F238E27FC236}">
              <a16:creationId xmlns:a16="http://schemas.microsoft.com/office/drawing/2014/main" id="{E3A56368-704B-402E-958F-514B39454106}"/>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5" name="Text Box 15">
          <a:extLst>
            <a:ext uri="{FF2B5EF4-FFF2-40B4-BE49-F238E27FC236}">
              <a16:creationId xmlns:a16="http://schemas.microsoft.com/office/drawing/2014/main" id="{3BDE0D41-74C3-4654-8219-E67D3F04B43B}"/>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346" name="Text Box 15">
          <a:extLst>
            <a:ext uri="{FF2B5EF4-FFF2-40B4-BE49-F238E27FC236}">
              <a16:creationId xmlns:a16="http://schemas.microsoft.com/office/drawing/2014/main" id="{81FC1301-B675-4960-B390-A6CD2A4C4CF9}"/>
            </a:ext>
          </a:extLst>
        </xdr:cNvPr>
        <xdr:cNvSpPr txBox="1">
          <a:spLocks noChangeArrowheads="1"/>
        </xdr:cNvSpPr>
      </xdr:nvSpPr>
      <xdr:spPr bwMode="auto">
        <a:xfrm>
          <a:off x="4743450" y="41395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4347" name="Text Box 15">
          <a:extLst>
            <a:ext uri="{FF2B5EF4-FFF2-40B4-BE49-F238E27FC236}">
              <a16:creationId xmlns:a16="http://schemas.microsoft.com/office/drawing/2014/main" id="{8FA45FEB-2006-4198-82D6-BFC72F0CBAB3}"/>
            </a:ext>
          </a:extLst>
        </xdr:cNvPr>
        <xdr:cNvSpPr txBox="1">
          <a:spLocks noChangeArrowheads="1"/>
        </xdr:cNvSpPr>
      </xdr:nvSpPr>
      <xdr:spPr bwMode="auto">
        <a:xfrm>
          <a:off x="4743450" y="421386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48" name="Text Box 15">
          <a:extLst>
            <a:ext uri="{FF2B5EF4-FFF2-40B4-BE49-F238E27FC236}">
              <a16:creationId xmlns:a16="http://schemas.microsoft.com/office/drawing/2014/main" id="{D471B22C-B969-47A7-B0B7-E3A03E1A1F8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349" name="Text Box 15">
          <a:extLst>
            <a:ext uri="{FF2B5EF4-FFF2-40B4-BE49-F238E27FC236}">
              <a16:creationId xmlns:a16="http://schemas.microsoft.com/office/drawing/2014/main" id="{51E37768-D3CB-4781-8253-442B5BFBCD1B}"/>
            </a:ext>
          </a:extLst>
        </xdr:cNvPr>
        <xdr:cNvSpPr txBox="1">
          <a:spLocks noChangeArrowheads="1"/>
        </xdr:cNvSpPr>
      </xdr:nvSpPr>
      <xdr:spPr bwMode="auto">
        <a:xfrm>
          <a:off x="4743450" y="42138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4350" name="Text Box 15">
          <a:extLst>
            <a:ext uri="{FF2B5EF4-FFF2-40B4-BE49-F238E27FC236}">
              <a16:creationId xmlns:a16="http://schemas.microsoft.com/office/drawing/2014/main" id="{497E5D41-BF2D-4EB4-A892-B800792A45B7}"/>
            </a:ext>
          </a:extLst>
        </xdr:cNvPr>
        <xdr:cNvSpPr txBox="1">
          <a:spLocks noChangeArrowheads="1"/>
        </xdr:cNvSpPr>
      </xdr:nvSpPr>
      <xdr:spPr bwMode="auto">
        <a:xfrm>
          <a:off x="4743450" y="421386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1" name="Text Box 15">
          <a:extLst>
            <a:ext uri="{FF2B5EF4-FFF2-40B4-BE49-F238E27FC236}">
              <a16:creationId xmlns:a16="http://schemas.microsoft.com/office/drawing/2014/main" id="{9A2D6F9A-906B-4758-8DFF-6F2B5F05F811}"/>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352" name="Text Box 15">
          <a:extLst>
            <a:ext uri="{FF2B5EF4-FFF2-40B4-BE49-F238E27FC236}">
              <a16:creationId xmlns:a16="http://schemas.microsoft.com/office/drawing/2014/main" id="{64828165-9D13-464D-BEA8-CAF8B29B09EC}"/>
            </a:ext>
          </a:extLst>
        </xdr:cNvPr>
        <xdr:cNvSpPr txBox="1">
          <a:spLocks noChangeArrowheads="1"/>
        </xdr:cNvSpPr>
      </xdr:nvSpPr>
      <xdr:spPr bwMode="auto">
        <a:xfrm>
          <a:off x="4743450" y="421386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3" name="Text Box 15">
          <a:extLst>
            <a:ext uri="{FF2B5EF4-FFF2-40B4-BE49-F238E27FC236}">
              <a16:creationId xmlns:a16="http://schemas.microsoft.com/office/drawing/2014/main" id="{97254BEC-4253-46FE-8A7A-76A1ACDAE75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4" name="Text Box 15">
          <a:extLst>
            <a:ext uri="{FF2B5EF4-FFF2-40B4-BE49-F238E27FC236}">
              <a16:creationId xmlns:a16="http://schemas.microsoft.com/office/drawing/2014/main" id="{03BC5CA8-48E4-453E-8867-15C32E1B2DD7}"/>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5" name="Text Box 15">
          <a:extLst>
            <a:ext uri="{FF2B5EF4-FFF2-40B4-BE49-F238E27FC236}">
              <a16:creationId xmlns:a16="http://schemas.microsoft.com/office/drawing/2014/main" id="{8BEB150F-AFEF-429C-9A90-A2A6602B9295}"/>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6" name="Text Box 15">
          <a:extLst>
            <a:ext uri="{FF2B5EF4-FFF2-40B4-BE49-F238E27FC236}">
              <a16:creationId xmlns:a16="http://schemas.microsoft.com/office/drawing/2014/main" id="{002E7011-BD59-4EB5-B109-F45616A9451F}"/>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7" name="Text Box 15">
          <a:extLst>
            <a:ext uri="{FF2B5EF4-FFF2-40B4-BE49-F238E27FC236}">
              <a16:creationId xmlns:a16="http://schemas.microsoft.com/office/drawing/2014/main" id="{1AA0621D-6C05-4DCB-B200-057560B10725}"/>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8" name="Text Box 15">
          <a:extLst>
            <a:ext uri="{FF2B5EF4-FFF2-40B4-BE49-F238E27FC236}">
              <a16:creationId xmlns:a16="http://schemas.microsoft.com/office/drawing/2014/main" id="{F2B3E7AA-8EC0-48A7-8D47-504872D10BD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59" name="Text Box 15">
          <a:extLst>
            <a:ext uri="{FF2B5EF4-FFF2-40B4-BE49-F238E27FC236}">
              <a16:creationId xmlns:a16="http://schemas.microsoft.com/office/drawing/2014/main" id="{0B620913-A4E2-4DA1-A651-F14FCA41CF6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0" name="Text Box 15">
          <a:extLst>
            <a:ext uri="{FF2B5EF4-FFF2-40B4-BE49-F238E27FC236}">
              <a16:creationId xmlns:a16="http://schemas.microsoft.com/office/drawing/2014/main" id="{A144DE0C-2443-4012-915D-EE0AB6320D2C}"/>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1" name="Text Box 15">
          <a:extLst>
            <a:ext uri="{FF2B5EF4-FFF2-40B4-BE49-F238E27FC236}">
              <a16:creationId xmlns:a16="http://schemas.microsoft.com/office/drawing/2014/main" id="{2599F33B-85E3-4BD5-A32C-2B00C40A2D6B}"/>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2" name="Text Box 15">
          <a:extLst>
            <a:ext uri="{FF2B5EF4-FFF2-40B4-BE49-F238E27FC236}">
              <a16:creationId xmlns:a16="http://schemas.microsoft.com/office/drawing/2014/main" id="{55E628FA-2BB1-45ED-A61B-A45DC511BA39}"/>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3" name="Text Box 15">
          <a:extLst>
            <a:ext uri="{FF2B5EF4-FFF2-40B4-BE49-F238E27FC236}">
              <a16:creationId xmlns:a16="http://schemas.microsoft.com/office/drawing/2014/main" id="{331C487F-396B-4D41-B98D-1F93DB7EE00D}"/>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4" name="Text Box 15">
          <a:extLst>
            <a:ext uri="{FF2B5EF4-FFF2-40B4-BE49-F238E27FC236}">
              <a16:creationId xmlns:a16="http://schemas.microsoft.com/office/drawing/2014/main" id="{81FA138F-EC07-43CA-818E-737ECA688BD1}"/>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5" name="Text Box 15">
          <a:extLst>
            <a:ext uri="{FF2B5EF4-FFF2-40B4-BE49-F238E27FC236}">
              <a16:creationId xmlns:a16="http://schemas.microsoft.com/office/drawing/2014/main" id="{A43F04A0-97BA-4BA1-A947-9BF945F39C6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6" name="Text Box 15">
          <a:extLst>
            <a:ext uri="{FF2B5EF4-FFF2-40B4-BE49-F238E27FC236}">
              <a16:creationId xmlns:a16="http://schemas.microsoft.com/office/drawing/2014/main" id="{4F5DE194-37F3-4651-B44B-DD13CE710B9D}"/>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7" name="Text Box 15">
          <a:extLst>
            <a:ext uri="{FF2B5EF4-FFF2-40B4-BE49-F238E27FC236}">
              <a16:creationId xmlns:a16="http://schemas.microsoft.com/office/drawing/2014/main" id="{19866539-9B0B-4086-8A13-37295BEE6C2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8" name="Text Box 15">
          <a:extLst>
            <a:ext uri="{FF2B5EF4-FFF2-40B4-BE49-F238E27FC236}">
              <a16:creationId xmlns:a16="http://schemas.microsoft.com/office/drawing/2014/main" id="{1C631383-A709-4655-947F-302676F3D34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69" name="Text Box 15">
          <a:extLst>
            <a:ext uri="{FF2B5EF4-FFF2-40B4-BE49-F238E27FC236}">
              <a16:creationId xmlns:a16="http://schemas.microsoft.com/office/drawing/2014/main" id="{43FF82D4-D7E3-4282-9C10-C245972CB8D0}"/>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0" name="Text Box 15">
          <a:extLst>
            <a:ext uri="{FF2B5EF4-FFF2-40B4-BE49-F238E27FC236}">
              <a16:creationId xmlns:a16="http://schemas.microsoft.com/office/drawing/2014/main" id="{9E8DEAFD-BF7A-442C-BC61-41842C92DDB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1" name="Text Box 15">
          <a:extLst>
            <a:ext uri="{FF2B5EF4-FFF2-40B4-BE49-F238E27FC236}">
              <a16:creationId xmlns:a16="http://schemas.microsoft.com/office/drawing/2014/main" id="{98E23D68-3510-4ACD-B5BD-F60C8697758B}"/>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2" name="Text Box 15">
          <a:extLst>
            <a:ext uri="{FF2B5EF4-FFF2-40B4-BE49-F238E27FC236}">
              <a16:creationId xmlns:a16="http://schemas.microsoft.com/office/drawing/2014/main" id="{3D389217-C596-4899-8907-6CBBC7E7828A}"/>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3" name="Text Box 15">
          <a:extLst>
            <a:ext uri="{FF2B5EF4-FFF2-40B4-BE49-F238E27FC236}">
              <a16:creationId xmlns:a16="http://schemas.microsoft.com/office/drawing/2014/main" id="{EBD1B651-99A5-46B8-A0B8-61DE1986E93C}"/>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4" name="Text Box 15">
          <a:extLst>
            <a:ext uri="{FF2B5EF4-FFF2-40B4-BE49-F238E27FC236}">
              <a16:creationId xmlns:a16="http://schemas.microsoft.com/office/drawing/2014/main" id="{BB053200-CF45-4743-AEB7-2A04DDD87DB3}"/>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5" name="Text Box 15">
          <a:extLst>
            <a:ext uri="{FF2B5EF4-FFF2-40B4-BE49-F238E27FC236}">
              <a16:creationId xmlns:a16="http://schemas.microsoft.com/office/drawing/2014/main" id="{79BEAAF8-208F-495A-94AA-4643E6020BE6}"/>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376" name="Text Box 15">
          <a:extLst>
            <a:ext uri="{FF2B5EF4-FFF2-40B4-BE49-F238E27FC236}">
              <a16:creationId xmlns:a16="http://schemas.microsoft.com/office/drawing/2014/main" id="{875F630F-7FF9-46B6-A003-4E00FB18FF3E}"/>
            </a:ext>
          </a:extLst>
        </xdr:cNvPr>
        <xdr:cNvSpPr txBox="1">
          <a:spLocks noChangeArrowheads="1"/>
        </xdr:cNvSpPr>
      </xdr:nvSpPr>
      <xdr:spPr bwMode="auto">
        <a:xfrm>
          <a:off x="4743450" y="421386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377" name="Text Box 15">
          <a:extLst>
            <a:ext uri="{FF2B5EF4-FFF2-40B4-BE49-F238E27FC236}">
              <a16:creationId xmlns:a16="http://schemas.microsoft.com/office/drawing/2014/main" id="{008804AD-0DA6-4AEC-9789-A24D67129B36}"/>
            </a:ext>
          </a:extLst>
        </xdr:cNvPr>
        <xdr:cNvSpPr txBox="1">
          <a:spLocks noChangeArrowheads="1"/>
        </xdr:cNvSpPr>
      </xdr:nvSpPr>
      <xdr:spPr bwMode="auto">
        <a:xfrm>
          <a:off x="4743450" y="44367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78" name="Text Box 15">
          <a:extLst>
            <a:ext uri="{FF2B5EF4-FFF2-40B4-BE49-F238E27FC236}">
              <a16:creationId xmlns:a16="http://schemas.microsoft.com/office/drawing/2014/main" id="{6583CAFD-1B9C-4540-851E-2BF823FFD2B0}"/>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79" name="Text Box 15">
          <a:extLst>
            <a:ext uri="{FF2B5EF4-FFF2-40B4-BE49-F238E27FC236}">
              <a16:creationId xmlns:a16="http://schemas.microsoft.com/office/drawing/2014/main" id="{539BD597-97E8-4BB8-A658-61FEB4B16982}"/>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380" name="Text Box 15">
          <a:extLst>
            <a:ext uri="{FF2B5EF4-FFF2-40B4-BE49-F238E27FC236}">
              <a16:creationId xmlns:a16="http://schemas.microsoft.com/office/drawing/2014/main" id="{37BFB238-02B5-4A53-B103-B8D62B7F2D56}"/>
            </a:ext>
          </a:extLst>
        </xdr:cNvPr>
        <xdr:cNvSpPr txBox="1">
          <a:spLocks noChangeArrowheads="1"/>
        </xdr:cNvSpPr>
      </xdr:nvSpPr>
      <xdr:spPr bwMode="auto">
        <a:xfrm>
          <a:off x="4743450" y="443674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81" name="Text Box 15">
          <a:extLst>
            <a:ext uri="{FF2B5EF4-FFF2-40B4-BE49-F238E27FC236}">
              <a16:creationId xmlns:a16="http://schemas.microsoft.com/office/drawing/2014/main" id="{0764AB45-C2E3-41A4-A6C5-F3B9214D8526}"/>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82" name="Text Box 15">
          <a:extLst>
            <a:ext uri="{FF2B5EF4-FFF2-40B4-BE49-F238E27FC236}">
              <a16:creationId xmlns:a16="http://schemas.microsoft.com/office/drawing/2014/main" id="{1B434B6C-356A-48A7-A2D5-3F868BD14E8B}"/>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56743"/>
    <xdr:sp macro="" textlink="">
      <xdr:nvSpPr>
        <xdr:cNvPr id="4383" name="Text Box 15">
          <a:extLst>
            <a:ext uri="{FF2B5EF4-FFF2-40B4-BE49-F238E27FC236}">
              <a16:creationId xmlns:a16="http://schemas.microsoft.com/office/drawing/2014/main" id="{971C04B8-DF33-4BD8-8754-86BB950C47ED}"/>
            </a:ext>
          </a:extLst>
        </xdr:cNvPr>
        <xdr:cNvSpPr txBox="1">
          <a:spLocks noChangeArrowheads="1"/>
        </xdr:cNvSpPr>
      </xdr:nvSpPr>
      <xdr:spPr bwMode="auto">
        <a:xfrm>
          <a:off x="4743450" y="443674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384" name="Text Box 15">
          <a:extLst>
            <a:ext uri="{FF2B5EF4-FFF2-40B4-BE49-F238E27FC236}">
              <a16:creationId xmlns:a16="http://schemas.microsoft.com/office/drawing/2014/main" id="{FC17AB04-6A25-4DEF-A9CF-2318C2EABAD2}"/>
            </a:ext>
          </a:extLst>
        </xdr:cNvPr>
        <xdr:cNvSpPr txBox="1">
          <a:spLocks noChangeArrowheads="1"/>
        </xdr:cNvSpPr>
      </xdr:nvSpPr>
      <xdr:spPr bwMode="auto">
        <a:xfrm>
          <a:off x="4743450" y="44367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385" name="Text Box 15">
          <a:extLst>
            <a:ext uri="{FF2B5EF4-FFF2-40B4-BE49-F238E27FC236}">
              <a16:creationId xmlns:a16="http://schemas.microsoft.com/office/drawing/2014/main" id="{9D27065A-D8D5-4228-975A-116BE0792EB2}"/>
            </a:ext>
          </a:extLst>
        </xdr:cNvPr>
        <xdr:cNvSpPr txBox="1">
          <a:spLocks noChangeArrowheads="1"/>
        </xdr:cNvSpPr>
      </xdr:nvSpPr>
      <xdr:spPr bwMode="auto">
        <a:xfrm>
          <a:off x="4743450" y="443674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386" name="Text Box 15">
          <a:extLst>
            <a:ext uri="{FF2B5EF4-FFF2-40B4-BE49-F238E27FC236}">
              <a16:creationId xmlns:a16="http://schemas.microsoft.com/office/drawing/2014/main" id="{84897D7A-6F08-4928-8422-6A21E5600D0A}"/>
            </a:ext>
          </a:extLst>
        </xdr:cNvPr>
        <xdr:cNvSpPr txBox="1">
          <a:spLocks noChangeArrowheads="1"/>
        </xdr:cNvSpPr>
      </xdr:nvSpPr>
      <xdr:spPr bwMode="auto">
        <a:xfrm>
          <a:off x="4743450" y="45110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87" name="Text Box 15">
          <a:extLst>
            <a:ext uri="{FF2B5EF4-FFF2-40B4-BE49-F238E27FC236}">
              <a16:creationId xmlns:a16="http://schemas.microsoft.com/office/drawing/2014/main" id="{F8AADBD7-EBE8-477C-A127-F6DBEC70017D}"/>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88" name="Text Box 15">
          <a:extLst>
            <a:ext uri="{FF2B5EF4-FFF2-40B4-BE49-F238E27FC236}">
              <a16:creationId xmlns:a16="http://schemas.microsoft.com/office/drawing/2014/main" id="{E38E09CD-36AC-465C-BC05-933A1DA17F61}"/>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389" name="Text Box 15">
          <a:extLst>
            <a:ext uri="{FF2B5EF4-FFF2-40B4-BE49-F238E27FC236}">
              <a16:creationId xmlns:a16="http://schemas.microsoft.com/office/drawing/2014/main" id="{B4BD780C-6F38-44A6-A2FB-CDCA1C55A99A}"/>
            </a:ext>
          </a:extLst>
        </xdr:cNvPr>
        <xdr:cNvSpPr txBox="1">
          <a:spLocks noChangeArrowheads="1"/>
        </xdr:cNvSpPr>
      </xdr:nvSpPr>
      <xdr:spPr bwMode="auto">
        <a:xfrm>
          <a:off x="4743450" y="451104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90" name="Text Box 15">
          <a:extLst>
            <a:ext uri="{FF2B5EF4-FFF2-40B4-BE49-F238E27FC236}">
              <a16:creationId xmlns:a16="http://schemas.microsoft.com/office/drawing/2014/main" id="{D48DA011-8C92-4E7A-8826-EE3C6B9BAB17}"/>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91" name="Text Box 15">
          <a:extLst>
            <a:ext uri="{FF2B5EF4-FFF2-40B4-BE49-F238E27FC236}">
              <a16:creationId xmlns:a16="http://schemas.microsoft.com/office/drawing/2014/main" id="{D99AB72B-8E4D-4F1B-AEB3-B3AE1BD1D887}"/>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392" name="Text Box 15">
          <a:extLst>
            <a:ext uri="{FF2B5EF4-FFF2-40B4-BE49-F238E27FC236}">
              <a16:creationId xmlns:a16="http://schemas.microsoft.com/office/drawing/2014/main" id="{9C3F7E4A-B1CE-491D-9163-820DABE58844}"/>
            </a:ext>
          </a:extLst>
        </xdr:cNvPr>
        <xdr:cNvSpPr txBox="1">
          <a:spLocks noChangeArrowheads="1"/>
        </xdr:cNvSpPr>
      </xdr:nvSpPr>
      <xdr:spPr bwMode="auto">
        <a:xfrm>
          <a:off x="4743450" y="451104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393" name="Text Box 15">
          <a:extLst>
            <a:ext uri="{FF2B5EF4-FFF2-40B4-BE49-F238E27FC236}">
              <a16:creationId xmlns:a16="http://schemas.microsoft.com/office/drawing/2014/main" id="{01B3FC63-68A8-4F45-9B0F-DBF6E81CA429}"/>
            </a:ext>
          </a:extLst>
        </xdr:cNvPr>
        <xdr:cNvSpPr txBox="1">
          <a:spLocks noChangeArrowheads="1"/>
        </xdr:cNvSpPr>
      </xdr:nvSpPr>
      <xdr:spPr bwMode="auto">
        <a:xfrm>
          <a:off x="4743450" y="45110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394" name="Text Box 15">
          <a:extLst>
            <a:ext uri="{FF2B5EF4-FFF2-40B4-BE49-F238E27FC236}">
              <a16:creationId xmlns:a16="http://schemas.microsoft.com/office/drawing/2014/main" id="{7AF4429E-F552-4C0C-BB0A-747C3AE1F2A6}"/>
            </a:ext>
          </a:extLst>
        </xdr:cNvPr>
        <xdr:cNvSpPr txBox="1">
          <a:spLocks noChangeArrowheads="1"/>
        </xdr:cNvSpPr>
      </xdr:nvSpPr>
      <xdr:spPr bwMode="auto">
        <a:xfrm>
          <a:off x="4743450" y="45110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5" name="Text Box 15">
          <a:extLst>
            <a:ext uri="{FF2B5EF4-FFF2-40B4-BE49-F238E27FC236}">
              <a16:creationId xmlns:a16="http://schemas.microsoft.com/office/drawing/2014/main" id="{7AF24779-DE4E-4F5B-8D63-B02565EBE870}"/>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6" name="Text Box 15">
          <a:extLst>
            <a:ext uri="{FF2B5EF4-FFF2-40B4-BE49-F238E27FC236}">
              <a16:creationId xmlns:a16="http://schemas.microsoft.com/office/drawing/2014/main" id="{389631F2-E44C-4538-BBBA-3082E203B5C7}"/>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397" name="Text Box 15">
          <a:extLst>
            <a:ext uri="{FF2B5EF4-FFF2-40B4-BE49-F238E27FC236}">
              <a16:creationId xmlns:a16="http://schemas.microsoft.com/office/drawing/2014/main" id="{E189167F-EE68-41A4-ADA1-F3557FEB9DD4}"/>
            </a:ext>
          </a:extLst>
        </xdr:cNvPr>
        <xdr:cNvSpPr txBox="1">
          <a:spLocks noChangeArrowheads="1"/>
        </xdr:cNvSpPr>
      </xdr:nvSpPr>
      <xdr:spPr bwMode="auto">
        <a:xfrm>
          <a:off x="4743450" y="458533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398" name="Text Box 15">
          <a:extLst>
            <a:ext uri="{FF2B5EF4-FFF2-40B4-BE49-F238E27FC236}">
              <a16:creationId xmlns:a16="http://schemas.microsoft.com/office/drawing/2014/main" id="{F4AE35E7-C0A8-4465-9A66-9A88BBC156BE}"/>
            </a:ext>
          </a:extLst>
        </xdr:cNvPr>
        <xdr:cNvSpPr txBox="1">
          <a:spLocks noChangeArrowheads="1"/>
        </xdr:cNvSpPr>
      </xdr:nvSpPr>
      <xdr:spPr bwMode="auto">
        <a:xfrm>
          <a:off x="4743450" y="46596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399" name="Text Box 15">
          <a:extLst>
            <a:ext uri="{FF2B5EF4-FFF2-40B4-BE49-F238E27FC236}">
              <a16:creationId xmlns:a16="http://schemas.microsoft.com/office/drawing/2014/main" id="{ACFC0C93-E013-404C-9268-9993D1E8E9D5}"/>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0" name="Text Box 15">
          <a:extLst>
            <a:ext uri="{FF2B5EF4-FFF2-40B4-BE49-F238E27FC236}">
              <a16:creationId xmlns:a16="http://schemas.microsoft.com/office/drawing/2014/main" id="{34BE312B-CE1F-41CD-AF9B-F805BE9C7E1D}"/>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401" name="Text Box 15">
          <a:extLst>
            <a:ext uri="{FF2B5EF4-FFF2-40B4-BE49-F238E27FC236}">
              <a16:creationId xmlns:a16="http://schemas.microsoft.com/office/drawing/2014/main" id="{4A83D2D9-40E7-4B27-8362-2E0E2219F760}"/>
            </a:ext>
          </a:extLst>
        </xdr:cNvPr>
        <xdr:cNvSpPr txBox="1">
          <a:spLocks noChangeArrowheads="1"/>
        </xdr:cNvSpPr>
      </xdr:nvSpPr>
      <xdr:spPr bwMode="auto">
        <a:xfrm>
          <a:off x="4743450" y="465963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2" name="Text Box 15">
          <a:extLst>
            <a:ext uri="{FF2B5EF4-FFF2-40B4-BE49-F238E27FC236}">
              <a16:creationId xmlns:a16="http://schemas.microsoft.com/office/drawing/2014/main" id="{D0850E6D-BDC2-439A-BA52-C75D35382FB8}"/>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3" name="Text Box 15">
          <a:extLst>
            <a:ext uri="{FF2B5EF4-FFF2-40B4-BE49-F238E27FC236}">
              <a16:creationId xmlns:a16="http://schemas.microsoft.com/office/drawing/2014/main" id="{CBEBC902-4F14-4760-8121-1126A9F59CA8}"/>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4404" name="Text Box 15">
          <a:extLst>
            <a:ext uri="{FF2B5EF4-FFF2-40B4-BE49-F238E27FC236}">
              <a16:creationId xmlns:a16="http://schemas.microsoft.com/office/drawing/2014/main" id="{305269AE-F13D-4D4F-91B5-B41529D0C261}"/>
            </a:ext>
          </a:extLst>
        </xdr:cNvPr>
        <xdr:cNvSpPr txBox="1">
          <a:spLocks noChangeArrowheads="1"/>
        </xdr:cNvSpPr>
      </xdr:nvSpPr>
      <xdr:spPr bwMode="auto">
        <a:xfrm>
          <a:off x="4743450" y="465963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5" name="Text Box 15">
          <a:extLst>
            <a:ext uri="{FF2B5EF4-FFF2-40B4-BE49-F238E27FC236}">
              <a16:creationId xmlns:a16="http://schemas.microsoft.com/office/drawing/2014/main" id="{61B1A2DC-2D34-462A-A3F6-96D0CF21476F}"/>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406" name="Text Box 15">
          <a:extLst>
            <a:ext uri="{FF2B5EF4-FFF2-40B4-BE49-F238E27FC236}">
              <a16:creationId xmlns:a16="http://schemas.microsoft.com/office/drawing/2014/main" id="{83E5E748-1002-4272-AF11-46C91888C235}"/>
            </a:ext>
          </a:extLst>
        </xdr:cNvPr>
        <xdr:cNvSpPr txBox="1">
          <a:spLocks noChangeArrowheads="1"/>
        </xdr:cNvSpPr>
      </xdr:nvSpPr>
      <xdr:spPr bwMode="auto">
        <a:xfrm>
          <a:off x="4743450" y="465963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7" name="Text Box 15">
          <a:extLst>
            <a:ext uri="{FF2B5EF4-FFF2-40B4-BE49-F238E27FC236}">
              <a16:creationId xmlns:a16="http://schemas.microsoft.com/office/drawing/2014/main" id="{7481BD47-1F1C-49C9-B503-818107B162F2}"/>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8" name="Text Box 15">
          <a:extLst>
            <a:ext uri="{FF2B5EF4-FFF2-40B4-BE49-F238E27FC236}">
              <a16:creationId xmlns:a16="http://schemas.microsoft.com/office/drawing/2014/main" id="{24F89429-F061-4F06-8E60-F088821194CE}"/>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409" name="Text Box 15">
          <a:extLst>
            <a:ext uri="{FF2B5EF4-FFF2-40B4-BE49-F238E27FC236}">
              <a16:creationId xmlns:a16="http://schemas.microsoft.com/office/drawing/2014/main" id="{CD8E146A-FBC1-49E4-8559-D5BCB1C2F88B}"/>
            </a:ext>
          </a:extLst>
        </xdr:cNvPr>
        <xdr:cNvSpPr txBox="1">
          <a:spLocks noChangeArrowheads="1"/>
        </xdr:cNvSpPr>
      </xdr:nvSpPr>
      <xdr:spPr bwMode="auto">
        <a:xfrm>
          <a:off x="4743450" y="465963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410" name="Text Box 15">
          <a:extLst>
            <a:ext uri="{FF2B5EF4-FFF2-40B4-BE49-F238E27FC236}">
              <a16:creationId xmlns:a16="http://schemas.microsoft.com/office/drawing/2014/main" id="{5E6C3DF1-8B21-450A-9C3C-0E3F4D84EABF}"/>
            </a:ext>
          </a:extLst>
        </xdr:cNvPr>
        <xdr:cNvSpPr txBox="1">
          <a:spLocks noChangeArrowheads="1"/>
        </xdr:cNvSpPr>
      </xdr:nvSpPr>
      <xdr:spPr bwMode="auto">
        <a:xfrm>
          <a:off x="4743450" y="47339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1" name="Text Box 15">
          <a:extLst>
            <a:ext uri="{FF2B5EF4-FFF2-40B4-BE49-F238E27FC236}">
              <a16:creationId xmlns:a16="http://schemas.microsoft.com/office/drawing/2014/main" id="{A6B4A12E-052D-4403-AC7B-1A33AA6F72C5}"/>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2" name="Text Box 15">
          <a:extLst>
            <a:ext uri="{FF2B5EF4-FFF2-40B4-BE49-F238E27FC236}">
              <a16:creationId xmlns:a16="http://schemas.microsoft.com/office/drawing/2014/main" id="{F3784AD4-6096-4576-90E4-3D5DE350307E}"/>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413" name="Text Box 15">
          <a:extLst>
            <a:ext uri="{FF2B5EF4-FFF2-40B4-BE49-F238E27FC236}">
              <a16:creationId xmlns:a16="http://schemas.microsoft.com/office/drawing/2014/main" id="{DF390935-45B9-4678-922D-E374E8DCE1F6}"/>
            </a:ext>
          </a:extLst>
        </xdr:cNvPr>
        <xdr:cNvSpPr txBox="1">
          <a:spLocks noChangeArrowheads="1"/>
        </xdr:cNvSpPr>
      </xdr:nvSpPr>
      <xdr:spPr bwMode="auto">
        <a:xfrm>
          <a:off x="4743450" y="473392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4" name="Text Box 15">
          <a:extLst>
            <a:ext uri="{FF2B5EF4-FFF2-40B4-BE49-F238E27FC236}">
              <a16:creationId xmlns:a16="http://schemas.microsoft.com/office/drawing/2014/main" id="{FDFA6205-7EE7-448E-978E-31458DDA51B0}"/>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5" name="Text Box 15">
          <a:extLst>
            <a:ext uri="{FF2B5EF4-FFF2-40B4-BE49-F238E27FC236}">
              <a16:creationId xmlns:a16="http://schemas.microsoft.com/office/drawing/2014/main" id="{3721EE4D-FB52-419F-B47C-73C0EC1B3CEA}"/>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416" name="Text Box 15">
          <a:extLst>
            <a:ext uri="{FF2B5EF4-FFF2-40B4-BE49-F238E27FC236}">
              <a16:creationId xmlns:a16="http://schemas.microsoft.com/office/drawing/2014/main" id="{46B7E873-DF38-4163-B8BB-F6B2DF15436A}"/>
            </a:ext>
          </a:extLst>
        </xdr:cNvPr>
        <xdr:cNvSpPr txBox="1">
          <a:spLocks noChangeArrowheads="1"/>
        </xdr:cNvSpPr>
      </xdr:nvSpPr>
      <xdr:spPr bwMode="auto">
        <a:xfrm>
          <a:off x="4743450" y="473392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7" name="Text Box 15">
          <a:extLst>
            <a:ext uri="{FF2B5EF4-FFF2-40B4-BE49-F238E27FC236}">
              <a16:creationId xmlns:a16="http://schemas.microsoft.com/office/drawing/2014/main" id="{4A367E6A-3C7D-4C76-B5ED-A9B0ADB98982}"/>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418" name="Text Box 15">
          <a:extLst>
            <a:ext uri="{FF2B5EF4-FFF2-40B4-BE49-F238E27FC236}">
              <a16:creationId xmlns:a16="http://schemas.microsoft.com/office/drawing/2014/main" id="{A6CACB0C-B875-40ED-9E49-7954D68CB2FE}"/>
            </a:ext>
          </a:extLst>
        </xdr:cNvPr>
        <xdr:cNvSpPr txBox="1">
          <a:spLocks noChangeArrowheads="1"/>
        </xdr:cNvSpPr>
      </xdr:nvSpPr>
      <xdr:spPr bwMode="auto">
        <a:xfrm>
          <a:off x="4743450" y="47339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19" name="Text Box 15">
          <a:extLst>
            <a:ext uri="{FF2B5EF4-FFF2-40B4-BE49-F238E27FC236}">
              <a16:creationId xmlns:a16="http://schemas.microsoft.com/office/drawing/2014/main" id="{B6B3FCC9-9616-42FC-AEED-E79E4C144435}"/>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20" name="Text Box 15">
          <a:extLst>
            <a:ext uri="{FF2B5EF4-FFF2-40B4-BE49-F238E27FC236}">
              <a16:creationId xmlns:a16="http://schemas.microsoft.com/office/drawing/2014/main" id="{7D3CAF7A-5263-4682-BD58-711FC9EB757B}"/>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421" name="Text Box 15">
          <a:extLst>
            <a:ext uri="{FF2B5EF4-FFF2-40B4-BE49-F238E27FC236}">
              <a16:creationId xmlns:a16="http://schemas.microsoft.com/office/drawing/2014/main" id="{51B36447-2E5E-4C29-8516-5F9E5A059B22}"/>
            </a:ext>
          </a:extLst>
        </xdr:cNvPr>
        <xdr:cNvSpPr txBox="1">
          <a:spLocks noChangeArrowheads="1"/>
        </xdr:cNvSpPr>
      </xdr:nvSpPr>
      <xdr:spPr bwMode="auto">
        <a:xfrm>
          <a:off x="4743450" y="47339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2" name="Text Box 15">
          <a:extLst>
            <a:ext uri="{FF2B5EF4-FFF2-40B4-BE49-F238E27FC236}">
              <a16:creationId xmlns:a16="http://schemas.microsoft.com/office/drawing/2014/main" id="{67F0F81F-5446-4033-82C9-092432696545}"/>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3" name="Text Box 15">
          <a:extLst>
            <a:ext uri="{FF2B5EF4-FFF2-40B4-BE49-F238E27FC236}">
              <a16:creationId xmlns:a16="http://schemas.microsoft.com/office/drawing/2014/main" id="{7386A1B8-18B7-4210-A14E-1C1A9611414E}"/>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4" name="Text Box 15">
          <a:extLst>
            <a:ext uri="{FF2B5EF4-FFF2-40B4-BE49-F238E27FC236}">
              <a16:creationId xmlns:a16="http://schemas.microsoft.com/office/drawing/2014/main" id="{58BFCFB6-0527-45F6-91AD-C4B03953CC36}"/>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5" name="Text Box 15">
          <a:extLst>
            <a:ext uri="{FF2B5EF4-FFF2-40B4-BE49-F238E27FC236}">
              <a16:creationId xmlns:a16="http://schemas.microsoft.com/office/drawing/2014/main" id="{DD8C7EED-9950-4A20-81FB-A3098AE2C921}"/>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6" name="Text Box 15">
          <a:extLst>
            <a:ext uri="{FF2B5EF4-FFF2-40B4-BE49-F238E27FC236}">
              <a16:creationId xmlns:a16="http://schemas.microsoft.com/office/drawing/2014/main" id="{C40A6289-CE38-4F36-9670-1F83D33175BB}"/>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427" name="Text Box 15">
          <a:extLst>
            <a:ext uri="{FF2B5EF4-FFF2-40B4-BE49-F238E27FC236}">
              <a16:creationId xmlns:a16="http://schemas.microsoft.com/office/drawing/2014/main" id="{7D51AF72-E55B-46BB-BDA6-1ED383C5A20E}"/>
            </a:ext>
          </a:extLst>
        </xdr:cNvPr>
        <xdr:cNvSpPr txBox="1">
          <a:spLocks noChangeArrowheads="1"/>
        </xdr:cNvSpPr>
      </xdr:nvSpPr>
      <xdr:spPr bwMode="auto">
        <a:xfrm>
          <a:off x="4743450" y="480822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4428" name="Text Box 15">
          <a:extLst>
            <a:ext uri="{FF2B5EF4-FFF2-40B4-BE49-F238E27FC236}">
              <a16:creationId xmlns:a16="http://schemas.microsoft.com/office/drawing/2014/main" id="{1A2A945F-E41A-480C-A0A6-CC1D63B94FC8}"/>
            </a:ext>
          </a:extLst>
        </xdr:cNvPr>
        <xdr:cNvSpPr txBox="1">
          <a:spLocks noChangeArrowheads="1"/>
        </xdr:cNvSpPr>
      </xdr:nvSpPr>
      <xdr:spPr bwMode="auto">
        <a:xfrm>
          <a:off x="4743450" y="488251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29" name="Text Box 15">
          <a:extLst>
            <a:ext uri="{FF2B5EF4-FFF2-40B4-BE49-F238E27FC236}">
              <a16:creationId xmlns:a16="http://schemas.microsoft.com/office/drawing/2014/main" id="{E5356B28-AB51-45D2-BF60-01100A4831FA}"/>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430" name="Text Box 15">
          <a:extLst>
            <a:ext uri="{FF2B5EF4-FFF2-40B4-BE49-F238E27FC236}">
              <a16:creationId xmlns:a16="http://schemas.microsoft.com/office/drawing/2014/main" id="{2BFDEFA1-41A3-4FB4-82D5-945538D7A6AE}"/>
            </a:ext>
          </a:extLst>
        </xdr:cNvPr>
        <xdr:cNvSpPr txBox="1">
          <a:spLocks noChangeArrowheads="1"/>
        </xdr:cNvSpPr>
      </xdr:nvSpPr>
      <xdr:spPr bwMode="auto">
        <a:xfrm>
          <a:off x="4743450" y="48825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4431" name="Text Box 15">
          <a:extLst>
            <a:ext uri="{FF2B5EF4-FFF2-40B4-BE49-F238E27FC236}">
              <a16:creationId xmlns:a16="http://schemas.microsoft.com/office/drawing/2014/main" id="{9E241BD1-2140-4B54-BD67-BF3C5C9F664D}"/>
            </a:ext>
          </a:extLst>
        </xdr:cNvPr>
        <xdr:cNvSpPr txBox="1">
          <a:spLocks noChangeArrowheads="1"/>
        </xdr:cNvSpPr>
      </xdr:nvSpPr>
      <xdr:spPr bwMode="auto">
        <a:xfrm>
          <a:off x="4743450" y="488251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2" name="Text Box 15">
          <a:extLst>
            <a:ext uri="{FF2B5EF4-FFF2-40B4-BE49-F238E27FC236}">
              <a16:creationId xmlns:a16="http://schemas.microsoft.com/office/drawing/2014/main" id="{5816FEF3-9F58-43B4-B7B7-758DAE8EC534}"/>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433" name="Text Box 15">
          <a:extLst>
            <a:ext uri="{FF2B5EF4-FFF2-40B4-BE49-F238E27FC236}">
              <a16:creationId xmlns:a16="http://schemas.microsoft.com/office/drawing/2014/main" id="{D6AB227B-7C7A-4880-A0B7-A2B802E9C41D}"/>
            </a:ext>
          </a:extLst>
        </xdr:cNvPr>
        <xdr:cNvSpPr txBox="1">
          <a:spLocks noChangeArrowheads="1"/>
        </xdr:cNvSpPr>
      </xdr:nvSpPr>
      <xdr:spPr bwMode="auto">
        <a:xfrm>
          <a:off x="4743450" y="488251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4" name="Text Box 15">
          <a:extLst>
            <a:ext uri="{FF2B5EF4-FFF2-40B4-BE49-F238E27FC236}">
              <a16:creationId xmlns:a16="http://schemas.microsoft.com/office/drawing/2014/main" id="{3243E1B6-98FF-446F-AFB0-6A3B28A3F2D1}"/>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5" name="Text Box 15">
          <a:extLst>
            <a:ext uri="{FF2B5EF4-FFF2-40B4-BE49-F238E27FC236}">
              <a16:creationId xmlns:a16="http://schemas.microsoft.com/office/drawing/2014/main" id="{21B4FE2B-C6F5-4208-98B5-5203157177AE}"/>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6" name="Text Box 15">
          <a:extLst>
            <a:ext uri="{FF2B5EF4-FFF2-40B4-BE49-F238E27FC236}">
              <a16:creationId xmlns:a16="http://schemas.microsoft.com/office/drawing/2014/main" id="{87D17A1C-F125-4512-899C-7C66D6182E22}"/>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7" name="Text Box 15">
          <a:extLst>
            <a:ext uri="{FF2B5EF4-FFF2-40B4-BE49-F238E27FC236}">
              <a16:creationId xmlns:a16="http://schemas.microsoft.com/office/drawing/2014/main" id="{723CC9C1-0C4C-4ED8-A361-6DF65B8C172E}"/>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8" name="Text Box 15">
          <a:extLst>
            <a:ext uri="{FF2B5EF4-FFF2-40B4-BE49-F238E27FC236}">
              <a16:creationId xmlns:a16="http://schemas.microsoft.com/office/drawing/2014/main" id="{A1F72C70-80D3-41D4-AE76-998245E12A55}"/>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439" name="Text Box 15">
          <a:extLst>
            <a:ext uri="{FF2B5EF4-FFF2-40B4-BE49-F238E27FC236}">
              <a16:creationId xmlns:a16="http://schemas.microsoft.com/office/drawing/2014/main" id="{C98AB7DC-68B5-468D-A9AF-04E2EA7F836D}"/>
            </a:ext>
          </a:extLst>
        </xdr:cNvPr>
        <xdr:cNvSpPr txBox="1">
          <a:spLocks noChangeArrowheads="1"/>
        </xdr:cNvSpPr>
      </xdr:nvSpPr>
      <xdr:spPr bwMode="auto">
        <a:xfrm>
          <a:off x="4743450" y="488251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440" name="Text Box 15">
          <a:extLst>
            <a:ext uri="{FF2B5EF4-FFF2-40B4-BE49-F238E27FC236}">
              <a16:creationId xmlns:a16="http://schemas.microsoft.com/office/drawing/2014/main" id="{6EB399B0-332F-435B-9843-11F448A4A75A}"/>
            </a:ext>
          </a:extLst>
        </xdr:cNvPr>
        <xdr:cNvSpPr txBox="1">
          <a:spLocks noChangeArrowheads="1"/>
        </xdr:cNvSpPr>
      </xdr:nvSpPr>
      <xdr:spPr bwMode="auto">
        <a:xfrm>
          <a:off x="4743450" y="49568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1" name="Text Box 15">
          <a:extLst>
            <a:ext uri="{FF2B5EF4-FFF2-40B4-BE49-F238E27FC236}">
              <a16:creationId xmlns:a16="http://schemas.microsoft.com/office/drawing/2014/main" id="{EC591EE1-4087-46EB-BCCE-D8FF6A5A871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442" name="Text Box 15">
          <a:extLst>
            <a:ext uri="{FF2B5EF4-FFF2-40B4-BE49-F238E27FC236}">
              <a16:creationId xmlns:a16="http://schemas.microsoft.com/office/drawing/2014/main" id="{9856F6FE-E751-4ED5-A3D1-0298605DBF99}"/>
            </a:ext>
          </a:extLst>
        </xdr:cNvPr>
        <xdr:cNvSpPr txBox="1">
          <a:spLocks noChangeArrowheads="1"/>
        </xdr:cNvSpPr>
      </xdr:nvSpPr>
      <xdr:spPr bwMode="auto">
        <a:xfrm>
          <a:off x="4743450" y="49568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443" name="Text Box 15">
          <a:extLst>
            <a:ext uri="{FF2B5EF4-FFF2-40B4-BE49-F238E27FC236}">
              <a16:creationId xmlns:a16="http://schemas.microsoft.com/office/drawing/2014/main" id="{C88ADF82-7ADB-4267-8D7D-C370189AEC45}"/>
            </a:ext>
          </a:extLst>
        </xdr:cNvPr>
        <xdr:cNvSpPr txBox="1">
          <a:spLocks noChangeArrowheads="1"/>
        </xdr:cNvSpPr>
      </xdr:nvSpPr>
      <xdr:spPr bwMode="auto">
        <a:xfrm>
          <a:off x="4743450" y="49568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4" name="Text Box 15">
          <a:extLst>
            <a:ext uri="{FF2B5EF4-FFF2-40B4-BE49-F238E27FC236}">
              <a16:creationId xmlns:a16="http://schemas.microsoft.com/office/drawing/2014/main" id="{72FF5B2E-4858-4E36-B74D-015392CA70B8}"/>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445" name="Text Box 15">
          <a:extLst>
            <a:ext uri="{FF2B5EF4-FFF2-40B4-BE49-F238E27FC236}">
              <a16:creationId xmlns:a16="http://schemas.microsoft.com/office/drawing/2014/main" id="{1C7373BD-3622-43EC-AA49-1C0769AAAF47}"/>
            </a:ext>
          </a:extLst>
        </xdr:cNvPr>
        <xdr:cNvSpPr txBox="1">
          <a:spLocks noChangeArrowheads="1"/>
        </xdr:cNvSpPr>
      </xdr:nvSpPr>
      <xdr:spPr bwMode="auto">
        <a:xfrm>
          <a:off x="4743450" y="49568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6" name="Text Box 15">
          <a:extLst>
            <a:ext uri="{FF2B5EF4-FFF2-40B4-BE49-F238E27FC236}">
              <a16:creationId xmlns:a16="http://schemas.microsoft.com/office/drawing/2014/main" id="{D2D6F8AD-01DA-415B-A46D-CB4B6D279A39}"/>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7" name="Text Box 15">
          <a:extLst>
            <a:ext uri="{FF2B5EF4-FFF2-40B4-BE49-F238E27FC236}">
              <a16:creationId xmlns:a16="http://schemas.microsoft.com/office/drawing/2014/main" id="{E32D1397-E2ED-4765-B5E1-EFD1CF1215C5}"/>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8" name="Text Box 15">
          <a:extLst>
            <a:ext uri="{FF2B5EF4-FFF2-40B4-BE49-F238E27FC236}">
              <a16:creationId xmlns:a16="http://schemas.microsoft.com/office/drawing/2014/main" id="{FC95E972-3CB9-4033-92B7-AA4CDFB39A4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49" name="Text Box 15">
          <a:extLst>
            <a:ext uri="{FF2B5EF4-FFF2-40B4-BE49-F238E27FC236}">
              <a16:creationId xmlns:a16="http://schemas.microsoft.com/office/drawing/2014/main" id="{FA91C430-7A7A-49DF-B160-29E81A88AABC}"/>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50" name="Text Box 15">
          <a:extLst>
            <a:ext uri="{FF2B5EF4-FFF2-40B4-BE49-F238E27FC236}">
              <a16:creationId xmlns:a16="http://schemas.microsoft.com/office/drawing/2014/main" id="{2E8A53F8-B4A2-445F-9779-91476F4C9DA3}"/>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451" name="Text Box 15">
          <a:extLst>
            <a:ext uri="{FF2B5EF4-FFF2-40B4-BE49-F238E27FC236}">
              <a16:creationId xmlns:a16="http://schemas.microsoft.com/office/drawing/2014/main" id="{AAC5128F-0B9A-49F0-B621-211767E40AAF}"/>
            </a:ext>
          </a:extLst>
        </xdr:cNvPr>
        <xdr:cNvSpPr txBox="1">
          <a:spLocks noChangeArrowheads="1"/>
        </xdr:cNvSpPr>
      </xdr:nvSpPr>
      <xdr:spPr bwMode="auto">
        <a:xfrm>
          <a:off x="4743450" y="49568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2" name="Text Box 15">
          <a:extLst>
            <a:ext uri="{FF2B5EF4-FFF2-40B4-BE49-F238E27FC236}">
              <a16:creationId xmlns:a16="http://schemas.microsoft.com/office/drawing/2014/main" id="{96903992-E5A5-4C18-9547-AFE225E98869}"/>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3" name="Text Box 15">
          <a:extLst>
            <a:ext uri="{FF2B5EF4-FFF2-40B4-BE49-F238E27FC236}">
              <a16:creationId xmlns:a16="http://schemas.microsoft.com/office/drawing/2014/main" id="{E3C6B81C-C5C8-4B23-9E43-DE0704D4D6D1}"/>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4" name="Text Box 15">
          <a:extLst>
            <a:ext uri="{FF2B5EF4-FFF2-40B4-BE49-F238E27FC236}">
              <a16:creationId xmlns:a16="http://schemas.microsoft.com/office/drawing/2014/main" id="{5A2A4A17-0F99-4331-AB01-475304B37538}"/>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5" name="Text Box 15">
          <a:extLst>
            <a:ext uri="{FF2B5EF4-FFF2-40B4-BE49-F238E27FC236}">
              <a16:creationId xmlns:a16="http://schemas.microsoft.com/office/drawing/2014/main" id="{330AECB5-A9C2-4154-A42C-8676314C8EB2}"/>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6" name="Text Box 15">
          <a:extLst>
            <a:ext uri="{FF2B5EF4-FFF2-40B4-BE49-F238E27FC236}">
              <a16:creationId xmlns:a16="http://schemas.microsoft.com/office/drawing/2014/main" id="{E3258E1A-B4B7-4DD8-B6CA-7EFB19FF2AC4}"/>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7" name="Text Box 15">
          <a:extLst>
            <a:ext uri="{FF2B5EF4-FFF2-40B4-BE49-F238E27FC236}">
              <a16:creationId xmlns:a16="http://schemas.microsoft.com/office/drawing/2014/main" id="{6E496024-AF68-48F6-AC43-6308C6BC9F6D}"/>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8" name="Text Box 15">
          <a:extLst>
            <a:ext uri="{FF2B5EF4-FFF2-40B4-BE49-F238E27FC236}">
              <a16:creationId xmlns:a16="http://schemas.microsoft.com/office/drawing/2014/main" id="{64BCF8F0-2B60-46F5-B706-11160D0AC537}"/>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459" name="Text Box 15">
          <a:extLst>
            <a:ext uri="{FF2B5EF4-FFF2-40B4-BE49-F238E27FC236}">
              <a16:creationId xmlns:a16="http://schemas.microsoft.com/office/drawing/2014/main" id="{D7F04541-A731-4F97-851C-504581E4FDE0}"/>
            </a:ext>
          </a:extLst>
        </xdr:cNvPr>
        <xdr:cNvSpPr txBox="1">
          <a:spLocks noChangeArrowheads="1"/>
        </xdr:cNvSpPr>
      </xdr:nvSpPr>
      <xdr:spPr bwMode="auto">
        <a:xfrm>
          <a:off x="4743450" y="50311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4460" name="Text Box 15">
          <a:extLst>
            <a:ext uri="{FF2B5EF4-FFF2-40B4-BE49-F238E27FC236}">
              <a16:creationId xmlns:a16="http://schemas.microsoft.com/office/drawing/2014/main" id="{8F9D3B84-29CF-4950-9D77-BB194786F016}"/>
            </a:ext>
          </a:extLst>
        </xdr:cNvPr>
        <xdr:cNvSpPr txBox="1">
          <a:spLocks noChangeArrowheads="1"/>
        </xdr:cNvSpPr>
      </xdr:nvSpPr>
      <xdr:spPr bwMode="auto">
        <a:xfrm>
          <a:off x="4743450" y="5105400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1" name="Text Box 15">
          <a:extLst>
            <a:ext uri="{FF2B5EF4-FFF2-40B4-BE49-F238E27FC236}">
              <a16:creationId xmlns:a16="http://schemas.microsoft.com/office/drawing/2014/main" id="{117121BF-E84C-4FC3-9D4E-5BB414F48A5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462" name="Text Box 15">
          <a:extLst>
            <a:ext uri="{FF2B5EF4-FFF2-40B4-BE49-F238E27FC236}">
              <a16:creationId xmlns:a16="http://schemas.microsoft.com/office/drawing/2014/main" id="{B8CE696B-8795-4934-8785-C68A9994110F}"/>
            </a:ext>
          </a:extLst>
        </xdr:cNvPr>
        <xdr:cNvSpPr txBox="1">
          <a:spLocks noChangeArrowheads="1"/>
        </xdr:cNvSpPr>
      </xdr:nvSpPr>
      <xdr:spPr bwMode="auto">
        <a:xfrm>
          <a:off x="4743450" y="51054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4463" name="Text Box 15">
          <a:extLst>
            <a:ext uri="{FF2B5EF4-FFF2-40B4-BE49-F238E27FC236}">
              <a16:creationId xmlns:a16="http://schemas.microsoft.com/office/drawing/2014/main" id="{42D79B65-06BF-4049-A412-E70F86E65B9E}"/>
            </a:ext>
          </a:extLst>
        </xdr:cNvPr>
        <xdr:cNvSpPr txBox="1">
          <a:spLocks noChangeArrowheads="1"/>
        </xdr:cNvSpPr>
      </xdr:nvSpPr>
      <xdr:spPr bwMode="auto">
        <a:xfrm>
          <a:off x="4743450" y="510540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4" name="Text Box 15">
          <a:extLst>
            <a:ext uri="{FF2B5EF4-FFF2-40B4-BE49-F238E27FC236}">
              <a16:creationId xmlns:a16="http://schemas.microsoft.com/office/drawing/2014/main" id="{8809437C-D171-45BB-90A8-A48BD7630124}"/>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465" name="Text Box 15">
          <a:extLst>
            <a:ext uri="{FF2B5EF4-FFF2-40B4-BE49-F238E27FC236}">
              <a16:creationId xmlns:a16="http://schemas.microsoft.com/office/drawing/2014/main" id="{A21230C0-CC87-4489-868D-35DFE0DE63E8}"/>
            </a:ext>
          </a:extLst>
        </xdr:cNvPr>
        <xdr:cNvSpPr txBox="1">
          <a:spLocks noChangeArrowheads="1"/>
        </xdr:cNvSpPr>
      </xdr:nvSpPr>
      <xdr:spPr bwMode="auto">
        <a:xfrm>
          <a:off x="4743450" y="510540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4466" name="Text Box 15">
          <a:extLst>
            <a:ext uri="{FF2B5EF4-FFF2-40B4-BE49-F238E27FC236}">
              <a16:creationId xmlns:a16="http://schemas.microsoft.com/office/drawing/2014/main" id="{0FE8711F-F6F2-42D9-AAAD-090B6BDE3F6F}"/>
            </a:ext>
          </a:extLst>
        </xdr:cNvPr>
        <xdr:cNvSpPr txBox="1">
          <a:spLocks noChangeArrowheads="1"/>
        </xdr:cNvSpPr>
      </xdr:nvSpPr>
      <xdr:spPr bwMode="auto">
        <a:xfrm>
          <a:off x="4743450" y="510540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7" name="Text Box 15">
          <a:extLst>
            <a:ext uri="{FF2B5EF4-FFF2-40B4-BE49-F238E27FC236}">
              <a16:creationId xmlns:a16="http://schemas.microsoft.com/office/drawing/2014/main" id="{384169BE-3C3A-4D4D-B24F-C724D22ECF5E}"/>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8" name="Text Box 15">
          <a:extLst>
            <a:ext uri="{FF2B5EF4-FFF2-40B4-BE49-F238E27FC236}">
              <a16:creationId xmlns:a16="http://schemas.microsoft.com/office/drawing/2014/main" id="{0E28A7BF-845E-4AC0-BE1B-E7AA5707A3B3}"/>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69" name="Text Box 15">
          <a:extLst>
            <a:ext uri="{FF2B5EF4-FFF2-40B4-BE49-F238E27FC236}">
              <a16:creationId xmlns:a16="http://schemas.microsoft.com/office/drawing/2014/main" id="{2AD972EC-EBB5-4345-B9F3-FF3809B8E9A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0" name="Text Box 15">
          <a:extLst>
            <a:ext uri="{FF2B5EF4-FFF2-40B4-BE49-F238E27FC236}">
              <a16:creationId xmlns:a16="http://schemas.microsoft.com/office/drawing/2014/main" id="{B1EA83C7-27D9-4BAC-9EA1-45BB8893798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1" name="Text Box 15">
          <a:extLst>
            <a:ext uri="{FF2B5EF4-FFF2-40B4-BE49-F238E27FC236}">
              <a16:creationId xmlns:a16="http://schemas.microsoft.com/office/drawing/2014/main" id="{C8484319-4D50-4288-88D1-9A5320150CB7}"/>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2" name="Text Box 15">
          <a:extLst>
            <a:ext uri="{FF2B5EF4-FFF2-40B4-BE49-F238E27FC236}">
              <a16:creationId xmlns:a16="http://schemas.microsoft.com/office/drawing/2014/main" id="{A6460007-1032-4CAE-8E06-CBAC4EF06FC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3" name="Text Box 15">
          <a:extLst>
            <a:ext uri="{FF2B5EF4-FFF2-40B4-BE49-F238E27FC236}">
              <a16:creationId xmlns:a16="http://schemas.microsoft.com/office/drawing/2014/main" id="{0C5AB413-67A1-42F9-9AF7-70F82E963E72}"/>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4" name="Text Box 15">
          <a:extLst>
            <a:ext uri="{FF2B5EF4-FFF2-40B4-BE49-F238E27FC236}">
              <a16:creationId xmlns:a16="http://schemas.microsoft.com/office/drawing/2014/main" id="{13DA966A-0EBE-45C6-B4C0-57604C548456}"/>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475" name="Text Box 15">
          <a:extLst>
            <a:ext uri="{FF2B5EF4-FFF2-40B4-BE49-F238E27FC236}">
              <a16:creationId xmlns:a16="http://schemas.microsoft.com/office/drawing/2014/main" id="{0CB3F16E-0F04-450B-8F5A-28D547037F01}"/>
            </a:ext>
          </a:extLst>
        </xdr:cNvPr>
        <xdr:cNvSpPr txBox="1">
          <a:spLocks noChangeArrowheads="1"/>
        </xdr:cNvSpPr>
      </xdr:nvSpPr>
      <xdr:spPr bwMode="auto">
        <a:xfrm>
          <a:off x="4743450" y="51054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476" name="Text Box 15">
          <a:extLst>
            <a:ext uri="{FF2B5EF4-FFF2-40B4-BE49-F238E27FC236}">
              <a16:creationId xmlns:a16="http://schemas.microsoft.com/office/drawing/2014/main" id="{9014C0DA-3A64-4E33-8B2B-109741B11449}"/>
            </a:ext>
          </a:extLst>
        </xdr:cNvPr>
        <xdr:cNvSpPr txBox="1">
          <a:spLocks noChangeArrowheads="1"/>
        </xdr:cNvSpPr>
      </xdr:nvSpPr>
      <xdr:spPr bwMode="auto">
        <a:xfrm>
          <a:off x="4743450" y="51796950"/>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77" name="Text Box 15">
          <a:extLst>
            <a:ext uri="{FF2B5EF4-FFF2-40B4-BE49-F238E27FC236}">
              <a16:creationId xmlns:a16="http://schemas.microsoft.com/office/drawing/2014/main" id="{2A219EDE-ABD6-4B11-9D61-3A59FC9625F3}"/>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78" name="Text Box 15">
          <a:extLst>
            <a:ext uri="{FF2B5EF4-FFF2-40B4-BE49-F238E27FC236}">
              <a16:creationId xmlns:a16="http://schemas.microsoft.com/office/drawing/2014/main" id="{894B636F-B8C6-4DCF-979F-53F3EDA6B035}"/>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479" name="Text Box 15">
          <a:extLst>
            <a:ext uri="{FF2B5EF4-FFF2-40B4-BE49-F238E27FC236}">
              <a16:creationId xmlns:a16="http://schemas.microsoft.com/office/drawing/2014/main" id="{0142D028-C778-4DEE-901E-84B387AC0FA3}"/>
            </a:ext>
          </a:extLst>
        </xdr:cNvPr>
        <xdr:cNvSpPr txBox="1">
          <a:spLocks noChangeArrowheads="1"/>
        </xdr:cNvSpPr>
      </xdr:nvSpPr>
      <xdr:spPr bwMode="auto">
        <a:xfrm>
          <a:off x="4743450" y="517969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0" name="Text Box 15">
          <a:extLst>
            <a:ext uri="{FF2B5EF4-FFF2-40B4-BE49-F238E27FC236}">
              <a16:creationId xmlns:a16="http://schemas.microsoft.com/office/drawing/2014/main" id="{F143F398-1A3C-4F4A-99F6-C64B77883CF7}"/>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81" name="Text Box 15">
          <a:extLst>
            <a:ext uri="{FF2B5EF4-FFF2-40B4-BE49-F238E27FC236}">
              <a16:creationId xmlns:a16="http://schemas.microsoft.com/office/drawing/2014/main" id="{C8D27F6C-0220-435C-B167-1F652E940A26}"/>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482" name="Text Box 15">
          <a:extLst>
            <a:ext uri="{FF2B5EF4-FFF2-40B4-BE49-F238E27FC236}">
              <a16:creationId xmlns:a16="http://schemas.microsoft.com/office/drawing/2014/main" id="{0A6E0E64-BB98-4286-A98A-E332D16D179C}"/>
            </a:ext>
          </a:extLst>
        </xdr:cNvPr>
        <xdr:cNvSpPr txBox="1">
          <a:spLocks noChangeArrowheads="1"/>
        </xdr:cNvSpPr>
      </xdr:nvSpPr>
      <xdr:spPr bwMode="auto">
        <a:xfrm>
          <a:off x="4743450" y="517969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3" name="Text Box 15">
          <a:extLst>
            <a:ext uri="{FF2B5EF4-FFF2-40B4-BE49-F238E27FC236}">
              <a16:creationId xmlns:a16="http://schemas.microsoft.com/office/drawing/2014/main" id="{0D1A3C48-10BA-450A-8E97-28B4A23387B8}"/>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484" name="Text Box 15">
          <a:extLst>
            <a:ext uri="{FF2B5EF4-FFF2-40B4-BE49-F238E27FC236}">
              <a16:creationId xmlns:a16="http://schemas.microsoft.com/office/drawing/2014/main" id="{5D58ACDD-E828-4D68-977A-16FB8CA0A162}"/>
            </a:ext>
          </a:extLst>
        </xdr:cNvPr>
        <xdr:cNvSpPr txBox="1">
          <a:spLocks noChangeArrowheads="1"/>
        </xdr:cNvSpPr>
      </xdr:nvSpPr>
      <xdr:spPr bwMode="auto">
        <a:xfrm>
          <a:off x="4743450" y="517969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5" name="Text Box 15">
          <a:extLst>
            <a:ext uri="{FF2B5EF4-FFF2-40B4-BE49-F238E27FC236}">
              <a16:creationId xmlns:a16="http://schemas.microsoft.com/office/drawing/2014/main" id="{55E8812B-FC6A-4CC0-9033-B13C87BB240D}"/>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6" name="Text Box 15">
          <a:extLst>
            <a:ext uri="{FF2B5EF4-FFF2-40B4-BE49-F238E27FC236}">
              <a16:creationId xmlns:a16="http://schemas.microsoft.com/office/drawing/2014/main" id="{5F12A6FA-C3F9-4BDA-BE45-8AB5E4F0F205}"/>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7" name="Text Box 15">
          <a:extLst>
            <a:ext uri="{FF2B5EF4-FFF2-40B4-BE49-F238E27FC236}">
              <a16:creationId xmlns:a16="http://schemas.microsoft.com/office/drawing/2014/main" id="{0E080774-A4CE-4AE8-A3EC-59944A021424}"/>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8" name="Text Box 15">
          <a:extLst>
            <a:ext uri="{FF2B5EF4-FFF2-40B4-BE49-F238E27FC236}">
              <a16:creationId xmlns:a16="http://schemas.microsoft.com/office/drawing/2014/main" id="{90B13595-656B-4008-93FB-8C36D113E137}"/>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89" name="Text Box 15">
          <a:extLst>
            <a:ext uri="{FF2B5EF4-FFF2-40B4-BE49-F238E27FC236}">
              <a16:creationId xmlns:a16="http://schemas.microsoft.com/office/drawing/2014/main" id="{32A317E2-3A5B-4EA8-91BC-81E7FB9083FF}"/>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0" name="Text Box 15">
          <a:extLst>
            <a:ext uri="{FF2B5EF4-FFF2-40B4-BE49-F238E27FC236}">
              <a16:creationId xmlns:a16="http://schemas.microsoft.com/office/drawing/2014/main" id="{E257E98D-1D93-4197-B2ED-3AC22E67BD0C}"/>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1" name="Text Box 15">
          <a:extLst>
            <a:ext uri="{FF2B5EF4-FFF2-40B4-BE49-F238E27FC236}">
              <a16:creationId xmlns:a16="http://schemas.microsoft.com/office/drawing/2014/main" id="{7BEC1092-0074-45B7-8A9E-0B10CDE3907F}"/>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492" name="Text Box 15">
          <a:extLst>
            <a:ext uri="{FF2B5EF4-FFF2-40B4-BE49-F238E27FC236}">
              <a16:creationId xmlns:a16="http://schemas.microsoft.com/office/drawing/2014/main" id="{CE72CDC2-9F4F-43F6-BBA8-F6EBB7A4C8C4}"/>
            </a:ext>
          </a:extLst>
        </xdr:cNvPr>
        <xdr:cNvSpPr txBox="1">
          <a:spLocks noChangeArrowheads="1"/>
        </xdr:cNvSpPr>
      </xdr:nvSpPr>
      <xdr:spPr bwMode="auto">
        <a:xfrm>
          <a:off x="4743450" y="51796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3" name="Text Box 15">
          <a:extLst>
            <a:ext uri="{FF2B5EF4-FFF2-40B4-BE49-F238E27FC236}">
              <a16:creationId xmlns:a16="http://schemas.microsoft.com/office/drawing/2014/main" id="{9392AE7A-7968-4759-9E8E-43DACB0C98D4}"/>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4" name="Text Box 15">
          <a:extLst>
            <a:ext uri="{FF2B5EF4-FFF2-40B4-BE49-F238E27FC236}">
              <a16:creationId xmlns:a16="http://schemas.microsoft.com/office/drawing/2014/main" id="{5CA5D309-EBD9-4CB0-88BE-BAD05899CF2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5" name="Text Box 15">
          <a:extLst>
            <a:ext uri="{FF2B5EF4-FFF2-40B4-BE49-F238E27FC236}">
              <a16:creationId xmlns:a16="http://schemas.microsoft.com/office/drawing/2014/main" id="{BEA2963F-AA18-4B2A-A61D-F1D9C10B40DB}"/>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6" name="Text Box 15">
          <a:extLst>
            <a:ext uri="{FF2B5EF4-FFF2-40B4-BE49-F238E27FC236}">
              <a16:creationId xmlns:a16="http://schemas.microsoft.com/office/drawing/2014/main" id="{15C1F997-E072-472A-B5CB-28FAC2D21EA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7" name="Text Box 15">
          <a:extLst>
            <a:ext uri="{FF2B5EF4-FFF2-40B4-BE49-F238E27FC236}">
              <a16:creationId xmlns:a16="http://schemas.microsoft.com/office/drawing/2014/main" id="{F85F5B2C-F36A-43B7-8326-1766DFB136E2}"/>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8" name="Text Box 15">
          <a:extLst>
            <a:ext uri="{FF2B5EF4-FFF2-40B4-BE49-F238E27FC236}">
              <a16:creationId xmlns:a16="http://schemas.microsoft.com/office/drawing/2014/main" id="{16A4DDFC-549B-4FF3-95EC-D400F9D46E1C}"/>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499" name="Text Box 15">
          <a:extLst>
            <a:ext uri="{FF2B5EF4-FFF2-40B4-BE49-F238E27FC236}">
              <a16:creationId xmlns:a16="http://schemas.microsoft.com/office/drawing/2014/main" id="{9B260E9D-9C4B-4311-9591-E77DBF61835A}"/>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0" name="Text Box 15">
          <a:extLst>
            <a:ext uri="{FF2B5EF4-FFF2-40B4-BE49-F238E27FC236}">
              <a16:creationId xmlns:a16="http://schemas.microsoft.com/office/drawing/2014/main" id="{8A6D844A-1F17-42FF-A28F-C97A9DD5CFE9}"/>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1" name="Text Box 15">
          <a:extLst>
            <a:ext uri="{FF2B5EF4-FFF2-40B4-BE49-F238E27FC236}">
              <a16:creationId xmlns:a16="http://schemas.microsoft.com/office/drawing/2014/main" id="{796771FC-34C0-4AF9-A1DA-9FE4ADF29C1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2" name="Text Box 15">
          <a:extLst>
            <a:ext uri="{FF2B5EF4-FFF2-40B4-BE49-F238E27FC236}">
              <a16:creationId xmlns:a16="http://schemas.microsoft.com/office/drawing/2014/main" id="{B4A1BB02-3780-41C7-864C-FAF9C1BE42E5}"/>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503" name="Text Box 15">
          <a:extLst>
            <a:ext uri="{FF2B5EF4-FFF2-40B4-BE49-F238E27FC236}">
              <a16:creationId xmlns:a16="http://schemas.microsoft.com/office/drawing/2014/main" id="{AE6EDF37-3983-4715-ABC1-B7D91D26E28E}"/>
            </a:ext>
          </a:extLst>
        </xdr:cNvPr>
        <xdr:cNvSpPr txBox="1">
          <a:spLocks noChangeArrowheads="1"/>
        </xdr:cNvSpPr>
      </xdr:nvSpPr>
      <xdr:spPr bwMode="auto">
        <a:xfrm>
          <a:off x="4743450" y="525399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504" name="Text Box 15">
          <a:extLst>
            <a:ext uri="{FF2B5EF4-FFF2-40B4-BE49-F238E27FC236}">
              <a16:creationId xmlns:a16="http://schemas.microsoft.com/office/drawing/2014/main" id="{23BE94A0-1D59-4239-8DC5-2B94D38815FD}"/>
            </a:ext>
          </a:extLst>
        </xdr:cNvPr>
        <xdr:cNvSpPr txBox="1">
          <a:spLocks noChangeArrowheads="1"/>
        </xdr:cNvSpPr>
      </xdr:nvSpPr>
      <xdr:spPr bwMode="auto">
        <a:xfrm>
          <a:off x="4743450" y="19850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05" name="Text Box 15">
          <a:extLst>
            <a:ext uri="{FF2B5EF4-FFF2-40B4-BE49-F238E27FC236}">
              <a16:creationId xmlns:a16="http://schemas.microsoft.com/office/drawing/2014/main" id="{264E6DF6-262F-430E-8500-69202096EC60}"/>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06" name="Text Box 15">
          <a:extLst>
            <a:ext uri="{FF2B5EF4-FFF2-40B4-BE49-F238E27FC236}">
              <a16:creationId xmlns:a16="http://schemas.microsoft.com/office/drawing/2014/main" id="{8835DE40-C309-4E46-9FAD-D24F25F9EFAC}"/>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507" name="Text Box 15">
          <a:extLst>
            <a:ext uri="{FF2B5EF4-FFF2-40B4-BE49-F238E27FC236}">
              <a16:creationId xmlns:a16="http://schemas.microsoft.com/office/drawing/2014/main" id="{3A1A8C4B-CB9A-4FA7-89B4-2F5B05123A21}"/>
            </a:ext>
          </a:extLst>
        </xdr:cNvPr>
        <xdr:cNvSpPr txBox="1">
          <a:spLocks noChangeArrowheads="1"/>
        </xdr:cNvSpPr>
      </xdr:nvSpPr>
      <xdr:spPr bwMode="auto">
        <a:xfrm>
          <a:off x="4743450" y="1985010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08" name="Text Box 15">
          <a:extLst>
            <a:ext uri="{FF2B5EF4-FFF2-40B4-BE49-F238E27FC236}">
              <a16:creationId xmlns:a16="http://schemas.microsoft.com/office/drawing/2014/main" id="{341ADAB2-33C1-4D4C-B889-E9137CF61EFB}"/>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09" name="Text Box 15">
          <a:extLst>
            <a:ext uri="{FF2B5EF4-FFF2-40B4-BE49-F238E27FC236}">
              <a16:creationId xmlns:a16="http://schemas.microsoft.com/office/drawing/2014/main" id="{4F4DE1A8-15C2-451D-9F1E-41B722550229}"/>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4510" name="Text Box 15">
          <a:extLst>
            <a:ext uri="{FF2B5EF4-FFF2-40B4-BE49-F238E27FC236}">
              <a16:creationId xmlns:a16="http://schemas.microsoft.com/office/drawing/2014/main" id="{BC9D0C14-E80D-4EC8-A1F0-D63E4C8E2445}"/>
            </a:ext>
          </a:extLst>
        </xdr:cNvPr>
        <xdr:cNvSpPr txBox="1">
          <a:spLocks noChangeArrowheads="1"/>
        </xdr:cNvSpPr>
      </xdr:nvSpPr>
      <xdr:spPr bwMode="auto">
        <a:xfrm>
          <a:off x="4743450" y="1985010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1" name="Text Box 15">
          <a:extLst>
            <a:ext uri="{FF2B5EF4-FFF2-40B4-BE49-F238E27FC236}">
              <a16:creationId xmlns:a16="http://schemas.microsoft.com/office/drawing/2014/main" id="{4BEA5BB1-F9E6-44D5-9D61-6C95B7C8411B}"/>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512" name="Text Box 15">
          <a:extLst>
            <a:ext uri="{FF2B5EF4-FFF2-40B4-BE49-F238E27FC236}">
              <a16:creationId xmlns:a16="http://schemas.microsoft.com/office/drawing/2014/main" id="{3760424E-9597-40BB-B464-6F6D32B2C3AC}"/>
            </a:ext>
          </a:extLst>
        </xdr:cNvPr>
        <xdr:cNvSpPr txBox="1">
          <a:spLocks noChangeArrowheads="1"/>
        </xdr:cNvSpPr>
      </xdr:nvSpPr>
      <xdr:spPr bwMode="auto">
        <a:xfrm>
          <a:off x="4743450" y="198501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3" name="Text Box 15">
          <a:extLst>
            <a:ext uri="{FF2B5EF4-FFF2-40B4-BE49-F238E27FC236}">
              <a16:creationId xmlns:a16="http://schemas.microsoft.com/office/drawing/2014/main" id="{2F09A547-F8B0-4B86-A776-9FD2384A4893}"/>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4" name="Text Box 15">
          <a:extLst>
            <a:ext uri="{FF2B5EF4-FFF2-40B4-BE49-F238E27FC236}">
              <a16:creationId xmlns:a16="http://schemas.microsoft.com/office/drawing/2014/main" id="{E0A4FE38-E8DD-42F7-8985-FD486C04108F}"/>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5" name="Text Box 15">
          <a:extLst>
            <a:ext uri="{FF2B5EF4-FFF2-40B4-BE49-F238E27FC236}">
              <a16:creationId xmlns:a16="http://schemas.microsoft.com/office/drawing/2014/main" id="{91EDB080-543B-441C-97BB-532FE7486ED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6" name="Text Box 15">
          <a:extLst>
            <a:ext uri="{FF2B5EF4-FFF2-40B4-BE49-F238E27FC236}">
              <a16:creationId xmlns:a16="http://schemas.microsoft.com/office/drawing/2014/main" id="{8D983119-8366-4A7F-8055-61F0BE4BCF90}"/>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7" name="Text Box 15">
          <a:extLst>
            <a:ext uri="{FF2B5EF4-FFF2-40B4-BE49-F238E27FC236}">
              <a16:creationId xmlns:a16="http://schemas.microsoft.com/office/drawing/2014/main" id="{BB3C6C16-1F38-4C33-A900-3194A83E7DFD}"/>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8" name="Text Box 15">
          <a:extLst>
            <a:ext uri="{FF2B5EF4-FFF2-40B4-BE49-F238E27FC236}">
              <a16:creationId xmlns:a16="http://schemas.microsoft.com/office/drawing/2014/main" id="{CAFCC0DE-BEF5-49FA-9284-3689EBD08048}"/>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19" name="Text Box 15">
          <a:extLst>
            <a:ext uri="{FF2B5EF4-FFF2-40B4-BE49-F238E27FC236}">
              <a16:creationId xmlns:a16="http://schemas.microsoft.com/office/drawing/2014/main" id="{50FB78A2-D691-412A-8A66-04A2BE26763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0" name="Text Box 15">
          <a:extLst>
            <a:ext uri="{FF2B5EF4-FFF2-40B4-BE49-F238E27FC236}">
              <a16:creationId xmlns:a16="http://schemas.microsoft.com/office/drawing/2014/main" id="{EB599985-F5BF-4366-AA26-A8C014AF2007}"/>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1" name="Text Box 15">
          <a:extLst>
            <a:ext uri="{FF2B5EF4-FFF2-40B4-BE49-F238E27FC236}">
              <a16:creationId xmlns:a16="http://schemas.microsoft.com/office/drawing/2014/main" id="{6A06856B-BF13-4DB5-ACEB-1D8940DFF081}"/>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2" name="Text Box 15">
          <a:extLst>
            <a:ext uri="{FF2B5EF4-FFF2-40B4-BE49-F238E27FC236}">
              <a16:creationId xmlns:a16="http://schemas.microsoft.com/office/drawing/2014/main" id="{DBEBEC60-F018-4356-B582-47FDA6FABEC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3" name="Text Box 15">
          <a:extLst>
            <a:ext uri="{FF2B5EF4-FFF2-40B4-BE49-F238E27FC236}">
              <a16:creationId xmlns:a16="http://schemas.microsoft.com/office/drawing/2014/main" id="{7A5B8C07-6D36-4810-BDAA-CF96A58F9C3D}"/>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4" name="Text Box 15">
          <a:extLst>
            <a:ext uri="{FF2B5EF4-FFF2-40B4-BE49-F238E27FC236}">
              <a16:creationId xmlns:a16="http://schemas.microsoft.com/office/drawing/2014/main" id="{04C405F1-2CEC-4E84-821B-010B374D5F78}"/>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5" name="Text Box 15">
          <a:extLst>
            <a:ext uri="{FF2B5EF4-FFF2-40B4-BE49-F238E27FC236}">
              <a16:creationId xmlns:a16="http://schemas.microsoft.com/office/drawing/2014/main" id="{17A94DA9-E76E-479F-9E6C-536CB722D3BA}"/>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6" name="Text Box 15">
          <a:extLst>
            <a:ext uri="{FF2B5EF4-FFF2-40B4-BE49-F238E27FC236}">
              <a16:creationId xmlns:a16="http://schemas.microsoft.com/office/drawing/2014/main" id="{7E7B001F-B485-4AE7-B64F-93589E2BFCEA}"/>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7" name="Text Box 15">
          <a:extLst>
            <a:ext uri="{FF2B5EF4-FFF2-40B4-BE49-F238E27FC236}">
              <a16:creationId xmlns:a16="http://schemas.microsoft.com/office/drawing/2014/main" id="{F85EE9E3-683A-4B77-860E-AFF3408F668E}"/>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8" name="Text Box 15">
          <a:extLst>
            <a:ext uri="{FF2B5EF4-FFF2-40B4-BE49-F238E27FC236}">
              <a16:creationId xmlns:a16="http://schemas.microsoft.com/office/drawing/2014/main" id="{89E9019A-E08D-43B8-B27F-ECC3B1399CF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29" name="Text Box 15">
          <a:extLst>
            <a:ext uri="{FF2B5EF4-FFF2-40B4-BE49-F238E27FC236}">
              <a16:creationId xmlns:a16="http://schemas.microsoft.com/office/drawing/2014/main" id="{9F97BABF-1B52-4A2F-ABAF-19CED3F24083}"/>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0" name="Text Box 15">
          <a:extLst>
            <a:ext uri="{FF2B5EF4-FFF2-40B4-BE49-F238E27FC236}">
              <a16:creationId xmlns:a16="http://schemas.microsoft.com/office/drawing/2014/main" id="{65D0776B-4544-4573-A566-C91B1915B3F9}"/>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1" name="Text Box 15">
          <a:extLst>
            <a:ext uri="{FF2B5EF4-FFF2-40B4-BE49-F238E27FC236}">
              <a16:creationId xmlns:a16="http://schemas.microsoft.com/office/drawing/2014/main" id="{02F59F20-F560-4C57-BF40-23E6A0223204}"/>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2" name="Text Box 15">
          <a:extLst>
            <a:ext uri="{FF2B5EF4-FFF2-40B4-BE49-F238E27FC236}">
              <a16:creationId xmlns:a16="http://schemas.microsoft.com/office/drawing/2014/main" id="{D32D8C3B-17C4-4B54-978B-A1227330D73C}"/>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533" name="Text Box 15">
          <a:extLst>
            <a:ext uri="{FF2B5EF4-FFF2-40B4-BE49-F238E27FC236}">
              <a16:creationId xmlns:a16="http://schemas.microsoft.com/office/drawing/2014/main" id="{868D4F31-9772-471C-B88C-60AAECBBD587}"/>
            </a:ext>
          </a:extLst>
        </xdr:cNvPr>
        <xdr:cNvSpPr txBox="1">
          <a:spLocks noChangeArrowheads="1"/>
        </xdr:cNvSpPr>
      </xdr:nvSpPr>
      <xdr:spPr bwMode="auto">
        <a:xfrm>
          <a:off x="4743450" y="198501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534" name="Text Box 15">
          <a:extLst>
            <a:ext uri="{FF2B5EF4-FFF2-40B4-BE49-F238E27FC236}">
              <a16:creationId xmlns:a16="http://schemas.microsoft.com/office/drawing/2014/main" id="{ADF782FA-2E27-498B-BC38-B80CD32586BC}"/>
            </a:ext>
          </a:extLst>
        </xdr:cNvPr>
        <xdr:cNvSpPr txBox="1">
          <a:spLocks noChangeArrowheads="1"/>
        </xdr:cNvSpPr>
      </xdr:nvSpPr>
      <xdr:spPr bwMode="auto">
        <a:xfrm>
          <a:off x="4743450" y="20593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35" name="Text Box 15">
          <a:extLst>
            <a:ext uri="{FF2B5EF4-FFF2-40B4-BE49-F238E27FC236}">
              <a16:creationId xmlns:a16="http://schemas.microsoft.com/office/drawing/2014/main" id="{EB7DCC78-FF03-4A7D-9BDF-15098BC862FA}"/>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36" name="Text Box 15">
          <a:extLst>
            <a:ext uri="{FF2B5EF4-FFF2-40B4-BE49-F238E27FC236}">
              <a16:creationId xmlns:a16="http://schemas.microsoft.com/office/drawing/2014/main" id="{5B37CB9F-200F-408A-A1F8-E4325C86F340}"/>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537" name="Text Box 15">
          <a:extLst>
            <a:ext uri="{FF2B5EF4-FFF2-40B4-BE49-F238E27FC236}">
              <a16:creationId xmlns:a16="http://schemas.microsoft.com/office/drawing/2014/main" id="{0395E9AE-02E0-48F8-95EA-A1A96792BB90}"/>
            </a:ext>
          </a:extLst>
        </xdr:cNvPr>
        <xdr:cNvSpPr txBox="1">
          <a:spLocks noChangeArrowheads="1"/>
        </xdr:cNvSpPr>
      </xdr:nvSpPr>
      <xdr:spPr bwMode="auto">
        <a:xfrm>
          <a:off x="4743450" y="20593050"/>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38" name="Text Box 15">
          <a:extLst>
            <a:ext uri="{FF2B5EF4-FFF2-40B4-BE49-F238E27FC236}">
              <a16:creationId xmlns:a16="http://schemas.microsoft.com/office/drawing/2014/main" id="{F037D9AC-9BF3-4370-8DBD-38C7821C9FE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39" name="Text Box 15">
          <a:extLst>
            <a:ext uri="{FF2B5EF4-FFF2-40B4-BE49-F238E27FC236}">
              <a16:creationId xmlns:a16="http://schemas.microsoft.com/office/drawing/2014/main" id="{DB5A290F-EF7F-43A6-9DE2-5C35B0BADC9A}"/>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540" name="Text Box 15">
          <a:extLst>
            <a:ext uri="{FF2B5EF4-FFF2-40B4-BE49-F238E27FC236}">
              <a16:creationId xmlns:a16="http://schemas.microsoft.com/office/drawing/2014/main" id="{8F46E14C-ABA5-4392-A128-2D647E044039}"/>
            </a:ext>
          </a:extLst>
        </xdr:cNvPr>
        <xdr:cNvSpPr txBox="1">
          <a:spLocks noChangeArrowheads="1"/>
        </xdr:cNvSpPr>
      </xdr:nvSpPr>
      <xdr:spPr bwMode="auto">
        <a:xfrm>
          <a:off x="4743450" y="20593050"/>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1" name="Text Box 15">
          <a:extLst>
            <a:ext uri="{FF2B5EF4-FFF2-40B4-BE49-F238E27FC236}">
              <a16:creationId xmlns:a16="http://schemas.microsoft.com/office/drawing/2014/main" id="{D9EFF57F-E222-483B-BCE0-23BECE68FC7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542" name="Text Box 15">
          <a:extLst>
            <a:ext uri="{FF2B5EF4-FFF2-40B4-BE49-F238E27FC236}">
              <a16:creationId xmlns:a16="http://schemas.microsoft.com/office/drawing/2014/main" id="{93B983E7-456E-4A45-89A9-1B309CE4CB96}"/>
            </a:ext>
          </a:extLst>
        </xdr:cNvPr>
        <xdr:cNvSpPr txBox="1">
          <a:spLocks noChangeArrowheads="1"/>
        </xdr:cNvSpPr>
      </xdr:nvSpPr>
      <xdr:spPr bwMode="auto">
        <a:xfrm>
          <a:off x="4743450" y="20593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3" name="Text Box 15">
          <a:extLst>
            <a:ext uri="{FF2B5EF4-FFF2-40B4-BE49-F238E27FC236}">
              <a16:creationId xmlns:a16="http://schemas.microsoft.com/office/drawing/2014/main" id="{BE162B6D-68C2-4A9B-8831-92F6155AE57C}"/>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4" name="Text Box 15">
          <a:extLst>
            <a:ext uri="{FF2B5EF4-FFF2-40B4-BE49-F238E27FC236}">
              <a16:creationId xmlns:a16="http://schemas.microsoft.com/office/drawing/2014/main" id="{91EA3CF2-1430-4714-A72A-9DA58F4CE1C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5" name="Text Box 15">
          <a:extLst>
            <a:ext uri="{FF2B5EF4-FFF2-40B4-BE49-F238E27FC236}">
              <a16:creationId xmlns:a16="http://schemas.microsoft.com/office/drawing/2014/main" id="{60BCC337-9DC7-4BC2-9B59-2B422F2A3E0F}"/>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6" name="Text Box 15">
          <a:extLst>
            <a:ext uri="{FF2B5EF4-FFF2-40B4-BE49-F238E27FC236}">
              <a16:creationId xmlns:a16="http://schemas.microsoft.com/office/drawing/2014/main" id="{279E891A-A5E1-4F15-B9DF-DEDE5E29E122}"/>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7" name="Text Box 15">
          <a:extLst>
            <a:ext uri="{FF2B5EF4-FFF2-40B4-BE49-F238E27FC236}">
              <a16:creationId xmlns:a16="http://schemas.microsoft.com/office/drawing/2014/main" id="{C6C71BC0-3315-4CEB-81E7-D5E7341BAC39}"/>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8" name="Text Box 15">
          <a:extLst>
            <a:ext uri="{FF2B5EF4-FFF2-40B4-BE49-F238E27FC236}">
              <a16:creationId xmlns:a16="http://schemas.microsoft.com/office/drawing/2014/main" id="{56DB84C7-53B3-4390-8766-586F5CB7CEF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49" name="Text Box 15">
          <a:extLst>
            <a:ext uri="{FF2B5EF4-FFF2-40B4-BE49-F238E27FC236}">
              <a16:creationId xmlns:a16="http://schemas.microsoft.com/office/drawing/2014/main" id="{97D397AD-7AF5-4087-86D8-E7B5D895F645}"/>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0" name="Text Box 15">
          <a:extLst>
            <a:ext uri="{FF2B5EF4-FFF2-40B4-BE49-F238E27FC236}">
              <a16:creationId xmlns:a16="http://schemas.microsoft.com/office/drawing/2014/main" id="{8AD86B99-32FC-4BAF-A31B-020B90F7DBCB}"/>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1" name="Text Box 15">
          <a:extLst>
            <a:ext uri="{FF2B5EF4-FFF2-40B4-BE49-F238E27FC236}">
              <a16:creationId xmlns:a16="http://schemas.microsoft.com/office/drawing/2014/main" id="{CC093BB3-E72B-49EE-A3CE-B617808EF1E6}"/>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2" name="Text Box 15">
          <a:extLst>
            <a:ext uri="{FF2B5EF4-FFF2-40B4-BE49-F238E27FC236}">
              <a16:creationId xmlns:a16="http://schemas.microsoft.com/office/drawing/2014/main" id="{B64B8351-177C-4A58-9A3A-748C3F8D17E1}"/>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3" name="Text Box 15">
          <a:extLst>
            <a:ext uri="{FF2B5EF4-FFF2-40B4-BE49-F238E27FC236}">
              <a16:creationId xmlns:a16="http://schemas.microsoft.com/office/drawing/2014/main" id="{6DF10E1D-7740-43EE-A967-73DE60801644}"/>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4" name="Text Box 15">
          <a:extLst>
            <a:ext uri="{FF2B5EF4-FFF2-40B4-BE49-F238E27FC236}">
              <a16:creationId xmlns:a16="http://schemas.microsoft.com/office/drawing/2014/main" id="{5F1B0017-7C62-43CF-8CF1-6AC63D87841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5" name="Text Box 15">
          <a:extLst>
            <a:ext uri="{FF2B5EF4-FFF2-40B4-BE49-F238E27FC236}">
              <a16:creationId xmlns:a16="http://schemas.microsoft.com/office/drawing/2014/main" id="{DA4B94BE-E2C2-4118-8B38-CCC1F40291EB}"/>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6" name="Text Box 15">
          <a:extLst>
            <a:ext uri="{FF2B5EF4-FFF2-40B4-BE49-F238E27FC236}">
              <a16:creationId xmlns:a16="http://schemas.microsoft.com/office/drawing/2014/main" id="{553C7CE1-ECE0-4F01-923A-5D2C5C4C1657}"/>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7" name="Text Box 15">
          <a:extLst>
            <a:ext uri="{FF2B5EF4-FFF2-40B4-BE49-F238E27FC236}">
              <a16:creationId xmlns:a16="http://schemas.microsoft.com/office/drawing/2014/main" id="{D41F606E-3A3B-42B5-8345-BF610243A6BD}"/>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8" name="Text Box 15">
          <a:extLst>
            <a:ext uri="{FF2B5EF4-FFF2-40B4-BE49-F238E27FC236}">
              <a16:creationId xmlns:a16="http://schemas.microsoft.com/office/drawing/2014/main" id="{F775C643-EDB1-4011-942B-A9F6A1E85133}"/>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59" name="Text Box 15">
          <a:extLst>
            <a:ext uri="{FF2B5EF4-FFF2-40B4-BE49-F238E27FC236}">
              <a16:creationId xmlns:a16="http://schemas.microsoft.com/office/drawing/2014/main" id="{59D0428D-08B4-4AD2-8746-9C19AE75ED8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0" name="Text Box 15">
          <a:extLst>
            <a:ext uri="{FF2B5EF4-FFF2-40B4-BE49-F238E27FC236}">
              <a16:creationId xmlns:a16="http://schemas.microsoft.com/office/drawing/2014/main" id="{6B3FFF53-DDD3-4235-B5B7-656865A6A68E}"/>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1" name="Text Box 15">
          <a:extLst>
            <a:ext uri="{FF2B5EF4-FFF2-40B4-BE49-F238E27FC236}">
              <a16:creationId xmlns:a16="http://schemas.microsoft.com/office/drawing/2014/main" id="{36167FAD-0190-400F-B45C-05983F3604A0}"/>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2" name="Text Box 15">
          <a:extLst>
            <a:ext uri="{FF2B5EF4-FFF2-40B4-BE49-F238E27FC236}">
              <a16:creationId xmlns:a16="http://schemas.microsoft.com/office/drawing/2014/main" id="{B99B4AA4-37BA-4D40-B2A1-4B7B0ADB136C}"/>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563" name="Text Box 15">
          <a:extLst>
            <a:ext uri="{FF2B5EF4-FFF2-40B4-BE49-F238E27FC236}">
              <a16:creationId xmlns:a16="http://schemas.microsoft.com/office/drawing/2014/main" id="{974B88BA-7C50-4BD1-A298-E47FFF0F95D8}"/>
            </a:ext>
          </a:extLst>
        </xdr:cNvPr>
        <xdr:cNvSpPr txBox="1">
          <a:spLocks noChangeArrowheads="1"/>
        </xdr:cNvSpPr>
      </xdr:nvSpPr>
      <xdr:spPr bwMode="auto">
        <a:xfrm>
          <a:off x="4743450" y="20593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4" name="Text Box 15">
          <a:extLst>
            <a:ext uri="{FF2B5EF4-FFF2-40B4-BE49-F238E27FC236}">
              <a16:creationId xmlns:a16="http://schemas.microsoft.com/office/drawing/2014/main" id="{7BF6146C-2753-43FC-AEB0-2358645B5737}"/>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5" name="Text Box 15">
          <a:extLst>
            <a:ext uri="{FF2B5EF4-FFF2-40B4-BE49-F238E27FC236}">
              <a16:creationId xmlns:a16="http://schemas.microsoft.com/office/drawing/2014/main" id="{EC9A3B65-3B24-418B-8922-B4D14D2B2F82}"/>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6" name="Text Box 15">
          <a:extLst>
            <a:ext uri="{FF2B5EF4-FFF2-40B4-BE49-F238E27FC236}">
              <a16:creationId xmlns:a16="http://schemas.microsoft.com/office/drawing/2014/main" id="{4A27E797-F5DF-4210-B9F0-2BC755C747F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7" name="Text Box 15">
          <a:extLst>
            <a:ext uri="{FF2B5EF4-FFF2-40B4-BE49-F238E27FC236}">
              <a16:creationId xmlns:a16="http://schemas.microsoft.com/office/drawing/2014/main" id="{F6509F4D-9DE1-4154-A690-F78E2002556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8" name="Text Box 15">
          <a:extLst>
            <a:ext uri="{FF2B5EF4-FFF2-40B4-BE49-F238E27FC236}">
              <a16:creationId xmlns:a16="http://schemas.microsoft.com/office/drawing/2014/main" id="{CAE709D1-6BB8-4CF8-9E13-454F2B60292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69" name="Text Box 15">
          <a:extLst>
            <a:ext uri="{FF2B5EF4-FFF2-40B4-BE49-F238E27FC236}">
              <a16:creationId xmlns:a16="http://schemas.microsoft.com/office/drawing/2014/main" id="{7A2F7B59-A1D8-4A9F-923B-4D3561D9FBC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0" name="Text Box 15">
          <a:extLst>
            <a:ext uri="{FF2B5EF4-FFF2-40B4-BE49-F238E27FC236}">
              <a16:creationId xmlns:a16="http://schemas.microsoft.com/office/drawing/2014/main" id="{68634A70-3B24-482E-92F7-A710B690DAA9}"/>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1" name="Text Box 15">
          <a:extLst>
            <a:ext uri="{FF2B5EF4-FFF2-40B4-BE49-F238E27FC236}">
              <a16:creationId xmlns:a16="http://schemas.microsoft.com/office/drawing/2014/main" id="{125B7664-8879-415C-BE51-7820456ED90B}"/>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2" name="Text Box 15">
          <a:extLst>
            <a:ext uri="{FF2B5EF4-FFF2-40B4-BE49-F238E27FC236}">
              <a16:creationId xmlns:a16="http://schemas.microsoft.com/office/drawing/2014/main" id="{9615DF8D-820A-4AEC-9C28-D0EF9380FFD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3" name="Text Box 15">
          <a:extLst>
            <a:ext uri="{FF2B5EF4-FFF2-40B4-BE49-F238E27FC236}">
              <a16:creationId xmlns:a16="http://schemas.microsoft.com/office/drawing/2014/main" id="{D2DB0C93-16E3-4666-8A3A-2F44749DC0AB}"/>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4" name="Text Box 15">
          <a:extLst>
            <a:ext uri="{FF2B5EF4-FFF2-40B4-BE49-F238E27FC236}">
              <a16:creationId xmlns:a16="http://schemas.microsoft.com/office/drawing/2014/main" id="{83CD50EF-DFCE-4155-914A-773611129EA3}"/>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5" name="Text Box 15">
          <a:extLst>
            <a:ext uri="{FF2B5EF4-FFF2-40B4-BE49-F238E27FC236}">
              <a16:creationId xmlns:a16="http://schemas.microsoft.com/office/drawing/2014/main" id="{317ED214-CBA0-4046-8CF0-7678850E3375}"/>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6" name="Text Box 15">
          <a:extLst>
            <a:ext uri="{FF2B5EF4-FFF2-40B4-BE49-F238E27FC236}">
              <a16:creationId xmlns:a16="http://schemas.microsoft.com/office/drawing/2014/main" id="{F22A9BAA-D69C-46A0-A45D-3E5840D4F78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7" name="Text Box 15">
          <a:extLst>
            <a:ext uri="{FF2B5EF4-FFF2-40B4-BE49-F238E27FC236}">
              <a16:creationId xmlns:a16="http://schemas.microsoft.com/office/drawing/2014/main" id="{159D747E-5814-47E4-A293-29AB675A7BA5}"/>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8" name="Text Box 15">
          <a:extLst>
            <a:ext uri="{FF2B5EF4-FFF2-40B4-BE49-F238E27FC236}">
              <a16:creationId xmlns:a16="http://schemas.microsoft.com/office/drawing/2014/main" id="{FAA486AD-FBC0-4693-8D67-6D806253D55D}"/>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79" name="Text Box 15">
          <a:extLst>
            <a:ext uri="{FF2B5EF4-FFF2-40B4-BE49-F238E27FC236}">
              <a16:creationId xmlns:a16="http://schemas.microsoft.com/office/drawing/2014/main" id="{F9AF5AC4-D0EF-4094-BDA7-C73A36445440}"/>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0" name="Text Box 15">
          <a:extLst>
            <a:ext uri="{FF2B5EF4-FFF2-40B4-BE49-F238E27FC236}">
              <a16:creationId xmlns:a16="http://schemas.microsoft.com/office/drawing/2014/main" id="{E7936CB0-C7B2-4828-B011-050C3B4D9391}"/>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1" name="Text Box 15">
          <a:extLst>
            <a:ext uri="{FF2B5EF4-FFF2-40B4-BE49-F238E27FC236}">
              <a16:creationId xmlns:a16="http://schemas.microsoft.com/office/drawing/2014/main" id="{84707048-02EC-41ED-8F8A-72AFD11AE9A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2" name="Text Box 15">
          <a:extLst>
            <a:ext uri="{FF2B5EF4-FFF2-40B4-BE49-F238E27FC236}">
              <a16:creationId xmlns:a16="http://schemas.microsoft.com/office/drawing/2014/main" id="{C27C47DA-BEE7-43D8-A6F7-15190EF768F6}"/>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3" name="Text Box 15">
          <a:extLst>
            <a:ext uri="{FF2B5EF4-FFF2-40B4-BE49-F238E27FC236}">
              <a16:creationId xmlns:a16="http://schemas.microsoft.com/office/drawing/2014/main" id="{6BADA422-8AA0-41BB-BDA5-7B530BC4F672}"/>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4" name="Text Box 15">
          <a:extLst>
            <a:ext uri="{FF2B5EF4-FFF2-40B4-BE49-F238E27FC236}">
              <a16:creationId xmlns:a16="http://schemas.microsoft.com/office/drawing/2014/main" id="{53BD8537-1F28-4C67-B099-97DFA9B4AFD8}"/>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5" name="Text Box 15">
          <a:extLst>
            <a:ext uri="{FF2B5EF4-FFF2-40B4-BE49-F238E27FC236}">
              <a16:creationId xmlns:a16="http://schemas.microsoft.com/office/drawing/2014/main" id="{8D441BF6-A5C8-4F94-8C08-87029DB0DDD4}"/>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6" name="Text Box 15">
          <a:extLst>
            <a:ext uri="{FF2B5EF4-FFF2-40B4-BE49-F238E27FC236}">
              <a16:creationId xmlns:a16="http://schemas.microsoft.com/office/drawing/2014/main" id="{FCE1F7DF-0C97-429D-AD5B-429A8DF6731C}"/>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587" name="Text Box 15">
          <a:extLst>
            <a:ext uri="{FF2B5EF4-FFF2-40B4-BE49-F238E27FC236}">
              <a16:creationId xmlns:a16="http://schemas.microsoft.com/office/drawing/2014/main" id="{57321193-6E8F-4228-8398-56877D273727}"/>
            </a:ext>
          </a:extLst>
        </xdr:cNvPr>
        <xdr:cNvSpPr txBox="1">
          <a:spLocks noChangeArrowheads="1"/>
        </xdr:cNvSpPr>
      </xdr:nvSpPr>
      <xdr:spPr bwMode="auto">
        <a:xfrm>
          <a:off x="4743450" y="21336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25</xdr:col>
      <xdr:colOff>0</xdr:colOff>
      <xdr:row>26</xdr:row>
      <xdr:rowOff>128588</xdr:rowOff>
    </xdr:from>
    <xdr:to>
      <xdr:col>25</xdr:col>
      <xdr:colOff>0</xdr:colOff>
      <xdr:row>29</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28</xdr:row>
      <xdr:rowOff>0</xdr:rowOff>
    </xdr:from>
    <xdr:to>
      <xdr:col>25</xdr:col>
      <xdr:colOff>0</xdr:colOff>
      <xdr:row>29</xdr:row>
      <xdr:rowOff>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8:K28" totalsRowShown="0" headerRowDxfId="122" tableBorderDxfId="121" headerRowCellStyle="Normal 2">
  <autoFilter ref="F8:K28" xr:uid="{00000000-0009-0000-0100-000001000000}"/>
  <tableColumns count="6">
    <tableColumn id="2" xr3:uid="{00000000-0010-0000-0000-000002000000}" name="TIPOLOGÍA" dataDxfId="120" dataCellStyle="Normal 2"/>
    <tableColumn id="3" xr3:uid="{00000000-0010-0000-0000-000003000000}" name="¿QUÉ? _x000a_IMPACTO" dataDxfId="119" dataCellStyle="Normal 2"/>
    <tableColumn id="4" xr3:uid="{00000000-0010-0000-0000-000004000000}" name="¿CÓMO?_x000a_CAUSA INMEDIATA _x000a_(Iniciar con la palabra _x000a_por)" dataDxfId="118" dataCellStyle="Normal 2"/>
    <tableColumn id="5" xr3:uid="{00000000-0010-0000-0000-000005000000}" name="¿PORQUÉ?_x000a_CAUSA RAÍZ_x000a_(Iniciar con _x000a_debido a/a causa de)" dataDxfId="117" dataCellStyle="Normal 2"/>
    <tableColumn id="6" xr3:uid="{00000000-0010-0000-0000-000006000000}" name="DESCRIPCIÓN DEL RIESGO" dataDxfId="116">
      <calculatedColumnFormula>(CONCATENATE(Tabla1[[#This Row],[¿QUÉ? 
IMPACTO]]," ","por",Tabla1[[#This Row],[¿CÓMO?
CAUSA INMEDIATA 
(Iniciar con la palabra 
por)]]," ","a causa de"," ",Tabla1[[#This Row],[¿PORQUÉ?
CAUSA RAÍZ
(Iniciar con 
debido a/a causa de)]]))</calculatedColumnFormula>
    </tableColumn>
    <tableColumn id="1" xr3:uid="{00000000-0010-0000-0000-000001000000}" name="SUB CAUSAS (Si aplica)" dataDxfId="115"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114" dataDxfId="113">
  <autoFilter ref="A31:E35" xr:uid="{00000000-0009-0000-0100-000006000000}"/>
  <tableColumns count="5">
    <tableColumn id="1" xr3:uid="{00000000-0010-0000-0100-000001000000}" name="Gestión" dataDxfId="112"/>
    <tableColumn id="2" xr3:uid="{00000000-0010-0000-0100-000002000000}" name="Fiscal" dataDxfId="111"/>
    <tableColumn id="3" xr3:uid="{00000000-0010-0000-0100-000003000000}" name="Seguridad_Información" dataDxfId="110"/>
    <tableColumn id="4" xr3:uid="{00000000-0010-0000-0100-000004000000}" name="Integridad_Pública_Corrupción" dataDxfId="109"/>
    <tableColumn id="5" xr3:uid="{00000000-0010-0000-0100-000005000000}" name="Integridad_Pública_LA_FT_FP" dataDxfId="10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107" dataDxfId="106">
  <autoFilter ref="A38:F47" xr:uid="{00000000-0009-0000-0100-000002000000}"/>
  <tableColumns count="6">
    <tableColumn id="1" xr3:uid="{00000000-0010-0000-0200-000001000000}" name="Ejecución_administración_de_procesos" dataDxfId="105"/>
    <tableColumn id="2" xr3:uid="{00000000-0010-0000-0200-000002000000}" name="Transacción_u_Operación_aplica_para_LA_FT_FP" dataDxfId="104"/>
    <tableColumn id="3" xr3:uid="{00000000-0010-0000-0200-000003000000}" name="Talento_Humano" dataDxfId="103"/>
    <tableColumn id="4" xr3:uid="{00000000-0010-0000-0200-000004000000}" name="Tecnología" dataDxfId="102"/>
    <tableColumn id="5" xr3:uid="{00000000-0010-0000-0200-000005000000}" name="Infraestructura" dataDxfId="101"/>
    <tableColumn id="6" xr3:uid="{00000000-0010-0000-0200-000006000000}" name="Evento_externo" dataDxfId="100"/>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99" dataDxfId="98">
  <autoFilter ref="H37:I43" xr:uid="{00000000-0009-0000-0100-000003000000}"/>
  <tableColumns count="2">
    <tableColumn id="1" xr3:uid="{00000000-0010-0000-0300-000001000000}" name="FACTOR DE RIESGO" dataDxfId="97"/>
    <tableColumn id="2" xr3:uid="{00000000-0010-0000-0300-000002000000}" name="Descripción" dataDxfId="96"/>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topLeftCell="A9" zoomScale="90" zoomScaleNormal="90" workbookViewId="0">
      <selection activeCell="B9" sqref="B9:H9"/>
    </sheetView>
  </sheetViews>
  <sheetFormatPr baseColWidth="10" defaultColWidth="0" defaultRowHeight="14.25" zeroHeight="1" x14ac:dyDescent="0.2"/>
  <cols>
    <col min="1" max="1" width="2.85546875" style="288" customWidth="1"/>
    <col min="2" max="3" width="24.42578125" style="288" customWidth="1"/>
    <col min="4" max="4" width="16" style="288" customWidth="1"/>
    <col min="5" max="5" width="24.42578125" style="288" customWidth="1"/>
    <col min="6" max="6" width="27.42578125" style="288" customWidth="1"/>
    <col min="7" max="8" width="24.42578125" style="288" customWidth="1"/>
    <col min="9" max="9" width="4.28515625" style="288" customWidth="1"/>
    <col min="10" max="16384" width="11.42578125" style="288" hidden="1"/>
  </cols>
  <sheetData>
    <row r="1" spans="2:8" ht="27.75" customHeight="1" x14ac:dyDescent="0.2">
      <c r="B1" s="416"/>
      <c r="C1" s="422" t="s">
        <v>385</v>
      </c>
      <c r="D1" s="422"/>
      <c r="E1" s="422"/>
      <c r="F1" s="422"/>
      <c r="G1" s="422"/>
      <c r="H1" s="423"/>
    </row>
    <row r="2" spans="2:8" ht="26.25" customHeight="1" x14ac:dyDescent="0.25">
      <c r="B2" s="417"/>
      <c r="C2" s="419" t="s">
        <v>394</v>
      </c>
      <c r="D2" s="420"/>
      <c r="E2" s="420"/>
      <c r="F2" s="420"/>
      <c r="G2" s="421"/>
      <c r="H2" s="375"/>
    </row>
    <row r="3" spans="2:8" ht="24" customHeight="1" thickBot="1" x14ac:dyDescent="0.25">
      <c r="B3" s="418"/>
      <c r="C3" s="424" t="s">
        <v>386</v>
      </c>
      <c r="D3" s="424"/>
      <c r="E3" s="424"/>
      <c r="F3" s="424"/>
      <c r="G3" s="424"/>
      <c r="H3" s="425"/>
    </row>
    <row r="4" spans="2:8" ht="18" x14ac:dyDescent="0.2">
      <c r="B4" s="426" t="s">
        <v>0</v>
      </c>
      <c r="C4" s="427"/>
      <c r="D4" s="427"/>
      <c r="E4" s="427"/>
      <c r="F4" s="427"/>
      <c r="G4" s="427"/>
      <c r="H4" s="428"/>
    </row>
    <row r="5" spans="2:8" x14ac:dyDescent="0.2">
      <c r="B5" s="289"/>
      <c r="C5" s="290"/>
      <c r="D5" s="290"/>
      <c r="E5" s="290"/>
      <c r="F5" s="290"/>
      <c r="G5" s="290"/>
      <c r="H5" s="291"/>
    </row>
    <row r="6" spans="2:8" ht="63" customHeight="1" x14ac:dyDescent="0.2">
      <c r="B6" s="429" t="s">
        <v>326</v>
      </c>
      <c r="C6" s="430"/>
      <c r="D6" s="430"/>
      <c r="E6" s="430"/>
      <c r="F6" s="430"/>
      <c r="G6" s="430"/>
      <c r="H6" s="431"/>
    </row>
    <row r="7" spans="2:8" ht="60.75" customHeight="1" x14ac:dyDescent="0.2">
      <c r="B7" s="432"/>
      <c r="C7" s="433"/>
      <c r="D7" s="433"/>
      <c r="E7" s="433"/>
      <c r="F7" s="433"/>
      <c r="G7" s="433"/>
      <c r="H7" s="434"/>
    </row>
    <row r="8" spans="2:8" ht="15" x14ac:dyDescent="0.2">
      <c r="B8" s="435" t="s">
        <v>1</v>
      </c>
      <c r="C8" s="436"/>
      <c r="D8" s="436"/>
      <c r="E8" s="436"/>
      <c r="F8" s="436"/>
      <c r="G8" s="436"/>
      <c r="H8" s="437"/>
    </row>
    <row r="9" spans="2:8" ht="127.5" customHeight="1" x14ac:dyDescent="0.2">
      <c r="B9" s="438" t="s">
        <v>327</v>
      </c>
      <c r="C9" s="439"/>
      <c r="D9" s="439"/>
      <c r="E9" s="439"/>
      <c r="F9" s="439"/>
      <c r="G9" s="439"/>
      <c r="H9" s="440"/>
    </row>
    <row r="10" spans="2:8" x14ac:dyDescent="0.2">
      <c r="B10" s="292"/>
      <c r="C10" s="293"/>
      <c r="D10" s="293"/>
      <c r="E10" s="293"/>
      <c r="F10" s="293"/>
      <c r="G10" s="293"/>
      <c r="H10" s="294"/>
    </row>
    <row r="11" spans="2:8" ht="30.75" customHeight="1" x14ac:dyDescent="0.2">
      <c r="B11" s="441" t="s">
        <v>348</v>
      </c>
      <c r="C11" s="442"/>
      <c r="D11" s="442"/>
      <c r="E11" s="442"/>
      <c r="F11" s="442"/>
      <c r="G11" s="442"/>
      <c r="H11" s="443"/>
    </row>
    <row r="12" spans="2:8" s="295" customFormat="1" ht="20.45" customHeight="1" x14ac:dyDescent="0.2">
      <c r="B12" s="446"/>
      <c r="C12" s="447"/>
      <c r="D12" s="447"/>
      <c r="E12" s="447"/>
      <c r="F12" s="447"/>
      <c r="G12" s="447"/>
      <c r="H12" s="448"/>
    </row>
    <row r="13" spans="2:8" ht="20.45" customHeight="1" x14ac:dyDescent="0.2">
      <c r="B13" s="435" t="s">
        <v>2</v>
      </c>
      <c r="C13" s="444"/>
      <c r="D13" s="444"/>
      <c r="E13" s="444"/>
      <c r="F13" s="444"/>
      <c r="G13" s="444"/>
      <c r="H13" s="445"/>
    </row>
    <row r="14" spans="2:8" ht="9" customHeight="1" x14ac:dyDescent="0.2">
      <c r="B14" s="435"/>
      <c r="C14" s="444"/>
      <c r="D14" s="444"/>
      <c r="E14" s="444"/>
      <c r="F14" s="444"/>
      <c r="G14" s="444"/>
      <c r="H14" s="445"/>
    </row>
    <row r="15" spans="2:8" ht="15" x14ac:dyDescent="0.2">
      <c r="B15" s="435" t="s">
        <v>3</v>
      </c>
      <c r="C15" s="444"/>
      <c r="D15" s="444"/>
      <c r="E15" s="444"/>
      <c r="F15" s="444"/>
      <c r="G15" s="444"/>
      <c r="H15" s="445"/>
    </row>
    <row r="16" spans="2:8" ht="15" x14ac:dyDescent="0.2">
      <c r="B16" s="296"/>
      <c r="C16" s="297"/>
      <c r="D16" s="297"/>
      <c r="E16" s="297"/>
      <c r="F16" s="297"/>
      <c r="G16" s="297"/>
      <c r="H16" s="298"/>
    </row>
    <row r="17" spans="2:8" ht="18.75" customHeight="1" x14ac:dyDescent="0.2">
      <c r="B17" s="435" t="s">
        <v>318</v>
      </c>
      <c r="C17" s="444"/>
      <c r="D17" s="444"/>
      <c r="E17" s="444"/>
      <c r="F17" s="444"/>
      <c r="G17" s="444"/>
      <c r="H17" s="445"/>
    </row>
    <row r="18" spans="2:8" ht="18.75" customHeight="1" x14ac:dyDescent="0.2">
      <c r="B18" s="296"/>
      <c r="C18" s="297"/>
      <c r="D18" s="297"/>
      <c r="E18" s="297"/>
      <c r="F18" s="297"/>
      <c r="G18" s="297"/>
      <c r="H18" s="298"/>
    </row>
    <row r="19" spans="2:8" ht="18.75" customHeight="1" x14ac:dyDescent="0.2">
      <c r="B19" s="435" t="s">
        <v>319</v>
      </c>
      <c r="C19" s="444"/>
      <c r="D19" s="444"/>
      <c r="E19" s="444"/>
      <c r="F19" s="444"/>
      <c r="G19" s="444"/>
      <c r="H19" s="445"/>
    </row>
    <row r="20" spans="2:8" ht="18.75" customHeight="1" thickBot="1" x14ac:dyDescent="0.25">
      <c r="B20" s="299"/>
      <c r="C20" s="300"/>
      <c r="D20" s="300"/>
      <c r="E20" s="300"/>
      <c r="F20" s="300"/>
      <c r="G20" s="300"/>
      <c r="H20" s="301"/>
    </row>
    <row r="21" spans="2:8" ht="15" thickTop="1" x14ac:dyDescent="0.2">
      <c r="B21" s="302"/>
      <c r="C21" s="453" t="s">
        <v>4</v>
      </c>
      <c r="D21" s="454"/>
      <c r="E21" s="455" t="s">
        <v>5</v>
      </c>
      <c r="F21" s="456"/>
      <c r="G21" s="303"/>
      <c r="H21" s="304"/>
    </row>
    <row r="22" spans="2:8" ht="35.25" customHeight="1" x14ac:dyDescent="0.2">
      <c r="B22" s="302"/>
      <c r="C22" s="449" t="s">
        <v>6</v>
      </c>
      <c r="D22" s="450"/>
      <c r="E22" s="451" t="s">
        <v>7</v>
      </c>
      <c r="F22" s="452"/>
      <c r="G22" s="303"/>
      <c r="H22" s="304"/>
    </row>
    <row r="23" spans="2:8" ht="17.25" customHeight="1" x14ac:dyDescent="0.2">
      <c r="B23" s="302"/>
      <c r="C23" s="449" t="s">
        <v>8</v>
      </c>
      <c r="D23" s="450"/>
      <c r="E23" s="451" t="s">
        <v>9</v>
      </c>
      <c r="F23" s="452"/>
      <c r="G23" s="303"/>
      <c r="H23" s="304"/>
    </row>
    <row r="24" spans="2:8" ht="50.25" customHeight="1" x14ac:dyDescent="0.2">
      <c r="B24" s="302"/>
      <c r="C24" s="449" t="s">
        <v>10</v>
      </c>
      <c r="D24" s="450"/>
      <c r="E24" s="451" t="s">
        <v>11</v>
      </c>
      <c r="F24" s="452"/>
      <c r="G24" s="303"/>
      <c r="H24" s="304"/>
    </row>
    <row r="25" spans="2:8" ht="42" customHeight="1" x14ac:dyDescent="0.2">
      <c r="B25" s="302"/>
      <c r="C25" s="449" t="s">
        <v>12</v>
      </c>
      <c r="D25" s="450"/>
      <c r="E25" s="451" t="s">
        <v>13</v>
      </c>
      <c r="F25" s="452"/>
      <c r="G25" s="303"/>
      <c r="H25" s="304"/>
    </row>
    <row r="26" spans="2:8" ht="77.25" customHeight="1" x14ac:dyDescent="0.2">
      <c r="B26" s="302"/>
      <c r="C26" s="449" t="s">
        <v>14</v>
      </c>
      <c r="D26" s="450"/>
      <c r="E26" s="451" t="s">
        <v>317</v>
      </c>
      <c r="F26" s="452"/>
      <c r="G26" s="303"/>
      <c r="H26" s="304"/>
    </row>
    <row r="27" spans="2:8" ht="69.75" customHeight="1" x14ac:dyDescent="0.2">
      <c r="B27" s="302"/>
      <c r="C27" s="457" t="s">
        <v>15</v>
      </c>
      <c r="D27" s="458"/>
      <c r="E27" s="459" t="s">
        <v>16</v>
      </c>
      <c r="F27" s="460"/>
      <c r="G27" s="303"/>
      <c r="H27" s="304"/>
    </row>
    <row r="28" spans="2:8" ht="69.75" customHeight="1" x14ac:dyDescent="0.2">
      <c r="B28" s="302"/>
      <c r="C28" s="457" t="s">
        <v>17</v>
      </c>
      <c r="D28" s="458"/>
      <c r="E28" s="459" t="s">
        <v>320</v>
      </c>
      <c r="F28" s="460"/>
      <c r="G28" s="303"/>
      <c r="H28" s="304"/>
    </row>
    <row r="29" spans="2:8" ht="69.75" customHeight="1" x14ac:dyDescent="0.2">
      <c r="B29" s="302"/>
      <c r="C29" s="457" t="s">
        <v>18</v>
      </c>
      <c r="D29" s="458"/>
      <c r="E29" s="459" t="s">
        <v>328</v>
      </c>
      <c r="F29" s="460"/>
      <c r="G29" s="303"/>
      <c r="H29" s="304"/>
    </row>
    <row r="30" spans="2:8" ht="111.75" customHeight="1" x14ac:dyDescent="0.2">
      <c r="B30" s="302"/>
      <c r="C30" s="457" t="s">
        <v>19</v>
      </c>
      <c r="D30" s="458"/>
      <c r="E30" s="459" t="s">
        <v>321</v>
      </c>
      <c r="F30" s="460"/>
      <c r="G30" s="303"/>
      <c r="H30" s="304"/>
    </row>
    <row r="31" spans="2:8" ht="121.5" customHeight="1" x14ac:dyDescent="0.2">
      <c r="B31" s="302"/>
      <c r="C31" s="457" t="s">
        <v>20</v>
      </c>
      <c r="D31" s="458"/>
      <c r="E31" s="459" t="s">
        <v>21</v>
      </c>
      <c r="F31" s="460"/>
      <c r="G31" s="303"/>
      <c r="H31" s="304"/>
    </row>
    <row r="32" spans="2:8" ht="42.75" customHeight="1" x14ac:dyDescent="0.2">
      <c r="B32" s="302"/>
      <c r="C32" s="457" t="s">
        <v>330</v>
      </c>
      <c r="D32" s="458"/>
      <c r="E32" s="459" t="s">
        <v>331</v>
      </c>
      <c r="F32" s="460"/>
      <c r="G32" s="303"/>
      <c r="H32" s="304"/>
    </row>
    <row r="33" spans="2:8" ht="69.75" customHeight="1" x14ac:dyDescent="0.2">
      <c r="B33" s="302"/>
      <c r="C33" s="457" t="s">
        <v>332</v>
      </c>
      <c r="D33" s="458"/>
      <c r="E33" s="459" t="s">
        <v>333</v>
      </c>
      <c r="F33" s="460"/>
      <c r="G33" s="303"/>
      <c r="H33" s="304"/>
    </row>
    <row r="34" spans="2:8" x14ac:dyDescent="0.2">
      <c r="B34" s="302"/>
      <c r="C34" s="305"/>
      <c r="D34" s="305"/>
      <c r="E34" s="306"/>
      <c r="F34" s="306"/>
      <c r="G34" s="303"/>
      <c r="H34" s="304"/>
    </row>
    <row r="35" spans="2:8" ht="15" x14ac:dyDescent="0.2">
      <c r="B35" s="435" t="s">
        <v>22</v>
      </c>
      <c r="C35" s="444"/>
      <c r="D35" s="444"/>
      <c r="E35" s="444"/>
      <c r="F35" s="444"/>
      <c r="G35" s="444"/>
      <c r="H35" s="445"/>
    </row>
    <row r="36" spans="2:8" ht="14.45" customHeight="1" thickBot="1" x14ac:dyDescent="0.25">
      <c r="B36" s="307"/>
      <c r="C36" s="308"/>
      <c r="D36" s="308"/>
      <c r="E36" s="308"/>
      <c r="F36" s="308"/>
      <c r="G36" s="308"/>
      <c r="H36" s="309"/>
    </row>
    <row r="37" spans="2:8" ht="14.45" customHeight="1" thickTop="1" x14ac:dyDescent="0.2">
      <c r="B37" s="307"/>
      <c r="C37" s="461" t="s">
        <v>4</v>
      </c>
      <c r="D37" s="462"/>
      <c r="E37" s="463" t="s">
        <v>5</v>
      </c>
      <c r="F37" s="464"/>
      <c r="G37" s="308"/>
      <c r="H37" s="309"/>
    </row>
    <row r="38" spans="2:8" ht="126" customHeight="1" x14ac:dyDescent="0.2">
      <c r="B38" s="307"/>
      <c r="C38" s="457" t="s">
        <v>23</v>
      </c>
      <c r="D38" s="458"/>
      <c r="E38" s="459" t="s">
        <v>334</v>
      </c>
      <c r="F38" s="460"/>
      <c r="G38" s="308"/>
      <c r="H38" s="309"/>
    </row>
    <row r="39" spans="2:8" ht="53.45" customHeight="1" x14ac:dyDescent="0.2">
      <c r="B39" s="307"/>
      <c r="C39" s="457" t="s">
        <v>24</v>
      </c>
      <c r="D39" s="458"/>
      <c r="E39" s="459" t="s">
        <v>25</v>
      </c>
      <c r="F39" s="460"/>
      <c r="G39" s="308"/>
      <c r="H39" s="309"/>
    </row>
    <row r="40" spans="2:8" ht="54" customHeight="1" x14ac:dyDescent="0.2">
      <c r="B40" s="307"/>
      <c r="C40" s="457" t="s">
        <v>26</v>
      </c>
      <c r="D40" s="458"/>
      <c r="E40" s="459" t="s">
        <v>27</v>
      </c>
      <c r="F40" s="460"/>
      <c r="G40" s="308"/>
      <c r="H40" s="309"/>
    </row>
    <row r="41" spans="2:8" ht="32.450000000000003" customHeight="1" x14ac:dyDescent="0.2">
      <c r="B41" s="307"/>
      <c r="C41" s="457" t="s">
        <v>28</v>
      </c>
      <c r="D41" s="458"/>
      <c r="E41" s="459" t="s">
        <v>29</v>
      </c>
      <c r="F41" s="460"/>
      <c r="G41" s="308"/>
      <c r="H41" s="309"/>
    </row>
    <row r="42" spans="2:8" ht="15" x14ac:dyDescent="0.2">
      <c r="B42" s="307"/>
      <c r="C42" s="308"/>
      <c r="D42" s="308"/>
      <c r="E42" s="308"/>
      <c r="F42" s="308"/>
      <c r="G42" s="308"/>
      <c r="H42" s="309"/>
    </row>
    <row r="43" spans="2:8" ht="18.75" customHeight="1" x14ac:dyDescent="0.2">
      <c r="B43" s="476" t="s">
        <v>322</v>
      </c>
      <c r="C43" s="477"/>
      <c r="D43" s="477"/>
      <c r="E43" s="477"/>
      <c r="F43" s="477"/>
      <c r="G43" s="477"/>
      <c r="H43" s="478"/>
    </row>
    <row r="44" spans="2:8" ht="18.75" customHeight="1" x14ac:dyDescent="0.2">
      <c r="B44" s="310"/>
      <c r="C44" s="311"/>
      <c r="D44" s="311"/>
      <c r="E44" s="311"/>
      <c r="F44" s="311"/>
      <c r="G44" s="311"/>
      <c r="H44" s="312"/>
    </row>
    <row r="45" spans="2:8" ht="65.25" customHeight="1" x14ac:dyDescent="0.2">
      <c r="B45" s="465" t="s">
        <v>335</v>
      </c>
      <c r="C45" s="466"/>
      <c r="D45" s="466"/>
      <c r="E45" s="466"/>
      <c r="F45" s="466"/>
      <c r="G45" s="466"/>
      <c r="H45" s="467"/>
    </row>
    <row r="46" spans="2:8" ht="18.75" customHeight="1" thickBot="1" x14ac:dyDescent="0.25">
      <c r="B46" s="299"/>
      <c r="C46" s="300"/>
      <c r="D46" s="300"/>
      <c r="E46" s="300"/>
      <c r="F46" s="300"/>
      <c r="G46" s="300"/>
      <c r="H46" s="301"/>
    </row>
    <row r="47" spans="2:8" ht="18.75" customHeight="1" thickTop="1" x14ac:dyDescent="0.2">
      <c r="B47" s="299"/>
      <c r="C47" s="461" t="s">
        <v>4</v>
      </c>
      <c r="D47" s="462"/>
      <c r="E47" s="463" t="s">
        <v>5</v>
      </c>
      <c r="F47" s="464"/>
      <c r="G47" s="300"/>
      <c r="H47" s="301"/>
    </row>
    <row r="48" spans="2:8" ht="62.25" customHeight="1" x14ac:dyDescent="0.2">
      <c r="B48" s="299"/>
      <c r="C48" s="471" t="s">
        <v>30</v>
      </c>
      <c r="D48" s="472"/>
      <c r="E48" s="459" t="s">
        <v>323</v>
      </c>
      <c r="F48" s="460"/>
      <c r="G48" s="300"/>
      <c r="H48" s="301"/>
    </row>
    <row r="49" spans="2:8" ht="54" customHeight="1" x14ac:dyDescent="0.2">
      <c r="B49" s="299"/>
      <c r="C49" s="471" t="s">
        <v>31</v>
      </c>
      <c r="D49" s="472"/>
      <c r="E49" s="459" t="s">
        <v>32</v>
      </c>
      <c r="F49" s="460"/>
      <c r="G49" s="300"/>
      <c r="H49" s="301"/>
    </row>
    <row r="50" spans="2:8" ht="64.5" customHeight="1" x14ac:dyDescent="0.2">
      <c r="B50" s="299"/>
      <c r="C50" s="471" t="s">
        <v>33</v>
      </c>
      <c r="D50" s="472"/>
      <c r="E50" s="459" t="s">
        <v>34</v>
      </c>
      <c r="F50" s="460"/>
      <c r="G50" s="300"/>
      <c r="H50" s="301"/>
    </row>
    <row r="51" spans="2:8" ht="66" customHeight="1" x14ac:dyDescent="0.2">
      <c r="B51" s="299"/>
      <c r="C51" s="471" t="s">
        <v>35</v>
      </c>
      <c r="D51" s="472"/>
      <c r="E51" s="459" t="s">
        <v>34</v>
      </c>
      <c r="F51" s="460"/>
      <c r="G51" s="300"/>
      <c r="H51" s="301"/>
    </row>
    <row r="52" spans="2:8" ht="48.75" customHeight="1" x14ac:dyDescent="0.2">
      <c r="B52" s="299"/>
      <c r="C52" s="471" t="s">
        <v>36</v>
      </c>
      <c r="D52" s="472"/>
      <c r="E52" s="459" t="s">
        <v>37</v>
      </c>
      <c r="F52" s="460"/>
      <c r="G52" s="300"/>
      <c r="H52" s="301"/>
    </row>
    <row r="53" spans="2:8" ht="49.5" customHeight="1" x14ac:dyDescent="0.2">
      <c r="B53" s="299"/>
      <c r="C53" s="471" t="s">
        <v>38</v>
      </c>
      <c r="D53" s="472"/>
      <c r="E53" s="459" t="s">
        <v>336</v>
      </c>
      <c r="F53" s="460"/>
      <c r="G53" s="300"/>
      <c r="H53" s="301"/>
    </row>
    <row r="54" spans="2:8" ht="116.25" customHeight="1" x14ac:dyDescent="0.2">
      <c r="B54" s="299"/>
      <c r="C54" s="471" t="s">
        <v>337</v>
      </c>
      <c r="D54" s="472"/>
      <c r="E54" s="459" t="s">
        <v>338</v>
      </c>
      <c r="F54" s="460"/>
      <c r="G54" s="300"/>
      <c r="H54" s="301"/>
    </row>
    <row r="55" spans="2:8" ht="29.45" customHeight="1" x14ac:dyDescent="0.2">
      <c r="B55" s="299"/>
      <c r="C55" s="471" t="s">
        <v>39</v>
      </c>
      <c r="D55" s="472"/>
      <c r="E55" s="459" t="s">
        <v>40</v>
      </c>
      <c r="F55" s="460"/>
      <c r="G55" s="300"/>
      <c r="H55" s="301"/>
    </row>
    <row r="56" spans="2:8" ht="58.5" customHeight="1" x14ac:dyDescent="0.2">
      <c r="B56" s="299"/>
      <c r="C56" s="471" t="s">
        <v>41</v>
      </c>
      <c r="D56" s="472"/>
      <c r="E56" s="459" t="s">
        <v>339</v>
      </c>
      <c r="F56" s="460"/>
      <c r="G56" s="300"/>
      <c r="H56" s="301"/>
    </row>
    <row r="57" spans="2:8" ht="54.75" customHeight="1" x14ac:dyDescent="0.2">
      <c r="B57" s="299"/>
      <c r="C57" s="471" t="s">
        <v>42</v>
      </c>
      <c r="D57" s="472"/>
      <c r="E57" s="459" t="s">
        <v>340</v>
      </c>
      <c r="F57" s="460"/>
      <c r="G57" s="300"/>
      <c r="H57" s="301"/>
    </row>
    <row r="58" spans="2:8" ht="18.75" customHeight="1" x14ac:dyDescent="0.2">
      <c r="B58" s="299"/>
      <c r="C58" s="300"/>
      <c r="D58" s="300"/>
      <c r="E58" s="300"/>
      <c r="F58" s="300"/>
      <c r="G58" s="300"/>
      <c r="H58" s="301"/>
    </row>
    <row r="59" spans="2:8" ht="18.75" customHeight="1" x14ac:dyDescent="0.2">
      <c r="B59" s="473" t="s">
        <v>324</v>
      </c>
      <c r="C59" s="474"/>
      <c r="D59" s="474"/>
      <c r="E59" s="474"/>
      <c r="F59" s="474"/>
      <c r="G59" s="474"/>
      <c r="H59" s="475"/>
    </row>
    <row r="60" spans="2:8" ht="18.75" customHeight="1" x14ac:dyDescent="0.2">
      <c r="B60" s="299"/>
      <c r="C60" s="300"/>
      <c r="D60" s="300"/>
      <c r="E60" s="300"/>
      <c r="F60" s="300"/>
      <c r="G60" s="300"/>
      <c r="H60" s="301"/>
    </row>
    <row r="61" spans="2:8" ht="18.75" customHeight="1" x14ac:dyDescent="0.2">
      <c r="B61" s="468" t="s">
        <v>325</v>
      </c>
      <c r="C61" s="469"/>
      <c r="D61" s="469"/>
      <c r="E61" s="469"/>
      <c r="F61" s="469"/>
      <c r="G61" s="469"/>
      <c r="H61" s="470"/>
    </row>
    <row r="62" spans="2:8" ht="18.75" customHeight="1" x14ac:dyDescent="0.2">
      <c r="B62" s="296"/>
      <c r="C62" s="297"/>
      <c r="D62" s="297"/>
      <c r="E62" s="297"/>
      <c r="F62" s="297"/>
      <c r="G62" s="297"/>
      <c r="H62" s="298"/>
    </row>
    <row r="63" spans="2:8" ht="30" customHeight="1" x14ac:dyDescent="0.2">
      <c r="B63" s="435" t="s">
        <v>341</v>
      </c>
      <c r="C63" s="444"/>
      <c r="D63" s="444"/>
      <c r="E63" s="444"/>
      <c r="F63" s="444"/>
      <c r="G63" s="444"/>
      <c r="H63" s="445"/>
    </row>
    <row r="64" spans="2:8" ht="18.75" customHeight="1" x14ac:dyDescent="0.2">
      <c r="B64" s="468" t="s">
        <v>342</v>
      </c>
      <c r="C64" s="469"/>
      <c r="D64" s="469"/>
      <c r="E64" s="469"/>
      <c r="F64" s="469"/>
      <c r="G64" s="469"/>
      <c r="H64" s="470"/>
    </row>
    <row r="65" spans="2:8" ht="18.75" customHeight="1" x14ac:dyDescent="0.2">
      <c r="B65" s="313"/>
      <c r="C65" s="314"/>
      <c r="D65" s="314"/>
      <c r="E65" s="314"/>
      <c r="F65" s="314"/>
      <c r="G65" s="314"/>
      <c r="H65" s="315"/>
    </row>
    <row r="66" spans="2:8" ht="54.75" customHeight="1" x14ac:dyDescent="0.2">
      <c r="B66" s="468" t="s">
        <v>343</v>
      </c>
      <c r="C66" s="469"/>
      <c r="D66" s="469"/>
      <c r="E66" s="469"/>
      <c r="F66" s="469"/>
      <c r="G66" s="469"/>
      <c r="H66" s="470"/>
    </row>
    <row r="67" spans="2:8" ht="15" thickBot="1" x14ac:dyDescent="0.25">
      <c r="B67" s="316"/>
      <c r="C67" s="317"/>
      <c r="D67" s="317"/>
      <c r="E67" s="317"/>
      <c r="F67" s="317"/>
      <c r="G67" s="317"/>
      <c r="H67" s="318"/>
    </row>
    <row r="68" spans="2:8" x14ac:dyDescent="0.2"/>
    <row r="69" spans="2:8" x14ac:dyDescent="0.2"/>
    <row r="70" spans="2:8" x14ac:dyDescent="0.2"/>
    <row r="71" spans="2:8" x14ac:dyDescent="0.2"/>
    <row r="72" spans="2:8" x14ac:dyDescent="0.2"/>
    <row r="73" spans="2:8" x14ac:dyDescent="0.2"/>
    <row r="74" spans="2:8" x14ac:dyDescent="0.2"/>
    <row r="75" spans="2:8" x14ac:dyDescent="0.2"/>
    <row r="76" spans="2:8" x14ac:dyDescent="0.2"/>
    <row r="77" spans="2:8" x14ac:dyDescent="0.2"/>
    <row r="78" spans="2:8" x14ac:dyDescent="0.2"/>
    <row r="79" spans="2:8" x14ac:dyDescent="0.2"/>
    <row r="80" spans="2:8"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sheetData>
  <sheetProtection formatCells="0" formatColumns="0" formatRows="0"/>
  <mergeCells count="81">
    <mergeCell ref="B66:H66"/>
    <mergeCell ref="C39:D39"/>
    <mergeCell ref="E39:F39"/>
    <mergeCell ref="B43:H43"/>
    <mergeCell ref="C50:D50"/>
    <mergeCell ref="E50:F50"/>
    <mergeCell ref="C51:D51"/>
    <mergeCell ref="E51:F51"/>
    <mergeCell ref="C52:D52"/>
    <mergeCell ref="E52:F52"/>
    <mergeCell ref="C56:D56"/>
    <mergeCell ref="E56:F56"/>
    <mergeCell ref="C57:D57"/>
    <mergeCell ref="E57:F57"/>
    <mergeCell ref="C53:D53"/>
    <mergeCell ref="C55:D55"/>
    <mergeCell ref="E55:F55"/>
    <mergeCell ref="B64:H64"/>
    <mergeCell ref="C47:D47"/>
    <mergeCell ref="E47:F47"/>
    <mergeCell ref="C48:D48"/>
    <mergeCell ref="E48:F48"/>
    <mergeCell ref="C54:D54"/>
    <mergeCell ref="E54:F54"/>
    <mergeCell ref="C49:D49"/>
    <mergeCell ref="E49:F49"/>
    <mergeCell ref="B59:H59"/>
    <mergeCell ref="B61:H61"/>
    <mergeCell ref="B63:H63"/>
    <mergeCell ref="C40:D40"/>
    <mergeCell ref="E40:F40"/>
    <mergeCell ref="C41:D41"/>
    <mergeCell ref="E41:F41"/>
    <mergeCell ref="E53:F53"/>
    <mergeCell ref="B45:H45"/>
    <mergeCell ref="C31:D31"/>
    <mergeCell ref="E31:F31"/>
    <mergeCell ref="C32:D32"/>
    <mergeCell ref="E32:F32"/>
    <mergeCell ref="C33:D33"/>
    <mergeCell ref="E33:F33"/>
    <mergeCell ref="C38:D38"/>
    <mergeCell ref="E38:F38"/>
    <mergeCell ref="C37:D37"/>
    <mergeCell ref="E37:F37"/>
    <mergeCell ref="B35:H35"/>
    <mergeCell ref="C27:D27"/>
    <mergeCell ref="C25:D25"/>
    <mergeCell ref="E25:F25"/>
    <mergeCell ref="C30:D30"/>
    <mergeCell ref="E27:F27"/>
    <mergeCell ref="C26:D26"/>
    <mergeCell ref="E26:F26"/>
    <mergeCell ref="E30:F30"/>
    <mergeCell ref="C29:D29"/>
    <mergeCell ref="E29:F29"/>
    <mergeCell ref="C28:D28"/>
    <mergeCell ref="E28:F28"/>
    <mergeCell ref="B17:H17"/>
    <mergeCell ref="B13:H13"/>
    <mergeCell ref="B19:H19"/>
    <mergeCell ref="B14:H14"/>
    <mergeCell ref="C24:D24"/>
    <mergeCell ref="E24:F24"/>
    <mergeCell ref="C21:D21"/>
    <mergeCell ref="E21:F21"/>
    <mergeCell ref="C22:D22"/>
    <mergeCell ref="E22:F22"/>
    <mergeCell ref="C23:D23"/>
    <mergeCell ref="E23:F23"/>
    <mergeCell ref="B6:H7"/>
    <mergeCell ref="B8:H8"/>
    <mergeCell ref="B9:H9"/>
    <mergeCell ref="B11:H11"/>
    <mergeCell ref="B15:H15"/>
    <mergeCell ref="B12:H12"/>
    <mergeCell ref="B1:B3"/>
    <mergeCell ref="C2:G2"/>
    <mergeCell ref="C1:H1"/>
    <mergeCell ref="C3:H3"/>
    <mergeCell ref="B4:H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3"/>
  <sheetViews>
    <sheetView showGridLines="0" topLeftCell="A7" zoomScale="85" zoomScaleNormal="85" workbookViewId="0">
      <selection activeCell="D21" sqref="D21"/>
    </sheetView>
  </sheetViews>
  <sheetFormatPr baseColWidth="10" defaultColWidth="0" defaultRowHeight="15" zeroHeight="1" x14ac:dyDescent="0.25"/>
  <cols>
    <col min="1" max="1" width="30.5703125" customWidth="1"/>
    <col min="2" max="2" width="29.42578125" customWidth="1"/>
    <col min="3" max="3" width="10.85546875" customWidth="1"/>
    <col min="4" max="4" width="27.42578125" customWidth="1"/>
    <col min="5" max="5" width="10.85546875" customWidth="1"/>
    <col min="6" max="6" width="14.42578125" customWidth="1"/>
    <col min="7" max="12" width="10.85546875" customWidth="1"/>
    <col min="13" max="16384" width="10.85546875" hidden="1"/>
  </cols>
  <sheetData>
    <row r="1" spans="1:11" s="3" customFormat="1" ht="37.5" customHeight="1" x14ac:dyDescent="0.2">
      <c r="A1" s="517"/>
      <c r="B1" s="584" t="str">
        <f>+'2 CONTEXTO E IDENTIFICACIÓN'!A1</f>
        <v>MAPA DE RIESGOS INTEGRAL</v>
      </c>
      <c r="C1" s="526"/>
      <c r="D1" s="527"/>
      <c r="F1" s="202" t="str">
        <f>+'2 CONTEXTO E IDENTIFICACIÓN'!$I$4</f>
        <v>Elaboración o Actualización:</v>
      </c>
      <c r="G1" s="216">
        <f>'2 CONTEXTO E IDENTIFICACIÓN'!J4</f>
        <v>46038</v>
      </c>
      <c r="H1" s="13"/>
      <c r="I1" s="13"/>
    </row>
    <row r="2" spans="1:11" s="3" customFormat="1" ht="37.5" customHeight="1" x14ac:dyDescent="0.2">
      <c r="A2" s="517"/>
      <c r="B2" s="585"/>
      <c r="C2" s="39" t="str">
        <f>+'2 CONTEXTO E IDENTIFICACIÓN'!A2</f>
        <v>VERSIÓN DEL MAPA DE RIESGOS:</v>
      </c>
      <c r="D2" s="39">
        <f>'2 CONTEXTO E IDENTIFICACIÓN'!B2</f>
        <v>1</v>
      </c>
      <c r="F2" s="205" t="str">
        <f>+'2 CONTEXTO E IDENTIFICACIÓN'!$E$5</f>
        <v>Vigencia: 2026</v>
      </c>
      <c r="G2" s="203">
        <f>'2 CONTEXTO E IDENTIFICACIÓN'!G5</f>
        <v>46023</v>
      </c>
      <c r="H2" s="204" t="s">
        <v>50</v>
      </c>
      <c r="I2" s="201">
        <f>'2 CONTEXTO E IDENTIFICACIÓN'!J5</f>
        <v>46386</v>
      </c>
    </row>
    <row r="3" spans="1:11" s="3" customFormat="1" ht="8.25" customHeight="1" x14ac:dyDescent="0.2">
      <c r="A3" s="15"/>
      <c r="B3" s="15"/>
      <c r="C3" s="15"/>
      <c r="D3" s="41"/>
      <c r="F3" s="45"/>
    </row>
    <row r="4" spans="1:11" s="4" customFormat="1" ht="14.45" customHeight="1" x14ac:dyDescent="0.25">
      <c r="A4" s="20" t="s">
        <v>46</v>
      </c>
      <c r="B4" s="518" t="str">
        <f>'2 CONTEXTO E IDENTIFICACIÓN'!B4</f>
        <v>UAERMV</v>
      </c>
      <c r="C4" s="518"/>
      <c r="D4" s="518"/>
      <c r="E4" s="117"/>
      <c r="F4" s="118"/>
    </row>
    <row r="5" spans="1:11" ht="15.75" thickBot="1" x14ac:dyDescent="0.3">
      <c r="A5" s="20" t="s">
        <v>47</v>
      </c>
      <c r="B5" s="518" t="str">
        <f>'2 CONTEXTO E IDENTIFICACIÓN'!F4</f>
        <v>6. Gestión De Laboratorio</v>
      </c>
      <c r="C5" s="519"/>
      <c r="D5" s="519"/>
    </row>
    <row r="6" spans="1:11" ht="15.75" thickBot="1" x14ac:dyDescent="0.3">
      <c r="A6" s="630" t="s">
        <v>283</v>
      </c>
      <c r="B6" s="631"/>
      <c r="C6" s="631"/>
      <c r="D6" s="631"/>
      <c r="E6" s="631"/>
      <c r="F6" s="631"/>
      <c r="G6" s="631"/>
      <c r="H6" s="631"/>
      <c r="I6" s="631"/>
      <c r="J6" s="631"/>
      <c r="K6" s="632"/>
    </row>
    <row r="7" spans="1:11" ht="6" customHeight="1" thickBot="1" x14ac:dyDescent="0.3">
      <c r="A7" s="630"/>
      <c r="B7" s="631"/>
      <c r="C7" s="631"/>
      <c r="D7" s="631"/>
      <c r="E7" s="631"/>
      <c r="F7" s="631"/>
      <c r="G7" s="631"/>
      <c r="H7" s="631"/>
      <c r="I7" s="631"/>
      <c r="J7" s="631"/>
      <c r="K7" s="632"/>
    </row>
    <row r="8" spans="1:11" ht="34.5" customHeight="1" x14ac:dyDescent="0.25">
      <c r="A8" s="633" t="s">
        <v>284</v>
      </c>
      <c r="B8" s="634"/>
      <c r="C8" s="634"/>
      <c r="D8" s="634"/>
      <c r="E8" s="634"/>
      <c r="F8" s="634"/>
      <c r="G8" s="634"/>
      <c r="H8" s="634"/>
      <c r="I8" s="634"/>
      <c r="J8" s="634"/>
      <c r="K8" s="635"/>
    </row>
    <row r="9" spans="1:11" ht="18.75" customHeight="1" x14ac:dyDescent="0.25">
      <c r="A9" s="639" t="s">
        <v>285</v>
      </c>
      <c r="B9" s="640"/>
      <c r="C9" s="640"/>
      <c r="D9" s="640"/>
      <c r="E9" s="640"/>
      <c r="F9" s="640"/>
      <c r="G9" s="640"/>
      <c r="H9" s="640"/>
      <c r="I9" s="640"/>
      <c r="J9" s="640"/>
      <c r="K9" s="641"/>
    </row>
    <row r="10" spans="1:11" ht="34.5" customHeight="1" x14ac:dyDescent="0.25">
      <c r="A10" s="636" t="s">
        <v>286</v>
      </c>
      <c r="B10" s="637"/>
      <c r="C10" s="637"/>
      <c r="D10" s="637"/>
      <c r="E10" s="637"/>
      <c r="F10" s="637"/>
      <c r="G10" s="637"/>
      <c r="H10" s="637"/>
      <c r="I10" s="637"/>
      <c r="J10" s="637"/>
      <c r="K10" s="638"/>
    </row>
    <row r="11" spans="1:11" ht="50.25" customHeight="1" thickBot="1" x14ac:dyDescent="0.3">
      <c r="A11" s="627" t="s">
        <v>287</v>
      </c>
      <c r="B11" s="628"/>
      <c r="C11" s="628"/>
      <c r="D11" s="628"/>
      <c r="E11" s="628"/>
      <c r="F11" s="628"/>
      <c r="G11" s="628"/>
      <c r="H11" s="628"/>
      <c r="I11" s="628"/>
      <c r="J11" s="628"/>
      <c r="K11" s="629"/>
    </row>
    <row r="12" spans="1:11" x14ac:dyDescent="0.25">
      <c r="A12" s="119"/>
      <c r="B12" s="119"/>
      <c r="C12" s="119"/>
      <c r="D12" s="119"/>
      <c r="E12" s="119"/>
      <c r="F12" s="119"/>
      <c r="G12" s="119"/>
      <c r="H12" s="119"/>
      <c r="I12" s="119"/>
      <c r="J12" s="119"/>
      <c r="K12" s="119"/>
    </row>
    <row r="13" spans="1:11" s="121" customFormat="1" ht="38.25" x14ac:dyDescent="0.25">
      <c r="A13" s="120"/>
      <c r="B13" s="624" t="s">
        <v>288</v>
      </c>
      <c r="C13" s="625"/>
      <c r="D13" s="626" t="s">
        <v>289</v>
      </c>
      <c r="E13" s="626"/>
      <c r="G13" s="76" t="s">
        <v>260</v>
      </c>
    </row>
    <row r="14" spans="1:11" x14ac:dyDescent="0.25">
      <c r="A14" s="122" t="s">
        <v>290</v>
      </c>
      <c r="B14" s="123">
        <f>+COUNTIF('4 MAPA CALOR INHERENTE'!$E$10:$E$29,'8 PEFIL RIESGO DEL PROCESO'!G14)</f>
        <v>0</v>
      </c>
      <c r="C14" s="124">
        <f>+B14/$B$18</f>
        <v>0</v>
      </c>
      <c r="D14" s="123">
        <f>+COUNTIF('6 MAPA CALOR RESIDUAL-TRATAMIEN'!$G$9:$G$28,'8 PEFIL RIESGO DEL PROCESO'!G14)</f>
        <v>0</v>
      </c>
      <c r="E14" s="124">
        <f>+D14/$D$18</f>
        <v>0</v>
      </c>
      <c r="G14" s="106" t="s">
        <v>258</v>
      </c>
    </row>
    <row r="15" spans="1:11" x14ac:dyDescent="0.25">
      <c r="A15" s="122" t="s">
        <v>291</v>
      </c>
      <c r="B15" s="123">
        <f>+COUNTIF('4 MAPA CALOR INHERENTE'!$E$10:$E$29,'8 PEFIL RIESGO DEL PROCESO'!G15)</f>
        <v>4</v>
      </c>
      <c r="C15" s="124">
        <f t="shared" ref="C15:C18" si="0">+B15/$B$18</f>
        <v>1</v>
      </c>
      <c r="D15" s="123">
        <f>+COUNTIF('6 MAPA CALOR RESIDUAL-TRATAMIEN'!$G$9:$G$28,'8 PEFIL RIESGO DEL PROCESO'!G15)</f>
        <v>0</v>
      </c>
      <c r="E15" s="124">
        <f t="shared" ref="E15:E18" si="1">+D15/$D$18</f>
        <v>0</v>
      </c>
      <c r="G15" s="89" t="s">
        <v>257</v>
      </c>
    </row>
    <row r="16" spans="1:11" x14ac:dyDescent="0.25">
      <c r="A16" s="122" t="s">
        <v>292</v>
      </c>
      <c r="B16" s="123">
        <f>+COUNTIF('4 MAPA CALOR INHERENTE'!$E$10:$E$29,'8 PEFIL RIESGO DEL PROCESO'!G16)</f>
        <v>0</v>
      </c>
      <c r="C16" s="124">
        <f t="shared" si="0"/>
        <v>0</v>
      </c>
      <c r="D16" s="123">
        <f>+COUNTIF('6 MAPA CALOR RESIDUAL-TRATAMIEN'!$G$9:$G$28,'8 PEFIL RIESGO DEL PROCESO'!G16)</f>
        <v>3</v>
      </c>
      <c r="E16" s="124">
        <f t="shared" si="1"/>
        <v>0.75</v>
      </c>
      <c r="G16" s="93" t="s">
        <v>242</v>
      </c>
    </row>
    <row r="17" spans="1:7" x14ac:dyDescent="0.25">
      <c r="A17" s="122" t="s">
        <v>293</v>
      </c>
      <c r="B17" s="123">
        <f>+COUNTIF('4 MAPA CALOR INHERENTE'!$E$10:$E$29,'8 PEFIL RIESGO DEL PROCESO'!G17)</f>
        <v>0</v>
      </c>
      <c r="C17" s="124">
        <f t="shared" si="0"/>
        <v>0</v>
      </c>
      <c r="D17" s="123">
        <f>+COUNTIF('6 MAPA CALOR RESIDUAL-TRATAMIEN'!$G$9:$G$28,'8 PEFIL RIESGO DEL PROCESO'!G17)</f>
        <v>1</v>
      </c>
      <c r="E17" s="124">
        <f t="shared" si="1"/>
        <v>0.25</v>
      </c>
      <c r="G17" s="97" t="s">
        <v>259</v>
      </c>
    </row>
    <row r="18" spans="1:7" x14ac:dyDescent="0.25">
      <c r="A18" s="122" t="s">
        <v>294</v>
      </c>
      <c r="B18" s="123">
        <f>+SUM(B14:B17)</f>
        <v>4</v>
      </c>
      <c r="C18" s="124">
        <f t="shared" si="0"/>
        <v>1</v>
      </c>
      <c r="D18" s="123">
        <f>+SUM(D14:D17)</f>
        <v>4</v>
      </c>
      <c r="E18" s="124">
        <f t="shared" si="1"/>
        <v>1</v>
      </c>
    </row>
    <row r="19" spans="1:7" x14ac:dyDescent="0.25"/>
    <row r="20" spans="1:7" s="125" customFormat="1" x14ac:dyDescent="0.25">
      <c r="B20" s="126" t="s">
        <v>288</v>
      </c>
      <c r="D20" s="126" t="s">
        <v>289</v>
      </c>
    </row>
    <row r="21" spans="1:7" s="125" customFormat="1" ht="41.45" customHeight="1" x14ac:dyDescent="0.25">
      <c r="B21" s="127" t="str">
        <f>+IF((B14/B18)&gt;=0.2,G14,+IF(((B14/B18)+(B15/B18))&gt;=0.3,G15,+IF(((B14/B18)+(B15/B18)+(B16/B18))&gt;=0.4,G16,+IF((B14/B18)+(B15/B18)+(B16/B18)+(B17/B18)&gt;=0.5,G17,""))))</f>
        <v>Alto</v>
      </c>
      <c r="D21" s="127" t="str">
        <f>+IF((D14/D18)&gt;=0.2,G14,+IF(((D14/D18)+(D15/D18))&gt;=0.3,G15,+IF(((D14/D18)+(D15/D18)+(D16/D18))&gt;=0.4,G16,+IF((D14/D18)+(D15/D18)+(D16/D18)+(D17/D18)&gt;=0.5,G17,""))))</f>
        <v>Moderado</v>
      </c>
    </row>
    <row r="22" spans="1:7" x14ac:dyDescent="0.25"/>
    <row r="23" spans="1:7" x14ac:dyDescent="0.25"/>
  </sheetData>
  <sheetProtection formatCells="0" formatColumns="0" formatRows="0"/>
  <mergeCells count="13">
    <mergeCell ref="A1:A2"/>
    <mergeCell ref="A7:K7"/>
    <mergeCell ref="A8:K8"/>
    <mergeCell ref="A10:K10"/>
    <mergeCell ref="A9:K9"/>
    <mergeCell ref="B1:B2"/>
    <mergeCell ref="C1:D1"/>
    <mergeCell ref="B13:C13"/>
    <mergeCell ref="D13:E13"/>
    <mergeCell ref="A11:K11"/>
    <mergeCell ref="A6:K6"/>
    <mergeCell ref="B4:D4"/>
    <mergeCell ref="B5:D5"/>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3"/>
  <sheetViews>
    <sheetView zoomScaleNormal="100" zoomScaleSheetLayoutView="110" workbookViewId="0">
      <selection activeCell="B4" sqref="B4:D4"/>
    </sheetView>
  </sheetViews>
  <sheetFormatPr baseColWidth="10" defaultColWidth="11.42578125" defaultRowHeight="15" x14ac:dyDescent="0.25"/>
  <cols>
    <col min="1" max="1" width="17.42578125" style="225" customWidth="1"/>
    <col min="2" max="2" width="23.42578125" customWidth="1"/>
    <col min="3" max="3" width="12.42578125" customWidth="1"/>
    <col min="4" max="4" width="16.42578125" customWidth="1"/>
    <col min="257" max="257" width="17.42578125" customWidth="1"/>
    <col min="258" max="258" width="23.42578125" customWidth="1"/>
    <col min="260" max="260" width="12.42578125" customWidth="1"/>
    <col min="513" max="513" width="17.42578125" customWidth="1"/>
    <col min="514" max="514" width="23.42578125" customWidth="1"/>
    <col min="516" max="516" width="12.42578125" customWidth="1"/>
    <col min="769" max="769" width="17.42578125" customWidth="1"/>
    <col min="770" max="770" width="23.42578125" customWidth="1"/>
    <col min="772" max="772" width="12.42578125" customWidth="1"/>
    <col min="1025" max="1025" width="17.42578125" customWidth="1"/>
    <col min="1026" max="1026" width="23.42578125" customWidth="1"/>
    <col min="1028" max="1028" width="12.42578125" customWidth="1"/>
    <col min="1281" max="1281" width="17.42578125" customWidth="1"/>
    <col min="1282" max="1282" width="23.42578125" customWidth="1"/>
    <col min="1284" max="1284" width="12.42578125" customWidth="1"/>
    <col min="1537" max="1537" width="17.42578125" customWidth="1"/>
    <col min="1538" max="1538" width="23.42578125" customWidth="1"/>
    <col min="1540" max="1540" width="12.42578125" customWidth="1"/>
    <col min="1793" max="1793" width="17.42578125" customWidth="1"/>
    <col min="1794" max="1794" width="23.42578125" customWidth="1"/>
    <col min="1796" max="1796" width="12.42578125" customWidth="1"/>
    <col min="2049" max="2049" width="17.42578125" customWidth="1"/>
    <col min="2050" max="2050" width="23.42578125" customWidth="1"/>
    <col min="2052" max="2052" width="12.42578125" customWidth="1"/>
    <col min="2305" max="2305" width="17.42578125" customWidth="1"/>
    <col min="2306" max="2306" width="23.42578125" customWidth="1"/>
    <col min="2308" max="2308" width="12.42578125" customWidth="1"/>
    <col min="2561" max="2561" width="17.42578125" customWidth="1"/>
    <col min="2562" max="2562" width="23.42578125" customWidth="1"/>
    <col min="2564" max="2564" width="12.42578125" customWidth="1"/>
    <col min="2817" max="2817" width="17.42578125" customWidth="1"/>
    <col min="2818" max="2818" width="23.42578125" customWidth="1"/>
    <col min="2820" max="2820" width="12.42578125" customWidth="1"/>
    <col min="3073" max="3073" width="17.42578125" customWidth="1"/>
    <col min="3074" max="3074" width="23.42578125" customWidth="1"/>
    <col min="3076" max="3076" width="12.42578125" customWidth="1"/>
    <col min="3329" max="3329" width="17.42578125" customWidth="1"/>
    <col min="3330" max="3330" width="23.42578125" customWidth="1"/>
    <col min="3332" max="3332" width="12.42578125" customWidth="1"/>
    <col min="3585" max="3585" width="17.42578125" customWidth="1"/>
    <col min="3586" max="3586" width="23.42578125" customWidth="1"/>
    <col min="3588" max="3588" width="12.42578125" customWidth="1"/>
    <col min="3841" max="3841" width="17.42578125" customWidth="1"/>
    <col min="3842" max="3842" width="23.42578125" customWidth="1"/>
    <col min="3844" max="3844" width="12.42578125" customWidth="1"/>
    <col min="4097" max="4097" width="17.42578125" customWidth="1"/>
    <col min="4098" max="4098" width="23.42578125" customWidth="1"/>
    <col min="4100" max="4100" width="12.42578125" customWidth="1"/>
    <col min="4353" max="4353" width="17.42578125" customWidth="1"/>
    <col min="4354" max="4354" width="23.42578125" customWidth="1"/>
    <col min="4356" max="4356" width="12.42578125" customWidth="1"/>
    <col min="4609" max="4609" width="17.42578125" customWidth="1"/>
    <col min="4610" max="4610" width="23.42578125" customWidth="1"/>
    <col min="4612" max="4612" width="12.42578125" customWidth="1"/>
    <col min="4865" max="4865" width="17.42578125" customWidth="1"/>
    <col min="4866" max="4866" width="23.42578125" customWidth="1"/>
    <col min="4868" max="4868" width="12.42578125" customWidth="1"/>
    <col min="5121" max="5121" width="17.42578125" customWidth="1"/>
    <col min="5122" max="5122" width="23.42578125" customWidth="1"/>
    <col min="5124" max="5124" width="12.42578125" customWidth="1"/>
    <col min="5377" max="5377" width="17.42578125" customWidth="1"/>
    <col min="5378" max="5378" width="23.42578125" customWidth="1"/>
    <col min="5380" max="5380" width="12.42578125" customWidth="1"/>
    <col min="5633" max="5633" width="17.42578125" customWidth="1"/>
    <col min="5634" max="5634" width="23.42578125" customWidth="1"/>
    <col min="5636" max="5636" width="12.42578125" customWidth="1"/>
    <col min="5889" max="5889" width="17.42578125" customWidth="1"/>
    <col min="5890" max="5890" width="23.42578125" customWidth="1"/>
    <col min="5892" max="5892" width="12.42578125" customWidth="1"/>
    <col min="6145" max="6145" width="17.42578125" customWidth="1"/>
    <col min="6146" max="6146" width="23.42578125" customWidth="1"/>
    <col min="6148" max="6148" width="12.42578125" customWidth="1"/>
    <col min="6401" max="6401" width="17.42578125" customWidth="1"/>
    <col min="6402" max="6402" width="23.42578125" customWidth="1"/>
    <col min="6404" max="6404" width="12.42578125" customWidth="1"/>
    <col min="6657" max="6657" width="17.42578125" customWidth="1"/>
    <col min="6658" max="6658" width="23.42578125" customWidth="1"/>
    <col min="6660" max="6660" width="12.42578125" customWidth="1"/>
    <col min="6913" max="6913" width="17.42578125" customWidth="1"/>
    <col min="6914" max="6914" width="23.42578125" customWidth="1"/>
    <col min="6916" max="6916" width="12.42578125" customWidth="1"/>
    <col min="7169" max="7169" width="17.42578125" customWidth="1"/>
    <col min="7170" max="7170" width="23.42578125" customWidth="1"/>
    <col min="7172" max="7172" width="12.42578125" customWidth="1"/>
    <col min="7425" max="7425" width="17.42578125" customWidth="1"/>
    <col min="7426" max="7426" width="23.42578125" customWidth="1"/>
    <col min="7428" max="7428" width="12.42578125" customWidth="1"/>
    <col min="7681" max="7681" width="17.42578125" customWidth="1"/>
    <col min="7682" max="7682" width="23.42578125" customWidth="1"/>
    <col min="7684" max="7684" width="12.42578125" customWidth="1"/>
    <col min="7937" max="7937" width="17.42578125" customWidth="1"/>
    <col min="7938" max="7938" width="23.42578125" customWidth="1"/>
    <col min="7940" max="7940" width="12.42578125" customWidth="1"/>
    <col min="8193" max="8193" width="17.42578125" customWidth="1"/>
    <col min="8194" max="8194" width="23.42578125" customWidth="1"/>
    <col min="8196" max="8196" width="12.42578125" customWidth="1"/>
    <col min="8449" max="8449" width="17.42578125" customWidth="1"/>
    <col min="8450" max="8450" width="23.42578125" customWidth="1"/>
    <col min="8452" max="8452" width="12.42578125" customWidth="1"/>
    <col min="8705" max="8705" width="17.42578125" customWidth="1"/>
    <col min="8706" max="8706" width="23.42578125" customWidth="1"/>
    <col min="8708" max="8708" width="12.42578125" customWidth="1"/>
    <col min="8961" max="8961" width="17.42578125" customWidth="1"/>
    <col min="8962" max="8962" width="23.42578125" customWidth="1"/>
    <col min="8964" max="8964" width="12.42578125" customWidth="1"/>
    <col min="9217" max="9217" width="17.42578125" customWidth="1"/>
    <col min="9218" max="9218" width="23.42578125" customWidth="1"/>
    <col min="9220" max="9220" width="12.42578125" customWidth="1"/>
    <col min="9473" max="9473" width="17.42578125" customWidth="1"/>
    <col min="9474" max="9474" width="23.42578125" customWidth="1"/>
    <col min="9476" max="9476" width="12.42578125" customWidth="1"/>
    <col min="9729" max="9729" width="17.42578125" customWidth="1"/>
    <col min="9730" max="9730" width="23.42578125" customWidth="1"/>
    <col min="9732" max="9732" width="12.42578125" customWidth="1"/>
    <col min="9985" max="9985" width="17.42578125" customWidth="1"/>
    <col min="9986" max="9986" width="23.42578125" customWidth="1"/>
    <col min="9988" max="9988" width="12.42578125" customWidth="1"/>
    <col min="10241" max="10241" width="17.42578125" customWidth="1"/>
    <col min="10242" max="10242" width="23.42578125" customWidth="1"/>
    <col min="10244" max="10244" width="12.42578125" customWidth="1"/>
    <col min="10497" max="10497" width="17.42578125" customWidth="1"/>
    <col min="10498" max="10498" width="23.42578125" customWidth="1"/>
    <col min="10500" max="10500" width="12.42578125" customWidth="1"/>
    <col min="10753" max="10753" width="17.42578125" customWidth="1"/>
    <col min="10754" max="10754" width="23.42578125" customWidth="1"/>
    <col min="10756" max="10756" width="12.42578125" customWidth="1"/>
    <col min="11009" max="11009" width="17.42578125" customWidth="1"/>
    <col min="11010" max="11010" width="23.42578125" customWidth="1"/>
    <col min="11012" max="11012" width="12.42578125" customWidth="1"/>
    <col min="11265" max="11265" width="17.42578125" customWidth="1"/>
    <col min="11266" max="11266" width="23.42578125" customWidth="1"/>
    <col min="11268" max="11268" width="12.42578125" customWidth="1"/>
    <col min="11521" max="11521" width="17.42578125" customWidth="1"/>
    <col min="11522" max="11522" width="23.42578125" customWidth="1"/>
    <col min="11524" max="11524" width="12.42578125" customWidth="1"/>
    <col min="11777" max="11777" width="17.42578125" customWidth="1"/>
    <col min="11778" max="11778" width="23.42578125" customWidth="1"/>
    <col min="11780" max="11780" width="12.42578125" customWidth="1"/>
    <col min="12033" max="12033" width="17.42578125" customWidth="1"/>
    <col min="12034" max="12034" width="23.42578125" customWidth="1"/>
    <col min="12036" max="12036" width="12.42578125" customWidth="1"/>
    <col min="12289" max="12289" width="17.42578125" customWidth="1"/>
    <col min="12290" max="12290" width="23.42578125" customWidth="1"/>
    <col min="12292" max="12292" width="12.42578125" customWidth="1"/>
    <col min="12545" max="12545" width="17.42578125" customWidth="1"/>
    <col min="12546" max="12546" width="23.42578125" customWidth="1"/>
    <col min="12548" max="12548" width="12.42578125" customWidth="1"/>
    <col min="12801" max="12801" width="17.42578125" customWidth="1"/>
    <col min="12802" max="12802" width="23.42578125" customWidth="1"/>
    <col min="12804" max="12804" width="12.42578125" customWidth="1"/>
    <col min="13057" max="13057" width="17.42578125" customWidth="1"/>
    <col min="13058" max="13058" width="23.42578125" customWidth="1"/>
    <col min="13060" max="13060" width="12.42578125" customWidth="1"/>
    <col min="13313" max="13313" width="17.42578125" customWidth="1"/>
    <col min="13314" max="13314" width="23.42578125" customWidth="1"/>
    <col min="13316" max="13316" width="12.42578125" customWidth="1"/>
    <col min="13569" max="13569" width="17.42578125" customWidth="1"/>
    <col min="13570" max="13570" width="23.42578125" customWidth="1"/>
    <col min="13572" max="13572" width="12.42578125" customWidth="1"/>
    <col min="13825" max="13825" width="17.42578125" customWidth="1"/>
    <col min="13826" max="13826" width="23.42578125" customWidth="1"/>
    <col min="13828" max="13828" width="12.42578125" customWidth="1"/>
    <col min="14081" max="14081" width="17.42578125" customWidth="1"/>
    <col min="14082" max="14082" width="23.42578125" customWidth="1"/>
    <col min="14084" max="14084" width="12.42578125" customWidth="1"/>
    <col min="14337" max="14337" width="17.42578125" customWidth="1"/>
    <col min="14338" max="14338" width="23.42578125" customWidth="1"/>
    <col min="14340" max="14340" width="12.42578125" customWidth="1"/>
    <col min="14593" max="14593" width="17.42578125" customWidth="1"/>
    <col min="14594" max="14594" width="23.42578125" customWidth="1"/>
    <col min="14596" max="14596" width="12.42578125" customWidth="1"/>
    <col min="14849" max="14849" width="17.42578125" customWidth="1"/>
    <col min="14850" max="14850" width="23.42578125" customWidth="1"/>
    <col min="14852" max="14852" width="12.42578125" customWidth="1"/>
    <col min="15105" max="15105" width="17.42578125" customWidth="1"/>
    <col min="15106" max="15106" width="23.42578125" customWidth="1"/>
    <col min="15108" max="15108" width="12.42578125" customWidth="1"/>
    <col min="15361" max="15361" width="17.42578125" customWidth="1"/>
    <col min="15362" max="15362" width="23.42578125" customWidth="1"/>
    <col min="15364" max="15364" width="12.42578125" customWidth="1"/>
    <col min="15617" max="15617" width="17.42578125" customWidth="1"/>
    <col min="15618" max="15618" width="23.42578125" customWidth="1"/>
    <col min="15620" max="15620" width="12.42578125" customWidth="1"/>
    <col min="15873" max="15873" width="17.42578125" customWidth="1"/>
    <col min="15874" max="15874" width="23.42578125" customWidth="1"/>
    <col min="15876" max="15876" width="12.42578125" customWidth="1"/>
    <col min="16129" max="16129" width="17.42578125" customWidth="1"/>
    <col min="16130" max="16130" width="23.42578125" customWidth="1"/>
    <col min="16132" max="16132" width="12.42578125" customWidth="1"/>
  </cols>
  <sheetData>
    <row r="1" spans="1:4" ht="36.75" customHeight="1" x14ac:dyDescent="0.25">
      <c r="A1" s="642"/>
      <c r="B1" s="517" t="str">
        <f>+'2 CONTEXTO E IDENTIFICACIÓN'!A1</f>
        <v>MAPA DE RIESGOS INTEGRAL</v>
      </c>
      <c r="C1" s="526"/>
      <c r="D1" s="527"/>
    </row>
    <row r="2" spans="1:4" ht="36.75" customHeight="1" x14ac:dyDescent="0.25">
      <c r="A2" s="642"/>
      <c r="B2" s="517"/>
      <c r="C2" s="39" t="str">
        <f>+'2 CONTEXTO E IDENTIFICACIÓN'!A2</f>
        <v>VERSIÓN DEL MAPA DE RIESGOS:</v>
      </c>
      <c r="D2" s="138">
        <f>'2 CONTEXTO E IDENTIFICACIÓN'!B2</f>
        <v>1</v>
      </c>
    </row>
    <row r="3" spans="1:4" s="196" customFormat="1" x14ac:dyDescent="0.25">
      <c r="A3" s="374" t="s">
        <v>295</v>
      </c>
      <c r="B3" s="644" t="s">
        <v>296</v>
      </c>
      <c r="C3" s="644"/>
      <c r="D3" s="644"/>
    </row>
    <row r="4" spans="1:4" ht="182.45" customHeight="1" x14ac:dyDescent="0.25">
      <c r="A4" s="373">
        <v>46038</v>
      </c>
      <c r="B4" s="647" t="s">
        <v>434</v>
      </c>
      <c r="C4" s="647"/>
      <c r="D4" s="647"/>
    </row>
    <row r="5" spans="1:4" s="197" customFormat="1" x14ac:dyDescent="0.25">
      <c r="A5" s="222"/>
      <c r="B5" s="645"/>
      <c r="C5" s="645"/>
      <c r="D5" s="645"/>
    </row>
    <row r="6" spans="1:4" x14ac:dyDescent="0.25">
      <c r="A6" s="223"/>
      <c r="B6" s="643"/>
      <c r="C6" s="643"/>
      <c r="D6" s="643"/>
    </row>
    <row r="7" spans="1:4" x14ac:dyDescent="0.25">
      <c r="A7" s="223"/>
      <c r="B7" s="643"/>
      <c r="C7" s="643"/>
      <c r="D7" s="643"/>
    </row>
    <row r="8" spans="1:4" x14ac:dyDescent="0.25">
      <c r="A8" s="223"/>
      <c r="B8" s="646"/>
      <c r="C8" s="646"/>
      <c r="D8" s="646"/>
    </row>
    <row r="9" spans="1:4" x14ac:dyDescent="0.25">
      <c r="A9" s="223"/>
      <c r="B9" s="643"/>
      <c r="C9" s="643"/>
      <c r="D9" s="643"/>
    </row>
    <row r="10" spans="1:4" x14ac:dyDescent="0.25">
      <c r="A10" s="224"/>
      <c r="B10" s="198"/>
      <c r="C10" s="198"/>
      <c r="D10" s="198"/>
    </row>
    <row r="11" spans="1:4" x14ac:dyDescent="0.25">
      <c r="A11" s="224"/>
      <c r="B11" s="198"/>
      <c r="C11" s="198"/>
      <c r="D11" s="198"/>
    </row>
    <row r="12" spans="1:4" x14ac:dyDescent="0.25">
      <c r="A12" s="224"/>
      <c r="B12" s="198"/>
      <c r="C12" s="198"/>
      <c r="D12" s="198"/>
    </row>
    <row r="13" spans="1:4" x14ac:dyDescent="0.25">
      <c r="A13" s="224"/>
      <c r="B13" s="198"/>
      <c r="C13" s="198"/>
      <c r="D13" s="198"/>
    </row>
    <row r="14" spans="1:4" x14ac:dyDescent="0.25">
      <c r="A14" s="224"/>
      <c r="B14" s="198"/>
      <c r="C14" s="198"/>
      <c r="D14" s="198"/>
    </row>
    <row r="15" spans="1:4" x14ac:dyDescent="0.25">
      <c r="A15" s="224"/>
      <c r="B15" s="198"/>
      <c r="C15" s="198"/>
      <c r="D15" s="198"/>
    </row>
    <row r="16" spans="1:4" x14ac:dyDescent="0.25">
      <c r="A16" s="224"/>
      <c r="B16" s="198"/>
      <c r="C16" s="198"/>
      <c r="D16" s="198"/>
    </row>
    <row r="17" spans="1:4" x14ac:dyDescent="0.25">
      <c r="A17" s="224"/>
      <c r="B17" s="198"/>
      <c r="C17" s="198"/>
      <c r="D17" s="198"/>
    </row>
    <row r="18" spans="1:4" x14ac:dyDescent="0.25">
      <c r="A18" s="224"/>
      <c r="B18" s="198"/>
      <c r="C18" s="198"/>
      <c r="D18" s="198"/>
    </row>
    <row r="19" spans="1:4" x14ac:dyDescent="0.25">
      <c r="A19" s="224"/>
      <c r="B19" s="198"/>
      <c r="C19" s="198"/>
      <c r="D19" s="198"/>
    </row>
    <row r="20" spans="1:4" x14ac:dyDescent="0.25">
      <c r="A20" s="224"/>
      <c r="B20" s="198"/>
      <c r="C20" s="198"/>
      <c r="D20" s="198"/>
    </row>
    <row r="21" spans="1:4" x14ac:dyDescent="0.25">
      <c r="A21" s="224"/>
      <c r="B21" s="198"/>
      <c r="C21" s="198"/>
      <c r="D21" s="198"/>
    </row>
    <row r="22" spans="1:4" x14ac:dyDescent="0.25">
      <c r="A22" s="224"/>
      <c r="B22" s="198"/>
      <c r="C22" s="198"/>
      <c r="D22" s="198"/>
    </row>
    <row r="23" spans="1:4" x14ac:dyDescent="0.25">
      <c r="A23" s="224"/>
      <c r="B23" s="198"/>
      <c r="C23" s="198"/>
      <c r="D23" s="198"/>
    </row>
  </sheetData>
  <sheetProtection sheet="1" scenarios="1" formatCells="0" formatColumns="0" formatRows="0" insertRows="0"/>
  <mergeCells count="10">
    <mergeCell ref="A1:A2"/>
    <mergeCell ref="B9:D9"/>
    <mergeCell ref="B3:D3"/>
    <mergeCell ref="B5:D5"/>
    <mergeCell ref="B8:D8"/>
    <mergeCell ref="B4:D4"/>
    <mergeCell ref="B7:D7"/>
    <mergeCell ref="B6:D6"/>
    <mergeCell ref="B1:B2"/>
    <mergeCell ref="C1:D1"/>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XER52"/>
  <sheetViews>
    <sheetView showGridLines="0" tabSelected="1" topLeftCell="A8" zoomScale="60" zoomScaleNormal="60" workbookViewId="0">
      <pane xSplit="1" ySplit="1" topLeftCell="E10" activePane="bottomRight" state="frozen"/>
      <selection activeCell="A8" sqref="A8"/>
      <selection pane="topRight" activeCell="B8" sqref="B8"/>
      <selection pane="bottomLeft" activeCell="A9" sqref="A9"/>
      <selection pane="bottomRight" activeCell="F12" sqref="F12"/>
    </sheetView>
  </sheetViews>
  <sheetFormatPr baseColWidth="10" defaultColWidth="0" defaultRowHeight="14.25" x14ac:dyDescent="0.25"/>
  <cols>
    <col min="1" max="1" width="27.140625" style="4" customWidth="1"/>
    <col min="2" max="2" width="24.42578125" style="4" customWidth="1"/>
    <col min="3" max="3" width="28.85546875" style="4" customWidth="1"/>
    <col min="4" max="4" width="21.28515625" style="4" hidden="1" customWidth="1"/>
    <col min="5" max="5" width="60.7109375" style="4" customWidth="1"/>
    <col min="6" max="6" width="24.42578125" style="4" customWidth="1"/>
    <col min="7" max="7" width="34" style="4" customWidth="1"/>
    <col min="8" max="8" width="26" style="4" customWidth="1"/>
    <col min="9" max="9" width="33.5703125" style="4" customWidth="1"/>
    <col min="10" max="10" width="53.85546875" style="4" customWidth="1"/>
    <col min="11" max="11" width="33.140625" style="4" customWidth="1"/>
    <col min="12" max="12" width="5.28515625" style="4" customWidth="1"/>
    <col min="13" max="24" width="11.42578125" style="4" hidden="1"/>
    <col min="25" max="25" width="8.140625" style="4" hidden="1"/>
    <col min="26" max="30" width="32.42578125" style="4" hidden="1"/>
    <col min="31" max="16372" width="11.42578125" style="4" hidden="1"/>
    <col min="16373" max="16384" width="25.42578125" style="4" hidden="1"/>
  </cols>
  <sheetData>
    <row r="1" spans="1:11" s="3" customFormat="1" ht="21" customHeight="1" x14ac:dyDescent="0.2">
      <c r="A1" s="483" t="s">
        <v>393</v>
      </c>
      <c r="B1" s="484"/>
      <c r="C1" s="484"/>
      <c r="D1" s="484"/>
      <c r="E1" s="484"/>
      <c r="F1" s="484"/>
      <c r="G1" s="484"/>
      <c r="H1" s="484"/>
      <c r="I1" s="484"/>
      <c r="J1" s="484"/>
      <c r="K1" s="485"/>
    </row>
    <row r="2" spans="1:11" s="3" customFormat="1" ht="35.25" customHeight="1" x14ac:dyDescent="0.2">
      <c r="A2" s="270" t="s">
        <v>392</v>
      </c>
      <c r="B2" s="369">
        <v>1</v>
      </c>
      <c r="C2" s="479"/>
      <c r="D2" s="480"/>
      <c r="E2" s="480"/>
      <c r="F2" s="480"/>
      <c r="G2" s="480"/>
      <c r="H2" s="480"/>
      <c r="I2" s="480"/>
      <c r="J2" s="480"/>
      <c r="K2" s="481"/>
    </row>
    <row r="3" spans="1:11" s="3" customFormat="1" ht="21" customHeight="1" x14ac:dyDescent="0.2">
      <c r="A3" s="486"/>
      <c r="B3" s="487"/>
      <c r="C3" s="487"/>
      <c r="D3" s="487"/>
      <c r="E3" s="487"/>
      <c r="F3" s="487"/>
      <c r="G3" s="487"/>
      <c r="H3" s="487"/>
      <c r="I3" s="487"/>
      <c r="J3" s="487"/>
      <c r="K3" s="488"/>
    </row>
    <row r="4" spans="1:11" ht="21" customHeight="1" x14ac:dyDescent="0.25">
      <c r="A4" s="12" t="s">
        <v>46</v>
      </c>
      <c r="B4" s="489" t="s">
        <v>349</v>
      </c>
      <c r="C4" s="490"/>
      <c r="D4" s="491"/>
      <c r="E4" s="12" t="s">
        <v>47</v>
      </c>
      <c r="F4" s="495" t="s">
        <v>370</v>
      </c>
      <c r="G4" s="496"/>
      <c r="H4" s="497"/>
      <c r="I4" s="241" t="s">
        <v>10</v>
      </c>
      <c r="J4" s="272">
        <v>46038</v>
      </c>
      <c r="K4" s="269"/>
    </row>
    <row r="5" spans="1:11" ht="111.6" customHeight="1" x14ac:dyDescent="0.25">
      <c r="A5" s="242" t="s">
        <v>48</v>
      </c>
      <c r="B5" s="492" t="s">
        <v>395</v>
      </c>
      <c r="C5" s="493"/>
      <c r="D5" s="494"/>
      <c r="E5" s="271" t="s">
        <v>396</v>
      </c>
      <c r="F5" s="271" t="s">
        <v>49</v>
      </c>
      <c r="G5" s="272">
        <v>46023</v>
      </c>
      <c r="H5" s="273"/>
      <c r="I5" s="274" t="s">
        <v>50</v>
      </c>
      <c r="J5" s="272">
        <v>46386</v>
      </c>
      <c r="K5" s="268"/>
    </row>
    <row r="6" spans="1:11" ht="21" customHeight="1" x14ac:dyDescent="0.25">
      <c r="F6" s="209"/>
      <c r="G6" s="210"/>
      <c r="H6" s="210"/>
      <c r="I6" s="211"/>
      <c r="J6" s="212"/>
    </row>
    <row r="7" spans="1:11" ht="21" customHeight="1" x14ac:dyDescent="0.25">
      <c r="A7" s="482" t="s">
        <v>51</v>
      </c>
      <c r="B7" s="482" t="s">
        <v>52</v>
      </c>
      <c r="C7" s="482"/>
      <c r="D7" s="482"/>
      <c r="E7" s="482"/>
    </row>
    <row r="8" spans="1:11" ht="66" customHeight="1" x14ac:dyDescent="0.25">
      <c r="A8" s="482"/>
      <c r="B8" s="134" t="s">
        <v>53</v>
      </c>
      <c r="C8" s="134" t="s">
        <v>329</v>
      </c>
      <c r="D8" s="134" t="s">
        <v>54</v>
      </c>
      <c r="E8" s="134" t="s">
        <v>55</v>
      </c>
      <c r="F8" s="262" t="s">
        <v>56</v>
      </c>
      <c r="G8" s="271" t="s">
        <v>15</v>
      </c>
      <c r="H8" s="271" t="s">
        <v>57</v>
      </c>
      <c r="I8" s="271" t="s">
        <v>58</v>
      </c>
      <c r="J8" s="271" t="s">
        <v>19</v>
      </c>
      <c r="K8" s="262" t="s">
        <v>59</v>
      </c>
    </row>
    <row r="9" spans="1:11" s="5" customFormat="1" ht="201" customHeight="1" x14ac:dyDescent="0.25">
      <c r="A9" s="1" t="s">
        <v>60</v>
      </c>
      <c r="B9" s="2" t="s">
        <v>153</v>
      </c>
      <c r="C9" s="2" t="s">
        <v>157</v>
      </c>
      <c r="D9" s="152" t="str">
        <f>+IF(B9='10 FORMULAS'!$B$4,'10 FORMULAS'!$C$4,IF(B9='10 FORMULAS'!$B$6,'10 FORMULAS'!$C$6,IF(B9='10 FORMULAS'!$B$8,'10 FORMULAS'!$C$8,IF(B9='10 FORMULAS'!$B$10,'10 FORMULAS'!$C$10,""))))</f>
        <v/>
      </c>
      <c r="E9" s="243" t="str">
        <f>+IFERROR(VLOOKUP(B9,Tabla3[],2,0),"")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9" s="1" t="s">
        <v>135</v>
      </c>
      <c r="G9" s="1" t="s">
        <v>148</v>
      </c>
      <c r="H9" s="263" t="s">
        <v>402</v>
      </c>
      <c r="I9" s="263" t="s">
        <v>397</v>
      </c>
      <c r="J9" s="376" t="str">
        <f>(CONCATENATE(Tabla1[[#This Row],[¿QUÉ? 
IMPACTO]]," ","por",Tabla1[[#This Row],[¿CÓMO?
CAUSA INMEDIATA 
(Iniciar con la palabra 
por)]]," ","a causa de"," ",Tabla1[[#This Row],[¿PORQUÉ?
CAUSA RAÍZ
(Iniciar con 
debido a/a causa de)]]))</f>
        <v>Posibilidad de afectación económica y reputacional por que los resultados de los ensayos realizados en el laboratorio sean errados a causa de Desviaciones en la manipulación, preparación de los ítems de ensayo y/o el procedimiento de la norma de ensayo aplicable.</v>
      </c>
      <c r="K9" s="152" t="s">
        <v>398</v>
      </c>
    </row>
    <row r="10" spans="1:11" s="5" customFormat="1" ht="205.5" customHeight="1" x14ac:dyDescent="0.25">
      <c r="A10" s="1" t="s">
        <v>65</v>
      </c>
      <c r="B10" s="2" t="s">
        <v>153</v>
      </c>
      <c r="C10" s="2" t="s">
        <v>157</v>
      </c>
      <c r="D10" s="152" t="str">
        <f>+IF(B10='10 FORMULAS'!$B$4,'10 FORMULAS'!$C$4,IF(B10='10 FORMULAS'!$B$6,'10 FORMULAS'!$C$6,IF(B10='10 FORMULAS'!$B$8,'10 FORMULAS'!$C$8,IF(B10='10 FORMULAS'!$B$10,'10 FORMULAS'!$C$10,""))))</f>
        <v/>
      </c>
      <c r="E10" s="243"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135</v>
      </c>
      <c r="G10" s="1" t="s">
        <v>146</v>
      </c>
      <c r="H10" s="263" t="s">
        <v>401</v>
      </c>
      <c r="I10" s="263" t="s">
        <v>399</v>
      </c>
      <c r="J10" s="376" t="str">
        <f>(CONCATENATE(Tabla1[[#This Row],[¿QUÉ? 
IMPACTO]]," ","por",Tabla1[[#This Row],[¿CÓMO?
CAUSA INMEDIATA 
(Iniciar con la palabra 
por)]]," ","a causa de"," ",Tabla1[[#This Row],[¿PORQUÉ?
CAUSA RAÍZ
(Iniciar con 
debido a/a causa de)]]))</f>
        <v>Posibilidad de afectación reputacional porincumplimiento en la fecha de entrega de los informes a causa de Fallas de la red de internet o del aplicativo ORFEO.</v>
      </c>
      <c r="K10" s="152" t="s">
        <v>400</v>
      </c>
    </row>
    <row r="11" spans="1:11" ht="185.25" customHeight="1" x14ac:dyDescent="0.25">
      <c r="A11" s="1" t="s">
        <v>66</v>
      </c>
      <c r="B11" s="2" t="s">
        <v>131</v>
      </c>
      <c r="C11" s="2" t="s">
        <v>172</v>
      </c>
      <c r="D11" s="152" t="str">
        <f>+IF(B11='10 FORMULAS'!$B$4,'10 FORMULAS'!$C$4,IF(B11='10 FORMULAS'!$B$6,'10 FORMULAS'!$C$6,IF(B11='10 FORMULAS'!$B$8,'10 FORMULAS'!$C$8,IF(B11='10 FORMULAS'!$B$10,'10 FORMULAS'!$C$10,""))))</f>
        <v/>
      </c>
      <c r="E11" s="243" t="str">
        <f>+IFERROR(VLOOKUP(B11,Tabla3[],2,0),"")</f>
        <v>Eventos relacionados con las conductas o comportamientos de los empleados que afectan la Integridad Pública</v>
      </c>
      <c r="F11" s="1" t="s">
        <v>141</v>
      </c>
      <c r="G11" s="1" t="s">
        <v>146</v>
      </c>
      <c r="H11" s="263" t="s">
        <v>453</v>
      </c>
      <c r="I11" s="263" t="s">
        <v>452</v>
      </c>
      <c r="J11" s="376" t="str">
        <f>(CONCATENATE(Tabla1[[#This Row],[¿QUÉ? 
IMPACTO]]," ","por",Tabla1[[#This Row],[¿CÓMO?
CAUSA INMEDIATA 
(Iniciar con la palabra 
por)]]," ","a causa de"," ",Tabla1[[#This Row],[¿PORQUÉ?
CAUSA RAÍZ
(Iniciar con 
debido a/a causa de)]]))</f>
        <v>Posibilidad de afectación reputacional por Fraude Interno en la presentación de los resultados de ensayos a causa de modificar los resultados y/o los tiempos de entrega de informes de ensayos para beneficio personal o de terceros</v>
      </c>
      <c r="K11" s="277" t="s">
        <v>252</v>
      </c>
    </row>
    <row r="12" spans="1:11" ht="93" customHeight="1" x14ac:dyDescent="0.25">
      <c r="A12" s="1" t="s">
        <v>67</v>
      </c>
      <c r="B12" s="2" t="s">
        <v>137</v>
      </c>
      <c r="C12" s="2" t="s">
        <v>181</v>
      </c>
      <c r="D12" s="152" t="str">
        <f>+IF(B12='10 FORMULAS'!$B$4,'10 FORMULAS'!$C$4,IF(B12='10 FORMULAS'!$B$6,'10 FORMULAS'!$C$6,IF(B12='10 FORMULAS'!$B$8,'10 FORMULAS'!$C$8,IF(B12='10 FORMULAS'!$B$10,'10 FORMULAS'!$C$10,""))))</f>
        <v/>
      </c>
      <c r="E12" s="243" t="str">
        <f>+IFERROR(VLOOKUP(B12,Tabla3[],2,0),"")</f>
        <v>Eventos relacionados con la infraestructura física de la entidad.</v>
      </c>
      <c r="F12" s="1" t="s">
        <v>140</v>
      </c>
      <c r="G12" s="1" t="s">
        <v>145</v>
      </c>
      <c r="H12" s="263" t="s">
        <v>427</v>
      </c>
      <c r="I12" s="263" t="s">
        <v>425</v>
      </c>
      <c r="J12" s="267" t="str">
        <f>(CONCATENATE(Tabla1[[#This Row],[¿QUÉ? 
IMPACTO]]," ","por",Tabla1[[#This Row],[¿CÓMO?
CAUSA INMEDIATA 
(Iniciar con la palabra 
por)]]," ","a causa de"," ",Tabla1[[#This Row],[¿PORQUÉ?
CAUSA RAÍZ
(Iniciar con 
debido a/a causa de)]]))</f>
        <v>Posibilidad de perdida de integridad porperdidad de la integridad a causa de Ausencia de controles para la prevención y protección de incendios de manera automática.</v>
      </c>
      <c r="K12" s="152" t="s">
        <v>426</v>
      </c>
    </row>
    <row r="13" spans="1:11" s="410" customFormat="1" ht="93" customHeight="1" x14ac:dyDescent="0.25">
      <c r="A13" s="403" t="s">
        <v>68</v>
      </c>
      <c r="B13" s="404"/>
      <c r="C13" s="404"/>
      <c r="D13" s="405" t="str">
        <f>+IF(B13='10 FORMULAS'!$B$4,'10 FORMULAS'!$C$4,IF(B13='10 FORMULAS'!$B$6,'10 FORMULAS'!$C$6,IF(B13='10 FORMULAS'!$B$8,'10 FORMULAS'!$C$8,IF(B13='10 FORMULAS'!$B$10,'10 FORMULAS'!$C$10,""))))</f>
        <v/>
      </c>
      <c r="E13" s="406" t="str">
        <f>+IFERROR(VLOOKUP(B13,Tabla3[],2,0),"")</f>
        <v/>
      </c>
      <c r="F13" s="403"/>
      <c r="G13" s="403"/>
      <c r="H13" s="407"/>
      <c r="I13" s="407"/>
      <c r="J13" s="408" t="str">
        <f>(CONCATENATE(Tabla1[[#This Row],[¿QUÉ? 
IMPACTO]]," ","por",Tabla1[[#This Row],[¿CÓMO?
CAUSA INMEDIATA 
(Iniciar con la palabra 
por)]]," ","a causa de"," ",Tabla1[[#This Row],[¿PORQUÉ?
CAUSA RAÍZ
(Iniciar con 
debido a/a causa de)]]))</f>
        <v xml:space="preserve"> por a causa de </v>
      </c>
      <c r="K13" s="409"/>
    </row>
    <row r="14" spans="1:11" ht="93" customHeight="1" x14ac:dyDescent="0.25">
      <c r="A14" s="1" t="s">
        <v>69</v>
      </c>
      <c r="B14" s="2"/>
      <c r="C14" s="2"/>
      <c r="D14" s="152" t="str">
        <f>+IF(B14='10 FORMULAS'!$B$4,'10 FORMULAS'!$C$4,IF(B14='10 FORMULAS'!$B$6,'10 FORMULAS'!$C$6,IF(B14='10 FORMULAS'!$B$8,'10 FORMULAS'!$C$8,IF(B14='10 FORMULAS'!$B$10,'10 FORMULAS'!$C$10,""))))</f>
        <v/>
      </c>
      <c r="E14" s="243" t="str">
        <f>+IFERROR(VLOOKUP(B14,Tabla3[],2,0),"")</f>
        <v/>
      </c>
      <c r="F14" s="1"/>
      <c r="G14" s="1"/>
      <c r="H14" s="263"/>
      <c r="I14" s="263"/>
      <c r="J14" s="267" t="str">
        <f>(CONCATENATE(Tabla1[[#This Row],[¿QUÉ? 
IMPACTO]]," ","por",Tabla1[[#This Row],[¿CÓMO?
CAUSA INMEDIATA 
(Iniciar con la palabra 
por)]]," ","a causa de"," ",Tabla1[[#This Row],[¿PORQUÉ?
CAUSA RAÍZ
(Iniciar con 
debido a/a causa de)]]))</f>
        <v xml:space="preserve"> por a causa de </v>
      </c>
      <c r="K14" s="265"/>
    </row>
    <row r="15" spans="1:11" ht="93" customHeight="1" x14ac:dyDescent="0.25">
      <c r="A15" s="1" t="s">
        <v>70</v>
      </c>
      <c r="B15" s="2"/>
      <c r="C15" s="2"/>
      <c r="D15" s="152" t="str">
        <f>+IF(B15='10 FORMULAS'!$B$4,'10 FORMULAS'!$C$4,IF(B15='10 FORMULAS'!$B$6,'10 FORMULAS'!$C$6,IF(B15='10 FORMULAS'!$B$8,'10 FORMULAS'!$C$8,IF(B15='10 FORMULAS'!$B$10,'10 FORMULAS'!$C$10,""))))</f>
        <v/>
      </c>
      <c r="E15" s="243" t="str">
        <f>+IFERROR(VLOOKUP(B15,Tabla3[],2,0),"")</f>
        <v/>
      </c>
      <c r="F15" s="1"/>
      <c r="G15" s="1"/>
      <c r="H15" s="263"/>
      <c r="I15" s="263"/>
      <c r="J15" s="267" t="str">
        <f>(CONCATENATE(Tabla1[[#This Row],[¿QUÉ? 
IMPACTO]]," ","por",Tabla1[[#This Row],[¿CÓMO?
CAUSA INMEDIATA 
(Iniciar con la palabra 
por)]]," ","a causa de"," ",Tabla1[[#This Row],[¿PORQUÉ?
CAUSA RAÍZ
(Iniciar con 
debido a/a causa de)]]))</f>
        <v xml:space="preserve"> por a causa de </v>
      </c>
      <c r="K15" s="265"/>
    </row>
    <row r="16" spans="1:11" ht="93" customHeight="1" x14ac:dyDescent="0.25">
      <c r="A16" s="1" t="s">
        <v>71</v>
      </c>
      <c r="B16" s="2"/>
      <c r="C16" s="2"/>
      <c r="D16" s="152" t="str">
        <f>+IF(B16='10 FORMULAS'!$B$4,'10 FORMULAS'!$C$4,IF(B16='10 FORMULAS'!$B$6,'10 FORMULAS'!$C$6,IF(B16='10 FORMULAS'!$B$8,'10 FORMULAS'!$C$8,IF(B16='10 FORMULAS'!$B$10,'10 FORMULAS'!$C$10,""))))</f>
        <v/>
      </c>
      <c r="E16" s="243" t="str">
        <f>+IFERROR(VLOOKUP(B16,Tabla3[],2,0),"")</f>
        <v/>
      </c>
      <c r="F16" s="1"/>
      <c r="G16" s="1"/>
      <c r="H16" s="263"/>
      <c r="I16" s="263"/>
      <c r="J16" s="267" t="str">
        <f>(CONCATENATE(Tabla1[[#This Row],[¿QUÉ? 
IMPACTO]]," ","por",Tabla1[[#This Row],[¿CÓMO?
CAUSA INMEDIATA 
(Iniciar con la palabra 
por)]]," ","a causa de"," ",Tabla1[[#This Row],[¿PORQUÉ?
CAUSA RAÍZ
(Iniciar con 
debido a/a causa de)]]))</f>
        <v xml:space="preserve"> por a causa de </v>
      </c>
      <c r="K16" s="265"/>
    </row>
    <row r="17" spans="1:11" s="6" customFormat="1" ht="93" customHeight="1" x14ac:dyDescent="0.25">
      <c r="A17" s="1" t="s">
        <v>72</v>
      </c>
      <c r="B17" s="2"/>
      <c r="C17" s="2"/>
      <c r="D17" s="152" t="str">
        <f>+IF(B17='10 FORMULAS'!$B$4,'10 FORMULAS'!$C$4,IF(B17='10 FORMULAS'!$B$6,'10 FORMULAS'!$C$6,IF(B17='10 FORMULAS'!$B$8,'10 FORMULAS'!$C$8,IF(B17='10 FORMULAS'!$B$10,'10 FORMULAS'!$C$10,""))))</f>
        <v/>
      </c>
      <c r="E17" s="243" t="str">
        <f>+IFERROR(VLOOKUP(B17,Tabla3[],2,0),"")</f>
        <v/>
      </c>
      <c r="F17" s="1"/>
      <c r="G17" s="1"/>
      <c r="H17" s="263"/>
      <c r="I17" s="263"/>
      <c r="J17" s="267" t="str">
        <f>(CONCATENATE(Tabla1[[#This Row],[¿QUÉ? 
IMPACTO]]," ","por",Tabla1[[#This Row],[¿CÓMO?
CAUSA INMEDIATA 
(Iniciar con la palabra 
por)]]," ","a causa de"," ",Tabla1[[#This Row],[¿PORQUÉ?
CAUSA RAÍZ
(Iniciar con 
debido a/a causa de)]]))</f>
        <v xml:space="preserve"> por a causa de </v>
      </c>
      <c r="K17" s="266"/>
    </row>
    <row r="18" spans="1:11" s="6" customFormat="1" ht="93" customHeight="1" x14ac:dyDescent="0.25">
      <c r="A18" s="1" t="s">
        <v>73</v>
      </c>
      <c r="B18" s="2"/>
      <c r="C18" s="2"/>
      <c r="D18" s="152" t="str">
        <f>+IF(B18='10 FORMULAS'!$B$4,'10 FORMULAS'!$C$4,IF(B18='10 FORMULAS'!$B$6,'10 FORMULAS'!$C$6,IF(B18='10 FORMULAS'!$B$8,'10 FORMULAS'!$C$8,IF(B18='10 FORMULAS'!$B$10,'10 FORMULAS'!$C$10,""))))</f>
        <v/>
      </c>
      <c r="E18" s="243" t="str">
        <f>+IFERROR(VLOOKUP(B18,Tabla3[],2,0),"")</f>
        <v/>
      </c>
      <c r="F18" s="1"/>
      <c r="G18" s="1"/>
      <c r="H18" s="263"/>
      <c r="I18" s="263"/>
      <c r="J18" s="267" t="str">
        <f>(CONCATENATE(Tabla1[[#This Row],[¿QUÉ? 
IMPACTO]]," ","por",Tabla1[[#This Row],[¿CÓMO?
CAUSA INMEDIATA 
(Iniciar con la palabra 
por)]]," ","a causa de"," ",Tabla1[[#This Row],[¿PORQUÉ?
CAUSA RAÍZ
(Iniciar con 
debido a/a causa de)]]))</f>
        <v xml:space="preserve"> por a causa de </v>
      </c>
      <c r="K18" s="266"/>
    </row>
    <row r="19" spans="1:11" s="6" customFormat="1" ht="93" customHeight="1" x14ac:dyDescent="0.25">
      <c r="A19" s="1" t="s">
        <v>74</v>
      </c>
      <c r="B19" s="2"/>
      <c r="C19" s="2"/>
      <c r="D19" s="152" t="str">
        <f>+IF(B19='10 FORMULAS'!$B$4,'10 FORMULAS'!$C$4,IF(B19='10 FORMULAS'!$B$6,'10 FORMULAS'!$C$6,IF(B19='10 FORMULAS'!$B$8,'10 FORMULAS'!$C$8,IF(B19='10 FORMULAS'!$B$10,'10 FORMULAS'!$C$10,""))))</f>
        <v/>
      </c>
      <c r="E19" s="243" t="str">
        <f>+IFERROR(VLOOKUP(B19,Tabla3[],2,0),"")</f>
        <v/>
      </c>
      <c r="F19" s="1"/>
      <c r="G19" s="1"/>
      <c r="H19" s="263"/>
      <c r="I19" s="263"/>
      <c r="J19" s="267" t="str">
        <f>(CONCATENATE(Tabla1[[#This Row],[¿QUÉ? 
IMPACTO]]," ","por",Tabla1[[#This Row],[¿CÓMO?
CAUSA INMEDIATA 
(Iniciar con la palabra 
por)]]," ","a causa de"," ",Tabla1[[#This Row],[¿PORQUÉ?
CAUSA RAÍZ
(Iniciar con 
debido a/a causa de)]]))</f>
        <v xml:space="preserve"> por a causa de </v>
      </c>
      <c r="K19" s="266"/>
    </row>
    <row r="20" spans="1:11" s="6" customFormat="1" ht="93" customHeight="1" x14ac:dyDescent="0.25">
      <c r="A20" s="1" t="s">
        <v>75</v>
      </c>
      <c r="B20" s="2"/>
      <c r="C20" s="2"/>
      <c r="D20" s="152" t="str">
        <f>+IF(B20='10 FORMULAS'!$B$4,'10 FORMULAS'!$C$4,IF(B20='10 FORMULAS'!$B$6,'10 FORMULAS'!$C$6,IF(B20='10 FORMULAS'!$B$8,'10 FORMULAS'!$C$8,IF(B20='10 FORMULAS'!$B$10,'10 FORMULAS'!$C$10,""))))</f>
        <v/>
      </c>
      <c r="E20" s="243" t="str">
        <f>+IFERROR(VLOOKUP(B20,Tabla3[],2,0),"")</f>
        <v/>
      </c>
      <c r="F20" s="1"/>
      <c r="G20" s="1"/>
      <c r="H20" s="263"/>
      <c r="I20" s="263"/>
      <c r="J20" s="267" t="str">
        <f>(CONCATENATE(Tabla1[[#This Row],[¿QUÉ? 
IMPACTO]]," ","por",Tabla1[[#This Row],[¿CÓMO?
CAUSA INMEDIATA 
(Iniciar con la palabra 
por)]]," ","a causa de"," ",Tabla1[[#This Row],[¿PORQUÉ?
CAUSA RAÍZ
(Iniciar con 
debido a/a causa de)]]))</f>
        <v xml:space="preserve"> por a causa de </v>
      </c>
      <c r="K20" s="266"/>
    </row>
    <row r="21" spans="1:11" s="6" customFormat="1" ht="93" customHeight="1" x14ac:dyDescent="0.25">
      <c r="A21" s="1" t="s">
        <v>76</v>
      </c>
      <c r="B21" s="2"/>
      <c r="C21" s="2"/>
      <c r="D21" s="152" t="str">
        <f>+IF(B21='10 FORMULAS'!$B$4,'10 FORMULAS'!$C$4,IF(B21='10 FORMULAS'!$B$6,'10 FORMULAS'!$C$6,IF(B21='10 FORMULAS'!$B$8,'10 FORMULAS'!$C$8,IF(B21='10 FORMULAS'!$B$10,'10 FORMULAS'!$C$10,""))))</f>
        <v/>
      </c>
      <c r="E21" s="243" t="str">
        <f>+IFERROR(VLOOKUP(B21,Tabla3[],2,0),"")</f>
        <v/>
      </c>
      <c r="F21" s="1"/>
      <c r="G21" s="1"/>
      <c r="H21" s="263"/>
      <c r="I21" s="263"/>
      <c r="J21" s="267" t="str">
        <f>(CONCATENATE(Tabla1[[#This Row],[¿QUÉ? 
IMPACTO]]," ","por",Tabla1[[#This Row],[¿CÓMO?
CAUSA INMEDIATA 
(Iniciar con la palabra 
por)]]," ","a causa de"," ",Tabla1[[#This Row],[¿PORQUÉ?
CAUSA RAÍZ
(Iniciar con 
debido a/a causa de)]]))</f>
        <v xml:space="preserve"> por a causa de </v>
      </c>
      <c r="K21" s="266"/>
    </row>
    <row r="22" spans="1:11" s="6" customFormat="1" ht="93" customHeight="1" x14ac:dyDescent="0.25">
      <c r="A22" s="1" t="s">
        <v>77</v>
      </c>
      <c r="B22" s="2"/>
      <c r="C22" s="2"/>
      <c r="D22" s="152" t="str">
        <f>+IF(B22='10 FORMULAS'!$B$4,'10 FORMULAS'!$C$4,IF(B22='10 FORMULAS'!$B$6,'10 FORMULAS'!$C$6,IF(B22='10 FORMULAS'!$B$8,'10 FORMULAS'!$C$8,IF(B22='10 FORMULAS'!$B$10,'10 FORMULAS'!$C$10,""))))</f>
        <v/>
      </c>
      <c r="E22" s="243" t="str">
        <f>+IFERROR(VLOOKUP(B22,Tabla3[],2,0),"")</f>
        <v/>
      </c>
      <c r="F22" s="1"/>
      <c r="G22" s="1"/>
      <c r="H22" s="263"/>
      <c r="I22" s="263"/>
      <c r="J22" s="267" t="str">
        <f>(CONCATENATE(Tabla1[[#This Row],[¿QUÉ? 
IMPACTO]]," ","por",Tabla1[[#This Row],[¿CÓMO?
CAUSA INMEDIATA 
(Iniciar con la palabra 
por)]]," ","a causa de"," ",Tabla1[[#This Row],[¿PORQUÉ?
CAUSA RAÍZ
(Iniciar con 
debido a/a causa de)]]))</f>
        <v xml:space="preserve"> por a causa de </v>
      </c>
      <c r="K22" s="266"/>
    </row>
    <row r="23" spans="1:11" s="6" customFormat="1" ht="93" customHeight="1" x14ac:dyDescent="0.25">
      <c r="A23" s="1" t="s">
        <v>78</v>
      </c>
      <c r="B23" s="2"/>
      <c r="C23" s="2"/>
      <c r="D23" s="152" t="str">
        <f>+IF(B23='10 FORMULAS'!$B$4,'10 FORMULAS'!$C$4,IF(B23='10 FORMULAS'!$B$6,'10 FORMULAS'!$C$6,IF(B23='10 FORMULAS'!$B$8,'10 FORMULAS'!$C$8,IF(B23='10 FORMULAS'!$B$10,'10 FORMULAS'!$C$10,""))))</f>
        <v/>
      </c>
      <c r="E23" s="243" t="str">
        <f>+IFERROR(VLOOKUP(B23,Tabla3[],2,0),"")</f>
        <v/>
      </c>
      <c r="F23" s="1"/>
      <c r="G23" s="1"/>
      <c r="H23" s="263"/>
      <c r="I23" s="263"/>
      <c r="J23" s="267" t="str">
        <f>(CONCATENATE(Tabla1[[#This Row],[¿QUÉ? 
IMPACTO]]," ","por",Tabla1[[#This Row],[¿CÓMO?
CAUSA INMEDIATA 
(Iniciar con la palabra 
por)]]," ","a causa de"," ",Tabla1[[#This Row],[¿PORQUÉ?
CAUSA RAÍZ
(Iniciar con 
debido a/a causa de)]]))</f>
        <v xml:space="preserve"> por a causa de </v>
      </c>
      <c r="K23" s="266"/>
    </row>
    <row r="24" spans="1:11" s="6" customFormat="1" ht="93" customHeight="1" x14ac:dyDescent="0.25">
      <c r="A24" s="1" t="s">
        <v>79</v>
      </c>
      <c r="B24" s="2"/>
      <c r="C24" s="2"/>
      <c r="D24" s="152" t="str">
        <f>+IF(B24='10 FORMULAS'!$B$4,'10 FORMULAS'!$C$4,IF(B24='10 FORMULAS'!$B$6,'10 FORMULAS'!$C$6,IF(B24='10 FORMULAS'!$B$8,'10 FORMULAS'!$C$8,IF(B24='10 FORMULAS'!$B$10,'10 FORMULAS'!$C$10,""))))</f>
        <v/>
      </c>
      <c r="E24" s="243" t="str">
        <f>+IFERROR(VLOOKUP(B24,Tabla3[],2,0),"")</f>
        <v/>
      </c>
      <c r="F24" s="1"/>
      <c r="G24" s="1"/>
      <c r="H24" s="263"/>
      <c r="I24" s="263"/>
      <c r="J24" s="267" t="str">
        <f>(CONCATENATE(Tabla1[[#This Row],[¿QUÉ? 
IMPACTO]]," ","por",Tabla1[[#This Row],[¿CÓMO?
CAUSA INMEDIATA 
(Iniciar con la palabra 
por)]]," ","a causa de"," ",Tabla1[[#This Row],[¿PORQUÉ?
CAUSA RAÍZ
(Iniciar con 
debido a/a causa de)]]))</f>
        <v xml:space="preserve"> por a causa de </v>
      </c>
      <c r="K24" s="266"/>
    </row>
    <row r="25" spans="1:11" s="6" customFormat="1" ht="93" customHeight="1" x14ac:dyDescent="0.25">
      <c r="A25" s="1" t="s">
        <v>80</v>
      </c>
      <c r="B25" s="2"/>
      <c r="C25" s="2"/>
      <c r="D25" s="152" t="str">
        <f>+IF(B25='10 FORMULAS'!$B$4,'10 FORMULAS'!$C$4,IF(B25='10 FORMULAS'!$B$6,'10 FORMULAS'!$C$6,IF(B25='10 FORMULAS'!$B$8,'10 FORMULAS'!$C$8,IF(B25='10 FORMULAS'!$B$10,'10 FORMULAS'!$C$10,""))))</f>
        <v/>
      </c>
      <c r="E25" s="243" t="str">
        <f>+IFERROR(VLOOKUP(B25,Tabla3[],2,0),"")</f>
        <v/>
      </c>
      <c r="F25" s="1"/>
      <c r="G25" s="1"/>
      <c r="H25" s="263"/>
      <c r="I25" s="263"/>
      <c r="J25" s="267" t="str">
        <f>(CONCATENATE(Tabla1[[#This Row],[¿QUÉ? 
IMPACTO]]," ","por",Tabla1[[#This Row],[¿CÓMO?
CAUSA INMEDIATA 
(Iniciar con la palabra 
por)]]," ","a causa de"," ",Tabla1[[#This Row],[¿PORQUÉ?
CAUSA RAÍZ
(Iniciar con 
debido a/a causa de)]]))</f>
        <v xml:space="preserve"> por a causa de </v>
      </c>
      <c r="K25" s="266"/>
    </row>
    <row r="26" spans="1:11" s="6" customFormat="1" ht="93" customHeight="1" x14ac:dyDescent="0.25">
      <c r="A26" s="1" t="s">
        <v>81</v>
      </c>
      <c r="B26" s="2"/>
      <c r="C26" s="2"/>
      <c r="D26" s="152" t="str">
        <f>+IF(B26='10 FORMULAS'!$B$4,'10 FORMULAS'!$C$4,IF(B26='10 FORMULAS'!$B$6,'10 FORMULAS'!$C$6,IF(B26='10 FORMULAS'!$B$8,'10 FORMULAS'!$C$8,IF(B26='10 FORMULAS'!$B$10,'10 FORMULAS'!$C$10,""))))</f>
        <v/>
      </c>
      <c r="E26" s="243" t="str">
        <f>+IFERROR(VLOOKUP(B26,Tabla3[],2,0),"")</f>
        <v/>
      </c>
      <c r="F26" s="1"/>
      <c r="G26" s="1"/>
      <c r="H26" s="263"/>
      <c r="I26" s="263"/>
      <c r="J26" s="267" t="str">
        <f>(CONCATENATE(Tabla1[[#This Row],[¿QUÉ? 
IMPACTO]]," ","por",Tabla1[[#This Row],[¿CÓMO?
CAUSA INMEDIATA 
(Iniciar con la palabra 
por)]]," ","a causa de"," ",Tabla1[[#This Row],[¿PORQUÉ?
CAUSA RAÍZ
(Iniciar con 
debido a/a causa de)]]))</f>
        <v xml:space="preserve"> por a causa de </v>
      </c>
      <c r="K26" s="266"/>
    </row>
    <row r="27" spans="1:11" s="6" customFormat="1" ht="93" customHeight="1" x14ac:dyDescent="0.25">
      <c r="A27" s="1" t="s">
        <v>82</v>
      </c>
      <c r="B27" s="2"/>
      <c r="C27" s="2"/>
      <c r="D27" s="152" t="str">
        <f>+IF(B27='10 FORMULAS'!$B$4,'10 FORMULAS'!$C$4,IF(B27='10 FORMULAS'!$B$6,'10 FORMULAS'!$C$6,IF(B27='10 FORMULAS'!$B$8,'10 FORMULAS'!$C$8,IF(B27='10 FORMULAS'!$B$10,'10 FORMULAS'!$C$10,""))))</f>
        <v/>
      </c>
      <c r="E27" s="243" t="str">
        <f>+IFERROR(VLOOKUP(B27,Tabla3[],2,0),"")</f>
        <v/>
      </c>
      <c r="F27" s="1"/>
      <c r="G27" s="1"/>
      <c r="H27" s="263"/>
      <c r="I27" s="263"/>
      <c r="J27" s="267" t="str">
        <f>(CONCATENATE(Tabla1[[#This Row],[¿QUÉ? 
IMPACTO]]," ","por",Tabla1[[#This Row],[¿CÓMO?
CAUSA INMEDIATA 
(Iniciar con la palabra 
por)]]," ","a causa de"," ",Tabla1[[#This Row],[¿PORQUÉ?
CAUSA RAÍZ
(Iniciar con 
debido a/a causa de)]]))</f>
        <v xml:space="preserve"> por a causa de </v>
      </c>
      <c r="K27" s="266"/>
    </row>
    <row r="28" spans="1:11" s="6" customFormat="1" ht="93" customHeight="1" x14ac:dyDescent="0.25">
      <c r="A28" s="1" t="s">
        <v>83</v>
      </c>
      <c r="B28" s="2"/>
      <c r="C28" s="2"/>
      <c r="D28" s="152" t="str">
        <f>+IF(B28='10 FORMULAS'!$B$4,'10 FORMULAS'!$C$4,IF(B28='10 FORMULAS'!$B$6,'10 FORMULAS'!$C$6,IF(B28='10 FORMULAS'!$B$8,'10 FORMULAS'!$C$8,IF(B28='10 FORMULAS'!$B$10,'10 FORMULAS'!$C$10,""))))</f>
        <v/>
      </c>
      <c r="E28" s="243" t="str">
        <f>+IFERROR(VLOOKUP(B28,Tabla3[],2,0),"")</f>
        <v/>
      </c>
      <c r="F28" s="1"/>
      <c r="G28" s="1"/>
      <c r="H28" s="264"/>
      <c r="I28" s="264"/>
      <c r="J28" s="267" t="str">
        <f>(CONCATENATE(Tabla1[[#This Row],[¿QUÉ? 
IMPACTO]]," ","por",Tabla1[[#This Row],[¿CÓMO?
CAUSA INMEDIATA 
(Iniciar con la palabra 
por)]]," ","a causa de"," ",Tabla1[[#This Row],[¿PORQUÉ?
CAUSA RAÍZ
(Iniciar con 
debido a/a causa de)]]))</f>
        <v xml:space="preserve"> por a causa de </v>
      </c>
      <c r="K28" s="266"/>
    </row>
    <row r="29" spans="1:11" s="6" customFormat="1" ht="18" x14ac:dyDescent="0.25">
      <c r="F29" s="7"/>
      <c r="G29" s="7"/>
      <c r="H29" s="7"/>
      <c r="I29" s="7"/>
      <c r="J29" s="8"/>
    </row>
    <row r="30" spans="1:11" x14ac:dyDescent="0.2">
      <c r="F30" s="3"/>
      <c r="G30" s="3"/>
      <c r="H30" s="3"/>
      <c r="I30" s="3"/>
    </row>
    <row r="31" spans="1:11" x14ac:dyDescent="0.2">
      <c r="F31" s="3"/>
      <c r="G31" s="3"/>
      <c r="H31" s="3"/>
      <c r="I31" s="3"/>
    </row>
    <row r="32" spans="1:11" x14ac:dyDescent="0.25">
      <c r="F32" s="9"/>
      <c r="G32" s="9"/>
      <c r="H32" s="9"/>
      <c r="I32" s="9"/>
    </row>
    <row r="33" spans="6:26" x14ac:dyDescent="0.2">
      <c r="F33" s="3"/>
      <c r="G33" s="3"/>
      <c r="H33" s="3"/>
      <c r="I33" s="3"/>
    </row>
    <row r="34" spans="6:26" x14ac:dyDescent="0.2">
      <c r="F34" s="3"/>
      <c r="G34" s="3"/>
      <c r="H34" s="3"/>
      <c r="I34" s="3"/>
    </row>
    <row r="35" spans="6:26" x14ac:dyDescent="0.2">
      <c r="F35" s="3"/>
      <c r="G35" s="3"/>
      <c r="H35" s="3"/>
      <c r="I35" s="3"/>
    </row>
    <row r="39" spans="6:26" ht="14.25" customHeight="1" x14ac:dyDescent="0.25"/>
    <row r="43" spans="6:26" ht="14.25" customHeight="1" x14ac:dyDescent="0.25">
      <c r="X43" s="10"/>
    </row>
    <row r="44" spans="6:26" x14ac:dyDescent="0.25">
      <c r="Z44" s="10"/>
    </row>
    <row r="45" spans="6:26" x14ac:dyDescent="0.25">
      <c r="Z45" s="10"/>
    </row>
    <row r="46" spans="6:26" x14ac:dyDescent="0.25">
      <c r="Z46" s="10"/>
    </row>
    <row r="47" spans="6:26" x14ac:dyDescent="0.25">
      <c r="Z47" s="10"/>
    </row>
    <row r="48" spans="6:26" x14ac:dyDescent="0.25">
      <c r="Z48" s="10"/>
    </row>
    <row r="49" spans="26:26" x14ac:dyDescent="0.25">
      <c r="Z49" s="10"/>
    </row>
    <row r="50" spans="26:26" x14ac:dyDescent="0.25">
      <c r="Z50" s="10"/>
    </row>
    <row r="51" spans="26:26" ht="14.25" customHeight="1" x14ac:dyDescent="0.25">
      <c r="Z51" s="10"/>
    </row>
    <row r="52" spans="26:26" x14ac:dyDescent="0.25">
      <c r="Z52" s="10"/>
    </row>
  </sheetData>
  <sheetProtection formatCells="0" formatColumns="0" formatRows="0" sort="0" autoFilter="0" pivotTables="0"/>
  <mergeCells count="8">
    <mergeCell ref="C2:K2"/>
    <mergeCell ref="B7:E7"/>
    <mergeCell ref="A7:A8"/>
    <mergeCell ref="A1:K1"/>
    <mergeCell ref="A3:K3"/>
    <mergeCell ref="B4:D4"/>
    <mergeCell ref="B5:D5"/>
    <mergeCell ref="F4:H4"/>
  </mergeCells>
  <phoneticPr fontId="16" type="noConversion"/>
  <dataValidations count="2">
    <dataValidation type="list" allowBlank="1" showInputMessage="1" showErrorMessage="1" sqref="C9:C28" xr:uid="{00000000-0002-0000-0100-000000000000}">
      <formula1>INDIRECT(B9)</formula1>
    </dataValidation>
    <dataValidation type="list" allowBlank="1" showInputMessage="1" showErrorMessage="1" sqref="G9:G28" xr:uid="{00000000-0002-0000-0100-000001000000}">
      <formula1>INDIRECT($F9)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'10 FORMULAS'!$A$31:$E$31</xm:f>
          </x14:formula1>
          <xm:sqref>F9:F28</xm:sqref>
        </x14:dataValidation>
        <x14:dataValidation type="list" allowBlank="1" showInputMessage="1" showErrorMessage="1" xr:uid="{00000000-0002-0000-0100-000003000000}">
          <x14:formula1>
            <xm:f>'10 FORMULAS'!$A$38:$F$38</xm:f>
          </x14:formula1>
          <xm:sqref>B9:B28</xm:sqref>
        </x14:dataValidation>
        <x14:dataValidation type="list" allowBlank="1" showInputMessage="1" showErrorMessage="1" xr:uid="{00000000-0002-0000-0100-000004000000}">
          <x14:formula1>
            <xm:f>'10 FORMULAS'!$Y$3:$Y$27</xm:f>
          </x14:formula1>
          <xm:sqref>F4:H4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6"/>
  <sheetViews>
    <sheetView topLeftCell="N6" zoomScale="70" zoomScaleNormal="70" workbookViewId="0">
      <selection activeCell="U25" sqref="U25"/>
    </sheetView>
  </sheetViews>
  <sheetFormatPr baseColWidth="10" defaultColWidth="10.85546875" defaultRowHeight="12.75" x14ac:dyDescent="0.2"/>
  <cols>
    <col min="1" max="1" width="35.42578125" style="128" customWidth="1"/>
    <col min="2" max="2" width="47.140625" style="128" customWidth="1"/>
    <col min="3" max="3" width="42.42578125" style="128" customWidth="1"/>
    <col min="4" max="4" width="34.42578125" style="128" customWidth="1"/>
    <col min="5" max="5" width="27.140625" style="128" customWidth="1"/>
    <col min="6" max="6" width="45.42578125" style="128" customWidth="1"/>
    <col min="7" max="7" width="22.140625" style="128" customWidth="1"/>
    <col min="8" max="8" width="20.85546875" style="128" customWidth="1"/>
    <col min="9" max="9" width="46.28515625" style="128" customWidth="1"/>
    <col min="10" max="10" width="10.85546875" style="128"/>
    <col min="11" max="11" width="20.85546875" style="128" customWidth="1"/>
    <col min="12" max="12" width="14.42578125" style="128" customWidth="1"/>
    <col min="13" max="14" width="21" style="128" customWidth="1"/>
    <col min="15" max="16" width="10.85546875" style="128"/>
    <col min="17" max="17" width="14.85546875" style="128" customWidth="1"/>
    <col min="18" max="18" width="10.85546875" style="128"/>
    <col min="19" max="19" width="16.42578125" style="128" customWidth="1"/>
    <col min="20" max="20" width="10.85546875" style="128"/>
    <col min="21" max="21" width="30.140625" style="128" customWidth="1"/>
    <col min="22" max="24" width="10.85546875" style="128"/>
    <col min="25" max="25" width="32.7109375" style="128" customWidth="1"/>
    <col min="26" max="16384" width="10.85546875" style="128"/>
  </cols>
  <sheetData>
    <row r="1" spans="1:25" ht="25.5" customHeight="1" x14ac:dyDescent="0.2">
      <c r="A1" s="505" t="s">
        <v>84</v>
      </c>
      <c r="B1" s="505"/>
      <c r="E1" s="504" t="s">
        <v>85</v>
      </c>
      <c r="F1" s="504"/>
      <c r="G1" s="504"/>
      <c r="H1" s="504"/>
    </row>
    <row r="2" spans="1:25" ht="48.95" customHeight="1" x14ac:dyDescent="0.2">
      <c r="B2" s="140" t="s">
        <v>52</v>
      </c>
      <c r="C2" s="140"/>
      <c r="E2" s="503" t="s">
        <v>86</v>
      </c>
      <c r="F2" s="503"/>
      <c r="G2" s="503"/>
      <c r="H2" s="503"/>
      <c r="I2" s="503"/>
      <c r="K2" s="503" t="s">
        <v>87</v>
      </c>
      <c r="L2" s="503"/>
      <c r="M2" s="503"/>
      <c r="N2" s="503"/>
      <c r="P2" s="503" t="s">
        <v>35</v>
      </c>
      <c r="Q2" s="503"/>
      <c r="S2" s="129" t="s">
        <v>44</v>
      </c>
      <c r="U2" s="129" t="s">
        <v>88</v>
      </c>
      <c r="W2" s="76" t="s">
        <v>45</v>
      </c>
      <c r="Y2" s="76" t="s">
        <v>6</v>
      </c>
    </row>
    <row r="3" spans="1:25" ht="29.25" thickBot="1" x14ac:dyDescent="0.25">
      <c r="A3" s="130" t="s">
        <v>89</v>
      </c>
      <c r="B3" s="140" t="s">
        <v>89</v>
      </c>
      <c r="C3" s="140" t="s">
        <v>52</v>
      </c>
      <c r="E3" s="131" t="s">
        <v>31</v>
      </c>
      <c r="F3" s="131" t="s">
        <v>33</v>
      </c>
      <c r="H3" s="131" t="s">
        <v>36</v>
      </c>
      <c r="I3" s="131" t="s">
        <v>38</v>
      </c>
      <c r="K3" s="129" t="s">
        <v>90</v>
      </c>
      <c r="L3" s="129" t="s">
        <v>91</v>
      </c>
      <c r="M3" s="129" t="s">
        <v>92</v>
      </c>
      <c r="N3" s="129" t="s">
        <v>93</v>
      </c>
      <c r="P3" s="135" t="s">
        <v>31</v>
      </c>
      <c r="Q3" s="135" t="s">
        <v>94</v>
      </c>
      <c r="S3" s="130" t="s">
        <v>95</v>
      </c>
      <c r="U3" s="11" t="s">
        <v>96</v>
      </c>
      <c r="W3" s="53" t="s">
        <v>97</v>
      </c>
      <c r="Y3" s="11" t="s">
        <v>365</v>
      </c>
    </row>
    <row r="4" spans="1:25" ht="38.25" x14ac:dyDescent="0.2">
      <c r="A4" s="139" t="s">
        <v>98</v>
      </c>
      <c r="B4" s="142" t="s">
        <v>98</v>
      </c>
      <c r="C4" s="153" t="s">
        <v>99</v>
      </c>
      <c r="E4" s="130" t="s">
        <v>100</v>
      </c>
      <c r="F4" s="132">
        <v>0.25</v>
      </c>
      <c r="H4" s="130" t="s">
        <v>101</v>
      </c>
      <c r="I4" s="132">
        <v>0.25</v>
      </c>
      <c r="K4" s="236" t="s">
        <v>102</v>
      </c>
      <c r="L4" s="130" t="s">
        <v>103</v>
      </c>
      <c r="M4" s="130" t="s">
        <v>104</v>
      </c>
      <c r="N4" s="130" t="s">
        <v>105</v>
      </c>
      <c r="P4" s="130" t="s">
        <v>100</v>
      </c>
      <c r="Q4" s="176" t="s">
        <v>106</v>
      </c>
      <c r="S4" s="130" t="s">
        <v>107</v>
      </c>
      <c r="U4" s="11" t="s">
        <v>108</v>
      </c>
      <c r="W4" s="53" t="s">
        <v>109</v>
      </c>
      <c r="Y4" s="11" t="s">
        <v>366</v>
      </c>
    </row>
    <row r="5" spans="1:25" ht="77.25" thickBot="1" x14ac:dyDescent="0.25">
      <c r="A5" s="139" t="s">
        <v>110</v>
      </c>
      <c r="B5" s="146"/>
      <c r="C5" s="154"/>
      <c r="E5" s="130" t="s">
        <v>111</v>
      </c>
      <c r="F5" s="132">
        <v>0.15</v>
      </c>
      <c r="H5" s="130" t="s">
        <v>112</v>
      </c>
      <c r="I5" s="132">
        <v>0.15</v>
      </c>
      <c r="K5" s="236" t="s">
        <v>113</v>
      </c>
      <c r="L5" s="130" t="s">
        <v>114</v>
      </c>
      <c r="M5" s="130" t="s">
        <v>115</v>
      </c>
      <c r="N5" s="130" t="s">
        <v>116</v>
      </c>
      <c r="P5" s="130" t="s">
        <v>111</v>
      </c>
      <c r="Q5" s="176" t="s">
        <v>106</v>
      </c>
      <c r="S5" s="130" t="s">
        <v>117</v>
      </c>
      <c r="U5" s="11" t="s">
        <v>118</v>
      </c>
      <c r="W5" s="53" t="s">
        <v>119</v>
      </c>
      <c r="Y5" s="11" t="s">
        <v>367</v>
      </c>
    </row>
    <row r="6" spans="1:25" ht="28.5" x14ac:dyDescent="0.2">
      <c r="A6" s="139" t="s">
        <v>120</v>
      </c>
      <c r="B6" s="148" t="s">
        <v>110</v>
      </c>
      <c r="C6" s="155" t="s">
        <v>121</v>
      </c>
      <c r="E6" s="130" t="s">
        <v>122</v>
      </c>
      <c r="F6" s="132">
        <v>0.1</v>
      </c>
      <c r="H6" s="130"/>
      <c r="I6" s="130"/>
      <c r="K6" s="236" t="s">
        <v>123</v>
      </c>
      <c r="L6" s="130"/>
      <c r="M6" s="130"/>
      <c r="N6" s="130" t="s">
        <v>124</v>
      </c>
      <c r="P6" s="130" t="s">
        <v>122</v>
      </c>
      <c r="Q6" s="176" t="s">
        <v>125</v>
      </c>
      <c r="S6" s="130" t="s">
        <v>126</v>
      </c>
      <c r="U6" s="11" t="s">
        <v>127</v>
      </c>
      <c r="W6" s="130"/>
      <c r="Y6" s="11" t="s">
        <v>368</v>
      </c>
    </row>
    <row r="7" spans="1:25" ht="43.5" thickBot="1" x14ac:dyDescent="0.25">
      <c r="A7" s="139" t="s">
        <v>128</v>
      </c>
      <c r="B7" s="146"/>
      <c r="C7" s="154"/>
      <c r="E7" s="130"/>
      <c r="F7" s="132"/>
      <c r="P7" s="133"/>
      <c r="S7" s="130" t="s">
        <v>129</v>
      </c>
      <c r="Y7" s="11" t="s">
        <v>369</v>
      </c>
    </row>
    <row r="8" spans="1:25" ht="14.25" x14ac:dyDescent="0.2">
      <c r="A8" s="139" t="s">
        <v>130</v>
      </c>
      <c r="B8" s="148" t="s">
        <v>120</v>
      </c>
      <c r="C8" s="155" t="s">
        <v>131</v>
      </c>
      <c r="S8" s="130"/>
      <c r="Y8" s="11" t="s">
        <v>370</v>
      </c>
    </row>
    <row r="9" spans="1:25" ht="26.25" thickBot="1" x14ac:dyDescent="0.25">
      <c r="A9" s="139" t="s">
        <v>132</v>
      </c>
      <c r="B9" s="150"/>
      <c r="C9" s="154"/>
      <c r="Y9" s="11" t="s">
        <v>371</v>
      </c>
    </row>
    <row r="10" spans="1:25" ht="28.5" x14ac:dyDescent="0.2">
      <c r="A10" s="139" t="s">
        <v>133</v>
      </c>
      <c r="B10" s="148" t="s">
        <v>128</v>
      </c>
      <c r="C10" s="155" t="s">
        <v>134</v>
      </c>
      <c r="Y10" s="11" t="s">
        <v>372</v>
      </c>
    </row>
    <row r="11" spans="1:25" ht="14.25" customHeight="1" thickBot="1" x14ac:dyDescent="0.25">
      <c r="A11" s="141"/>
      <c r="B11" s="146"/>
      <c r="C11" s="154"/>
      <c r="Y11" s="11" t="s">
        <v>373</v>
      </c>
    </row>
    <row r="12" spans="1:25" ht="14.25" customHeight="1" x14ac:dyDescent="0.2">
      <c r="B12" s="148" t="s">
        <v>130</v>
      </c>
      <c r="C12" s="149" t="s">
        <v>99</v>
      </c>
      <c r="Y12" s="11" t="s">
        <v>374</v>
      </c>
    </row>
    <row r="13" spans="1:25" ht="14.25" customHeight="1" x14ac:dyDescent="0.2">
      <c r="A13" s="234" t="s">
        <v>56</v>
      </c>
      <c r="B13" s="145"/>
      <c r="C13" s="144" t="s">
        <v>121</v>
      </c>
      <c r="Y13" s="11" t="s">
        <v>375</v>
      </c>
    </row>
    <row r="14" spans="1:25" ht="14.25" customHeight="1" x14ac:dyDescent="0.2">
      <c r="A14" s="235" t="s">
        <v>135</v>
      </c>
      <c r="B14" s="143"/>
      <c r="C14" s="144" t="s">
        <v>131</v>
      </c>
      <c r="Y14" s="11" t="s">
        <v>376</v>
      </c>
    </row>
    <row r="15" spans="1:25" ht="14.25" customHeight="1" x14ac:dyDescent="0.2">
      <c r="A15" s="235" t="s">
        <v>63</v>
      </c>
      <c r="B15" s="143"/>
      <c r="C15" s="144" t="s">
        <v>134</v>
      </c>
      <c r="Y15" s="11" t="s">
        <v>377</v>
      </c>
    </row>
    <row r="16" spans="1:25" ht="14.25" customHeight="1" x14ac:dyDescent="0.2">
      <c r="A16" s="235" t="s">
        <v>136</v>
      </c>
      <c r="B16" s="143"/>
      <c r="C16" s="144" t="s">
        <v>137</v>
      </c>
      <c r="Y16" s="11" t="s">
        <v>378</v>
      </c>
    </row>
    <row r="17" spans="1:25" ht="14.25" customHeight="1" thickBot="1" x14ac:dyDescent="0.25">
      <c r="A17" s="235" t="s">
        <v>138</v>
      </c>
      <c r="B17" s="146"/>
      <c r="C17" s="147"/>
      <c r="Y17" s="11" t="s">
        <v>379</v>
      </c>
    </row>
    <row r="18" spans="1:25" ht="14.25" x14ac:dyDescent="0.2">
      <c r="A18" s="235" t="s">
        <v>139</v>
      </c>
      <c r="B18" s="148" t="s">
        <v>132</v>
      </c>
      <c r="C18" s="149" t="s">
        <v>99</v>
      </c>
      <c r="Y18" s="11" t="s">
        <v>380</v>
      </c>
    </row>
    <row r="19" spans="1:25" ht="14.25" customHeight="1" x14ac:dyDescent="0.2">
      <c r="B19" s="143"/>
      <c r="C19" s="144" t="s">
        <v>121</v>
      </c>
      <c r="Y19" s="11" t="s">
        <v>381</v>
      </c>
    </row>
    <row r="20" spans="1:25" ht="14.25" customHeight="1" x14ac:dyDescent="0.2">
      <c r="B20" s="143"/>
      <c r="C20" s="144" t="s">
        <v>131</v>
      </c>
      <c r="Y20" s="11" t="s">
        <v>382</v>
      </c>
    </row>
    <row r="21" spans="1:25" ht="14.25" customHeight="1" x14ac:dyDescent="0.2">
      <c r="B21" s="143"/>
      <c r="C21" s="144" t="s">
        <v>134</v>
      </c>
      <c r="Y21" s="11" t="s">
        <v>383</v>
      </c>
    </row>
    <row r="22" spans="1:25" ht="14.25" customHeight="1" x14ac:dyDescent="0.2">
      <c r="B22" s="143"/>
      <c r="C22" s="144" t="s">
        <v>137</v>
      </c>
      <c r="Y22" s="11" t="s">
        <v>384</v>
      </c>
    </row>
    <row r="23" spans="1:25" ht="14.25" customHeight="1" thickBot="1" x14ac:dyDescent="0.25">
      <c r="B23" s="150"/>
      <c r="C23" s="151"/>
      <c r="Y23" s="11" t="s">
        <v>387</v>
      </c>
    </row>
    <row r="24" spans="1:25" ht="14.25" customHeight="1" x14ac:dyDescent="0.2">
      <c r="B24" s="148" t="s">
        <v>133</v>
      </c>
      <c r="C24" s="149" t="s">
        <v>137</v>
      </c>
      <c r="Y24" s="11" t="s">
        <v>388</v>
      </c>
    </row>
    <row r="25" spans="1:25" ht="14.25" customHeight="1" x14ac:dyDescent="0.2">
      <c r="B25" s="143"/>
      <c r="C25" s="144" t="s">
        <v>121</v>
      </c>
      <c r="Y25" s="11" t="s">
        <v>389</v>
      </c>
    </row>
    <row r="26" spans="1:25" ht="14.25" customHeight="1" thickBot="1" x14ac:dyDescent="0.25">
      <c r="B26" s="146"/>
      <c r="C26" s="147"/>
      <c r="Y26" s="11" t="s">
        <v>390</v>
      </c>
    </row>
    <row r="27" spans="1:25" ht="38.25" x14ac:dyDescent="0.2">
      <c r="Y27" s="128" t="s">
        <v>391</v>
      </c>
    </row>
    <row r="30" spans="1:25" x14ac:dyDescent="0.2">
      <c r="A30" s="234"/>
      <c r="B30" s="234"/>
      <c r="C30" s="234"/>
      <c r="D30" s="234"/>
      <c r="E30" s="234"/>
    </row>
    <row r="31" spans="1:25" x14ac:dyDescent="0.2">
      <c r="A31" s="128" t="s">
        <v>135</v>
      </c>
      <c r="B31" s="128" t="s">
        <v>63</v>
      </c>
      <c r="C31" s="128" t="s">
        <v>140</v>
      </c>
      <c r="D31" s="128" t="s">
        <v>141</v>
      </c>
      <c r="E31" s="128" t="s">
        <v>142</v>
      </c>
    </row>
    <row r="32" spans="1:25" ht="25.5" x14ac:dyDescent="0.2">
      <c r="A32" s="244" t="s">
        <v>143</v>
      </c>
      <c r="B32" s="128" t="s">
        <v>144</v>
      </c>
      <c r="C32" s="128" t="s">
        <v>145</v>
      </c>
      <c r="D32" s="128" t="s">
        <v>143</v>
      </c>
      <c r="E32" s="128" t="s">
        <v>143</v>
      </c>
    </row>
    <row r="33" spans="1:9" ht="25.5" x14ac:dyDescent="0.2">
      <c r="A33" s="244" t="s">
        <v>146</v>
      </c>
      <c r="B33" s="128" t="s">
        <v>64</v>
      </c>
      <c r="C33" s="128" t="s">
        <v>147</v>
      </c>
      <c r="D33" s="128" t="s">
        <v>146</v>
      </c>
      <c r="E33" s="128" t="s">
        <v>146</v>
      </c>
    </row>
    <row r="34" spans="1:9" ht="25.5" x14ac:dyDescent="0.2">
      <c r="A34" s="244" t="s">
        <v>148</v>
      </c>
      <c r="B34" s="128" t="s">
        <v>149</v>
      </c>
      <c r="C34" s="128" t="s">
        <v>150</v>
      </c>
      <c r="D34" s="128" t="s">
        <v>148</v>
      </c>
      <c r="E34" s="128" t="s">
        <v>148</v>
      </c>
    </row>
    <row r="35" spans="1:9" ht="25.5" x14ac:dyDescent="0.2">
      <c r="B35" s="128" t="s">
        <v>151</v>
      </c>
    </row>
    <row r="37" spans="1:9" x14ac:dyDescent="0.2">
      <c r="H37" s="128" t="s">
        <v>53</v>
      </c>
      <c r="I37" s="128" t="s">
        <v>152</v>
      </c>
    </row>
    <row r="38" spans="1:9" ht="102" x14ac:dyDescent="0.2">
      <c r="A38" s="250" t="s">
        <v>153</v>
      </c>
      <c r="B38" s="250" t="s">
        <v>61</v>
      </c>
      <c r="C38" s="250" t="s">
        <v>131</v>
      </c>
      <c r="D38" s="250" t="s">
        <v>154</v>
      </c>
      <c r="E38" s="250" t="s">
        <v>137</v>
      </c>
      <c r="F38" s="250" t="s">
        <v>155</v>
      </c>
      <c r="H38" s="128" t="s">
        <v>153</v>
      </c>
      <c r="I38" s="128" t="s">
        <v>156</v>
      </c>
    </row>
    <row r="39" spans="1:9" ht="63.75" x14ac:dyDescent="0.2">
      <c r="A39" s="246" t="s">
        <v>157</v>
      </c>
      <c r="B39" s="247" t="s">
        <v>158</v>
      </c>
      <c r="C39" s="247" t="s">
        <v>159</v>
      </c>
      <c r="D39" s="246" t="s">
        <v>160</v>
      </c>
      <c r="E39" s="246" t="s">
        <v>161</v>
      </c>
      <c r="F39" s="248" t="s">
        <v>162</v>
      </c>
      <c r="H39" s="128" t="s">
        <v>61</v>
      </c>
      <c r="I39" s="128" t="s">
        <v>163</v>
      </c>
    </row>
    <row r="40" spans="1:9" ht="38.25" x14ac:dyDescent="0.2">
      <c r="A40" s="246" t="s">
        <v>164</v>
      </c>
      <c r="B40" s="247" t="s">
        <v>62</v>
      </c>
      <c r="C40" s="247" t="s">
        <v>165</v>
      </c>
      <c r="D40" s="249" t="s">
        <v>166</v>
      </c>
      <c r="E40" s="249" t="s">
        <v>167</v>
      </c>
      <c r="F40" s="246" t="s">
        <v>168</v>
      </c>
      <c r="H40" s="128" t="s">
        <v>131</v>
      </c>
      <c r="I40" s="128" t="s">
        <v>169</v>
      </c>
    </row>
    <row r="41" spans="1:9" ht="28.5" x14ac:dyDescent="0.2">
      <c r="A41" s="246" t="s">
        <v>170</v>
      </c>
      <c r="B41" s="247" t="s">
        <v>171</v>
      </c>
      <c r="C41" s="247" t="s">
        <v>172</v>
      </c>
      <c r="D41" s="249" t="s">
        <v>173</v>
      </c>
      <c r="E41" s="249" t="s">
        <v>174</v>
      </c>
      <c r="F41" s="249" t="s">
        <v>175</v>
      </c>
      <c r="H41" s="128" t="s">
        <v>154</v>
      </c>
      <c r="I41" s="128" t="s">
        <v>176</v>
      </c>
    </row>
    <row r="42" spans="1:9" ht="28.5" x14ac:dyDescent="0.2">
      <c r="A42" s="246" t="s">
        <v>177</v>
      </c>
      <c r="B42" s="247" t="s">
        <v>178</v>
      </c>
      <c r="C42" s="247" t="s">
        <v>179</v>
      </c>
      <c r="D42" s="249" t="s">
        <v>180</v>
      </c>
      <c r="E42" s="249" t="s">
        <v>181</v>
      </c>
      <c r="F42" s="249" t="s">
        <v>182</v>
      </c>
      <c r="H42" s="128" t="s">
        <v>137</v>
      </c>
      <c r="I42" s="128" t="s">
        <v>183</v>
      </c>
    </row>
    <row r="43" spans="1:9" ht="25.5" x14ac:dyDescent="0.2">
      <c r="A43" s="246" t="s">
        <v>184</v>
      </c>
      <c r="B43" s="245"/>
      <c r="C43" s="245"/>
      <c r="D43" s="249" t="s">
        <v>185</v>
      </c>
      <c r="E43" s="245"/>
      <c r="F43" s="245"/>
      <c r="H43" s="128" t="s">
        <v>155</v>
      </c>
      <c r="I43" s="128" t="s">
        <v>186</v>
      </c>
    </row>
    <row r="44" spans="1:9" ht="28.5" x14ac:dyDescent="0.2">
      <c r="A44" s="246" t="s">
        <v>187</v>
      </c>
      <c r="B44" s="245"/>
      <c r="C44" s="245"/>
      <c r="D44" s="245"/>
      <c r="E44" s="245"/>
      <c r="F44" s="245"/>
    </row>
    <row r="45" spans="1:9" ht="42.75" x14ac:dyDescent="0.2">
      <c r="A45" s="246" t="s">
        <v>188</v>
      </c>
      <c r="B45" s="245"/>
      <c r="C45" s="245"/>
      <c r="D45" s="245"/>
      <c r="E45" s="245"/>
      <c r="F45" s="245"/>
    </row>
    <row r="46" spans="1:9" ht="28.5" x14ac:dyDescent="0.2">
      <c r="A46" s="246" t="s">
        <v>189</v>
      </c>
      <c r="B46" s="245"/>
      <c r="C46" s="245"/>
      <c r="D46" s="245"/>
      <c r="E46" s="245"/>
      <c r="F46" s="245"/>
    </row>
    <row r="47" spans="1:9" ht="28.5" x14ac:dyDescent="0.2">
      <c r="A47" s="246" t="s">
        <v>190</v>
      </c>
      <c r="B47" s="245"/>
      <c r="C47" s="245"/>
      <c r="D47" s="245"/>
      <c r="E47" s="245"/>
      <c r="F47" s="245"/>
    </row>
    <row r="50" spans="1:4" x14ac:dyDescent="0.2">
      <c r="A50" s="498" t="s">
        <v>191</v>
      </c>
      <c r="B50" s="499"/>
      <c r="C50" s="252" t="s">
        <v>192</v>
      </c>
      <c r="D50" s="252" t="s">
        <v>193</v>
      </c>
    </row>
    <row r="51" spans="1:4" ht="14.25" x14ac:dyDescent="0.2">
      <c r="A51" s="506" t="s">
        <v>194</v>
      </c>
      <c r="B51" s="251" t="s">
        <v>100</v>
      </c>
      <c r="C51" s="253">
        <v>0.25</v>
      </c>
      <c r="D51" s="253" t="s">
        <v>106</v>
      </c>
    </row>
    <row r="52" spans="1:4" ht="14.25" x14ac:dyDescent="0.2">
      <c r="A52" s="507"/>
      <c r="B52" s="251" t="s">
        <v>111</v>
      </c>
      <c r="C52" s="253">
        <v>0.15</v>
      </c>
      <c r="D52" s="253" t="s">
        <v>106</v>
      </c>
    </row>
    <row r="53" spans="1:4" ht="14.25" x14ac:dyDescent="0.2">
      <c r="A53" s="508"/>
      <c r="B53" s="251" t="s">
        <v>122</v>
      </c>
      <c r="C53" s="253">
        <v>0.1</v>
      </c>
      <c r="D53" s="253" t="s">
        <v>125</v>
      </c>
    </row>
    <row r="54" spans="1:4" ht="14.25" x14ac:dyDescent="0.2">
      <c r="A54" s="251" t="s">
        <v>195</v>
      </c>
      <c r="B54" s="251" t="s">
        <v>101</v>
      </c>
      <c r="C54" s="253">
        <v>0.25</v>
      </c>
    </row>
    <row r="55" spans="1:4" ht="23.25" x14ac:dyDescent="0.2">
      <c r="A55" s="251" t="s">
        <v>196</v>
      </c>
      <c r="B55" s="251" t="s">
        <v>112</v>
      </c>
      <c r="C55" s="253">
        <v>0.15</v>
      </c>
    </row>
    <row r="58" spans="1:4" ht="15" x14ac:dyDescent="0.25">
      <c r="A58" t="s">
        <v>197</v>
      </c>
      <c r="B58"/>
      <c r="C58"/>
    </row>
    <row r="59" spans="1:4" x14ac:dyDescent="0.2">
      <c r="A59" s="498" t="s">
        <v>191</v>
      </c>
      <c r="B59" s="499"/>
      <c r="C59" s="256" t="s">
        <v>152</v>
      </c>
    </row>
    <row r="60" spans="1:4" ht="80.45" customHeight="1" x14ac:dyDescent="0.2">
      <c r="A60" s="500" t="s">
        <v>90</v>
      </c>
      <c r="B60" s="246" t="s">
        <v>102</v>
      </c>
      <c r="C60" s="246" t="s">
        <v>198</v>
      </c>
    </row>
    <row r="61" spans="1:4" ht="34.5" customHeight="1" x14ac:dyDescent="0.2">
      <c r="A61" s="501"/>
      <c r="B61" s="246" t="s">
        <v>113</v>
      </c>
      <c r="C61" s="246" t="s">
        <v>199</v>
      </c>
    </row>
    <row r="62" spans="1:4" ht="34.5" customHeight="1" x14ac:dyDescent="0.2">
      <c r="A62" s="501"/>
      <c r="B62" s="246" t="s">
        <v>123</v>
      </c>
      <c r="C62" s="246" t="s">
        <v>200</v>
      </c>
    </row>
    <row r="63" spans="1:4" ht="34.5" customHeight="1" x14ac:dyDescent="0.2">
      <c r="A63" s="502"/>
      <c r="B63" s="246" t="s">
        <v>309</v>
      </c>
      <c r="C63" s="246" t="s">
        <v>310</v>
      </c>
    </row>
    <row r="64" spans="1:4" ht="12.75" customHeight="1" x14ac:dyDescent="0.2">
      <c r="A64" s="246" t="s">
        <v>91</v>
      </c>
      <c r="B64" s="246" t="s">
        <v>307</v>
      </c>
      <c r="C64" s="246" t="s">
        <v>202</v>
      </c>
    </row>
    <row r="65" spans="1:3" ht="12.75" customHeight="1" x14ac:dyDescent="0.2">
      <c r="A65" s="246"/>
      <c r="B65" s="246" t="s">
        <v>201</v>
      </c>
      <c r="C65" s="246"/>
    </row>
    <row r="66" spans="1:3" ht="14.25" x14ac:dyDescent="0.2">
      <c r="A66" s="246"/>
      <c r="B66" s="246" t="s">
        <v>203</v>
      </c>
      <c r="C66" s="246"/>
    </row>
    <row r="67" spans="1:3" ht="14.25" x14ac:dyDescent="0.2">
      <c r="A67" s="246"/>
      <c r="B67" s="246" t="s">
        <v>204</v>
      </c>
      <c r="C67" s="246"/>
    </row>
    <row r="68" spans="1:3" ht="14.25" x14ac:dyDescent="0.2">
      <c r="A68" s="246"/>
      <c r="B68" s="246" t="s">
        <v>205</v>
      </c>
      <c r="C68" s="246"/>
    </row>
    <row r="69" spans="1:3" ht="14.25" x14ac:dyDescent="0.2">
      <c r="A69" s="246"/>
      <c r="B69" s="246" t="s">
        <v>355</v>
      </c>
      <c r="C69" s="246"/>
    </row>
    <row r="70" spans="1:3" ht="14.25" x14ac:dyDescent="0.2">
      <c r="A70" s="246"/>
      <c r="B70" s="246" t="s">
        <v>206</v>
      </c>
      <c r="C70" s="246"/>
    </row>
    <row r="71" spans="1:3" ht="12.75" customHeight="1" x14ac:dyDescent="0.2">
      <c r="A71" s="246" t="s">
        <v>207</v>
      </c>
      <c r="B71" s="246" t="s">
        <v>104</v>
      </c>
      <c r="C71" s="246" t="s">
        <v>208</v>
      </c>
    </row>
    <row r="72" spans="1:3" ht="12.75" customHeight="1" x14ac:dyDescent="0.2">
      <c r="A72" s="246"/>
      <c r="B72" s="246" t="s">
        <v>115</v>
      </c>
      <c r="C72" s="246"/>
    </row>
    <row r="73" spans="1:3" ht="14.25" x14ac:dyDescent="0.2">
      <c r="A73" s="246"/>
      <c r="B73" s="246" t="s">
        <v>308</v>
      </c>
      <c r="C73" s="246"/>
    </row>
    <row r="74" spans="1:3" ht="38.25" x14ac:dyDescent="0.2">
      <c r="A74" s="246" t="s">
        <v>209</v>
      </c>
      <c r="B74" s="246" t="s">
        <v>105</v>
      </c>
      <c r="C74" s="246" t="s">
        <v>210</v>
      </c>
    </row>
    <row r="75" spans="1:3" ht="69" customHeight="1" x14ac:dyDescent="0.2">
      <c r="A75" s="246"/>
      <c r="B75" s="246" t="s">
        <v>211</v>
      </c>
      <c r="C75" s="246" t="s">
        <v>212</v>
      </c>
    </row>
    <row r="76" spans="1:3" ht="34.5" customHeight="1" x14ac:dyDescent="0.2">
      <c r="A76" s="246"/>
      <c r="B76" s="246" t="s">
        <v>124</v>
      </c>
      <c r="C76" s="246" t="s">
        <v>213</v>
      </c>
    </row>
  </sheetData>
  <sheetProtection formatCells="0" formatColumns="0" formatRows="0"/>
  <mergeCells count="9">
    <mergeCell ref="A59:B59"/>
    <mergeCell ref="A60:A63"/>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tabColor theme="0" tint="-0.249977111117893"/>
  </sheetPr>
  <dimension ref="A1:Y28"/>
  <sheetViews>
    <sheetView showGridLines="0" topLeftCell="C1" zoomScale="70" zoomScaleNormal="70" zoomScaleSheetLayoutView="100" workbookViewId="0">
      <pane ySplit="8" topLeftCell="A9" activePane="bottomLeft" state="frozen"/>
      <selection pane="bottomLeft" activeCell="J10" sqref="J10"/>
    </sheetView>
  </sheetViews>
  <sheetFormatPr baseColWidth="10" defaultColWidth="14.42578125" defaultRowHeight="14.25" x14ac:dyDescent="0.25"/>
  <cols>
    <col min="1" max="1" width="15.42578125" style="4" customWidth="1"/>
    <col min="2" max="2" width="56.7109375" style="38" customWidth="1"/>
    <col min="3" max="3" width="15.5703125" style="38" customWidth="1"/>
    <col min="4" max="4" width="20.140625" style="4" customWidth="1"/>
    <col min="5" max="5" width="15.7109375" style="14" customWidth="1"/>
    <col min="6" max="6" width="16.28515625" style="4" customWidth="1"/>
    <col min="7" max="7" width="16.28515625" style="14" customWidth="1"/>
    <col min="8" max="8" width="11.140625" style="14" customWidth="1"/>
    <col min="9" max="9" width="10.42578125" style="14" customWidth="1"/>
    <col min="10" max="10" width="32.140625" style="14" customWidth="1"/>
    <col min="11" max="11" width="10.140625" style="14" customWidth="1"/>
    <col min="12" max="12" width="12.42578125" style="14" customWidth="1"/>
    <col min="13" max="13" width="14" style="193" customWidth="1"/>
    <col min="14" max="14" width="13.7109375" style="193" customWidth="1"/>
    <col min="15" max="15" width="8" style="324" customWidth="1"/>
    <col min="16" max="16" width="21.42578125" style="4" customWidth="1"/>
    <col min="17" max="17" width="32.85546875" style="4" customWidth="1"/>
    <col min="18" max="18" width="9.42578125" style="38" customWidth="1"/>
    <col min="19" max="19" width="8.85546875" style="38" customWidth="1"/>
    <col min="20" max="20" width="17.85546875" style="4" customWidth="1"/>
    <col min="21" max="21" width="5.42578125" style="4" customWidth="1"/>
    <col min="22" max="22" width="14.140625" style="4" bestFit="1" customWidth="1"/>
    <col min="23" max="23" width="14.85546875" style="4" bestFit="1" customWidth="1"/>
    <col min="24" max="24" width="24.140625" style="4" customWidth="1"/>
    <col min="25" max="25" width="57.85546875" style="4" customWidth="1"/>
    <col min="26" max="29" width="24.140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32.25" hidden="1" customHeight="1" x14ac:dyDescent="0.25">
      <c r="A1" s="516"/>
      <c r="B1" s="517" t="str">
        <f>+'2 CONTEXTO E IDENTIFICACIÓN'!A1</f>
        <v>MAPA DE RIESGOS INTEGRAL</v>
      </c>
      <c r="C1" s="526"/>
      <c r="D1" s="527"/>
      <c r="E1" s="13"/>
      <c r="G1" s="13"/>
      <c r="H1" s="13"/>
      <c r="I1" s="13"/>
      <c r="J1" s="13"/>
      <c r="K1" s="13"/>
      <c r="L1" s="13"/>
      <c r="M1" s="188"/>
      <c r="N1" s="188"/>
    </row>
    <row r="2" spans="1:25" s="3" customFormat="1" ht="32.25" hidden="1" customHeight="1" x14ac:dyDescent="0.2">
      <c r="A2" s="516"/>
      <c r="B2" s="517"/>
      <c r="C2" s="39" t="str">
        <f>+'2 CONTEXTO E IDENTIFICACIÓN'!A2</f>
        <v>VERSIÓN DEL MAPA DE RIESGOS:</v>
      </c>
      <c r="D2" s="39">
        <f>'2 CONTEXTO E IDENTIFICACIÓN'!B2</f>
        <v>1</v>
      </c>
      <c r="E2" s="13"/>
      <c r="G2" s="200" t="str">
        <f>+'2 CONTEXTO E IDENTIFICACIÓN'!$I$4</f>
        <v>Elaboración o Actualización:</v>
      </c>
      <c r="H2" s="216">
        <f>'2 CONTEXTO E IDENTIFICACIÓN'!J4</f>
        <v>46038</v>
      </c>
      <c r="I2" s="13"/>
      <c r="J2" s="13"/>
      <c r="K2" s="13"/>
      <c r="L2" s="13"/>
      <c r="M2" s="188"/>
      <c r="N2" s="188"/>
      <c r="O2" s="325"/>
      <c r="R2" s="159"/>
      <c r="S2" s="159"/>
    </row>
    <row r="3" spans="1:25" s="3" customFormat="1" ht="15" hidden="1" x14ac:dyDescent="0.2">
      <c r="A3" s="213"/>
      <c r="B3" s="15"/>
      <c r="C3" s="206"/>
      <c r="D3" s="41"/>
      <c r="E3" s="13"/>
      <c r="G3" s="214"/>
      <c r="H3" s="215"/>
      <c r="I3" s="13"/>
      <c r="J3" s="13"/>
      <c r="K3" s="13"/>
      <c r="L3" s="13"/>
      <c r="M3" s="188"/>
      <c r="N3" s="188"/>
      <c r="O3" s="325"/>
      <c r="R3" s="159"/>
      <c r="S3" s="159"/>
    </row>
    <row r="4" spans="1:25" s="3" customFormat="1" ht="32.25" hidden="1" customHeight="1" x14ac:dyDescent="0.2">
      <c r="A4" s="12" t="s">
        <v>46</v>
      </c>
      <c r="B4" s="528" t="str">
        <f>'2 CONTEXTO E IDENTIFICACIÓN'!B4</f>
        <v>UAERMV</v>
      </c>
      <c r="C4" s="529"/>
      <c r="D4" s="530"/>
      <c r="E4" s="13"/>
      <c r="G4" s="205" t="str">
        <f>+'2 CONTEXTO E IDENTIFICACIÓN'!$E$5</f>
        <v>Vigencia: 2026</v>
      </c>
      <c r="H4" s="203">
        <f>'2 CONTEXTO E IDENTIFICACIÓN'!G5</f>
        <v>46023</v>
      </c>
      <c r="I4" s="204" t="s">
        <v>50</v>
      </c>
      <c r="J4" s="201">
        <f>'2 CONTEXTO E IDENTIFICACIÓN'!J5</f>
        <v>46386</v>
      </c>
      <c r="K4" s="13"/>
      <c r="L4" s="13"/>
      <c r="M4" s="188"/>
      <c r="N4" s="188"/>
      <c r="O4" s="325"/>
      <c r="R4" s="159"/>
      <c r="S4" s="159"/>
    </row>
    <row r="5" spans="1:25" s="3" customFormat="1" ht="15.75" hidden="1" thickBot="1" x14ac:dyDescent="0.25">
      <c r="A5" s="12" t="s">
        <v>47</v>
      </c>
      <c r="B5" s="518" t="str">
        <f>'2 CONTEXTO E IDENTIFICACIÓN'!F4</f>
        <v>6. Gestión De Laboratorio</v>
      </c>
      <c r="C5" s="519"/>
      <c r="D5" s="519"/>
      <c r="E5" s="16"/>
      <c r="F5" s="16"/>
      <c r="O5" s="325"/>
      <c r="R5" s="159"/>
      <c r="S5" s="159"/>
    </row>
    <row r="6" spans="1:25" s="3" customFormat="1" ht="26.25" customHeight="1" thickBot="1" x14ac:dyDescent="0.25">
      <c r="A6" s="217"/>
      <c r="B6" s="218"/>
      <c r="C6" s="208"/>
      <c r="D6" s="208"/>
      <c r="E6" s="16"/>
      <c r="F6" s="16"/>
      <c r="G6" s="520" t="s">
        <v>214</v>
      </c>
      <c r="H6" s="521"/>
      <c r="I6" s="521"/>
      <c r="J6" s="521"/>
      <c r="K6" s="521"/>
      <c r="L6" s="521"/>
      <c r="M6" s="521"/>
      <c r="N6" s="522"/>
      <c r="O6" s="325"/>
      <c r="R6" s="159"/>
      <c r="S6" s="159"/>
    </row>
    <row r="7" spans="1:25" s="19" customFormat="1" ht="30" customHeight="1" thickBot="1" x14ac:dyDescent="0.3">
      <c r="A7" s="17"/>
      <c r="B7" s="18"/>
      <c r="C7" s="520" t="s">
        <v>215</v>
      </c>
      <c r="D7" s="521"/>
      <c r="E7" s="521"/>
      <c r="F7" s="522"/>
      <c r="G7" s="523" t="s">
        <v>24</v>
      </c>
      <c r="H7" s="524"/>
      <c r="I7" s="525"/>
      <c r="J7" s="523" t="s">
        <v>26</v>
      </c>
      <c r="K7" s="524"/>
      <c r="L7" s="525"/>
      <c r="M7" s="523" t="s">
        <v>216</v>
      </c>
      <c r="N7" s="525"/>
      <c r="O7" s="326"/>
      <c r="P7" s="512" t="s">
        <v>217</v>
      </c>
      <c r="Q7" s="513"/>
      <c r="R7" s="514"/>
      <c r="S7" s="514"/>
      <c r="T7" s="515"/>
      <c r="V7" s="509" t="s">
        <v>218</v>
      </c>
      <c r="W7" s="510"/>
      <c r="X7" s="510"/>
      <c r="Y7" s="511"/>
    </row>
    <row r="8" spans="1:25" s="137" customFormat="1" ht="57" x14ac:dyDescent="0.25">
      <c r="A8" s="175" t="s">
        <v>219</v>
      </c>
      <c r="B8" s="174" t="s">
        <v>220</v>
      </c>
      <c r="C8" s="184" t="s">
        <v>23</v>
      </c>
      <c r="D8" s="185" t="s">
        <v>221</v>
      </c>
      <c r="E8" s="186" t="s">
        <v>222</v>
      </c>
      <c r="F8" s="187" t="s">
        <v>223</v>
      </c>
      <c r="G8" s="164" t="s">
        <v>24</v>
      </c>
      <c r="H8" s="165" t="s">
        <v>224</v>
      </c>
      <c r="I8" s="168" t="s">
        <v>225</v>
      </c>
      <c r="J8" s="164" t="s">
        <v>26</v>
      </c>
      <c r="K8" s="165" t="s">
        <v>224</v>
      </c>
      <c r="L8" s="168" t="s">
        <v>225</v>
      </c>
      <c r="M8" s="164" t="s">
        <v>226</v>
      </c>
      <c r="N8" s="166" t="s">
        <v>227</v>
      </c>
      <c r="O8" s="327"/>
      <c r="P8" s="21" t="s">
        <v>225</v>
      </c>
      <c r="Q8" s="22" t="s">
        <v>221</v>
      </c>
      <c r="R8" s="156" t="s">
        <v>228</v>
      </c>
      <c r="S8" s="156" t="s">
        <v>229</v>
      </c>
      <c r="T8" s="23" t="s">
        <v>106</v>
      </c>
      <c r="V8" s="21" t="s">
        <v>225</v>
      </c>
      <c r="W8" s="22" t="s">
        <v>230</v>
      </c>
      <c r="X8" s="22" t="s">
        <v>231</v>
      </c>
      <c r="Y8" s="23" t="s">
        <v>26</v>
      </c>
    </row>
    <row r="9" spans="1:25" ht="130.5" customHeight="1" x14ac:dyDescent="0.25">
      <c r="A9" s="24" t="str">
        <f>'2 CONTEXTO E IDENTIFICACIÓN'!A9</f>
        <v>R1</v>
      </c>
      <c r="B9" s="180" t="str">
        <f>+'2 CONTEXTO E IDENTIFICACIÓN'!J9</f>
        <v>Posibilidad de afectación económica y reputacional por que los resultados de los ensayos realizados en el laboratorio sean errados a causa de Desviaciones en la manipulación, preparación de los ítems de ensayo y/o el procedimiento de la norma de ensayo aplicable.</v>
      </c>
      <c r="C9" s="181">
        <f>12*2500</f>
        <v>30000</v>
      </c>
      <c r="D9" s="160" t="str">
        <f t="shared" ref="D9:D28" si="0">+IF(C9="","",IF(C9&lt;=$S$9,$Q$9,IF(C9&lt;=$S$10,$Q$10,IF(C9&lt;=$S$11,$Q$11,IF(C9&lt;=$S$12,$Q$12,IF(C9&gt;=$R$13,$Q$13,""))))))</f>
        <v>La actividad que conlleva el riesgo se ejecuta más de 5.000 veces por año</v>
      </c>
      <c r="E9" s="161">
        <f t="shared" ref="E9:E28" si="1">+IF(D9="","",IF(D9=$Q$9,$T$9,IF(D9=$Q$10,$T$10,IF(D9=$Q$11,$T$11,IF(D9=$Q$12,$T$12,IF(D9=$Q$13,$T$13))))))</f>
        <v>1</v>
      </c>
      <c r="F9" s="25" t="str">
        <f t="shared" ref="F9:F28" si="2">+IF(D9="","",IF(D9=$Q$9,$P$9,IF(D9=$Q$10,$P$10,IF(D9=$Q$11,$P$11,IF(D9=$Q$12,$P$12,IF(D9=$Q$13,$P$13))))))</f>
        <v>Muy Alta</v>
      </c>
      <c r="G9" s="171" t="s">
        <v>351</v>
      </c>
      <c r="H9" s="163">
        <f>+IF(G9="","",IF(G9="N/A","",IF(OR(G9=$X$9,G9=$Y$9),$W$9,IF(OR(G9=$X$10,G9=$Y$10),$W$10,IF(OR(G9=$X$11,G9=$Y$11),$W$11,IF(OR(G9=$X$12,G9=$Y$12),$W$12,IF(OR(G9=$X$13,G9=$Y$13),$W$13)))))))</f>
        <v>0.4</v>
      </c>
      <c r="I9" s="169" t="str">
        <f t="shared" ref="I9:I28" si="3">+IF(G9="","",IF(G9="N/A","",IF(OR(G9=$X$9,G9=$Y$9),$V$9,IF(OR(G9=$X$10,G9=$Y$10),$V$10,IF(OR(G9=$X$11,G9=$Y$11),$V$11,IF(OR(G9=$X$12,G9=$Y$12),$V$12,IF(OR(G9=$X$13,G9=$Y$13),$V$13)))))))</f>
        <v>Menor</v>
      </c>
      <c r="J9" s="171" t="s">
        <v>243</v>
      </c>
      <c r="K9" s="163">
        <f t="shared" ref="K9:K28" si="4">+IF(J9="","",IF(J9="N/A","",IF(OR(J9=$X$9,J9=$Y$9),$W$9,IF(OR(J9=$X$10,J9=$Y$10),$W$10,IF(OR(J9=$X$11,J9=$Y$11),$W$11,IF(OR(J9=$X$12,J9=$Y$12),$W$12,IF(OR(J9=$X$13,J9=$Y$13),$W$13)))))))</f>
        <v>0.6</v>
      </c>
      <c r="L9" s="169" t="str">
        <f t="shared" ref="L9:L28" si="5">+IF(J9="","",IF(J9="N/A","",IF(OR(J9=$X$9,J9=$Y$9),$V$9,IF(OR(J9=$X$10,J9=$Y$10),$V$10,IF(OR(J9=$X$11,J9=$Y$11),$V$11,IF(OR(J9=$X$12,J9=$Y$12),$V$12,IF(OR(J9=$X$13,J9=$Y$13),$V$13)))))))</f>
        <v>Moderado</v>
      </c>
      <c r="M9" s="189">
        <f>+IF(H9="",K9,IF(K9="",H9,IF(H9&gt;K9,H9,K9)))</f>
        <v>0.6</v>
      </c>
      <c r="N9" s="190" t="str">
        <f>+IF(M9="","",IF(M9=$W$9,$V$9,IF(M9=$W$10,$V$10,IF(M9=$W$11,$V$11,IF(M9=$W$12,$V$12,IF(M9=$W$13,$V$13))))))</f>
        <v>Moderado</v>
      </c>
      <c r="P9" s="237" t="s">
        <v>233</v>
      </c>
      <c r="Q9" s="26" t="s">
        <v>234</v>
      </c>
      <c r="R9" s="157">
        <v>0</v>
      </c>
      <c r="S9" s="157">
        <v>2</v>
      </c>
      <c r="T9" s="27">
        <v>0.2</v>
      </c>
      <c r="V9" s="237" t="s">
        <v>235</v>
      </c>
      <c r="W9" s="28">
        <v>0.2</v>
      </c>
      <c r="X9" s="26" t="s">
        <v>350</v>
      </c>
      <c r="Y9" s="29" t="s">
        <v>232</v>
      </c>
    </row>
    <row r="10" spans="1:25" ht="93" customHeight="1" x14ac:dyDescent="0.25">
      <c r="A10" s="24" t="str">
        <f>'2 CONTEXTO E IDENTIFICACIÓN'!A10</f>
        <v>R2</v>
      </c>
      <c r="B10" s="180" t="str">
        <f>+'2 CONTEXTO E IDENTIFICACIÓN'!J10</f>
        <v>Posibilidad de afectación reputacional porincumplimiento en la fecha de entrega de los informes a causa de Fallas de la red de internet o del aplicativo ORFEO.</v>
      </c>
      <c r="C10" s="182">
        <f>12*600</f>
        <v>7200</v>
      </c>
      <c r="D10" s="160" t="str">
        <f t="shared" si="0"/>
        <v>La actividad que conlleva el riesgo se ejecuta más de 5.000 veces por año</v>
      </c>
      <c r="E10" s="161">
        <f t="shared" si="1"/>
        <v>1</v>
      </c>
      <c r="F10" s="25" t="str">
        <f t="shared" si="2"/>
        <v>Muy Alta</v>
      </c>
      <c r="G10" s="171" t="s">
        <v>252</v>
      </c>
      <c r="H10" s="163" t="str">
        <f t="shared" ref="H10:H28" si="6">+IF(G10="","",IF(G10="N/A","",IF(OR(G10=$X$9,G10=$Y$9),$W$9,IF(OR(G10=$X$10,G10=$Y$10),$W$10,IF(OR(G10=$X$11,G10=$Y$11),$W$11,IF(OR(G10=$X$12,G10=$Y$12),$W$12,IF(OR(G10=$X$13,G10=$Y$13),$W$13)))))))</f>
        <v/>
      </c>
      <c r="I10" s="169" t="str">
        <f t="shared" si="3"/>
        <v/>
      </c>
      <c r="J10" s="171" t="s">
        <v>243</v>
      </c>
      <c r="K10" s="163">
        <f t="shared" si="4"/>
        <v>0.6</v>
      </c>
      <c r="L10" s="169" t="str">
        <f t="shared" si="5"/>
        <v>Moderado</v>
      </c>
      <c r="M10" s="189">
        <f>+IF(H10="",K10,IF(K10="",H10,IF(H10&gt;K10,H10,K10)))</f>
        <v>0.6</v>
      </c>
      <c r="N10" s="190" t="str">
        <f t="shared" ref="N10:N28" si="7">+IF(M10="","",IF(M10=$W$9,$V$9,IF(M10=$W$10,$V$10,IF(M10=$W$11,$V$11,IF(M10=$W$12,$V$12,IF(M10=$W$13,$V$13))))))</f>
        <v>Moderado</v>
      </c>
      <c r="P10" s="238" t="s">
        <v>236</v>
      </c>
      <c r="Q10" s="30" t="s">
        <v>237</v>
      </c>
      <c r="R10" s="157">
        <v>3</v>
      </c>
      <c r="S10" s="157">
        <v>24</v>
      </c>
      <c r="T10" s="27">
        <v>0.4</v>
      </c>
      <c r="V10" s="238" t="s">
        <v>238</v>
      </c>
      <c r="W10" s="28">
        <v>0.4</v>
      </c>
      <c r="X10" s="30" t="s">
        <v>351</v>
      </c>
      <c r="Y10" s="31" t="s">
        <v>239</v>
      </c>
    </row>
    <row r="11" spans="1:25" ht="158.44999999999999" customHeight="1" x14ac:dyDescent="0.25">
      <c r="A11" s="24" t="str">
        <f>'2 CONTEXTO E IDENTIFICACIÓN'!A11</f>
        <v>R3</v>
      </c>
      <c r="B11" s="180" t="str">
        <f>+'2 CONTEXTO E IDENTIFICACIÓN'!J11</f>
        <v>Posibilidad de afectación reputacional por Fraude Interno en la presentación de los resultados de ensayos a causa de modificar los resultados y/o los tiempos de entrega de informes de ensayos para beneficio personal o de terceros</v>
      </c>
      <c r="C11" s="182">
        <f>12*2500</f>
        <v>30000</v>
      </c>
      <c r="D11" s="160" t="str">
        <f t="shared" si="0"/>
        <v>La actividad que conlleva el riesgo se ejecuta más de 5.000 veces por año</v>
      </c>
      <c r="E11" s="161">
        <f t="shared" si="1"/>
        <v>1</v>
      </c>
      <c r="F11" s="25" t="str">
        <f t="shared" si="2"/>
        <v>Muy Alta</v>
      </c>
      <c r="G11" s="171" t="s">
        <v>252</v>
      </c>
      <c r="H11" s="163" t="str">
        <f t="shared" si="6"/>
        <v/>
      </c>
      <c r="I11" s="169" t="str">
        <f t="shared" si="3"/>
        <v/>
      </c>
      <c r="J11" s="171" t="s">
        <v>243</v>
      </c>
      <c r="K11" s="163">
        <f t="shared" si="4"/>
        <v>0.6</v>
      </c>
      <c r="L11" s="169" t="str">
        <f t="shared" si="5"/>
        <v>Moderado</v>
      </c>
      <c r="M11" s="189">
        <f t="shared" ref="M11:M28" si="8">+IF(H11="",K11,IF(K11="",H11,IF(H11&gt;K11,H11,K11)))</f>
        <v>0.6</v>
      </c>
      <c r="N11" s="190" t="str">
        <f t="shared" si="7"/>
        <v>Moderado</v>
      </c>
      <c r="P11" s="239" t="s">
        <v>240</v>
      </c>
      <c r="Q11" s="30" t="s">
        <v>241</v>
      </c>
      <c r="R11" s="157">
        <v>25</v>
      </c>
      <c r="S11" s="157">
        <v>500</v>
      </c>
      <c r="T11" s="27">
        <v>0.6</v>
      </c>
      <c r="V11" s="239" t="s">
        <v>242</v>
      </c>
      <c r="W11" s="28">
        <v>0.6</v>
      </c>
      <c r="X11" s="30" t="s">
        <v>352</v>
      </c>
      <c r="Y11" s="31" t="s">
        <v>243</v>
      </c>
    </row>
    <row r="12" spans="1:25" ht="111.75" customHeight="1" x14ac:dyDescent="0.25">
      <c r="A12" s="24" t="str">
        <f>'2 CONTEXTO E IDENTIFICACIÓN'!A12</f>
        <v>R4</v>
      </c>
      <c r="B12" s="180" t="str">
        <f>+'2 CONTEXTO E IDENTIFICACIÓN'!J12</f>
        <v>Posibilidad de perdida de integridad porperdidad de la integridad a causa de Ausencia de controles para la prevención y protección de incendios de manera automática.</v>
      </c>
      <c r="C12" s="182">
        <f>12*2500</f>
        <v>30000</v>
      </c>
      <c r="D12" s="160" t="str">
        <f t="shared" si="0"/>
        <v>La actividad que conlleva el riesgo se ejecuta más de 5.000 veces por año</v>
      </c>
      <c r="E12" s="161">
        <f t="shared" si="1"/>
        <v>1</v>
      </c>
      <c r="F12" s="25" t="str">
        <f t="shared" si="2"/>
        <v>Muy Alta</v>
      </c>
      <c r="G12" s="171" t="s">
        <v>252</v>
      </c>
      <c r="H12" s="163" t="str">
        <f t="shared" si="6"/>
        <v/>
      </c>
      <c r="I12" s="169" t="str">
        <f t="shared" si="3"/>
        <v/>
      </c>
      <c r="J12" s="171" t="s">
        <v>239</v>
      </c>
      <c r="K12" s="163">
        <f t="shared" si="4"/>
        <v>0.4</v>
      </c>
      <c r="L12" s="169" t="str">
        <f t="shared" si="5"/>
        <v>Menor</v>
      </c>
      <c r="M12" s="189">
        <f t="shared" si="8"/>
        <v>0.4</v>
      </c>
      <c r="N12" s="190" t="str">
        <f t="shared" si="7"/>
        <v>Menor</v>
      </c>
      <c r="P12" s="32" t="s">
        <v>244</v>
      </c>
      <c r="Q12" s="30" t="s">
        <v>245</v>
      </c>
      <c r="R12" s="157">
        <v>5001</v>
      </c>
      <c r="S12" s="157">
        <v>5000</v>
      </c>
      <c r="T12" s="27">
        <v>0.8</v>
      </c>
      <c r="V12" s="32" t="s">
        <v>246</v>
      </c>
      <c r="W12" s="28">
        <v>0.8</v>
      </c>
      <c r="X12" s="30" t="s">
        <v>353</v>
      </c>
      <c r="Y12" s="31" t="s">
        <v>247</v>
      </c>
    </row>
    <row r="13" spans="1:25" ht="93" customHeight="1" x14ac:dyDescent="0.25">
      <c r="A13" s="24" t="str">
        <f>'2 CONTEXTO E IDENTIFICACIÓN'!A13</f>
        <v>R5</v>
      </c>
      <c r="B13" s="180" t="str">
        <f>+'2 CONTEXTO E IDENTIFICACIÓN'!J13</f>
        <v xml:space="preserve"> por a causa de </v>
      </c>
      <c r="C13" s="182"/>
      <c r="D13" s="160" t="str">
        <f t="shared" si="0"/>
        <v/>
      </c>
      <c r="E13" s="161" t="str">
        <f t="shared" si="1"/>
        <v/>
      </c>
      <c r="F13" s="25" t="str">
        <f t="shared" si="2"/>
        <v/>
      </c>
      <c r="G13" s="171"/>
      <c r="H13" s="163" t="str">
        <f t="shared" si="6"/>
        <v/>
      </c>
      <c r="I13" s="169" t="str">
        <f t="shared" si="3"/>
        <v/>
      </c>
      <c r="J13" s="171"/>
      <c r="K13" s="163" t="str">
        <f t="shared" si="4"/>
        <v/>
      </c>
      <c r="L13" s="169" t="str">
        <f t="shared" si="5"/>
        <v/>
      </c>
      <c r="M13" s="189" t="str">
        <f t="shared" si="8"/>
        <v/>
      </c>
      <c r="N13" s="190" t="str">
        <f t="shared" si="7"/>
        <v/>
      </c>
      <c r="P13" s="240" t="s">
        <v>248</v>
      </c>
      <c r="Q13" s="30" t="s">
        <v>249</v>
      </c>
      <c r="R13" s="157">
        <v>5001</v>
      </c>
      <c r="S13" s="157"/>
      <c r="T13" s="27">
        <v>1</v>
      </c>
      <c r="V13" s="240" t="s">
        <v>250</v>
      </c>
      <c r="W13" s="28">
        <v>1</v>
      </c>
      <c r="X13" s="30" t="s">
        <v>354</v>
      </c>
      <c r="Y13" s="31" t="s">
        <v>251</v>
      </c>
    </row>
    <row r="14" spans="1:25" ht="93" customHeight="1" thickBot="1" x14ac:dyDescent="0.3">
      <c r="A14" s="24" t="str">
        <f>'2 CONTEXTO E IDENTIFICACIÓN'!A14</f>
        <v>R6</v>
      </c>
      <c r="B14" s="180" t="str">
        <f>+'2 CONTEXTO E IDENTIFICACIÓN'!J14</f>
        <v xml:space="preserve"> por a causa de </v>
      </c>
      <c r="C14" s="182"/>
      <c r="D14" s="160" t="str">
        <f t="shared" si="0"/>
        <v/>
      </c>
      <c r="E14" s="161" t="str">
        <f t="shared" si="1"/>
        <v/>
      </c>
      <c r="F14" s="25" t="str">
        <f t="shared" si="2"/>
        <v/>
      </c>
      <c r="G14" s="171"/>
      <c r="H14" s="163" t="str">
        <f t="shared" si="6"/>
        <v/>
      </c>
      <c r="I14" s="169" t="str">
        <f t="shared" si="3"/>
        <v/>
      </c>
      <c r="J14" s="171"/>
      <c r="K14" s="163" t="str">
        <f t="shared" si="4"/>
        <v/>
      </c>
      <c r="L14" s="169" t="str">
        <f t="shared" si="5"/>
        <v/>
      </c>
      <c r="M14" s="189" t="str">
        <f t="shared" si="8"/>
        <v/>
      </c>
      <c r="N14" s="190" t="str">
        <f t="shared" si="7"/>
        <v/>
      </c>
      <c r="P14" s="33"/>
      <c r="Q14" s="34"/>
      <c r="R14" s="158"/>
      <c r="S14" s="158"/>
      <c r="T14" s="35"/>
      <c r="V14" s="33"/>
      <c r="W14" s="34"/>
      <c r="X14" s="34" t="s">
        <v>252</v>
      </c>
      <c r="Y14" s="35" t="s">
        <v>252</v>
      </c>
    </row>
    <row r="15" spans="1:25" ht="93" customHeight="1" x14ac:dyDescent="0.25">
      <c r="A15" s="24" t="str">
        <f>'2 CONTEXTO E IDENTIFICACIÓN'!A15</f>
        <v>R7</v>
      </c>
      <c r="B15" s="180" t="str">
        <f>+'2 CONTEXTO E IDENTIFICACIÓN'!J15</f>
        <v xml:space="preserve"> por a causa de </v>
      </c>
      <c r="C15" s="182"/>
      <c r="D15" s="160" t="str">
        <f t="shared" si="0"/>
        <v/>
      </c>
      <c r="E15" s="161" t="str">
        <f t="shared" si="1"/>
        <v/>
      </c>
      <c r="F15" s="25" t="str">
        <f t="shared" si="2"/>
        <v/>
      </c>
      <c r="G15" s="171"/>
      <c r="H15" s="163" t="str">
        <f t="shared" si="6"/>
        <v/>
      </c>
      <c r="I15" s="169" t="str">
        <f t="shared" si="3"/>
        <v/>
      </c>
      <c r="J15" s="171"/>
      <c r="K15" s="163" t="str">
        <f t="shared" si="4"/>
        <v/>
      </c>
      <c r="L15" s="169" t="str">
        <f t="shared" si="5"/>
        <v/>
      </c>
      <c r="M15" s="189" t="str">
        <f t="shared" si="8"/>
        <v/>
      </c>
      <c r="N15" s="190" t="str">
        <f t="shared" si="7"/>
        <v/>
      </c>
    </row>
    <row r="16" spans="1:25" ht="93" customHeight="1" x14ac:dyDescent="0.25">
      <c r="A16" s="24" t="str">
        <f>'2 CONTEXTO E IDENTIFICACIÓN'!A16</f>
        <v>R8</v>
      </c>
      <c r="B16" s="180" t="str">
        <f>+'2 CONTEXTO E IDENTIFICACIÓN'!J16</f>
        <v xml:space="preserve"> por a causa de </v>
      </c>
      <c r="C16" s="182"/>
      <c r="D16" s="160" t="str">
        <f t="shared" si="0"/>
        <v/>
      </c>
      <c r="E16" s="161" t="str">
        <f t="shared" si="1"/>
        <v/>
      </c>
      <c r="F16" s="25" t="str">
        <f t="shared" si="2"/>
        <v/>
      </c>
      <c r="G16" s="171"/>
      <c r="H16" s="163" t="str">
        <f t="shared" si="6"/>
        <v/>
      </c>
      <c r="I16" s="169" t="str">
        <f t="shared" si="3"/>
        <v/>
      </c>
      <c r="J16" s="171"/>
      <c r="K16" s="163" t="str">
        <f t="shared" si="4"/>
        <v/>
      </c>
      <c r="L16" s="169" t="str">
        <f t="shared" si="5"/>
        <v/>
      </c>
      <c r="M16" s="189" t="str">
        <f t="shared" si="8"/>
        <v/>
      </c>
      <c r="N16" s="190" t="str">
        <f t="shared" si="7"/>
        <v/>
      </c>
    </row>
    <row r="17" spans="1:14" ht="93" customHeight="1" x14ac:dyDescent="0.25">
      <c r="A17" s="24" t="str">
        <f>'2 CONTEXTO E IDENTIFICACIÓN'!A17</f>
        <v>R9</v>
      </c>
      <c r="B17" s="180" t="str">
        <f>+'2 CONTEXTO E IDENTIFICACIÓN'!J17</f>
        <v xml:space="preserve"> por a causa de </v>
      </c>
      <c r="C17" s="182"/>
      <c r="D17" s="160" t="str">
        <f t="shared" si="0"/>
        <v/>
      </c>
      <c r="E17" s="161" t="str">
        <f t="shared" si="1"/>
        <v/>
      </c>
      <c r="F17" s="25" t="str">
        <f t="shared" si="2"/>
        <v/>
      </c>
      <c r="G17" s="171"/>
      <c r="H17" s="163" t="str">
        <f t="shared" si="6"/>
        <v/>
      </c>
      <c r="I17" s="169" t="str">
        <f t="shared" si="3"/>
        <v/>
      </c>
      <c r="J17" s="171"/>
      <c r="K17" s="163" t="str">
        <f t="shared" si="4"/>
        <v/>
      </c>
      <c r="L17" s="169" t="str">
        <f t="shared" si="5"/>
        <v/>
      </c>
      <c r="M17" s="189" t="str">
        <f t="shared" si="8"/>
        <v/>
      </c>
      <c r="N17" s="190" t="str">
        <f t="shared" si="7"/>
        <v/>
      </c>
    </row>
    <row r="18" spans="1:14" ht="93" customHeight="1" x14ac:dyDescent="0.25">
      <c r="A18" s="24" t="str">
        <f>'2 CONTEXTO E IDENTIFICACIÓN'!A18</f>
        <v>R10</v>
      </c>
      <c r="B18" s="180" t="str">
        <f>+'2 CONTEXTO E IDENTIFICACIÓN'!J18</f>
        <v xml:space="preserve"> por a causa de </v>
      </c>
      <c r="C18" s="182"/>
      <c r="D18" s="160" t="str">
        <f t="shared" si="0"/>
        <v/>
      </c>
      <c r="E18" s="161" t="str">
        <f t="shared" si="1"/>
        <v/>
      </c>
      <c r="F18" s="25" t="str">
        <f t="shared" si="2"/>
        <v/>
      </c>
      <c r="G18" s="171"/>
      <c r="H18" s="163" t="str">
        <f t="shared" si="6"/>
        <v/>
      </c>
      <c r="I18" s="169" t="str">
        <f t="shared" si="3"/>
        <v/>
      </c>
      <c r="J18" s="171"/>
      <c r="K18" s="163" t="str">
        <f t="shared" si="4"/>
        <v/>
      </c>
      <c r="L18" s="169" t="str">
        <f t="shared" si="5"/>
        <v/>
      </c>
      <c r="M18" s="189" t="str">
        <f t="shared" si="8"/>
        <v/>
      </c>
      <c r="N18" s="190" t="str">
        <f t="shared" si="7"/>
        <v/>
      </c>
    </row>
    <row r="19" spans="1:14" ht="93" customHeight="1" x14ac:dyDescent="0.25">
      <c r="A19" s="24" t="str">
        <f>'2 CONTEXTO E IDENTIFICACIÓN'!A19</f>
        <v>R11</v>
      </c>
      <c r="B19" s="180" t="str">
        <f>+'2 CONTEXTO E IDENTIFICACIÓN'!J19</f>
        <v xml:space="preserve"> por a causa de </v>
      </c>
      <c r="C19" s="182"/>
      <c r="D19" s="160" t="str">
        <f t="shared" si="0"/>
        <v/>
      </c>
      <c r="E19" s="161" t="str">
        <f t="shared" si="1"/>
        <v/>
      </c>
      <c r="F19" s="25" t="str">
        <f t="shared" si="2"/>
        <v/>
      </c>
      <c r="G19" s="171"/>
      <c r="H19" s="163" t="str">
        <f t="shared" si="6"/>
        <v/>
      </c>
      <c r="I19" s="169" t="str">
        <f t="shared" si="3"/>
        <v/>
      </c>
      <c r="J19" s="171"/>
      <c r="K19" s="163" t="str">
        <f t="shared" si="4"/>
        <v/>
      </c>
      <c r="L19" s="169" t="str">
        <f t="shared" si="5"/>
        <v/>
      </c>
      <c r="M19" s="189" t="str">
        <f t="shared" si="8"/>
        <v/>
      </c>
      <c r="N19" s="190" t="str">
        <f t="shared" si="7"/>
        <v/>
      </c>
    </row>
    <row r="20" spans="1:14" ht="93" customHeight="1" x14ac:dyDescent="0.25">
      <c r="A20" s="24" t="str">
        <f>'2 CONTEXTO E IDENTIFICACIÓN'!A20</f>
        <v>R12</v>
      </c>
      <c r="B20" s="180" t="str">
        <f>+'2 CONTEXTO E IDENTIFICACIÓN'!J20</f>
        <v xml:space="preserve"> por a causa de </v>
      </c>
      <c r="C20" s="182"/>
      <c r="D20" s="160" t="str">
        <f t="shared" si="0"/>
        <v/>
      </c>
      <c r="E20" s="161" t="str">
        <f t="shared" si="1"/>
        <v/>
      </c>
      <c r="F20" s="25" t="str">
        <f t="shared" si="2"/>
        <v/>
      </c>
      <c r="G20" s="171"/>
      <c r="H20" s="163" t="str">
        <f t="shared" si="6"/>
        <v/>
      </c>
      <c r="I20" s="169" t="str">
        <f t="shared" si="3"/>
        <v/>
      </c>
      <c r="J20" s="171"/>
      <c r="K20" s="163" t="str">
        <f t="shared" si="4"/>
        <v/>
      </c>
      <c r="L20" s="169" t="str">
        <f t="shared" si="5"/>
        <v/>
      </c>
      <c r="M20" s="189" t="str">
        <f t="shared" si="8"/>
        <v/>
      </c>
      <c r="N20" s="190" t="str">
        <f t="shared" si="7"/>
        <v/>
      </c>
    </row>
    <row r="21" spans="1:14" ht="93" customHeight="1" x14ac:dyDescent="0.25">
      <c r="A21" s="24" t="str">
        <f>'2 CONTEXTO E IDENTIFICACIÓN'!A21</f>
        <v>R13</v>
      </c>
      <c r="B21" s="180" t="str">
        <f>+'2 CONTEXTO E IDENTIFICACIÓN'!J21</f>
        <v xml:space="preserve"> por a causa de </v>
      </c>
      <c r="C21" s="182"/>
      <c r="D21" s="160" t="str">
        <f t="shared" si="0"/>
        <v/>
      </c>
      <c r="E21" s="161" t="str">
        <f t="shared" si="1"/>
        <v/>
      </c>
      <c r="F21" s="25" t="str">
        <f t="shared" si="2"/>
        <v/>
      </c>
      <c r="G21" s="171"/>
      <c r="H21" s="163" t="str">
        <f t="shared" si="6"/>
        <v/>
      </c>
      <c r="I21" s="169" t="str">
        <f t="shared" si="3"/>
        <v/>
      </c>
      <c r="J21" s="171"/>
      <c r="K21" s="163" t="str">
        <f t="shared" si="4"/>
        <v/>
      </c>
      <c r="L21" s="169" t="str">
        <f t="shared" si="5"/>
        <v/>
      </c>
      <c r="M21" s="189" t="str">
        <f t="shared" si="8"/>
        <v/>
      </c>
      <c r="N21" s="190" t="str">
        <f t="shared" si="7"/>
        <v/>
      </c>
    </row>
    <row r="22" spans="1:14" ht="93" customHeight="1" x14ac:dyDescent="0.25">
      <c r="A22" s="24" t="str">
        <f>'2 CONTEXTO E IDENTIFICACIÓN'!A22</f>
        <v>R14</v>
      </c>
      <c r="B22" s="180" t="str">
        <f>+'2 CONTEXTO E IDENTIFICACIÓN'!J22</f>
        <v xml:space="preserve"> por a causa de </v>
      </c>
      <c r="C22" s="182"/>
      <c r="D22" s="160" t="str">
        <f t="shared" si="0"/>
        <v/>
      </c>
      <c r="E22" s="161" t="str">
        <f t="shared" si="1"/>
        <v/>
      </c>
      <c r="F22" s="25" t="str">
        <f t="shared" si="2"/>
        <v/>
      </c>
      <c r="G22" s="171"/>
      <c r="H22" s="163" t="str">
        <f t="shared" si="6"/>
        <v/>
      </c>
      <c r="I22" s="169" t="str">
        <f t="shared" si="3"/>
        <v/>
      </c>
      <c r="J22" s="171"/>
      <c r="K22" s="163" t="str">
        <f t="shared" si="4"/>
        <v/>
      </c>
      <c r="L22" s="169" t="str">
        <f t="shared" si="5"/>
        <v/>
      </c>
      <c r="M22" s="189" t="str">
        <f t="shared" si="8"/>
        <v/>
      </c>
      <c r="N22" s="190" t="str">
        <f t="shared" si="7"/>
        <v/>
      </c>
    </row>
    <row r="23" spans="1:14" ht="93" customHeight="1" x14ac:dyDescent="0.25">
      <c r="A23" s="24" t="str">
        <f>'2 CONTEXTO E IDENTIFICACIÓN'!A23</f>
        <v>R15</v>
      </c>
      <c r="B23" s="180" t="str">
        <f>+'2 CONTEXTO E IDENTIFICACIÓN'!J23</f>
        <v xml:space="preserve"> por a causa de </v>
      </c>
      <c r="C23" s="182"/>
      <c r="D23" s="160" t="str">
        <f t="shared" si="0"/>
        <v/>
      </c>
      <c r="E23" s="161" t="str">
        <f t="shared" si="1"/>
        <v/>
      </c>
      <c r="F23" s="25" t="str">
        <f t="shared" si="2"/>
        <v/>
      </c>
      <c r="G23" s="171"/>
      <c r="H23" s="163" t="str">
        <f t="shared" si="6"/>
        <v/>
      </c>
      <c r="I23" s="169" t="str">
        <f t="shared" si="3"/>
        <v/>
      </c>
      <c r="J23" s="171"/>
      <c r="K23" s="163" t="str">
        <f t="shared" si="4"/>
        <v/>
      </c>
      <c r="L23" s="169" t="str">
        <f t="shared" si="5"/>
        <v/>
      </c>
      <c r="M23" s="189" t="str">
        <f t="shared" si="8"/>
        <v/>
      </c>
      <c r="N23" s="190" t="str">
        <f t="shared" si="7"/>
        <v/>
      </c>
    </row>
    <row r="24" spans="1:14" ht="93" customHeight="1" x14ac:dyDescent="0.25">
      <c r="A24" s="24" t="str">
        <f>'2 CONTEXTO E IDENTIFICACIÓN'!A24</f>
        <v>R16</v>
      </c>
      <c r="B24" s="180" t="str">
        <f>+'2 CONTEXTO E IDENTIFICACIÓN'!J24</f>
        <v xml:space="preserve"> por a causa de </v>
      </c>
      <c r="C24" s="182"/>
      <c r="D24" s="160" t="str">
        <f t="shared" si="0"/>
        <v/>
      </c>
      <c r="E24" s="161" t="str">
        <f t="shared" si="1"/>
        <v/>
      </c>
      <c r="F24" s="25" t="str">
        <f t="shared" si="2"/>
        <v/>
      </c>
      <c r="G24" s="171"/>
      <c r="H24" s="163" t="str">
        <f t="shared" si="6"/>
        <v/>
      </c>
      <c r="I24" s="169" t="str">
        <f t="shared" si="3"/>
        <v/>
      </c>
      <c r="J24" s="171"/>
      <c r="K24" s="163" t="str">
        <f t="shared" si="4"/>
        <v/>
      </c>
      <c r="L24" s="169" t="str">
        <f t="shared" si="5"/>
        <v/>
      </c>
      <c r="M24" s="189" t="str">
        <f t="shared" si="8"/>
        <v/>
      </c>
      <c r="N24" s="190" t="str">
        <f t="shared" si="7"/>
        <v/>
      </c>
    </row>
    <row r="25" spans="1:14" ht="93" customHeight="1" x14ac:dyDescent="0.25">
      <c r="A25" s="24" t="str">
        <f>'2 CONTEXTO E IDENTIFICACIÓN'!A25</f>
        <v>R17</v>
      </c>
      <c r="B25" s="180" t="str">
        <f>+'2 CONTEXTO E IDENTIFICACIÓN'!J25</f>
        <v xml:space="preserve"> por a causa de </v>
      </c>
      <c r="C25" s="182"/>
      <c r="D25" s="160" t="str">
        <f t="shared" si="0"/>
        <v/>
      </c>
      <c r="E25" s="161" t="str">
        <f t="shared" si="1"/>
        <v/>
      </c>
      <c r="F25" s="25" t="str">
        <f t="shared" si="2"/>
        <v/>
      </c>
      <c r="G25" s="171"/>
      <c r="H25" s="163" t="str">
        <f t="shared" si="6"/>
        <v/>
      </c>
      <c r="I25" s="169" t="str">
        <f t="shared" si="3"/>
        <v/>
      </c>
      <c r="J25" s="171"/>
      <c r="K25" s="163" t="str">
        <f t="shared" si="4"/>
        <v/>
      </c>
      <c r="L25" s="169" t="str">
        <f t="shared" si="5"/>
        <v/>
      </c>
      <c r="M25" s="189" t="str">
        <f t="shared" si="8"/>
        <v/>
      </c>
      <c r="N25" s="190" t="str">
        <f t="shared" si="7"/>
        <v/>
      </c>
    </row>
    <row r="26" spans="1:14" ht="93" customHeight="1" x14ac:dyDescent="0.25">
      <c r="A26" s="24" t="str">
        <f>'2 CONTEXTO E IDENTIFICACIÓN'!A26</f>
        <v>R18</v>
      </c>
      <c r="B26" s="180" t="str">
        <f>+'2 CONTEXTO E IDENTIFICACIÓN'!J26</f>
        <v xml:space="preserve"> por a causa de </v>
      </c>
      <c r="C26" s="182"/>
      <c r="D26" s="160" t="str">
        <f t="shared" si="0"/>
        <v/>
      </c>
      <c r="E26" s="161" t="str">
        <f t="shared" si="1"/>
        <v/>
      </c>
      <c r="F26" s="25" t="str">
        <f t="shared" si="2"/>
        <v/>
      </c>
      <c r="G26" s="171"/>
      <c r="H26" s="163" t="str">
        <f t="shared" si="6"/>
        <v/>
      </c>
      <c r="I26" s="169" t="str">
        <f t="shared" si="3"/>
        <v/>
      </c>
      <c r="J26" s="171"/>
      <c r="K26" s="163" t="str">
        <f t="shared" si="4"/>
        <v/>
      </c>
      <c r="L26" s="169" t="str">
        <f t="shared" si="5"/>
        <v/>
      </c>
      <c r="M26" s="189" t="str">
        <f t="shared" si="8"/>
        <v/>
      </c>
      <c r="N26" s="190" t="str">
        <f t="shared" si="7"/>
        <v/>
      </c>
    </row>
    <row r="27" spans="1:14" ht="93" customHeight="1" x14ac:dyDescent="0.25">
      <c r="A27" s="24" t="str">
        <f>'2 CONTEXTO E IDENTIFICACIÓN'!A27</f>
        <v>R19</v>
      </c>
      <c r="B27" s="180" t="str">
        <f>+'2 CONTEXTO E IDENTIFICACIÓN'!J27</f>
        <v xml:space="preserve"> por a causa de </v>
      </c>
      <c r="C27" s="182"/>
      <c r="D27" s="160" t="str">
        <f t="shared" si="0"/>
        <v/>
      </c>
      <c r="E27" s="161" t="str">
        <f t="shared" si="1"/>
        <v/>
      </c>
      <c r="F27" s="25" t="str">
        <f t="shared" si="2"/>
        <v/>
      </c>
      <c r="G27" s="171"/>
      <c r="H27" s="163" t="str">
        <f t="shared" si="6"/>
        <v/>
      </c>
      <c r="I27" s="169" t="str">
        <f t="shared" si="3"/>
        <v/>
      </c>
      <c r="J27" s="171"/>
      <c r="K27" s="163" t="str">
        <f t="shared" si="4"/>
        <v/>
      </c>
      <c r="L27" s="169" t="str">
        <f t="shared" si="5"/>
        <v/>
      </c>
      <c r="M27" s="189" t="str">
        <f t="shared" si="8"/>
        <v/>
      </c>
      <c r="N27" s="190" t="str">
        <f t="shared" si="7"/>
        <v/>
      </c>
    </row>
    <row r="28" spans="1:14" ht="93" customHeight="1" thickBot="1" x14ac:dyDescent="0.3">
      <c r="A28" s="36" t="str">
        <f>'2 CONTEXTO E IDENTIFICACIÓN'!A28</f>
        <v>R20</v>
      </c>
      <c r="B28" s="180" t="str">
        <f>+'2 CONTEXTO E IDENTIFICACIÓN'!J28</f>
        <v xml:space="preserve"> por a causa de </v>
      </c>
      <c r="C28" s="183"/>
      <c r="D28" s="173" t="str">
        <f t="shared" si="0"/>
        <v/>
      </c>
      <c r="E28" s="162" t="str">
        <f t="shared" si="1"/>
        <v/>
      </c>
      <c r="F28" s="37" t="str">
        <f t="shared" si="2"/>
        <v/>
      </c>
      <c r="G28" s="172"/>
      <c r="H28" s="167" t="str">
        <f t="shared" si="6"/>
        <v/>
      </c>
      <c r="I28" s="170" t="str">
        <f t="shared" si="3"/>
        <v/>
      </c>
      <c r="J28" s="172"/>
      <c r="K28" s="167" t="str">
        <f t="shared" si="4"/>
        <v/>
      </c>
      <c r="L28" s="170" t="str">
        <f t="shared" si="5"/>
        <v/>
      </c>
      <c r="M28" s="191" t="str">
        <f t="shared" si="8"/>
        <v/>
      </c>
      <c r="N28" s="192" t="str">
        <f t="shared" si="7"/>
        <v/>
      </c>
    </row>
  </sheetData>
  <sheetProtection formatCells="0" formatColumns="0" formatRows="0" sort="0" autoFilter="0" pivotTables="0"/>
  <autoFilter ref="A8:N8" xr:uid="{00000000-0009-0000-0000-000003000000}"/>
  <dataConsolidate/>
  <mergeCells count="12">
    <mergeCell ref="V7:Y7"/>
    <mergeCell ref="P7:T7"/>
    <mergeCell ref="A1:A2"/>
    <mergeCell ref="B1:B2"/>
    <mergeCell ref="B5:D5"/>
    <mergeCell ref="C7:F7"/>
    <mergeCell ref="G7:I7"/>
    <mergeCell ref="J7:L7"/>
    <mergeCell ref="M7:N7"/>
    <mergeCell ref="G6:N6"/>
    <mergeCell ref="C1:D1"/>
    <mergeCell ref="B4:D4"/>
  </mergeCells>
  <conditionalFormatting sqref="E9:E28 G9:G28">
    <cfRule type="cellIs" dxfId="95" priority="1" operator="equal">
      <formula>$T$9</formula>
    </cfRule>
    <cfRule type="cellIs" dxfId="94" priority="2" operator="equal">
      <formula>$T$10</formula>
    </cfRule>
    <cfRule type="cellIs" dxfId="93" priority="3" operator="equal">
      <formula>$T$11</formula>
    </cfRule>
    <cfRule type="cellIs" dxfId="92" priority="4" operator="equal">
      <formula>$T$12</formula>
    </cfRule>
    <cfRule type="cellIs" dxfId="91" priority="5" operator="equal">
      <formula>$T$13</formula>
    </cfRule>
  </conditionalFormatting>
  <conditionalFormatting sqref="F9:F28">
    <cfRule type="cellIs" dxfId="90" priority="163" operator="equal">
      <formula>$P$13</formula>
    </cfRule>
    <cfRule type="cellIs" dxfId="89" priority="159" operator="equal">
      <formula>$P$9</formula>
    </cfRule>
    <cfRule type="cellIs" dxfId="88" priority="160" operator="equal">
      <formula>$P$10</formula>
    </cfRule>
    <cfRule type="cellIs" dxfId="87" priority="161" operator="equal">
      <formula>$P$11</formula>
    </cfRule>
    <cfRule type="cellIs" dxfId="86" priority="162" operator="equal">
      <formula>$P$12</formula>
    </cfRule>
  </conditionalFormatting>
  <conditionalFormatting sqref="H9:H28">
    <cfRule type="cellIs" dxfId="85" priority="77" operator="equal">
      <formula>$W$10</formula>
    </cfRule>
    <cfRule type="cellIs" dxfId="84" priority="78" operator="equal">
      <formula>$W$11</formula>
    </cfRule>
    <cfRule type="cellIs" dxfId="83" priority="79" operator="equal">
      <formula>$W$12</formula>
    </cfRule>
    <cfRule type="cellIs" dxfId="82" priority="80" operator="equal">
      <formula>$W$13</formula>
    </cfRule>
    <cfRule type="cellIs" dxfId="81" priority="76" operator="equal">
      <formula>$W$9</formula>
    </cfRule>
  </conditionalFormatting>
  <conditionalFormatting sqref="I9:J28">
    <cfRule type="cellIs" dxfId="80" priority="81" operator="equal">
      <formula>$V$9</formula>
    </cfRule>
    <cfRule type="cellIs" dxfId="79" priority="82" operator="equal">
      <formula>$V$10</formula>
    </cfRule>
    <cfRule type="cellIs" dxfId="78" priority="83" operator="equal">
      <formula>$V$11</formula>
    </cfRule>
    <cfRule type="cellIs" dxfId="77" priority="84" operator="equal">
      <formula>$V$12</formula>
    </cfRule>
    <cfRule type="cellIs" dxfId="76" priority="85" operator="equal">
      <formula>$V$13</formula>
    </cfRule>
  </conditionalFormatting>
  <conditionalFormatting sqref="K9:K28">
    <cfRule type="cellIs" dxfId="75" priority="61" operator="equal">
      <formula>$W$9</formula>
    </cfRule>
    <cfRule type="cellIs" dxfId="74" priority="62" operator="equal">
      <formula>$W$10</formula>
    </cfRule>
    <cfRule type="cellIs" dxfId="73" priority="63" operator="equal">
      <formula>$W$11</formula>
    </cfRule>
    <cfRule type="cellIs" dxfId="72" priority="64" operator="equal">
      <formula>$W$12</formula>
    </cfRule>
    <cfRule type="cellIs" dxfId="71" priority="65" operator="equal">
      <formula>$W$13</formula>
    </cfRule>
  </conditionalFormatting>
  <conditionalFormatting sqref="L9:L28">
    <cfRule type="cellIs" dxfId="70" priority="96" operator="equal">
      <formula>$V$9</formula>
    </cfRule>
    <cfRule type="cellIs" dxfId="69" priority="97" operator="equal">
      <formula>$V$10</formula>
    </cfRule>
    <cfRule type="cellIs" dxfId="68" priority="98" operator="equal">
      <formula>$V$11</formula>
    </cfRule>
    <cfRule type="cellIs" dxfId="67" priority="99" operator="equal">
      <formula>$V$12</formula>
    </cfRule>
    <cfRule type="cellIs" dxfId="66" priority="100" operator="equal">
      <formula>$V$13</formula>
    </cfRule>
  </conditionalFormatting>
  <conditionalFormatting sqref="M9:M28">
    <cfRule type="cellIs" dxfId="65" priority="6" operator="equal">
      <formula>$W$9</formula>
    </cfRule>
    <cfRule type="cellIs" dxfId="64" priority="7" operator="equal">
      <formula>$W$10</formula>
    </cfRule>
    <cfRule type="cellIs" dxfId="63" priority="8" operator="equal">
      <formula>$W$11</formula>
    </cfRule>
    <cfRule type="cellIs" dxfId="62" priority="9" operator="equal">
      <formula>$W$12</formula>
    </cfRule>
    <cfRule type="cellIs" dxfId="61" priority="10" operator="equal">
      <formula>$W$13</formula>
    </cfRule>
  </conditionalFormatting>
  <conditionalFormatting sqref="N9:N28">
    <cfRule type="cellIs" dxfId="60" priority="31" operator="equal">
      <formula>$V$9</formula>
    </cfRule>
    <cfRule type="cellIs" dxfId="59" priority="32" operator="equal">
      <formula>$V$10</formula>
    </cfRule>
    <cfRule type="cellIs" dxfId="58" priority="33" operator="equal">
      <formula>$V$11</formula>
    </cfRule>
    <cfRule type="cellIs" dxfId="57" priority="34" operator="equal">
      <formula>$V$12</formula>
    </cfRule>
    <cfRule type="cellIs" dxfId="56"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300-000000000000}"/>
    <dataValidation allowBlank="1" showInputMessage="1" showErrorMessage="1" prompt="Es la materialización del riesgo y las consecuencias de su aparición. Su escala es: 5 bajo impacto, 10 medio, 20 alto impacto._x000a_" sqref="IP8:JA8" xr:uid="{00000000-0002-0000-0300-000001000000}"/>
    <dataValidation type="list" allowBlank="1" showInputMessage="1" showErrorMessage="1" sqref="IU12:JA12 IP9:JA11" xr:uid="{00000000-0002-0000-0300-000002000000}">
      <formula1>#REF!</formula1>
    </dataValidation>
    <dataValidation type="list" allowBlank="1" showInputMessage="1" showErrorMessage="1" sqref="G9:G28" xr:uid="{00000000-0002-0000-0300-000003000000}">
      <formula1>Afectación_Económica</formula1>
    </dataValidation>
    <dataValidation type="list" allowBlank="1" showInputMessage="1" showErrorMessage="1" sqref="J9:J28"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C9 C12" unlockedFormula="1"/>
    <ignoredError sqref="C10:C11" formula="1"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36"/>
  <sheetViews>
    <sheetView showGridLines="0" zoomScale="70" zoomScaleNormal="70" workbookViewId="0">
      <pane xSplit="1" ySplit="9" topLeftCell="E10" activePane="bottomRight" state="frozen"/>
      <selection pane="topRight" activeCell="B1" sqref="B1"/>
      <selection pane="bottomLeft" activeCell="A7" sqref="A7"/>
      <selection pane="bottomRight" activeCell="J5" sqref="J5"/>
    </sheetView>
  </sheetViews>
  <sheetFormatPr baseColWidth="10" defaultColWidth="0" defaultRowHeight="12.75" x14ac:dyDescent="0.25"/>
  <cols>
    <col min="1" max="1" width="12.85546875" style="68" customWidth="1"/>
    <col min="2" max="2" width="56.7109375" style="73" customWidth="1"/>
    <col min="3" max="3" width="16.42578125" style="68" customWidth="1"/>
    <col min="4" max="4" width="17.5703125" style="73" customWidth="1"/>
    <col min="5" max="5" width="25" style="73" customWidth="1"/>
    <col min="6" max="6" width="3.85546875" style="73" customWidth="1"/>
    <col min="7" max="7" width="7.42578125" style="73" customWidth="1"/>
    <col min="8" max="13" width="18.7109375" style="73" customWidth="1"/>
    <col min="14" max="14" width="3.85546875" style="73" customWidth="1"/>
    <col min="15" max="15" width="4.85546875" style="68" hidden="1" customWidth="1"/>
    <col min="16" max="16" width="6.42578125" style="68" hidden="1" customWidth="1"/>
    <col min="17" max="17" width="11" style="68" hidden="1" customWidth="1"/>
    <col min="18" max="22" width="12" style="68" hidden="1" customWidth="1"/>
    <col min="23" max="23" width="11.42578125" style="68" customWidth="1"/>
    <col min="24" max="27" width="11.42578125" style="68" hidden="1" customWidth="1"/>
    <col min="28" max="28" width="5.42578125" style="68" hidden="1" customWidth="1"/>
    <col min="29" max="29" width="26.85546875" style="68" hidden="1" customWidth="1"/>
    <col min="30" max="34" width="22.85546875" style="73" hidden="1" customWidth="1"/>
    <col min="35" max="35" width="23.42578125" style="68" hidden="1" customWidth="1"/>
    <col min="36" max="263" width="11.42578125" style="68" hidden="1" customWidth="1"/>
    <col min="264" max="264" width="12.42578125" style="68" hidden="1" customWidth="1"/>
    <col min="265" max="265" width="47" style="68" hidden="1" customWidth="1"/>
    <col min="266" max="266" width="35" style="68" hidden="1" customWidth="1"/>
    <col min="267" max="16384" width="14.42578125" style="68" hidden="1"/>
  </cols>
  <sheetData>
    <row r="1" spans="1:36" s="56" customFormat="1" ht="12" customHeight="1" x14ac:dyDescent="0.2">
      <c r="A1" s="533"/>
      <c r="B1" s="539" t="str">
        <f>+'2 CONTEXTO E IDENTIFICACIÓN'!A1</f>
        <v>MAPA DE RIESGOS INTEGRAL</v>
      </c>
      <c r="C1" s="526"/>
      <c r="D1" s="527"/>
      <c r="AD1" s="57"/>
      <c r="AE1" s="57"/>
      <c r="AF1" s="57"/>
      <c r="AG1" s="57"/>
      <c r="AH1" s="57"/>
    </row>
    <row r="2" spans="1:36" s="56" customFormat="1" ht="12" customHeight="1" x14ac:dyDescent="0.2">
      <c r="A2" s="533"/>
      <c r="B2" s="539"/>
      <c r="C2" s="39" t="str">
        <f>+'2 CONTEXTO E IDENTIFICACIÓN'!A2</f>
        <v>VERSIÓN DEL MAPA DE RIESGOS:</v>
      </c>
      <c r="D2" s="55">
        <f>'2 CONTEXTO E IDENTIFICACIÓN'!B2</f>
        <v>1</v>
      </c>
      <c r="E2" s="58"/>
      <c r="F2" s="58"/>
      <c r="G2" s="58"/>
      <c r="H2" s="3"/>
      <c r="I2" s="202" t="str">
        <f>+'2 CONTEXTO E IDENTIFICACIÓN'!$I$4</f>
        <v>Elaboración o Actualización:</v>
      </c>
      <c r="J2" s="216">
        <f>'2 CONTEXTO E IDENTIFICACIÓN'!J4</f>
        <v>46038</v>
      </c>
      <c r="K2" s="13"/>
      <c r="L2" s="13"/>
      <c r="M2" s="59"/>
      <c r="N2" s="58"/>
      <c r="AD2" s="57"/>
      <c r="AE2" s="57"/>
      <c r="AF2" s="57"/>
      <c r="AG2" s="57"/>
      <c r="AH2" s="57"/>
    </row>
    <row r="3" spans="1:36" s="56" customFormat="1" ht="21" customHeight="1" x14ac:dyDescent="0.2">
      <c r="A3" s="60"/>
      <c r="B3" s="58"/>
      <c r="C3" s="41"/>
      <c r="D3" s="59"/>
      <c r="E3" s="58"/>
      <c r="F3" s="58"/>
      <c r="G3" s="58"/>
      <c r="I3" s="205" t="str">
        <f>+'2 CONTEXTO E IDENTIFICACIÓN'!$E$5</f>
        <v>Vigencia: 2026</v>
      </c>
      <c r="J3" s="203">
        <f>'2 CONTEXTO E IDENTIFICACIÓN'!G5</f>
        <v>46023</v>
      </c>
      <c r="K3" s="204" t="s">
        <v>50</v>
      </c>
      <c r="L3" s="201">
        <f>'2 CONTEXTO E IDENTIFICACIÓN'!J5</f>
        <v>46386</v>
      </c>
      <c r="M3" s="59"/>
      <c r="N3" s="58"/>
      <c r="AD3" s="57"/>
      <c r="AE3" s="57"/>
      <c r="AF3" s="57"/>
      <c r="AG3" s="57"/>
      <c r="AH3" s="57"/>
    </row>
    <row r="4" spans="1:36" s="56" customFormat="1" ht="18" customHeight="1" thickBot="1" x14ac:dyDescent="0.25">
      <c r="A4" s="60"/>
      <c r="B4" s="58"/>
      <c r="C4" s="41"/>
      <c r="D4" s="59"/>
      <c r="E4" s="58"/>
      <c r="F4" s="58"/>
      <c r="G4" s="58"/>
      <c r="I4" s="16"/>
      <c r="J4" s="219"/>
      <c r="K4" s="220"/>
      <c r="L4" s="199"/>
      <c r="M4" s="59"/>
      <c r="N4" s="58"/>
      <c r="AD4" s="57"/>
      <c r="AE4" s="57"/>
      <c r="AF4" s="57"/>
      <c r="AG4" s="57"/>
      <c r="AH4" s="57"/>
    </row>
    <row r="5" spans="1:36" s="56" customFormat="1" ht="29.45" customHeight="1" thickBot="1" x14ac:dyDescent="0.25">
      <c r="A5" s="12" t="s">
        <v>46</v>
      </c>
      <c r="B5" s="528" t="str">
        <f>'2 CONTEXTO E IDENTIFICACIÓN'!B4</f>
        <v>UAERMV</v>
      </c>
      <c r="C5" s="529"/>
      <c r="D5" s="530"/>
      <c r="I5" s="319" t="s">
        <v>345</v>
      </c>
      <c r="J5" s="320" t="s">
        <v>344</v>
      </c>
      <c r="K5" s="321" t="s">
        <v>346</v>
      </c>
      <c r="L5" s="322" t="s">
        <v>347</v>
      </c>
      <c r="AD5" s="57"/>
      <c r="AE5" s="57"/>
      <c r="AF5" s="57"/>
      <c r="AG5" s="57"/>
      <c r="AH5" s="57"/>
    </row>
    <row r="6" spans="1:36" s="56" customFormat="1" ht="15.75" thickBot="1" x14ac:dyDescent="0.25">
      <c r="A6" s="12" t="s">
        <v>47</v>
      </c>
      <c r="B6" s="518" t="str">
        <f>'2 CONTEXTO E IDENTIFICACIÓN'!F4</f>
        <v>6. Gestión De Laboratorio</v>
      </c>
      <c r="C6" s="519"/>
      <c r="D6" s="519"/>
      <c r="AD6" s="57"/>
      <c r="AE6" s="57"/>
      <c r="AF6" s="57"/>
      <c r="AG6" s="57"/>
      <c r="AH6" s="57"/>
    </row>
    <row r="7" spans="1:36" s="56" customFormat="1" ht="15.75" thickBot="1" x14ac:dyDescent="0.25">
      <c r="A7" s="209"/>
      <c r="B7" s="208"/>
      <c r="C7" s="208"/>
      <c r="D7" s="59"/>
      <c r="G7" s="540" t="s">
        <v>253</v>
      </c>
      <c r="H7" s="541"/>
      <c r="I7" s="541"/>
      <c r="J7" s="541"/>
      <c r="K7" s="541"/>
      <c r="L7" s="541"/>
      <c r="M7" s="542"/>
      <c r="O7" s="61"/>
      <c r="P7" s="61"/>
      <c r="Q7" s="62"/>
      <c r="R7" s="531" t="s">
        <v>125</v>
      </c>
      <c r="S7" s="531"/>
      <c r="T7" s="531"/>
      <c r="U7" s="531"/>
      <c r="V7" s="532"/>
      <c r="AD7" s="57"/>
      <c r="AE7" s="57"/>
      <c r="AF7" s="57"/>
      <c r="AG7" s="57"/>
      <c r="AH7" s="57"/>
    </row>
    <row r="8" spans="1:36" x14ac:dyDescent="0.25">
      <c r="A8" s="63"/>
      <c r="B8" s="64"/>
      <c r="C8" s="534" t="s">
        <v>254</v>
      </c>
      <c r="D8" s="534"/>
      <c r="E8" s="534"/>
      <c r="F8" s="65"/>
      <c r="G8" s="66"/>
      <c r="H8" s="67"/>
      <c r="I8" s="531" t="s">
        <v>125</v>
      </c>
      <c r="J8" s="531"/>
      <c r="K8" s="531"/>
      <c r="L8" s="531"/>
      <c r="M8" s="532"/>
      <c r="N8" s="65"/>
      <c r="O8" s="69"/>
      <c r="P8" s="69"/>
      <c r="R8" s="70">
        <v>0.2</v>
      </c>
      <c r="S8" s="70">
        <v>0.4</v>
      </c>
      <c r="T8" s="70">
        <v>0.6</v>
      </c>
      <c r="U8" s="70">
        <v>0.8</v>
      </c>
      <c r="V8" s="71">
        <v>1</v>
      </c>
      <c r="W8" s="72"/>
      <c r="X8" s="72"/>
      <c r="Y8" s="72"/>
      <c r="Z8" s="72"/>
      <c r="AA8" s="72"/>
      <c r="AB8" s="72"/>
      <c r="AC8" s="72"/>
    </row>
    <row r="9" spans="1:36" ht="25.5" x14ac:dyDescent="0.2">
      <c r="A9" s="74" t="s">
        <v>255</v>
      </c>
      <c r="B9" s="75" t="s">
        <v>256</v>
      </c>
      <c r="C9" s="76" t="s">
        <v>217</v>
      </c>
      <c r="D9" s="76" t="s">
        <v>218</v>
      </c>
      <c r="E9" s="77" t="s">
        <v>43</v>
      </c>
      <c r="F9" s="65"/>
      <c r="G9" s="69"/>
      <c r="H9" s="78"/>
      <c r="I9" s="79" t="s">
        <v>235</v>
      </c>
      <c r="J9" s="79" t="s">
        <v>238</v>
      </c>
      <c r="K9" s="79" t="s">
        <v>242</v>
      </c>
      <c r="L9" s="79" t="s">
        <v>246</v>
      </c>
      <c r="M9" s="80" t="s">
        <v>250</v>
      </c>
      <c r="N9" s="65"/>
      <c r="O9" s="69"/>
      <c r="P9" s="69"/>
      <c r="Q9" s="81"/>
      <c r="R9" s="82" t="s">
        <v>235</v>
      </c>
      <c r="S9" s="82" t="s">
        <v>238</v>
      </c>
      <c r="T9" s="82" t="s">
        <v>242</v>
      </c>
      <c r="U9" s="82" t="s">
        <v>246</v>
      </c>
      <c r="V9" s="83" t="s">
        <v>250</v>
      </c>
      <c r="Y9" s="72"/>
      <c r="Z9" s="72"/>
      <c r="AA9" s="84"/>
      <c r="AB9" s="84"/>
      <c r="AC9" s="84"/>
      <c r="AD9" s="84"/>
      <c r="AE9" s="84"/>
      <c r="AF9" s="84"/>
      <c r="AG9" s="84"/>
      <c r="AH9" s="84"/>
      <c r="AI9" s="84"/>
      <c r="AJ9" s="84"/>
    </row>
    <row r="10" spans="1:36" ht="125.25" customHeight="1" x14ac:dyDescent="0.2">
      <c r="A10" s="85" t="str">
        <f>'2 CONTEXTO E IDENTIFICACIÓN'!A9</f>
        <v>R1</v>
      </c>
      <c r="B10" s="86" t="str">
        <f>+'2 CONTEXTO E IDENTIFICACIÓN'!J9</f>
        <v>Posibilidad de afectación económica y reputacional por que los resultados de los ensayos realizados en el laboratorio sean errados a causa de Desviaciones en la manipulación, preparación de los ítems de ensayo y/o el procedimiento de la norma de ensayo aplicable.</v>
      </c>
      <c r="C10" s="87" t="str">
        <f>+'3 PROBABIL E IMPACTO INHERENTE'!F9</f>
        <v>Muy Alta</v>
      </c>
      <c r="D10" s="87" t="str">
        <f>+'3 PROBABIL E IMPACTO INHERENTE'!N9</f>
        <v>Moderado</v>
      </c>
      <c r="E10" s="86"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Alto</v>
      </c>
      <c r="F10" s="88"/>
      <c r="G10" s="537" t="s">
        <v>106</v>
      </c>
      <c r="H10" s="79" t="s">
        <v>248</v>
      </c>
      <c r="I10" s="89"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"&amp;IF(AND(C29=$Q$10,D29=$R$9),A29,"")</f>
        <v xml:space="preserve">                   </v>
      </c>
      <c r="J10" s="89"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"&amp;IF(AND(C29=$Q$10,D29=$S$9),A29,"")</f>
        <v xml:space="preserve">   R4                </v>
      </c>
      <c r="K10" s="89"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"&amp;IF(AND(C29=$Q$10,D29=$T$9),A29,"")</f>
        <v xml:space="preserve">R1 R2 R3                 </v>
      </c>
      <c r="L10" s="89"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"&amp;IF(AND(C29=$Q$10,D29=$U$9),A29,"")</f>
        <v xml:space="preserve">                   </v>
      </c>
      <c r="M10" s="90"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"&amp;IF(AND(C29=$Q$10,D29=$V$9),A29,"")</f>
        <v xml:space="preserve">                   </v>
      </c>
      <c r="N10" s="88"/>
      <c r="O10" s="535" t="s">
        <v>106</v>
      </c>
      <c r="P10" s="91">
        <v>1</v>
      </c>
      <c r="Q10" s="82" t="s">
        <v>248</v>
      </c>
      <c r="R10" s="89" t="s">
        <v>257</v>
      </c>
      <c r="S10" s="89" t="s">
        <v>257</v>
      </c>
      <c r="T10" s="89" t="s">
        <v>257</v>
      </c>
      <c r="U10" s="89" t="s">
        <v>257</v>
      </c>
      <c r="V10" s="90" t="s">
        <v>258</v>
      </c>
      <c r="Y10" s="72"/>
      <c r="Z10" s="72"/>
      <c r="AA10" s="84"/>
      <c r="AB10" s="84"/>
      <c r="AC10" s="84"/>
      <c r="AD10" s="92"/>
      <c r="AE10" s="92"/>
      <c r="AF10" s="92"/>
      <c r="AG10" s="92"/>
      <c r="AH10" s="92"/>
      <c r="AI10" s="84"/>
      <c r="AJ10" s="84"/>
    </row>
    <row r="11" spans="1:36" ht="93" customHeight="1" x14ac:dyDescent="0.2">
      <c r="A11" s="85" t="str">
        <f>'2 CONTEXTO E IDENTIFICACIÓN'!A10</f>
        <v>R2</v>
      </c>
      <c r="B11" s="86" t="str">
        <f>+'2 CONTEXTO E IDENTIFICACIÓN'!J10</f>
        <v>Posibilidad de afectación reputacional porincumplimiento en la fecha de entrega de los informes a causa de Fallas de la red de internet o del aplicativo ORFEO.</v>
      </c>
      <c r="C11" s="87" t="str">
        <f>+'3 PROBABIL E IMPACTO INHERENTE'!F10</f>
        <v>Muy Alta</v>
      </c>
      <c r="D11" s="87" t="str">
        <f>+'3 PROBABIL E IMPACTO INHERENTE'!N10</f>
        <v>Moderado</v>
      </c>
      <c r="E11" s="360"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Alto</v>
      </c>
      <c r="F11" s="88"/>
      <c r="G11" s="537"/>
      <c r="H11" s="79" t="s">
        <v>244</v>
      </c>
      <c r="I11" s="93"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"&amp;IF(AND(C29=$Q$11,D29=$R$9),A29,"")</f>
        <v xml:space="preserve">                   </v>
      </c>
      <c r="J11" s="93"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"&amp;IF(AND(C29=$Q$11,D29=$S$9),A29,"")</f>
        <v xml:space="preserve">                   </v>
      </c>
      <c r="K11" s="89"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"&amp;IF(AND(C29=$Q$11,D29=$T$9),A29,"")</f>
        <v xml:space="preserve">                   </v>
      </c>
      <c r="L11" s="89"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"&amp;IF(AND(C29=$Q$11,D29=$U$9),A29,"")</f>
        <v xml:space="preserve">                   </v>
      </c>
      <c r="M11" s="90"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"&amp;IF(AND(C29=$Q$11,D29=$V$9),A29,"")</f>
        <v xml:space="preserve">                   </v>
      </c>
      <c r="N11" s="88"/>
      <c r="O11" s="535"/>
      <c r="P11" s="91">
        <v>0.8</v>
      </c>
      <c r="Q11" s="82" t="s">
        <v>244</v>
      </c>
      <c r="R11" s="93" t="s">
        <v>242</v>
      </c>
      <c r="S11" s="93" t="s">
        <v>242</v>
      </c>
      <c r="T11" s="89" t="s">
        <v>257</v>
      </c>
      <c r="U11" s="89" t="s">
        <v>257</v>
      </c>
      <c r="V11" s="90" t="s">
        <v>258</v>
      </c>
      <c r="Y11" s="72"/>
      <c r="Z11" s="72"/>
      <c r="AA11" s="84"/>
      <c r="AB11" s="94"/>
      <c r="AC11" s="95"/>
      <c r="AD11" s="92"/>
      <c r="AE11" s="92"/>
      <c r="AF11" s="92"/>
      <c r="AG11" s="92"/>
      <c r="AH11" s="92"/>
      <c r="AI11" s="84"/>
      <c r="AJ11" s="84"/>
    </row>
    <row r="12" spans="1:36" ht="93" customHeight="1" x14ac:dyDescent="0.2">
      <c r="A12" s="85" t="str">
        <f>'2 CONTEXTO E IDENTIFICACIÓN'!A11</f>
        <v>R3</v>
      </c>
      <c r="B12" s="86" t="str">
        <f>+'2 CONTEXTO E IDENTIFICACIÓN'!J11</f>
        <v>Posibilidad de afectación reputacional por Fraude Interno en la presentación de los resultados de ensayos a causa de modificar los resultados y/o los tiempos de entrega de informes de ensayos para beneficio personal o de terceros</v>
      </c>
      <c r="C12" s="87" t="str">
        <f>+'3 PROBABIL E IMPACTO INHERENTE'!F11</f>
        <v>Muy Alta</v>
      </c>
      <c r="D12" s="87" t="str">
        <f>+'3 PROBABIL E IMPACTO INHERENTE'!N11</f>
        <v>Moderado</v>
      </c>
      <c r="E12" s="360"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Alto</v>
      </c>
      <c r="F12" s="88"/>
      <c r="G12" s="537"/>
      <c r="H12" s="79" t="s">
        <v>240</v>
      </c>
      <c r="I12" s="93"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"&amp;IF(AND(C29=$Q$12,D29=$R$9),A29,"")</f>
        <v xml:space="preserve">                   </v>
      </c>
      <c r="J12" s="93"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"&amp;IF(AND(C29=$Q$12,D29=$S$9),A29,"")</f>
        <v xml:space="preserve">                   </v>
      </c>
      <c r="K12" s="93"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"&amp;IF(AND(C29=$Q$12,D29=$T$9),A29,"")</f>
        <v xml:space="preserve">                   </v>
      </c>
      <c r="L12" s="89"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"&amp;IF(AND(C29=$Q$12,D29=$U$9),A29,"")</f>
        <v xml:space="preserve">                   </v>
      </c>
      <c r="M12" s="90"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"&amp;IF(AND(C29=$Q$12,D29=$V$9),A29,"")</f>
        <v xml:space="preserve">                   </v>
      </c>
      <c r="N12" s="88"/>
      <c r="O12" s="535"/>
      <c r="P12" s="91">
        <v>0.6</v>
      </c>
      <c r="Q12" s="82" t="s">
        <v>240</v>
      </c>
      <c r="R12" s="93" t="s">
        <v>242</v>
      </c>
      <c r="S12" s="93" t="s">
        <v>242</v>
      </c>
      <c r="T12" s="93" t="s">
        <v>242</v>
      </c>
      <c r="U12" s="89" t="s">
        <v>257</v>
      </c>
      <c r="V12" s="90" t="s">
        <v>258</v>
      </c>
      <c r="Y12" s="72"/>
      <c r="Z12" s="72"/>
      <c r="AA12" s="84"/>
      <c r="AB12" s="94"/>
      <c r="AC12" s="95"/>
      <c r="AD12" s="92"/>
      <c r="AE12" s="92"/>
      <c r="AF12" s="92"/>
      <c r="AG12" s="92"/>
      <c r="AH12" s="96"/>
      <c r="AI12" s="84"/>
      <c r="AJ12" s="84"/>
    </row>
    <row r="13" spans="1:36" ht="93" customHeight="1" x14ac:dyDescent="0.2">
      <c r="A13" s="85" t="str">
        <f>'2 CONTEXTO E IDENTIFICACIÓN'!A12</f>
        <v>R4</v>
      </c>
      <c r="B13" s="86" t="str">
        <f>+'2 CONTEXTO E IDENTIFICACIÓN'!J12</f>
        <v>Posibilidad de perdida de integridad porperdidad de la integridad a causa de Ausencia de controles para la prevención y protección de incendios de manera automática.</v>
      </c>
      <c r="C13" s="87" t="str">
        <f>+'3 PROBABIL E IMPACTO INHERENTE'!F12</f>
        <v>Muy Alta</v>
      </c>
      <c r="D13" s="87" t="str">
        <f>+'3 PROBABIL E IMPACTO INHERENTE'!N12</f>
        <v>Menor</v>
      </c>
      <c r="E13" s="360" t="str">
        <f t="shared" ref="E13:E2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Alto</v>
      </c>
      <c r="F13" s="88"/>
      <c r="G13" s="537"/>
      <c r="H13" s="79" t="s">
        <v>236</v>
      </c>
      <c r="I13" s="97"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"&amp;IF(AND(C29=$Q$13,D29=$R$9),A29,"")</f>
        <v xml:space="preserve">                   </v>
      </c>
      <c r="J13" s="93"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"&amp;IF(AND(C29=$Q$13,D29=$S$9),A29,"")</f>
        <v xml:space="preserve">                   </v>
      </c>
      <c r="K13" s="93"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"&amp;IF(AND(C29=$Q$13,D29=$T$9),A29,"")</f>
        <v xml:space="preserve">                   </v>
      </c>
      <c r="L13" s="89"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"&amp;IF(AND(C29=$Q$13,D29=$U$9),A29,"")</f>
        <v xml:space="preserve">                   </v>
      </c>
      <c r="M13" s="90"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"&amp;IF(AND(C29=$Q$13,D29=$V$9),A29,"")</f>
        <v xml:space="preserve">                   </v>
      </c>
      <c r="N13" s="88"/>
      <c r="O13" s="535"/>
      <c r="P13" s="91">
        <v>0.4</v>
      </c>
      <c r="Q13" s="82" t="s">
        <v>236</v>
      </c>
      <c r="R13" s="97" t="s">
        <v>259</v>
      </c>
      <c r="S13" s="93" t="s">
        <v>242</v>
      </c>
      <c r="T13" s="93" t="s">
        <v>242</v>
      </c>
      <c r="U13" s="89" t="s">
        <v>257</v>
      </c>
      <c r="V13" s="90" t="s">
        <v>258</v>
      </c>
      <c r="Y13" s="72"/>
      <c r="Z13" s="72"/>
      <c r="AA13" s="84"/>
      <c r="AB13" s="94"/>
      <c r="AC13" s="95"/>
      <c r="AD13" s="92"/>
      <c r="AE13" s="92"/>
      <c r="AF13" s="92"/>
      <c r="AG13" s="96"/>
      <c r="AH13" s="92"/>
      <c r="AI13" s="84"/>
      <c r="AJ13" s="84"/>
    </row>
    <row r="14" spans="1:36" ht="93" customHeight="1" thickBot="1" x14ac:dyDescent="0.25">
      <c r="A14" s="85" t="str">
        <f>'2 CONTEXTO E IDENTIFICACIÓN'!A13</f>
        <v>R5</v>
      </c>
      <c r="B14" s="86" t="str">
        <f>+'2 CONTEXTO E IDENTIFICACIÓN'!J13</f>
        <v xml:space="preserve"> por a causa de </v>
      </c>
      <c r="C14" s="87" t="str">
        <f>+'3 PROBABIL E IMPACTO INHERENTE'!F13</f>
        <v/>
      </c>
      <c r="D14" s="87" t="str">
        <f>+'3 PROBABIL E IMPACTO INHERENTE'!N13</f>
        <v/>
      </c>
      <c r="E14" s="86" t="str">
        <f t="shared" si="0"/>
        <v/>
      </c>
      <c r="F14" s="88"/>
      <c r="G14" s="538"/>
      <c r="H14" s="98" t="s">
        <v>233</v>
      </c>
      <c r="I14" s="99"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"&amp;IF(AND(C29=$Q$14,D29=$R$9),A29,"")</f>
        <v xml:space="preserve">                   </v>
      </c>
      <c r="J14" s="99"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"&amp;IF(AND(C29=$Q$14,D29=$S$9),A29,"")</f>
        <v xml:space="preserve">                   </v>
      </c>
      <c r="K14" s="100"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"&amp;IF(AND(C29=$Q$14,D29=$T$9),A29,"")</f>
        <v xml:space="preserve">                   </v>
      </c>
      <c r="L14" s="101"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"&amp;IF(AND(C29=$Q$14,D29=$U$9),A29,"")</f>
        <v xml:space="preserve">                   </v>
      </c>
      <c r="M14" s="102"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"&amp;IF(AND(C29=$Q$14,D29=$V$9),A29,"")</f>
        <v xml:space="preserve">                   </v>
      </c>
      <c r="N14" s="88"/>
      <c r="O14" s="536"/>
      <c r="P14" s="103">
        <v>0.2</v>
      </c>
      <c r="Q14" s="104" t="s">
        <v>233</v>
      </c>
      <c r="R14" s="99" t="s">
        <v>259</v>
      </c>
      <c r="S14" s="99" t="s">
        <v>259</v>
      </c>
      <c r="T14" s="100" t="s">
        <v>242</v>
      </c>
      <c r="U14" s="101" t="s">
        <v>257</v>
      </c>
      <c r="V14" s="102" t="s">
        <v>258</v>
      </c>
      <c r="Y14" s="72"/>
      <c r="Z14" s="72"/>
      <c r="AA14" s="84"/>
      <c r="AB14" s="94"/>
      <c r="AC14" s="95"/>
      <c r="AD14" s="92"/>
      <c r="AE14" s="92"/>
      <c r="AF14" s="92"/>
      <c r="AG14" s="105"/>
      <c r="AH14" s="92"/>
      <c r="AI14" s="84"/>
      <c r="AJ14" s="84"/>
    </row>
    <row r="15" spans="1:36" ht="93" customHeight="1" x14ac:dyDescent="0.2">
      <c r="A15" s="85" t="str">
        <f>'2 CONTEXTO E IDENTIFICACIÓN'!A14</f>
        <v>R6</v>
      </c>
      <c r="B15" s="86" t="str">
        <f>+'2 CONTEXTO E IDENTIFICACIÓN'!J14</f>
        <v xml:space="preserve"> por a causa de </v>
      </c>
      <c r="C15" s="87" t="str">
        <f>+'3 PROBABIL E IMPACTO INHERENTE'!F14</f>
        <v/>
      </c>
      <c r="D15" s="87" t="str">
        <f>+'3 PROBABIL E IMPACTO INHERENTE'!N14</f>
        <v/>
      </c>
      <c r="E15" s="86" t="str">
        <f t="shared" si="0"/>
        <v/>
      </c>
      <c r="F15" s="88"/>
      <c r="G15" s="88"/>
      <c r="H15" s="88"/>
      <c r="I15" s="88"/>
      <c r="J15" s="88"/>
      <c r="K15" s="88"/>
      <c r="L15" s="88"/>
      <c r="M15" s="88"/>
      <c r="N15" s="88"/>
      <c r="Y15" s="72"/>
      <c r="Z15" s="72"/>
      <c r="AA15" s="84"/>
      <c r="AB15" s="94"/>
      <c r="AC15" s="95"/>
      <c r="AD15" s="92"/>
      <c r="AE15" s="92"/>
      <c r="AF15" s="92"/>
      <c r="AG15" s="92"/>
      <c r="AH15" s="92"/>
      <c r="AI15" s="84"/>
      <c r="AJ15" s="84"/>
    </row>
    <row r="16" spans="1:36" ht="93" customHeight="1" x14ac:dyDescent="0.2">
      <c r="A16" s="85" t="str">
        <f>'2 CONTEXTO E IDENTIFICACIÓN'!A15</f>
        <v>R7</v>
      </c>
      <c r="B16" s="86" t="str">
        <f>+'2 CONTEXTO E IDENTIFICACIÓN'!J15</f>
        <v xml:space="preserve"> por a causa de </v>
      </c>
      <c r="C16" s="87" t="str">
        <f>+'3 PROBABIL E IMPACTO INHERENTE'!F15</f>
        <v/>
      </c>
      <c r="D16" s="87" t="str">
        <f>+'3 PROBABIL E IMPACTO INHERENTE'!N15</f>
        <v/>
      </c>
      <c r="E16" s="86" t="str">
        <f t="shared" si="0"/>
        <v/>
      </c>
      <c r="F16" s="88"/>
      <c r="G16" s="88"/>
      <c r="H16" s="88"/>
      <c r="I16" s="88"/>
      <c r="J16" s="88"/>
      <c r="K16" s="88"/>
      <c r="L16" s="88"/>
      <c r="M16" s="88"/>
      <c r="N16" s="88"/>
      <c r="R16" s="76" t="s">
        <v>260</v>
      </c>
      <c r="T16" s="72"/>
      <c r="U16" s="72"/>
      <c r="V16" s="72"/>
      <c r="W16" s="72"/>
      <c r="X16" s="72"/>
      <c r="Y16" s="72"/>
      <c r="Z16" s="72"/>
      <c r="AA16" s="84"/>
      <c r="AB16" s="94"/>
      <c r="AC16" s="84"/>
      <c r="AD16" s="95"/>
      <c r="AE16" s="95"/>
      <c r="AF16" s="95"/>
      <c r="AG16" s="95"/>
      <c r="AH16" s="95"/>
      <c r="AI16" s="84"/>
      <c r="AJ16" s="84"/>
    </row>
    <row r="17" spans="1:36" ht="93" customHeight="1" x14ac:dyDescent="0.2">
      <c r="A17" s="85" t="str">
        <f>'2 CONTEXTO E IDENTIFICACIÓN'!A16</f>
        <v>R8</v>
      </c>
      <c r="B17" s="86" t="str">
        <f>+'2 CONTEXTO E IDENTIFICACIÓN'!J16</f>
        <v xml:space="preserve"> por a causa de </v>
      </c>
      <c r="C17" s="87" t="str">
        <f>+'3 PROBABIL E IMPACTO INHERENTE'!F16</f>
        <v/>
      </c>
      <c r="D17" s="87" t="str">
        <f>+'3 PROBABIL E IMPACTO INHERENTE'!N16</f>
        <v/>
      </c>
      <c r="E17" s="86" t="str">
        <f t="shared" si="0"/>
        <v/>
      </c>
      <c r="F17" s="88"/>
      <c r="G17" s="88"/>
      <c r="H17" s="88"/>
      <c r="I17" s="88"/>
      <c r="J17" s="88"/>
      <c r="K17" s="88"/>
      <c r="L17" s="88"/>
      <c r="M17" s="88"/>
      <c r="N17" s="88"/>
      <c r="R17" s="106" t="s">
        <v>258</v>
      </c>
      <c r="T17" s="72"/>
      <c r="U17" s="72"/>
      <c r="V17" s="72"/>
      <c r="W17" s="72"/>
      <c r="X17" s="72"/>
      <c r="Y17" s="72"/>
      <c r="Z17" s="72"/>
      <c r="AA17" s="84"/>
      <c r="AB17" s="84"/>
      <c r="AC17" s="84"/>
      <c r="AD17" s="92"/>
      <c r="AE17" s="92"/>
      <c r="AF17" s="92"/>
      <c r="AG17" s="92"/>
      <c r="AH17" s="92"/>
      <c r="AI17" s="84"/>
      <c r="AJ17" s="84"/>
    </row>
    <row r="18" spans="1:36" ht="93" customHeight="1" x14ac:dyDescent="0.2">
      <c r="A18" s="85" t="str">
        <f>'2 CONTEXTO E IDENTIFICACIÓN'!A17</f>
        <v>R9</v>
      </c>
      <c r="B18" s="86" t="str">
        <f>+'2 CONTEXTO E IDENTIFICACIÓN'!J17</f>
        <v xml:space="preserve"> por a causa de </v>
      </c>
      <c r="C18" s="87" t="str">
        <f>+'3 PROBABIL E IMPACTO INHERENTE'!F17</f>
        <v/>
      </c>
      <c r="D18" s="87" t="str">
        <f>+'3 PROBABIL E IMPACTO INHERENTE'!N17</f>
        <v/>
      </c>
      <c r="E18" s="86" t="str">
        <f t="shared" si="0"/>
        <v/>
      </c>
      <c r="F18" s="88"/>
      <c r="G18" s="88"/>
      <c r="H18" s="88"/>
      <c r="I18" s="88"/>
      <c r="J18" s="88"/>
      <c r="K18" s="88"/>
      <c r="L18" s="88"/>
      <c r="M18" s="88"/>
      <c r="N18" s="88"/>
      <c r="R18" s="89" t="s">
        <v>257</v>
      </c>
      <c r="S18" s="72"/>
      <c r="T18" s="72"/>
      <c r="U18" s="72"/>
      <c r="V18" s="72"/>
      <c r="W18" s="72"/>
      <c r="X18" s="72"/>
      <c r="Y18" s="72"/>
      <c r="Z18" s="72"/>
      <c r="AA18" s="84"/>
      <c r="AB18" s="84"/>
      <c r="AC18" s="84"/>
      <c r="AD18" s="92"/>
      <c r="AE18" s="92"/>
      <c r="AF18" s="92"/>
      <c r="AG18" s="92"/>
      <c r="AH18" s="92"/>
      <c r="AI18" s="84"/>
      <c r="AJ18" s="84"/>
    </row>
    <row r="19" spans="1:36" ht="93" customHeight="1" x14ac:dyDescent="0.2">
      <c r="A19" s="85" t="str">
        <f>'2 CONTEXTO E IDENTIFICACIÓN'!A18</f>
        <v>R10</v>
      </c>
      <c r="B19" s="86" t="str">
        <f>+'2 CONTEXTO E IDENTIFICACIÓN'!J18</f>
        <v xml:space="preserve"> por a causa de </v>
      </c>
      <c r="C19" s="87" t="str">
        <f>+'3 PROBABIL E IMPACTO INHERENTE'!F18</f>
        <v/>
      </c>
      <c r="D19" s="87" t="str">
        <f>+'3 PROBABIL E IMPACTO INHERENTE'!N18</f>
        <v/>
      </c>
      <c r="E19" s="86" t="str">
        <f t="shared" si="0"/>
        <v/>
      </c>
      <c r="F19" s="88"/>
      <c r="G19" s="88"/>
      <c r="H19" s="88"/>
      <c r="I19" s="88"/>
      <c r="J19" s="88"/>
      <c r="K19" s="88"/>
      <c r="L19" s="88"/>
      <c r="M19" s="88"/>
      <c r="N19" s="88"/>
      <c r="Q19" s="107"/>
      <c r="R19" s="93" t="s">
        <v>242</v>
      </c>
      <c r="S19" s="107"/>
      <c r="T19" s="107"/>
      <c r="U19" s="107"/>
      <c r="V19" s="107"/>
      <c r="W19" s="107"/>
      <c r="X19" s="107"/>
      <c r="Y19" s="107"/>
      <c r="Z19" s="107"/>
      <c r="AA19" s="84"/>
      <c r="AB19" s="84"/>
      <c r="AC19" s="108"/>
      <c r="AD19" s="108"/>
      <c r="AE19" s="108"/>
      <c r="AF19" s="108"/>
      <c r="AG19" s="108"/>
      <c r="AH19" s="108"/>
      <c r="AI19" s="84"/>
      <c r="AJ19" s="84"/>
    </row>
    <row r="20" spans="1:36" ht="93" customHeight="1" x14ac:dyDescent="0.2">
      <c r="A20" s="85" t="str">
        <f>'2 CONTEXTO E IDENTIFICACIÓN'!A19</f>
        <v>R11</v>
      </c>
      <c r="B20" s="86" t="str">
        <f>+'2 CONTEXTO E IDENTIFICACIÓN'!J19</f>
        <v xml:space="preserve"> por a causa de </v>
      </c>
      <c r="C20" s="87" t="str">
        <f>+'3 PROBABIL E IMPACTO INHERENTE'!F19</f>
        <v/>
      </c>
      <c r="D20" s="87" t="str">
        <f>+'3 PROBABIL E IMPACTO INHERENTE'!N19</f>
        <v/>
      </c>
      <c r="E20" s="86" t="str">
        <f t="shared" si="0"/>
        <v/>
      </c>
      <c r="F20" s="88"/>
      <c r="G20" s="88"/>
      <c r="H20" s="88"/>
      <c r="I20" s="88"/>
      <c r="J20" s="88"/>
      <c r="K20" s="88"/>
      <c r="L20" s="88"/>
      <c r="M20" s="88"/>
      <c r="N20" s="88"/>
      <c r="Q20" s="107"/>
      <c r="R20" s="97" t="s">
        <v>259</v>
      </c>
      <c r="Y20" s="107"/>
      <c r="Z20" s="107"/>
      <c r="AA20" s="84"/>
      <c r="AB20" s="84"/>
      <c r="AC20" s="84"/>
      <c r="AD20" s="92"/>
      <c r="AE20" s="92"/>
      <c r="AF20" s="92"/>
      <c r="AG20" s="92"/>
      <c r="AH20" s="92"/>
      <c r="AI20" s="84"/>
      <c r="AJ20" s="84"/>
    </row>
    <row r="21" spans="1:36" ht="93" customHeight="1" x14ac:dyDescent="0.2">
      <c r="A21" s="85" t="str">
        <f>'2 CONTEXTO E IDENTIFICACIÓN'!A20</f>
        <v>R12</v>
      </c>
      <c r="B21" s="86" t="str">
        <f>+'2 CONTEXTO E IDENTIFICACIÓN'!J20</f>
        <v xml:space="preserve"> por a causa de </v>
      </c>
      <c r="C21" s="87" t="str">
        <f>+'3 PROBABIL E IMPACTO INHERENTE'!F20</f>
        <v/>
      </c>
      <c r="D21" s="87" t="str">
        <f>+'3 PROBABIL E IMPACTO INHERENTE'!N20</f>
        <v/>
      </c>
      <c r="E21" s="86" t="str">
        <f t="shared" si="0"/>
        <v/>
      </c>
      <c r="F21" s="88"/>
      <c r="G21" s="88"/>
      <c r="H21" s="88"/>
      <c r="I21" s="88"/>
      <c r="J21" s="88"/>
      <c r="K21" s="88"/>
      <c r="L21" s="88"/>
      <c r="M21" s="88"/>
      <c r="N21" s="88"/>
      <c r="O21" s="109"/>
      <c r="P21" s="109"/>
      <c r="Q21" s="107"/>
      <c r="Y21" s="107"/>
      <c r="Z21" s="107"/>
      <c r="AA21" s="84"/>
      <c r="AB21" s="84"/>
      <c r="AC21" s="84"/>
      <c r="AD21" s="92"/>
      <c r="AE21" s="92"/>
      <c r="AF21" s="92"/>
      <c r="AG21" s="92"/>
      <c r="AH21" s="92"/>
      <c r="AI21" s="84"/>
      <c r="AJ21" s="84"/>
    </row>
    <row r="22" spans="1:36" ht="93" customHeight="1" x14ac:dyDescent="0.2">
      <c r="A22" s="85" t="str">
        <f>'2 CONTEXTO E IDENTIFICACIÓN'!A21</f>
        <v>R13</v>
      </c>
      <c r="B22" s="86" t="str">
        <f>+'2 CONTEXTO E IDENTIFICACIÓN'!J21</f>
        <v xml:space="preserve"> por a causa de </v>
      </c>
      <c r="C22" s="87" t="str">
        <f>+'3 PROBABIL E IMPACTO INHERENTE'!F21</f>
        <v/>
      </c>
      <c r="D22" s="87" t="str">
        <f>+'3 PROBABIL E IMPACTO INHERENTE'!N21</f>
        <v/>
      </c>
      <c r="E22" s="86" t="str">
        <f t="shared" si="0"/>
        <v/>
      </c>
      <c r="F22" s="88"/>
      <c r="G22" s="88"/>
      <c r="H22" s="88"/>
      <c r="I22" s="88"/>
      <c r="J22" s="88"/>
      <c r="K22" s="88"/>
      <c r="L22" s="88"/>
      <c r="M22" s="88"/>
      <c r="N22" s="88"/>
      <c r="O22" s="109"/>
      <c r="P22" s="109"/>
      <c r="Q22" s="110"/>
      <c r="Y22" s="107"/>
      <c r="Z22" s="107"/>
      <c r="AA22" s="84"/>
      <c r="AB22" s="105"/>
      <c r="AC22" s="105"/>
      <c r="AD22" s="105"/>
      <c r="AE22" s="105"/>
      <c r="AF22" s="105"/>
      <c r="AG22" s="105"/>
      <c r="AH22" s="92"/>
      <c r="AI22" s="84"/>
      <c r="AJ22" s="84"/>
    </row>
    <row r="23" spans="1:36" ht="93" customHeight="1" x14ac:dyDescent="0.2">
      <c r="A23" s="85" t="str">
        <f>'2 CONTEXTO E IDENTIFICACIÓN'!A22</f>
        <v>R14</v>
      </c>
      <c r="B23" s="86" t="str">
        <f>+'2 CONTEXTO E IDENTIFICACIÓN'!J22</f>
        <v xml:space="preserve"> por a causa de </v>
      </c>
      <c r="C23" s="87" t="str">
        <f>+'3 PROBABIL E IMPACTO INHERENTE'!F22</f>
        <v/>
      </c>
      <c r="D23" s="87" t="str">
        <f>+'3 PROBABIL E IMPACTO INHERENTE'!N22</f>
        <v/>
      </c>
      <c r="E23" s="86" t="str">
        <f t="shared" si="0"/>
        <v/>
      </c>
      <c r="F23" s="88"/>
      <c r="G23" s="88"/>
      <c r="H23" s="88"/>
      <c r="I23" s="88"/>
      <c r="J23" s="88"/>
      <c r="K23" s="88"/>
      <c r="L23" s="88"/>
      <c r="M23" s="88"/>
      <c r="N23" s="88"/>
      <c r="O23" s="109"/>
      <c r="P23" s="109"/>
      <c r="AA23" s="84"/>
      <c r="AB23" s="111"/>
      <c r="AC23" s="111"/>
      <c r="AD23" s="111"/>
      <c r="AE23" s="111"/>
      <c r="AF23" s="111"/>
      <c r="AG23" s="111"/>
      <c r="AH23" s="92"/>
      <c r="AI23" s="84"/>
      <c r="AJ23" s="84"/>
    </row>
    <row r="24" spans="1:36" ht="93" customHeight="1" x14ac:dyDescent="0.2">
      <c r="A24" s="85" t="str">
        <f>'2 CONTEXTO E IDENTIFICACIÓN'!A23</f>
        <v>R15</v>
      </c>
      <c r="B24" s="86" t="str">
        <f>+'2 CONTEXTO E IDENTIFICACIÓN'!J23</f>
        <v xml:space="preserve"> por a causa de </v>
      </c>
      <c r="C24" s="87" t="str">
        <f>+'3 PROBABIL E IMPACTO INHERENTE'!F23</f>
        <v/>
      </c>
      <c r="D24" s="87" t="str">
        <f>+'3 PROBABIL E IMPACTO INHERENTE'!N23</f>
        <v/>
      </c>
      <c r="E24" s="86" t="str">
        <f t="shared" si="0"/>
        <v/>
      </c>
      <c r="F24" s="88"/>
      <c r="G24" s="88"/>
      <c r="H24" s="88"/>
      <c r="I24" s="88"/>
      <c r="J24" s="88"/>
      <c r="K24" s="88"/>
      <c r="L24" s="88"/>
      <c r="M24" s="88"/>
      <c r="N24" s="88"/>
      <c r="O24" s="109"/>
      <c r="P24" s="109"/>
      <c r="AA24" s="84"/>
      <c r="AB24" s="105"/>
      <c r="AC24" s="105"/>
      <c r="AD24" s="105"/>
      <c r="AE24" s="105"/>
      <c r="AF24" s="105"/>
      <c r="AG24" s="105"/>
      <c r="AH24" s="92"/>
      <c r="AI24" s="84"/>
      <c r="AJ24" s="84"/>
    </row>
    <row r="25" spans="1:36" ht="93" customHeight="1" x14ac:dyDescent="0.2">
      <c r="A25" s="85" t="str">
        <f>'2 CONTEXTO E IDENTIFICACIÓN'!A24</f>
        <v>R16</v>
      </c>
      <c r="B25" s="86" t="str">
        <f>+'2 CONTEXTO E IDENTIFICACIÓN'!J24</f>
        <v xml:space="preserve"> por a causa de </v>
      </c>
      <c r="C25" s="87" t="str">
        <f>+'3 PROBABIL E IMPACTO INHERENTE'!F24</f>
        <v/>
      </c>
      <c r="D25" s="87" t="str">
        <f>+'3 PROBABIL E IMPACTO INHERENTE'!N24</f>
        <v/>
      </c>
      <c r="E25" s="86" t="str">
        <f t="shared" si="0"/>
        <v/>
      </c>
      <c r="F25" s="88"/>
      <c r="G25" s="88"/>
      <c r="H25" s="88"/>
      <c r="I25" s="88"/>
      <c r="J25" s="88"/>
      <c r="K25" s="88"/>
      <c r="L25" s="88"/>
      <c r="M25" s="88"/>
      <c r="N25" s="88"/>
      <c r="AA25" s="84"/>
      <c r="AB25" s="105"/>
      <c r="AC25" s="105"/>
      <c r="AD25" s="105"/>
      <c r="AE25" s="105"/>
      <c r="AF25" s="105"/>
      <c r="AG25" s="105"/>
      <c r="AH25" s="92"/>
      <c r="AI25" s="84"/>
      <c r="AJ25" s="84"/>
    </row>
    <row r="26" spans="1:36" ht="93" customHeight="1" x14ac:dyDescent="0.25">
      <c r="A26" s="85" t="str">
        <f>'2 CONTEXTO E IDENTIFICACIÓN'!A25</f>
        <v>R17</v>
      </c>
      <c r="B26" s="86" t="str">
        <f>+'2 CONTEXTO E IDENTIFICACIÓN'!J25</f>
        <v xml:space="preserve"> por a causa de </v>
      </c>
      <c r="C26" s="87" t="str">
        <f>+'3 PROBABIL E IMPACTO INHERENTE'!F25</f>
        <v/>
      </c>
      <c r="D26" s="87" t="str">
        <f>+'3 PROBABIL E IMPACTO INHERENTE'!N25</f>
        <v/>
      </c>
      <c r="E26" s="86" t="str">
        <f t="shared" si="0"/>
        <v/>
      </c>
      <c r="F26" s="88"/>
      <c r="G26" s="88"/>
      <c r="H26" s="88"/>
      <c r="I26" s="88"/>
      <c r="J26" s="88"/>
      <c r="K26" s="88"/>
      <c r="L26" s="88"/>
      <c r="M26" s="88"/>
      <c r="N26" s="88"/>
    </row>
    <row r="27" spans="1:36" ht="93" customHeight="1" x14ac:dyDescent="0.25">
      <c r="A27" s="85" t="str">
        <f>'2 CONTEXTO E IDENTIFICACIÓN'!A26</f>
        <v>R18</v>
      </c>
      <c r="B27" s="86" t="str">
        <f>+'2 CONTEXTO E IDENTIFICACIÓN'!J26</f>
        <v xml:space="preserve"> por a causa de </v>
      </c>
      <c r="C27" s="87" t="str">
        <f>+'3 PROBABIL E IMPACTO INHERENTE'!F26</f>
        <v/>
      </c>
      <c r="D27" s="87" t="str">
        <f>+'3 PROBABIL E IMPACTO INHERENTE'!N26</f>
        <v/>
      </c>
      <c r="E27" s="86" t="str">
        <f t="shared" si="0"/>
        <v/>
      </c>
      <c r="F27" s="88"/>
      <c r="G27" s="88"/>
      <c r="H27" s="88"/>
      <c r="I27" s="88"/>
      <c r="J27" s="88"/>
      <c r="K27" s="88"/>
      <c r="L27" s="88"/>
      <c r="M27" s="88"/>
      <c r="N27" s="88"/>
    </row>
    <row r="28" spans="1:36" ht="93" customHeight="1" x14ac:dyDescent="0.25">
      <c r="A28" s="85" t="str">
        <f>'2 CONTEXTO E IDENTIFICACIÓN'!A27</f>
        <v>R19</v>
      </c>
      <c r="B28" s="86" t="str">
        <f>+'2 CONTEXTO E IDENTIFICACIÓN'!J27</f>
        <v xml:space="preserve"> por a causa de </v>
      </c>
      <c r="C28" s="87" t="str">
        <f>+'3 PROBABIL E IMPACTO INHERENTE'!F27</f>
        <v/>
      </c>
      <c r="D28" s="87" t="str">
        <f>+'3 PROBABIL E IMPACTO INHERENTE'!N27</f>
        <v/>
      </c>
      <c r="E28" s="86" t="str">
        <f t="shared" si="0"/>
        <v/>
      </c>
      <c r="F28" s="88"/>
      <c r="G28" s="88"/>
      <c r="H28" s="88"/>
      <c r="I28" s="88"/>
      <c r="J28" s="88"/>
      <c r="K28" s="88"/>
      <c r="L28" s="88"/>
      <c r="M28" s="88"/>
      <c r="N28" s="88"/>
    </row>
    <row r="29" spans="1:36" ht="93" customHeight="1" x14ac:dyDescent="0.25">
      <c r="A29" s="85" t="str">
        <f>'2 CONTEXTO E IDENTIFICACIÓN'!A28</f>
        <v>R20</v>
      </c>
      <c r="B29" s="86" t="str">
        <f>+'2 CONTEXTO E IDENTIFICACIÓN'!J28</f>
        <v xml:space="preserve"> por a causa de </v>
      </c>
      <c r="C29" s="87" t="str">
        <f>+'3 PROBABIL E IMPACTO INHERENTE'!F28</f>
        <v/>
      </c>
      <c r="D29" s="87" t="str">
        <f>+'3 PROBABIL E IMPACTO INHERENTE'!N28</f>
        <v/>
      </c>
      <c r="E29" s="86" t="str">
        <f t="shared" si="0"/>
        <v/>
      </c>
      <c r="F29" s="88"/>
      <c r="G29" s="88"/>
      <c r="H29" s="88"/>
      <c r="I29" s="88"/>
      <c r="J29" s="88"/>
      <c r="K29" s="88"/>
      <c r="L29" s="88"/>
      <c r="M29" s="88"/>
      <c r="N29" s="88"/>
    </row>
    <row r="30" spans="1:36" ht="14.45" customHeight="1" x14ac:dyDescent="0.25">
      <c r="B30" s="68"/>
      <c r="D30" s="68"/>
      <c r="E30" s="68"/>
      <c r="F30" s="68"/>
      <c r="G30" s="68"/>
      <c r="H30" s="68"/>
      <c r="I30" s="68"/>
      <c r="J30" s="68"/>
      <c r="K30" s="68"/>
      <c r="L30" s="68"/>
      <c r="M30" s="68"/>
      <c r="N30" s="68"/>
      <c r="Y30" s="73"/>
      <c r="Z30" s="73"/>
      <c r="AA30" s="73"/>
      <c r="AB30" s="73"/>
      <c r="AC30" s="73"/>
      <c r="AD30" s="68"/>
      <c r="AE30" s="68"/>
      <c r="AF30" s="68"/>
      <c r="AG30" s="68"/>
      <c r="AH30" s="68"/>
    </row>
    <row r="31" spans="1:36" ht="39" customHeight="1" x14ac:dyDescent="0.25">
      <c r="B31" s="68"/>
      <c r="D31" s="68"/>
      <c r="E31" s="68"/>
      <c r="F31" s="68"/>
      <c r="G31" s="68"/>
      <c r="H31" s="68"/>
      <c r="I31" s="68"/>
      <c r="J31" s="68"/>
      <c r="K31" s="68"/>
      <c r="L31" s="68"/>
      <c r="M31" s="68"/>
      <c r="N31" s="68"/>
      <c r="Y31" s="73"/>
      <c r="Z31" s="73"/>
      <c r="AA31" s="73"/>
      <c r="AB31" s="73"/>
      <c r="AC31" s="73"/>
      <c r="AD31" s="68"/>
      <c r="AE31" s="68"/>
      <c r="AF31" s="68"/>
      <c r="AG31" s="68"/>
      <c r="AH31" s="68"/>
    </row>
    <row r="32" spans="1:36" ht="19.5" customHeight="1" x14ac:dyDescent="0.25">
      <c r="B32" s="68"/>
      <c r="D32" s="68"/>
      <c r="E32" s="68"/>
      <c r="F32" s="68"/>
      <c r="G32" s="68"/>
      <c r="H32" s="68"/>
      <c r="I32" s="68"/>
      <c r="J32" s="68"/>
      <c r="K32" s="68"/>
      <c r="L32" s="68"/>
      <c r="M32" s="68"/>
      <c r="N32" s="68"/>
      <c r="Y32" s="73"/>
      <c r="Z32" s="73"/>
      <c r="AA32" s="73"/>
      <c r="AB32" s="73"/>
      <c r="AC32" s="73"/>
      <c r="AD32" s="68"/>
      <c r="AE32" s="68"/>
      <c r="AF32" s="68"/>
      <c r="AG32" s="68"/>
      <c r="AH32" s="68"/>
    </row>
    <row r="33" spans="25:29" s="68" customFormat="1" ht="19.5" customHeight="1" x14ac:dyDescent="0.25">
      <c r="Y33" s="73"/>
      <c r="Z33" s="73"/>
      <c r="AA33" s="73"/>
      <c r="AB33" s="73"/>
      <c r="AC33" s="73"/>
    </row>
    <row r="34" spans="25:29" s="68" customFormat="1" ht="19.5" customHeight="1" x14ac:dyDescent="0.25">
      <c r="Y34" s="73"/>
      <c r="Z34" s="73"/>
      <c r="AA34" s="73"/>
      <c r="AB34" s="73"/>
      <c r="AC34" s="73"/>
    </row>
    <row r="35" spans="25:29" s="68" customFormat="1" ht="19.5" customHeight="1" x14ac:dyDescent="0.25">
      <c r="Y35" s="73"/>
      <c r="Z35" s="73"/>
      <c r="AA35" s="73"/>
      <c r="AB35" s="73"/>
      <c r="AC35" s="73"/>
    </row>
    <row r="36" spans="25:29" s="68" customFormat="1" ht="19.5" customHeight="1" x14ac:dyDescent="0.25">
      <c r="Y36" s="73"/>
      <c r="Z36" s="73"/>
      <c r="AA36" s="73"/>
      <c r="AB36" s="73"/>
      <c r="AC36" s="73"/>
    </row>
  </sheetData>
  <sheetProtection formatCells="0" formatColumns="0" formatRows="0" sort="0" autoFilter="0" pivotTables="0"/>
  <dataConsolidate/>
  <mergeCells count="11">
    <mergeCell ref="R7:V7"/>
    <mergeCell ref="A1:A2"/>
    <mergeCell ref="C8:E8"/>
    <mergeCell ref="O10:O14"/>
    <mergeCell ref="I8:M8"/>
    <mergeCell ref="G10:G14"/>
    <mergeCell ref="B1:B2"/>
    <mergeCell ref="G7:M7"/>
    <mergeCell ref="B5:D5"/>
    <mergeCell ref="B6:D6"/>
    <mergeCell ref="C1:D1"/>
  </mergeCells>
  <conditionalFormatting sqref="C10:C29">
    <cfRule type="cellIs" dxfId="55" priority="6" operator="equal">
      <formula>$Q$14</formula>
    </cfRule>
    <cfRule type="cellIs" dxfId="54" priority="7" operator="equal">
      <formula>$Q$13</formula>
    </cfRule>
    <cfRule type="cellIs" dxfId="53" priority="8" operator="equal">
      <formula>$Q$12</formula>
    </cfRule>
    <cfRule type="cellIs" dxfId="52" priority="9" operator="equal">
      <formula>$Q$11</formula>
    </cfRule>
    <cfRule type="cellIs" dxfId="51" priority="10" operator="equal">
      <formula>$Q$10</formula>
    </cfRule>
  </conditionalFormatting>
  <conditionalFormatting sqref="D10:D29">
    <cfRule type="cellIs" dxfId="50" priority="1" operator="equal">
      <formula>$R$9</formula>
    </cfRule>
    <cfRule type="cellIs" dxfId="49" priority="2" operator="equal">
      <formula>$S$9</formula>
    </cfRule>
    <cfRule type="cellIs" dxfId="48" priority="3" operator="equal">
      <formula>$T$9</formula>
    </cfRule>
    <cfRule type="cellIs" dxfId="47" priority="4" operator="equal">
      <formula>$U$9</formula>
    </cfRule>
    <cfRule type="cellIs" dxfId="46" priority="5" operator="equal">
      <formula>$V$9</formula>
    </cfRule>
  </conditionalFormatting>
  <conditionalFormatting sqref="E10:E29">
    <cfRule type="cellIs" dxfId="45" priority="102" operator="equal">
      <formula>$R$17</formula>
    </cfRule>
    <cfRule type="cellIs" dxfId="44" priority="103" operator="equal">
      <formula>$R$18</formula>
    </cfRule>
    <cfRule type="cellIs" dxfId="43" priority="104" operator="equal">
      <formula>$R$19</formula>
    </cfRule>
    <cfRule type="cellIs" dxfId="42"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theme="0" tint="-0.249977111117893"/>
  </sheetPr>
  <dimension ref="A1:Z130"/>
  <sheetViews>
    <sheetView showGridLines="0" topLeftCell="H8" zoomScale="55" zoomScaleNormal="55" zoomScaleSheetLayoutView="85" workbookViewId="0">
      <selection activeCell="V8" sqref="V8:V15"/>
    </sheetView>
  </sheetViews>
  <sheetFormatPr baseColWidth="10" defaultColWidth="11.42578125" defaultRowHeight="14.25" x14ac:dyDescent="0.25"/>
  <cols>
    <col min="1" max="1" width="14.85546875" style="44" customWidth="1"/>
    <col min="2" max="2" width="36.5703125" style="44" customWidth="1"/>
    <col min="3" max="3" width="15.42578125" style="44" customWidth="1"/>
    <col min="4" max="4" width="13.140625" style="44" customWidth="1"/>
    <col min="5" max="5" width="10.140625" style="44" customWidth="1"/>
    <col min="6" max="6" width="16.42578125" style="44" customWidth="1"/>
    <col min="7" max="7" width="11.85546875" style="44" customWidth="1"/>
    <col min="8" max="8" width="63" style="44" customWidth="1"/>
    <col min="9" max="9" width="51.140625" style="44" customWidth="1"/>
    <col min="10" max="10" width="17.5703125" style="44" customWidth="1"/>
    <col min="11" max="11" width="12.140625" style="51" customWidth="1"/>
    <col min="12" max="12" width="13.42578125" style="51" customWidth="1"/>
    <col min="13" max="13" width="13.42578125" style="44" customWidth="1"/>
    <col min="14" max="14" width="14.85546875" style="51" customWidth="1"/>
    <col min="15" max="16" width="10.5703125" style="51" customWidth="1"/>
    <col min="17" max="17" width="16.42578125" style="51" customWidth="1"/>
    <col min="18" max="18" width="16.85546875" style="51" customWidth="1"/>
    <col min="19" max="21" width="17.140625" style="233" customWidth="1"/>
    <col min="22" max="22" width="31.28515625" style="137" customWidth="1"/>
    <col min="23" max="23" width="11.42578125" style="44"/>
    <col min="24" max="24" width="21.42578125" style="4" customWidth="1"/>
    <col min="25" max="25" width="7.42578125" style="4" bestFit="1" customWidth="1"/>
    <col min="26" max="26" width="8.42578125" style="4" bestFit="1" customWidth="1"/>
    <col min="27" max="16384" width="11.42578125" style="44"/>
  </cols>
  <sheetData>
    <row r="1" spans="1:26" s="40" customFormat="1" ht="45" hidden="1" customHeight="1" x14ac:dyDescent="0.2">
      <c r="A1" s="516"/>
      <c r="B1" s="584" t="str">
        <f>+'2 CONTEXTO E IDENTIFICACIÓN'!A1</f>
        <v>MAPA DE RIESGOS INTEGRAL</v>
      </c>
      <c r="C1" s="526"/>
      <c r="D1" s="527"/>
      <c r="E1" s="230"/>
      <c r="F1" s="3"/>
      <c r="G1" s="202" t="str">
        <f>+'2 CONTEXTO E IDENTIFICACIÓN'!$I$4</f>
        <v>Elaboración o Actualización:</v>
      </c>
      <c r="H1" s="216">
        <f>'2 CONTEXTO E IDENTIFICACIÓN'!J4</f>
        <v>46038</v>
      </c>
      <c r="I1" s="13"/>
      <c r="J1" s="379"/>
      <c r="K1" s="13"/>
      <c r="L1" s="43"/>
      <c r="M1" s="42"/>
      <c r="N1" s="43"/>
      <c r="O1" s="43"/>
      <c r="P1" s="43"/>
      <c r="Q1" s="43"/>
      <c r="R1" s="43"/>
      <c r="S1" s="227"/>
      <c r="T1" s="227"/>
      <c r="U1" s="227"/>
      <c r="V1" s="137"/>
      <c r="W1" s="38"/>
      <c r="X1" s="4"/>
      <c r="Y1" s="4"/>
      <c r="Z1" s="4"/>
    </row>
    <row r="2" spans="1:26" s="40" customFormat="1" ht="45" hidden="1" customHeight="1" x14ac:dyDescent="0.2">
      <c r="A2" s="516"/>
      <c r="B2" s="585"/>
      <c r="C2" s="39" t="str">
        <f>+'2 CONTEXTO E IDENTIFICACIÓN'!A2</f>
        <v>VERSIÓN DEL MAPA DE RIESGOS:</v>
      </c>
      <c r="D2" s="39">
        <f>'2 CONTEXTO E IDENTIFICACIÓN'!B2</f>
        <v>1</v>
      </c>
      <c r="E2" s="230"/>
      <c r="F2" s="230"/>
      <c r="G2" s="205" t="str">
        <f>+'2 CONTEXTO E IDENTIFICACIÓN'!$E$5</f>
        <v>Vigencia: 2026</v>
      </c>
      <c r="H2" s="203">
        <f>'2 CONTEXTO E IDENTIFICACIÓN'!G5</f>
        <v>46023</v>
      </c>
      <c r="I2" s="204" t="s">
        <v>50</v>
      </c>
      <c r="J2" s="380">
        <f>'2 CONTEXTO E IDENTIFICACIÓN'!J5</f>
        <v>46386</v>
      </c>
      <c r="K2" s="230"/>
      <c r="L2" s="46"/>
      <c r="M2" s="45"/>
      <c r="N2" s="46"/>
      <c r="O2" s="46"/>
      <c r="P2" s="46"/>
      <c r="Q2" s="46"/>
      <c r="R2" s="46"/>
      <c r="S2" s="227"/>
      <c r="T2" s="227"/>
      <c r="U2" s="227"/>
      <c r="V2" s="137"/>
      <c r="W2" s="38"/>
      <c r="X2" s="3"/>
      <c r="Y2" s="3"/>
      <c r="Z2" s="3"/>
    </row>
    <row r="3" spans="1:26" s="40" customFormat="1" ht="15.75" hidden="1" thickBot="1" x14ac:dyDescent="0.25">
      <c r="A3" s="12" t="s">
        <v>46</v>
      </c>
      <c r="B3" s="518" t="str">
        <f>'2 CONTEXTO E IDENTIFICACIÓN'!B4</f>
        <v>UAERMV</v>
      </c>
      <c r="C3" s="518"/>
      <c r="D3" s="518"/>
      <c r="E3" s="275"/>
      <c r="F3" s="230"/>
      <c r="G3" s="275"/>
      <c r="H3" s="275"/>
      <c r="I3" s="275"/>
      <c r="J3" s="230"/>
      <c r="K3" s="276"/>
      <c r="L3" s="276"/>
      <c r="M3" s="275"/>
      <c r="N3" s="276"/>
      <c r="O3" s="276"/>
      <c r="P3" s="276"/>
      <c r="Q3" s="276"/>
      <c r="R3" s="276"/>
      <c r="S3" s="231"/>
      <c r="T3" s="231"/>
      <c r="U3" s="231"/>
      <c r="V3" s="137"/>
      <c r="W3" s="38"/>
      <c r="X3" s="3"/>
      <c r="Y3" s="3"/>
      <c r="Z3" s="3"/>
    </row>
    <row r="4" spans="1:26" s="48" customFormat="1" ht="16.5" hidden="1" customHeight="1" x14ac:dyDescent="0.25">
      <c r="A4" s="12" t="s">
        <v>47</v>
      </c>
      <c r="B4" s="518" t="str">
        <f>'2 CONTEXTO E IDENTIFICACIÓN'!F4</f>
        <v>6. Gestión De Laboratorio</v>
      </c>
      <c r="C4" s="519"/>
      <c r="D4" s="519"/>
      <c r="E4" s="47" t="s">
        <v>261</v>
      </c>
      <c r="F4" s="45" t="s">
        <v>262</v>
      </c>
      <c r="G4" s="47"/>
      <c r="H4" s="47"/>
      <c r="I4" s="47"/>
      <c r="J4" s="593" t="s">
        <v>265</v>
      </c>
      <c r="K4" s="594"/>
      <c r="L4" s="594"/>
      <c r="M4" s="594"/>
      <c r="N4" s="594"/>
      <c r="O4" s="594"/>
      <c r="P4" s="594"/>
      <c r="Q4" s="594"/>
      <c r="R4" s="595"/>
      <c r="S4" s="590" t="s">
        <v>263</v>
      </c>
      <c r="T4" s="589" t="s">
        <v>297</v>
      </c>
      <c r="U4" s="589"/>
      <c r="V4" s="562" t="s">
        <v>316</v>
      </c>
      <c r="W4" s="38"/>
      <c r="X4" s="509" t="s">
        <v>264</v>
      </c>
      <c r="Y4" s="510"/>
      <c r="Z4" s="511"/>
    </row>
    <row r="5" spans="1:26" s="48" customFormat="1" ht="33" customHeight="1" x14ac:dyDescent="0.25">
      <c r="A5" s="209"/>
      <c r="B5" s="208"/>
      <c r="C5" s="208"/>
      <c r="D5" s="137"/>
      <c r="E5" s="47"/>
      <c r="F5" s="47"/>
      <c r="G5" s="47"/>
      <c r="H5" s="47"/>
      <c r="I5" s="47"/>
      <c r="J5" s="596"/>
      <c r="K5" s="597"/>
      <c r="L5" s="597"/>
      <c r="M5" s="597"/>
      <c r="N5" s="597"/>
      <c r="O5" s="597"/>
      <c r="P5" s="597"/>
      <c r="Q5" s="597"/>
      <c r="R5" s="598"/>
      <c r="S5" s="591"/>
      <c r="T5" s="589"/>
      <c r="U5" s="589"/>
      <c r="V5" s="562"/>
      <c r="W5" s="38"/>
      <c r="X5" s="21" t="s">
        <v>225</v>
      </c>
      <c r="Y5" s="22" t="s">
        <v>266</v>
      </c>
      <c r="Z5" s="23" t="s">
        <v>267</v>
      </c>
    </row>
    <row r="6" spans="1:26" ht="44.1" customHeight="1" x14ac:dyDescent="0.25">
      <c r="A6" s="586" t="s">
        <v>219</v>
      </c>
      <c r="B6" s="586" t="s">
        <v>220</v>
      </c>
      <c r="C6" s="586" t="s">
        <v>268</v>
      </c>
      <c r="D6" s="586" t="s">
        <v>269</v>
      </c>
      <c r="E6" s="576" t="s">
        <v>270</v>
      </c>
      <c r="F6" s="574" t="s">
        <v>30</v>
      </c>
      <c r="G6" s="575"/>
      <c r="H6" s="575"/>
      <c r="I6" s="576"/>
      <c r="J6" s="571" t="s">
        <v>312</v>
      </c>
      <c r="K6" s="572"/>
      <c r="L6" s="572"/>
      <c r="M6" s="572"/>
      <c r="N6" s="573"/>
      <c r="O6" s="571" t="s">
        <v>313</v>
      </c>
      <c r="P6" s="572"/>
      <c r="Q6" s="572"/>
      <c r="R6" s="573"/>
      <c r="S6" s="592"/>
      <c r="T6" s="589"/>
      <c r="U6" s="589"/>
      <c r="V6" s="562"/>
      <c r="W6" s="38"/>
      <c r="X6" s="237" t="s">
        <v>233</v>
      </c>
      <c r="Y6" s="28">
        <v>0.01</v>
      </c>
      <c r="Z6" s="27">
        <v>0.2</v>
      </c>
    </row>
    <row r="7" spans="1:26" s="38" customFormat="1" ht="108.6" customHeight="1" thickBot="1" x14ac:dyDescent="0.3">
      <c r="A7" s="587"/>
      <c r="B7" s="587"/>
      <c r="C7" s="587"/>
      <c r="D7" s="587"/>
      <c r="E7" s="588"/>
      <c r="F7" s="49" t="s">
        <v>271</v>
      </c>
      <c r="G7" s="136" t="s">
        <v>272</v>
      </c>
      <c r="H7" s="136" t="s">
        <v>362</v>
      </c>
      <c r="I7" s="136" t="s">
        <v>274</v>
      </c>
      <c r="J7" s="136" t="s">
        <v>303</v>
      </c>
      <c r="K7" s="50" t="s">
        <v>33</v>
      </c>
      <c r="L7" s="50" t="s">
        <v>35</v>
      </c>
      <c r="M7" s="49" t="s">
        <v>36</v>
      </c>
      <c r="N7" s="50" t="s">
        <v>38</v>
      </c>
      <c r="O7" s="50" t="s">
        <v>90</v>
      </c>
      <c r="P7" s="50" t="s">
        <v>91</v>
      </c>
      <c r="Q7" s="50" t="s">
        <v>275</v>
      </c>
      <c r="R7" s="50" t="s">
        <v>276</v>
      </c>
      <c r="S7" s="50" t="s">
        <v>305</v>
      </c>
      <c r="T7" s="50" t="s">
        <v>298</v>
      </c>
      <c r="U7" s="50" t="s">
        <v>299</v>
      </c>
      <c r="V7" s="323" t="s">
        <v>277</v>
      </c>
      <c r="X7" s="238" t="s">
        <v>236</v>
      </c>
      <c r="Y7" s="28">
        <v>0.21</v>
      </c>
      <c r="Z7" s="27">
        <v>0.4</v>
      </c>
    </row>
    <row r="8" spans="1:26" ht="210.6" customHeight="1" x14ac:dyDescent="0.25">
      <c r="A8" s="563" t="str">
        <f>'2 CONTEXTO E IDENTIFICACIÓN'!A9</f>
        <v>R1</v>
      </c>
      <c r="B8" s="578" t="str">
        <f>+'2 CONTEXTO E IDENTIFICACIÓN'!J9</f>
        <v>Posibilidad de afectación económica y reputacional por que los resultados de los ensayos realizados en el laboratorio sean errados a causa de Desviaciones en la manipulación, preparación de los ítems de ensayo y/o el procedimiento de la norma de ensayo aplicable.</v>
      </c>
      <c r="C8" s="547">
        <f>+'3 PROBABIL E IMPACTO INHERENTE'!E9</f>
        <v>1</v>
      </c>
      <c r="D8" s="550">
        <f>+'3 PROBABIL E IMPACTO INHERENTE'!M9</f>
        <v>0.6</v>
      </c>
      <c r="E8" s="338">
        <v>1</v>
      </c>
      <c r="F8" s="347" t="s">
        <v>403</v>
      </c>
      <c r="G8" s="387" t="s">
        <v>404</v>
      </c>
      <c r="H8" s="377" t="s">
        <v>435</v>
      </c>
      <c r="I8" s="388" t="str">
        <f t="shared" ref="I8:I73" si="0">+CONCATENATE(F8," ",G8," ",H8)</f>
        <v>El coordinador técnico, Verifica bimestralmente el cumplimiento de la precisión de los métodos de ensayo del alcance de acreditación, realizando una comparación entre la diferencia de los resultados de una misma muestra y la precisión del método. Como soporte del control, se diligencia el formato  GLAB-FM-148 análisis para el aseguramiento de la validez de los resultados. Si los ensayos realizados no cumplen con la precisión del método, se realiza una retroalimentación a las personas que realizaron los ensayos y  se les solicita repetirlos con la contra muestra. Si al realizar nuevamente los ensayos aun no cumple con la precisión este laboratorista queda desautorizado para realizar dicho ensayo.</v>
      </c>
      <c r="J8" s="381" t="s">
        <v>100</v>
      </c>
      <c r="K8" s="340">
        <f>+IFERROR(VLOOKUP($J8,'10 FORMULAS'!$B$51:$C$53,2,0),"")</f>
        <v>0.25</v>
      </c>
      <c r="L8" s="340" t="str">
        <f>+IF(J8="Preventivo","Probabilidad",IF(J8="Detectivo","Probabilidad",IF(#REF!="Correctivo","Impacto","")))</f>
        <v>Probabilidad</v>
      </c>
      <c r="M8" s="341" t="s">
        <v>101</v>
      </c>
      <c r="N8" s="340">
        <f>+IFERROR(VLOOKUP($M8,'10 FORMULAS'!$B$54:$C$55,2,0),"")</f>
        <v>0.25</v>
      </c>
      <c r="O8" s="342" t="s">
        <v>102</v>
      </c>
      <c r="P8" s="342" t="s">
        <v>204</v>
      </c>
      <c r="Q8" s="342" t="s">
        <v>115</v>
      </c>
      <c r="R8" s="342" t="s">
        <v>105</v>
      </c>
      <c r="S8" s="340">
        <f t="shared" ref="S8:S41" si="1">+IFERROR($K8+$N8,"")</f>
        <v>0.5</v>
      </c>
      <c r="T8" s="340">
        <f>+IFERROR(C8*S8,"")</f>
        <v>0.5</v>
      </c>
      <c r="U8" s="340">
        <f>+IFERROR(C8-T8,"")</f>
        <v>0.5</v>
      </c>
      <c r="V8" s="557">
        <f>+U15</f>
        <v>1.63296E-2</v>
      </c>
      <c r="W8" s="38"/>
      <c r="X8" s="239" t="s">
        <v>240</v>
      </c>
      <c r="Y8" s="28">
        <v>0.41</v>
      </c>
      <c r="Z8" s="27">
        <v>0.6</v>
      </c>
    </row>
    <row r="9" spans="1:26" ht="179.1" customHeight="1" x14ac:dyDescent="0.25">
      <c r="A9" s="564"/>
      <c r="B9" s="579"/>
      <c r="C9" s="548"/>
      <c r="D9" s="551"/>
      <c r="E9" s="277">
        <v>2</v>
      </c>
      <c r="F9" s="328" t="s">
        <v>405</v>
      </c>
      <c r="G9" s="328" t="s">
        <v>404</v>
      </c>
      <c r="H9" s="378" t="s">
        <v>436</v>
      </c>
      <c r="I9" s="389" t="str">
        <f t="shared" si="0"/>
        <v>El técnico operativo, Verifica bimestralmente las competencias de los laboratoristas en la ejecución de los ensayos, a través de una lista de chequeo. Como evidencia se diligencia el  formato de supervisión GLAB-FM-125, que indica los criterios para la correcta ejecución del ensayo establecidos en la norma aplicable. En caso de encontrar desviaciones en la ejecución del ensayo, se desautoriza al laboratorista para la ejecución de dicho ensayo y se programa una nueva fecha para repetir la supervisión hasta que el laboratorista demuestre la competencia para ejecutar el ensayo de acuerdo a la norma.</v>
      </c>
      <c r="J9" s="382" t="s">
        <v>100</v>
      </c>
      <c r="K9" s="232">
        <f>+IFERROR(VLOOKUP($J9,'10 FORMULAS'!$B$51:$C$53,2,0),"")</f>
        <v>0.25</v>
      </c>
      <c r="L9" s="232" t="str">
        <f>+IF(J9="Preventivo","Probabilidad",IF(J9="Detectivo","Probabilidad",IF(#REF!="Correctivo","Impacto","")))</f>
        <v>Probabilidad</v>
      </c>
      <c r="M9" s="278" t="s">
        <v>112</v>
      </c>
      <c r="N9" s="232">
        <f>+IFERROR(VLOOKUP($M9,'10 FORMULAS'!$B$54:$C$55,2,0),"")</f>
        <v>0.15</v>
      </c>
      <c r="O9" s="279" t="s">
        <v>102</v>
      </c>
      <c r="P9" s="279" t="s">
        <v>204</v>
      </c>
      <c r="Q9" s="279" t="s">
        <v>104</v>
      </c>
      <c r="R9" s="279" t="s">
        <v>105</v>
      </c>
      <c r="S9" s="232">
        <f t="shared" si="1"/>
        <v>0.4</v>
      </c>
      <c r="T9" s="232">
        <f t="shared" ref="T9:T15" si="2">+IFERROR(U8*S9,"")</f>
        <v>0.2</v>
      </c>
      <c r="U9" s="232">
        <f t="shared" ref="U9:U15" si="3">+IFERROR(U8-T9,"")</f>
        <v>0.3</v>
      </c>
      <c r="V9" s="558"/>
      <c r="W9" s="38"/>
      <c r="X9" s="32" t="s">
        <v>244</v>
      </c>
      <c r="Y9" s="28">
        <v>0.61</v>
      </c>
      <c r="Z9" s="27">
        <v>0.8</v>
      </c>
    </row>
    <row r="10" spans="1:26" ht="123.95" customHeight="1" x14ac:dyDescent="0.25">
      <c r="A10" s="564"/>
      <c r="B10" s="579"/>
      <c r="C10" s="548"/>
      <c r="D10" s="551"/>
      <c r="E10" s="277">
        <v>3</v>
      </c>
      <c r="F10" s="328" t="s">
        <v>403</v>
      </c>
      <c r="G10" s="328" t="s">
        <v>404</v>
      </c>
      <c r="H10" s="378" t="s">
        <v>406</v>
      </c>
      <c r="I10" s="389" t="str">
        <f t="shared" si="0"/>
        <v>El coordinador técnico, Verifica Cada  vez que se va a emitir un informe de ensayo, que  la información de los registros de toma de datos sean coherentes y que correspondan a la información digitada, dejando como evidencia de la aprobación  su  firma en el  informe de ensayo. Si encuentra alguna diferencia en la información se solicita la corrección en el registro de toma de datos al laboratorista y/o la corrección del informe según corresponda.</v>
      </c>
      <c r="J10" s="382" t="s">
        <v>111</v>
      </c>
      <c r="K10" s="232">
        <f>+IFERROR(VLOOKUP($J10,'10 FORMULAS'!$B$51:$C$53,2,0),"")</f>
        <v>0.15</v>
      </c>
      <c r="L10" s="232" t="str">
        <f>+IF(J10="Preventivo","Probabilidad",IF(J10="Detectivo","Probabilidad",IF(#REF!="Correctivo","Impacto","")))</f>
        <v>Probabilidad</v>
      </c>
      <c r="M10" s="278" t="s">
        <v>112</v>
      </c>
      <c r="N10" s="232">
        <f>+IFERROR(VLOOKUP($M10,'10 FORMULAS'!$B$54:$C$55,2,0),"")</f>
        <v>0.15</v>
      </c>
      <c r="O10" s="279" t="s">
        <v>102</v>
      </c>
      <c r="P10" s="279" t="s">
        <v>307</v>
      </c>
      <c r="Q10" s="279" t="s">
        <v>115</v>
      </c>
      <c r="R10" s="279" t="s">
        <v>105</v>
      </c>
      <c r="S10" s="232">
        <f t="shared" si="1"/>
        <v>0.3</v>
      </c>
      <c r="T10" s="232">
        <f t="shared" si="2"/>
        <v>0.09</v>
      </c>
      <c r="U10" s="232">
        <f t="shared" si="3"/>
        <v>0.21</v>
      </c>
      <c r="V10" s="558"/>
      <c r="W10" s="38"/>
      <c r="X10" s="240" t="s">
        <v>248</v>
      </c>
      <c r="Y10" s="28">
        <v>0.81</v>
      </c>
      <c r="Z10" s="27">
        <v>1</v>
      </c>
    </row>
    <row r="11" spans="1:26" ht="150.6" customHeight="1" x14ac:dyDescent="0.25">
      <c r="A11" s="564"/>
      <c r="B11" s="579"/>
      <c r="C11" s="548"/>
      <c r="D11" s="551"/>
      <c r="E11" s="277">
        <v>4</v>
      </c>
      <c r="F11" s="328" t="s">
        <v>407</v>
      </c>
      <c r="G11" s="386" t="s">
        <v>408</v>
      </c>
      <c r="H11" s="378" t="s">
        <v>437</v>
      </c>
      <c r="I11" s="389" t="str">
        <f t="shared" si="0"/>
        <v>El  coordinador técnico, Valida Cada vez que se crea o se hace alguna modificación en los  formatos de informe de ensayo, que  influyan en el  calculo de resultados, por medio de una verificación manual que se  registra en el formato verificación manual GLAB-FM-104 hojas de cálculo, con el fin, de evitar errores de cálculos en los informes de ensayo. En caso de encontrar alguna desviación, el coordinador  técnico realizara las correcciones necesarias en el formato de informe de ensayo y la validación de las formulas nuevamente.</v>
      </c>
      <c r="J11" s="382" t="s">
        <v>100</v>
      </c>
      <c r="K11" s="232">
        <f>+IFERROR(VLOOKUP($J11,'10 FORMULAS'!$B$51:$C$53,2,0),"")</f>
        <v>0.25</v>
      </c>
      <c r="L11" s="232" t="str">
        <f>+IF(J11="Preventivo","Probabilidad",IF(J11="Detectivo","Probabilidad",IF(#REF!="Correctivo","Impacto","")))</f>
        <v>Probabilidad</v>
      </c>
      <c r="M11" s="278" t="s">
        <v>112</v>
      </c>
      <c r="N11" s="232">
        <f>+IFERROR(VLOOKUP($M11,'10 FORMULAS'!$B$54:$C$55,2,0),"")</f>
        <v>0.15</v>
      </c>
      <c r="O11" s="279" t="s">
        <v>102</v>
      </c>
      <c r="P11" s="279" t="s">
        <v>307</v>
      </c>
      <c r="Q11" s="279" t="s">
        <v>104</v>
      </c>
      <c r="R11" s="279" t="s">
        <v>105</v>
      </c>
      <c r="S11" s="232">
        <f t="shared" si="1"/>
        <v>0.4</v>
      </c>
      <c r="T11" s="232">
        <f t="shared" si="2"/>
        <v>8.4000000000000005E-2</v>
      </c>
      <c r="U11" s="232">
        <f t="shared" si="3"/>
        <v>0.126</v>
      </c>
      <c r="V11" s="558"/>
      <c r="W11" s="38"/>
      <c r="X11" s="228"/>
      <c r="Y11" s="228"/>
      <c r="Z11" s="228"/>
    </row>
    <row r="12" spans="1:26" ht="217.5" customHeight="1" x14ac:dyDescent="0.25">
      <c r="A12" s="564"/>
      <c r="B12" s="579"/>
      <c r="C12" s="548"/>
      <c r="D12" s="551"/>
      <c r="E12" s="277">
        <v>5</v>
      </c>
      <c r="F12" s="328" t="s">
        <v>409</v>
      </c>
      <c r="G12" s="328" t="s">
        <v>404</v>
      </c>
      <c r="H12" s="378" t="s">
        <v>438</v>
      </c>
      <c r="I12" s="389" t="str">
        <f t="shared" si="0"/>
        <v>El coordinador de equipamiento Verifica Cada vez que va a ser instalado o reinstalado un equipamiento en el laboratorio, que  cumpla con los requisitos especificados en la norma de ensayo revisando los resultados de verificaciones, comprobaciones intermedias  y/o calibración según aplique, por medio del formato GLAB-FM-111  liberación de los informes de verificaciones, comprobaciones intermedias y certificados de calibración. Si el equipamiento no cumple con los requisitos especificados, queda fuera de servicio, se solicita su mantenimiento (correctivo o ajuste según aplique) y se vuelve a verificar, si cumple las especificaciones técnicas se pone en servicio, de lo contario se reintegra al almacén general para su disposición final.</v>
      </c>
      <c r="J12" s="382" t="s">
        <v>100</v>
      </c>
      <c r="K12" s="232">
        <f>+IFERROR(VLOOKUP($J12,'10 FORMULAS'!$B$51:$C$53,2,0),"")</f>
        <v>0.25</v>
      </c>
      <c r="L12" s="232" t="str">
        <f>+IF(J12="Preventivo","Probabilidad",IF(J12="Detectivo","Probabilidad",IF(#REF!="Correctivo","Impacto","")))</f>
        <v>Probabilidad</v>
      </c>
      <c r="M12" s="278" t="s">
        <v>112</v>
      </c>
      <c r="N12" s="232">
        <f>+IFERROR(VLOOKUP($M12,'10 FORMULAS'!$B$54:$C$55,2,0),"")</f>
        <v>0.15</v>
      </c>
      <c r="O12" s="279" t="s">
        <v>102</v>
      </c>
      <c r="P12" s="279" t="s">
        <v>307</v>
      </c>
      <c r="Q12" s="279" t="s">
        <v>115</v>
      </c>
      <c r="R12" s="279" t="s">
        <v>105</v>
      </c>
      <c r="S12" s="232">
        <f>+IFERROR($K12+$N12,"")</f>
        <v>0.4</v>
      </c>
      <c r="T12" s="232">
        <f t="shared" si="2"/>
        <v>5.04E-2</v>
      </c>
      <c r="U12" s="232">
        <f t="shared" si="3"/>
        <v>7.5600000000000001E-2</v>
      </c>
      <c r="V12" s="558"/>
      <c r="W12" s="38"/>
      <c r="X12" s="228"/>
      <c r="Y12" s="228"/>
      <c r="Z12" s="228"/>
    </row>
    <row r="13" spans="1:26" ht="125.45" customHeight="1" x14ac:dyDescent="0.25">
      <c r="A13" s="577"/>
      <c r="B13" s="580"/>
      <c r="C13" s="583"/>
      <c r="D13" s="555"/>
      <c r="E13" s="329">
        <v>6</v>
      </c>
      <c r="F13" s="328" t="s">
        <v>409</v>
      </c>
      <c r="G13" s="328" t="s">
        <v>404</v>
      </c>
      <c r="H13" s="378" t="s">
        <v>439</v>
      </c>
      <c r="I13" s="389" t="str">
        <f t="shared" si="0"/>
        <v>El coordinador de equipamiento Verifica Cada vez que se realiza una actividad (mantenimiento correctivo, preventivo, inspecciones, verificación, comprobación intermedia y calibración) al equipamiento, su correcto funcionamiento. Como evidencia se diligencia el formato  GLAB-FM-112 inspección equipos del laboratorio UAERMV. Si al realizar la verificación,  el equipamiento presenta fallas se pone fuera de servicio hasta que este se encuentre en buen estado.</v>
      </c>
      <c r="J13" s="383" t="s">
        <v>100</v>
      </c>
      <c r="K13" s="232">
        <f>+IFERROR(VLOOKUP($J13,'10 FORMULAS'!$B$51:$C$53,2,0),"")</f>
        <v>0.25</v>
      </c>
      <c r="L13" s="232" t="str">
        <f>+IF(J13="Preventivo","Probabilidad",IF(J13="Detectivo","Probabilidad",IF(#REF!="Correctivo","Impacto","")))</f>
        <v>Probabilidad</v>
      </c>
      <c r="M13" s="332" t="s">
        <v>112</v>
      </c>
      <c r="N13" s="232">
        <f>+IFERROR(VLOOKUP($M13,'10 FORMULAS'!$B$54:$C$55,2,0),"")</f>
        <v>0.15</v>
      </c>
      <c r="O13" s="333" t="s">
        <v>102</v>
      </c>
      <c r="P13" s="333" t="s">
        <v>307</v>
      </c>
      <c r="Q13" s="333" t="s">
        <v>115</v>
      </c>
      <c r="R13" s="333" t="s">
        <v>105</v>
      </c>
      <c r="S13" s="232">
        <f t="shared" ref="S13:S15" si="4">+IFERROR($K13+$N13,"")</f>
        <v>0.4</v>
      </c>
      <c r="T13" s="232">
        <f t="shared" si="2"/>
        <v>3.0240000000000003E-2</v>
      </c>
      <c r="U13" s="232">
        <f t="shared" si="3"/>
        <v>4.5359999999999998E-2</v>
      </c>
      <c r="V13" s="560"/>
      <c r="W13" s="38"/>
      <c r="X13" s="228"/>
      <c r="Y13" s="228"/>
      <c r="Z13" s="228"/>
    </row>
    <row r="14" spans="1:26" ht="114.6" customHeight="1" x14ac:dyDescent="0.25">
      <c r="A14" s="577"/>
      <c r="B14" s="580"/>
      <c r="C14" s="583"/>
      <c r="D14" s="555"/>
      <c r="E14" s="329">
        <v>7</v>
      </c>
      <c r="F14" s="328" t="s">
        <v>409</v>
      </c>
      <c r="G14" s="386" t="s">
        <v>410</v>
      </c>
      <c r="H14" s="378" t="s">
        <v>440</v>
      </c>
      <c r="I14" s="389" t="str">
        <f t="shared" si="0"/>
        <v>El coordinador de equipamiento Revisa Cada vez que se solicita un equipamiento menor (tamices, diales, termómetros, pie de rey entre otros) para su uso, que este en buen estado cuando lo entrega y  recibe, como evidencia se diligencia el formato GLAB-FM-115 control y seguimiento de equipos. En caso de encontrar que el equipamiento esta en mal estado se pone fuera de servicio hasta  que se verifique el correcto funcionamiento de este.</v>
      </c>
      <c r="J14" s="383" t="s">
        <v>100</v>
      </c>
      <c r="K14" s="232">
        <f>+IFERROR(VLOOKUP($J14,'10 FORMULAS'!$B$51:$C$53,2,0),"")</f>
        <v>0.25</v>
      </c>
      <c r="L14" s="232" t="str">
        <f>+IF(J14="Preventivo","Probabilidad",IF(J14="Detectivo","Probabilidad",IF(#REF!="Correctivo","Impacto","")))</f>
        <v>Probabilidad</v>
      </c>
      <c r="M14" s="332" t="s">
        <v>112</v>
      </c>
      <c r="N14" s="232">
        <f>+IFERROR(VLOOKUP($M14,'10 FORMULAS'!$B$54:$C$55,2,0),"")</f>
        <v>0.15</v>
      </c>
      <c r="O14" s="333" t="s">
        <v>102</v>
      </c>
      <c r="P14" s="333" t="s">
        <v>307</v>
      </c>
      <c r="Q14" s="333" t="s">
        <v>104</v>
      </c>
      <c r="R14" s="333" t="s">
        <v>105</v>
      </c>
      <c r="S14" s="232">
        <f t="shared" si="4"/>
        <v>0.4</v>
      </c>
      <c r="T14" s="232">
        <f t="shared" si="2"/>
        <v>1.8144E-2</v>
      </c>
      <c r="U14" s="232">
        <f t="shared" si="3"/>
        <v>2.7215999999999997E-2</v>
      </c>
      <c r="V14" s="560"/>
      <c r="W14" s="38"/>
      <c r="X14" s="228"/>
      <c r="Y14" s="228"/>
      <c r="Z14" s="228"/>
    </row>
    <row r="15" spans="1:26" ht="150.6" customHeight="1" thickBot="1" x14ac:dyDescent="0.3">
      <c r="A15" s="565"/>
      <c r="B15" s="581"/>
      <c r="C15" s="549"/>
      <c r="D15" s="552"/>
      <c r="E15" s="280">
        <v>8</v>
      </c>
      <c r="F15" s="260" t="s">
        <v>411</v>
      </c>
      <c r="G15" s="255" t="s">
        <v>404</v>
      </c>
      <c r="H15" s="392" t="s">
        <v>441</v>
      </c>
      <c r="I15" s="390" t="str">
        <f t="shared" si="0"/>
        <v xml:space="preserve">El auxiliar de acreditación  Verifica Cada vez que ingresa una persona nueva, que la persona cumpla con la competencia exigida para el rol a desempeñar, como evidencia se diligencia el formato GLAB-FM-137 verificación de las competencias del personal del laboratorio UAERMV, con el fin de garantizar que el personal tenga la competencia requerida para el rol a desempeñar. Si el personal no cumple con la competencia requerida se establece un plan de acción para dar cumplimiento a la o las competencia que no cumple. </v>
      </c>
      <c r="J15" s="384" t="s">
        <v>100</v>
      </c>
      <c r="K15" s="344">
        <f>+IFERROR(VLOOKUP($J15,'10 FORMULAS'!$B$51:$C$53,2,0),"")</f>
        <v>0.25</v>
      </c>
      <c r="L15" s="344" t="str">
        <f>+IF(J15="Preventivo","Probabilidad",IF(J15="Detectivo","Probabilidad",IF(#REF!="Correctivo","Impacto","")))</f>
        <v>Probabilidad</v>
      </c>
      <c r="M15" s="345" t="s">
        <v>112</v>
      </c>
      <c r="N15" s="344">
        <f>+IFERROR(VLOOKUP($M15,'10 FORMULAS'!$B$54:$C$55,2,0),"")</f>
        <v>0.15</v>
      </c>
      <c r="O15" s="346" t="s">
        <v>102</v>
      </c>
      <c r="P15" s="346" t="s">
        <v>307</v>
      </c>
      <c r="Q15" s="346" t="s">
        <v>115</v>
      </c>
      <c r="R15" s="346" t="s">
        <v>105</v>
      </c>
      <c r="S15" s="344">
        <f t="shared" si="4"/>
        <v>0.4</v>
      </c>
      <c r="T15" s="344">
        <f t="shared" si="2"/>
        <v>1.0886399999999999E-2</v>
      </c>
      <c r="U15" s="344">
        <f t="shared" si="3"/>
        <v>1.63296E-2</v>
      </c>
      <c r="V15" s="559"/>
      <c r="W15" s="38"/>
      <c r="X15" s="228"/>
      <c r="Y15" s="228"/>
      <c r="Z15" s="228"/>
    </row>
    <row r="16" spans="1:26" ht="114.6" customHeight="1" x14ac:dyDescent="0.25">
      <c r="A16" s="569" t="str">
        <f>'2 CONTEXTO E IDENTIFICACIÓN'!A10</f>
        <v>R2</v>
      </c>
      <c r="B16" s="582" t="str">
        <f>+'2 CONTEXTO E IDENTIFICACIÓN'!J10</f>
        <v>Posibilidad de afectación reputacional porincumplimiento en la fecha de entrega de los informes a causa de Fallas de la red de internet o del aplicativo ORFEO.</v>
      </c>
      <c r="C16" s="553">
        <f>+'3 PROBABIL E IMPACTO INHERENTE'!E10</f>
        <v>1</v>
      </c>
      <c r="D16" s="554">
        <f>+'3 PROBABIL E IMPACTO INHERENTE'!M10</f>
        <v>0.6</v>
      </c>
      <c r="E16" s="281">
        <v>1</v>
      </c>
      <c r="F16" s="347" t="s">
        <v>419</v>
      </c>
      <c r="G16" s="387" t="s">
        <v>404</v>
      </c>
      <c r="H16" s="377" t="s">
        <v>442</v>
      </c>
      <c r="I16" s="400" t="str">
        <f t="shared" si="0"/>
        <v xml:space="preserve">El líder operativo, Verifica Mensualmente en la programación del personal  que cada rol tenga un responsable principal y un relevo, como evidendia se diligencia el formato GLAB-FM-134, con el fin de garantizar que todos los roles tengan un responsable sin ser afectado por el ausentismo, de no ser así se solicita al coordinador técnico que realice la programación del relevo. </v>
      </c>
      <c r="J16" s="385" t="s">
        <v>100</v>
      </c>
      <c r="K16" s="335">
        <f>+IFERROR(VLOOKUP($J16,'10 FORMULAS'!$B$51:$C$53,2,0),"")</f>
        <v>0.25</v>
      </c>
      <c r="L16" s="335" t="str">
        <f>+IF(J16="Preventivo","Probabilidad",IF(J16="Detectivo","Probabilidad",IF(#REF!="Correctivo","Impacto","")))</f>
        <v>Probabilidad</v>
      </c>
      <c r="M16" s="336" t="s">
        <v>112</v>
      </c>
      <c r="N16" s="335">
        <f>+IFERROR(VLOOKUP($M16,'10 FORMULAS'!$B$54:$C$55,2,0),"")</f>
        <v>0.15</v>
      </c>
      <c r="O16" s="337" t="s">
        <v>102</v>
      </c>
      <c r="P16" s="337" t="s">
        <v>203</v>
      </c>
      <c r="Q16" s="337" t="s">
        <v>104</v>
      </c>
      <c r="R16" s="337" t="s">
        <v>105</v>
      </c>
      <c r="S16" s="335">
        <f t="shared" si="1"/>
        <v>0.4</v>
      </c>
      <c r="T16" s="335">
        <f>+IFERROR(C16*S16,"")</f>
        <v>0.4</v>
      </c>
      <c r="U16" s="335">
        <f>+IFERROR(C16-T16,"")</f>
        <v>0.6</v>
      </c>
      <c r="V16" s="544">
        <f>+U18</f>
        <v>0.216</v>
      </c>
      <c r="W16" s="38"/>
      <c r="X16" s="228"/>
      <c r="Y16" s="229"/>
      <c r="Z16" s="229"/>
    </row>
    <row r="17" spans="1:26" ht="170.1" customHeight="1" x14ac:dyDescent="0.25">
      <c r="A17" s="564"/>
      <c r="B17" s="579"/>
      <c r="C17" s="553"/>
      <c r="D17" s="551"/>
      <c r="E17" s="277">
        <v>2</v>
      </c>
      <c r="F17" s="328" t="s">
        <v>409</v>
      </c>
      <c r="G17" s="328" t="s">
        <v>404</v>
      </c>
      <c r="H17" s="378" t="s">
        <v>443</v>
      </c>
      <c r="I17" s="152" t="str">
        <f t="shared" si="0"/>
        <v>El coordinador de equipamiento Verifica Mensualmente el cumplimiento al cronograma de aseguramiento de equipos del laboratorio UAERMV en el formato GLAB-FM-146, verificando que  las actividades ejecutadas corresponda con las programadas. En caso de encontrar que alguna actividad programada no fue ejecutada, se hace una inspección al funcionamiento del equipo, si no presenta ninguna desviación se reprograma la actividad para el siguiente mes, de lo contrario se pone el equipo en estado fuera de uso, hasta garantizar su correcto funcionamiento.</v>
      </c>
      <c r="J17" s="382" t="s">
        <v>100</v>
      </c>
      <c r="K17" s="232">
        <f>+IFERROR(VLOOKUP($J17,'10 FORMULAS'!$B$51:$C$53,2,0),"")</f>
        <v>0.25</v>
      </c>
      <c r="L17" s="232" t="str">
        <f>+IF(J17="Preventivo","Probabilidad",IF(J17="Detectivo","Probabilidad",IF(#REF!="Correctivo","Impacto","")))</f>
        <v>Probabilidad</v>
      </c>
      <c r="M17" s="278" t="s">
        <v>112</v>
      </c>
      <c r="N17" s="232">
        <f>+IFERROR(VLOOKUP($M17,'10 FORMULAS'!$B$54:$C$55,2,0),"")</f>
        <v>0.15</v>
      </c>
      <c r="O17" s="279" t="s">
        <v>102</v>
      </c>
      <c r="P17" s="279" t="s">
        <v>203</v>
      </c>
      <c r="Q17" s="279" t="s">
        <v>115</v>
      </c>
      <c r="R17" s="279" t="s">
        <v>105</v>
      </c>
      <c r="S17" s="232">
        <f t="shared" si="1"/>
        <v>0.4</v>
      </c>
      <c r="T17" s="232">
        <f>+IFERROR(U16*S17,"")</f>
        <v>0.24</v>
      </c>
      <c r="U17" s="232">
        <f>+IFERROR(U16-T17,"")</f>
        <v>0.36</v>
      </c>
      <c r="V17" s="545"/>
      <c r="W17" s="38"/>
      <c r="X17" s="228"/>
      <c r="Y17" s="229"/>
      <c r="Z17" s="229"/>
    </row>
    <row r="18" spans="1:26" ht="147.6" customHeight="1" x14ac:dyDescent="0.25">
      <c r="A18" s="564"/>
      <c r="B18" s="579"/>
      <c r="C18" s="553"/>
      <c r="D18" s="551"/>
      <c r="E18" s="277">
        <v>3</v>
      </c>
      <c r="F18" s="328" t="s">
        <v>418</v>
      </c>
      <c r="G18" s="328" t="s">
        <v>404</v>
      </c>
      <c r="H18" s="378" t="s">
        <v>444</v>
      </c>
      <c r="I18" s="152" t="str">
        <f t="shared" si="0"/>
        <v>El auxiliar administrativo Verifica Cada vez que se genera una solicitud de servicio, que exista un documento soporte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v>
      </c>
      <c r="J18" s="382" t="s">
        <v>100</v>
      </c>
      <c r="K18" s="232">
        <f>+IFERROR(VLOOKUP($J18,'10 FORMULAS'!$B$51:$C$53,2,0),"")</f>
        <v>0.25</v>
      </c>
      <c r="L18" s="232" t="str">
        <f>+IF(J18="Preventivo","Probabilidad",IF(J18="Detectivo","Probabilidad",IF(#REF!="Correctivo","Impacto","")))</f>
        <v>Probabilidad</v>
      </c>
      <c r="M18" s="278" t="s">
        <v>112</v>
      </c>
      <c r="N18" s="232">
        <f>+IFERROR(VLOOKUP($M18,'10 FORMULAS'!$B$54:$C$55,2,0),"")</f>
        <v>0.15</v>
      </c>
      <c r="O18" s="279" t="s">
        <v>102</v>
      </c>
      <c r="P18" s="279" t="s">
        <v>307</v>
      </c>
      <c r="Q18" s="279" t="s">
        <v>308</v>
      </c>
      <c r="R18" s="279" t="s">
        <v>105</v>
      </c>
      <c r="S18" s="232">
        <f t="shared" si="1"/>
        <v>0.4</v>
      </c>
      <c r="T18" s="232">
        <f>+IFERROR(U17*S18,"")</f>
        <v>0.14399999999999999</v>
      </c>
      <c r="U18" s="232">
        <f>+IFERROR(U17-T18,"")</f>
        <v>0.216</v>
      </c>
      <c r="V18" s="545"/>
      <c r="W18" s="38"/>
      <c r="X18" s="228"/>
      <c r="Y18" s="229"/>
      <c r="Z18" s="229"/>
    </row>
    <row r="19" spans="1:26" ht="127.5" customHeight="1" x14ac:dyDescent="0.25">
      <c r="A19" s="577"/>
      <c r="B19" s="580"/>
      <c r="C19" s="553"/>
      <c r="D19" s="555"/>
      <c r="E19" s="277">
        <v>4</v>
      </c>
      <c r="F19" s="328" t="s">
        <v>418</v>
      </c>
      <c r="G19" s="386" t="s">
        <v>404</v>
      </c>
      <c r="H19" s="378" t="s">
        <v>445</v>
      </c>
      <c r="I19" s="152" t="str">
        <f t="shared" si="0"/>
        <v>El auxiliar administrativo Verifica Cada vez que se emite un informe, que la solicitud de servicio se haya cumplido de acuerdo a lo solicitado por el cliente, teniendo en cuenta el informe de resultados, como evidencia se diligencia el formato  GLAB-FM-103 matriz de trazabilidad de ensayos. Si hace falta algún ensayo o no se cumple con la solicitud el auxiliar administrativo reporta el trabajo no conforme.</v>
      </c>
      <c r="J19" s="382" t="s">
        <v>111</v>
      </c>
      <c r="K19" s="232">
        <f>+IFERROR(VLOOKUP($J19,'10 FORMULAS'!$B$51:$C$53,2,0),"")</f>
        <v>0.15</v>
      </c>
      <c r="L19" s="232" t="str">
        <f>+IF(J19="Preventivo","Probabilidad",IF(J19="Detectivo","Probabilidad",IF(#REF!="Correctivo","Impacto","")))</f>
        <v>Probabilidad</v>
      </c>
      <c r="M19" s="278" t="s">
        <v>112</v>
      </c>
      <c r="N19" s="232">
        <f>+IFERROR(VLOOKUP($M19,'10 FORMULAS'!$B$54:$C$55,2,0),"")</f>
        <v>0.15</v>
      </c>
      <c r="O19" s="279" t="s">
        <v>102</v>
      </c>
      <c r="P19" s="279" t="s">
        <v>307</v>
      </c>
      <c r="Q19" s="279" t="s">
        <v>115</v>
      </c>
      <c r="R19" s="279" t="s">
        <v>105</v>
      </c>
      <c r="S19" s="232">
        <f t="shared" si="1"/>
        <v>0.3</v>
      </c>
      <c r="T19" s="232">
        <f>+IFERROR(U18*S19,"")</f>
        <v>6.4799999999999996E-2</v>
      </c>
      <c r="U19" s="232">
        <f>+IFERROR(U18-T19,"")</f>
        <v>0.1512</v>
      </c>
      <c r="V19" s="561"/>
      <c r="W19" s="38"/>
      <c r="X19" s="228"/>
      <c r="Y19" s="229"/>
      <c r="Z19" s="229"/>
    </row>
    <row r="20" spans="1:26" ht="14.1" customHeight="1" x14ac:dyDescent="0.25">
      <c r="A20" s="577"/>
      <c r="B20" s="580"/>
      <c r="C20" s="553"/>
      <c r="D20" s="555"/>
      <c r="E20" s="277">
        <v>5</v>
      </c>
      <c r="F20" s="260"/>
      <c r="G20" s="255"/>
      <c r="H20" s="255"/>
      <c r="I20" s="221" t="str">
        <f t="shared" si="0"/>
        <v xml:space="preserve">  </v>
      </c>
      <c r="J20" s="382"/>
      <c r="K20" s="232" t="str">
        <f>+IFERROR(VLOOKUP($J20,'10 FORMULAS'!$B$51:$C$53,2,0),"")</f>
        <v/>
      </c>
      <c r="L20" s="232" t="e">
        <f>+IF(J20="Preventivo","Probabilidad",IF(J20="Detectivo","Probabilidad",IF(#REF!="Correctivo","Impacto","")))</f>
        <v>#REF!</v>
      </c>
      <c r="M20" s="278"/>
      <c r="N20" s="232" t="str">
        <f>+IFERROR(VLOOKUP($M20,'10 FORMULAS'!$B$54:$C$55,2,0),"")</f>
        <v/>
      </c>
      <c r="O20" s="279"/>
      <c r="P20" s="279"/>
      <c r="Q20" s="279"/>
      <c r="R20" s="279"/>
      <c r="S20" s="232" t="str">
        <f t="shared" si="1"/>
        <v/>
      </c>
      <c r="T20" s="232" t="str">
        <f>+IFERROR(U19*S20,"")</f>
        <v/>
      </c>
      <c r="U20" s="232" t="str">
        <f>+IFERROR(U19-T20,"")</f>
        <v/>
      </c>
      <c r="V20" s="561"/>
      <c r="W20" s="38"/>
      <c r="X20" s="228"/>
      <c r="Y20" s="229"/>
      <c r="Z20" s="229"/>
    </row>
    <row r="21" spans="1:26" ht="14.1" customHeight="1" thickBot="1" x14ac:dyDescent="0.3">
      <c r="A21" s="577"/>
      <c r="B21" s="580"/>
      <c r="C21" s="553"/>
      <c r="D21" s="555"/>
      <c r="E21" s="329">
        <v>6</v>
      </c>
      <c r="F21" s="260"/>
      <c r="G21" s="255"/>
      <c r="H21" s="255"/>
      <c r="I21" s="330" t="str">
        <f t="shared" si="0"/>
        <v xml:space="preserve">  </v>
      </c>
      <c r="J21" s="383"/>
      <c r="K21" s="331" t="str">
        <f>+IFERROR(VLOOKUP($J21,'10 FORMULAS'!$B$51:$C$53,2,0),"")</f>
        <v/>
      </c>
      <c r="L21" s="331" t="e">
        <f>+IF(J21="Preventivo","Probabilidad",IF(J21="Detectivo","Probabilidad",IF(#REF!="Correctivo","Impacto","")))</f>
        <v>#REF!</v>
      </c>
      <c r="M21" s="332"/>
      <c r="N21" s="331" t="str">
        <f>+IFERROR(VLOOKUP($M21,'10 FORMULAS'!$B$54:$C$55,2,0),"")</f>
        <v/>
      </c>
      <c r="O21" s="333"/>
      <c r="P21" s="333"/>
      <c r="Q21" s="333"/>
      <c r="R21" s="333"/>
      <c r="S21" s="331" t="str">
        <f t="shared" si="1"/>
        <v/>
      </c>
      <c r="T21" s="331" t="str">
        <f>+IFERROR(U20*S21,"")</f>
        <v/>
      </c>
      <c r="U21" s="331" t="str">
        <f>+IFERROR(U20-T21,"")</f>
        <v/>
      </c>
      <c r="V21" s="561"/>
      <c r="W21" s="38"/>
    </row>
    <row r="22" spans="1:26" ht="194.1" customHeight="1" x14ac:dyDescent="0.25">
      <c r="A22" s="563" t="str">
        <f>'2 CONTEXTO E IDENTIFICACIÓN'!A11</f>
        <v>R3</v>
      </c>
      <c r="B22" s="578" t="str">
        <f>+'2 CONTEXTO E IDENTIFICACIÓN'!J11</f>
        <v>Posibilidad de afectación reputacional por Fraude Interno en la presentación de los resultados de ensayos a causa de modificar los resultados y/o los tiempos de entrega de informes de ensayos para beneficio personal o de terceros</v>
      </c>
      <c r="C22" s="547">
        <f>+'3 PROBABIL E IMPACTO INHERENTE'!E11</f>
        <v>1</v>
      </c>
      <c r="D22" s="550">
        <f>+'3 PROBABIL E IMPACTO INHERENTE'!M11</f>
        <v>0.6</v>
      </c>
      <c r="E22" s="338">
        <v>1</v>
      </c>
      <c r="F22" s="347" t="s">
        <v>420</v>
      </c>
      <c r="G22" s="387" t="s">
        <v>404</v>
      </c>
      <c r="H22" s="378" t="s">
        <v>444</v>
      </c>
      <c r="I22" s="339" t="str">
        <f t="shared" si="0"/>
        <v xml:space="preserve"> El auxiliar administrativo Verifica Cada vez que se genera una solicitud de servicio, que exista un documento soporte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v>
      </c>
      <c r="J22" s="381" t="s">
        <v>100</v>
      </c>
      <c r="K22" s="340">
        <f>+IFERROR(VLOOKUP($J22,'10 FORMULAS'!$B$51:$C$53,2,0),"")</f>
        <v>0.25</v>
      </c>
      <c r="L22" s="340" t="str">
        <f>+IF(J22="Preventivo","Probabilidad",IF(J22="Detectivo","Probabilidad",IF(#REF!="Correctivo","Impacto","")))</f>
        <v>Probabilidad</v>
      </c>
      <c r="M22" s="341" t="s">
        <v>112</v>
      </c>
      <c r="N22" s="340">
        <f>+IFERROR(VLOOKUP($M22,'10 FORMULAS'!$B$54:$C$55,2,0),"")</f>
        <v>0.15</v>
      </c>
      <c r="O22" s="342" t="s">
        <v>102</v>
      </c>
      <c r="P22" s="342" t="s">
        <v>307</v>
      </c>
      <c r="Q22" s="342" t="s">
        <v>104</v>
      </c>
      <c r="R22" s="342" t="s">
        <v>105</v>
      </c>
      <c r="S22" s="340">
        <f t="shared" si="1"/>
        <v>0.4</v>
      </c>
      <c r="T22" s="340">
        <f>+IFERROR(C22*S22,"")</f>
        <v>0.4</v>
      </c>
      <c r="U22" s="340">
        <f>+IFERROR(C22-T22,"")</f>
        <v>0.6</v>
      </c>
      <c r="V22" s="557">
        <f>+U24</f>
        <v>0.252</v>
      </c>
      <c r="W22" s="38"/>
      <c r="X22" s="228"/>
      <c r="Y22" s="229"/>
      <c r="Z22" s="229"/>
    </row>
    <row r="23" spans="1:26" ht="113.45" customHeight="1" x14ac:dyDescent="0.25">
      <c r="A23" s="564"/>
      <c r="B23" s="579"/>
      <c r="C23" s="548"/>
      <c r="D23" s="551"/>
      <c r="E23" s="277">
        <v>2</v>
      </c>
      <c r="F23" s="328" t="s">
        <v>418</v>
      </c>
      <c r="G23" s="328" t="s">
        <v>408</v>
      </c>
      <c r="H23" s="378" t="s">
        <v>446</v>
      </c>
      <c r="I23" s="221" t="str">
        <f t="shared" si="0"/>
        <v>El auxiliar administrativo Valida cada vez que se emite un informe de ensayo, como soporte se diligencia el formato GLAB-FM-103 matriz de trazabilidad, verificando que  los tiempos  establecidos en la  solicitud de servicio se cumplan, de encontrarse desviaciones en los  tiempos se le comunica al cliente justificando las razones de dicho cambio.</v>
      </c>
      <c r="J23" s="382" t="s">
        <v>111</v>
      </c>
      <c r="K23" s="232">
        <f>+IFERROR(VLOOKUP($J23,'10 FORMULAS'!$B$51:$C$53,2,0),"")</f>
        <v>0.15</v>
      </c>
      <c r="L23" s="232" t="str">
        <f>+IF(J23="Preventivo","Probabilidad",IF(J23="Detectivo","Probabilidad",IF(#REF!="Correctivo","Impacto","")))</f>
        <v>Probabilidad</v>
      </c>
      <c r="M23" s="278" t="s">
        <v>112</v>
      </c>
      <c r="N23" s="232">
        <f>+IFERROR(VLOOKUP($M23,'10 FORMULAS'!$B$54:$C$55,2,0),"")</f>
        <v>0.15</v>
      </c>
      <c r="O23" s="279" t="s">
        <v>102</v>
      </c>
      <c r="P23" s="279" t="s">
        <v>307</v>
      </c>
      <c r="Q23" s="279" t="s">
        <v>115</v>
      </c>
      <c r="R23" s="279" t="s">
        <v>105</v>
      </c>
      <c r="S23" s="232">
        <f t="shared" si="1"/>
        <v>0.3</v>
      </c>
      <c r="T23" s="232">
        <f>+IFERROR(U22*S23,"")</f>
        <v>0.18</v>
      </c>
      <c r="U23" s="232">
        <f>+IFERROR(U22-T23,"")</f>
        <v>0.42</v>
      </c>
      <c r="V23" s="558"/>
      <c r="W23" s="38"/>
      <c r="X23" s="228"/>
      <c r="Y23" s="229"/>
      <c r="Z23" s="229"/>
    </row>
    <row r="24" spans="1:26" ht="128.44999999999999" customHeight="1" x14ac:dyDescent="0.25">
      <c r="A24" s="564"/>
      <c r="B24" s="579"/>
      <c r="C24" s="548"/>
      <c r="D24" s="551"/>
      <c r="E24" s="277">
        <v>3</v>
      </c>
      <c r="F24" s="328" t="s">
        <v>421</v>
      </c>
      <c r="G24" s="328" t="s">
        <v>404</v>
      </c>
      <c r="H24" s="378" t="s">
        <v>447</v>
      </c>
      <c r="I24" s="221" t="str">
        <f t="shared" si="0"/>
        <v>El supervisor del contrato Verifica cada vez que ingresa personal nuevo al laboratorio, que se firme el compromiso de confidencialidad e imparcialidad. Como evidencia se diligencia el formato GLAB-FM-126 compromiso de confidencialidad e imparcialidad, con el fin de garantizar la imparcialidad en la ejecución de las actividades del laboratorio. Si no se ha firmado el compromiso no se da inicio para desarrollar las actividades en el laboratorio.</v>
      </c>
      <c r="J24" s="382" t="s">
        <v>100</v>
      </c>
      <c r="K24" s="232">
        <f>+IFERROR(VLOOKUP($J24,'10 FORMULAS'!$B$51:$C$53,2,0),"")</f>
        <v>0.25</v>
      </c>
      <c r="L24" s="232" t="str">
        <f>+IF(J24="Preventivo","Probabilidad",IF(J24="Detectivo","Probabilidad",IF(#REF!="Correctivo","Impacto","")))</f>
        <v>Probabilidad</v>
      </c>
      <c r="M24" s="278" t="s">
        <v>112</v>
      </c>
      <c r="N24" s="232">
        <f>+IFERROR(VLOOKUP($M24,'10 FORMULAS'!$B$54:$C$55,2,0),"")</f>
        <v>0.15</v>
      </c>
      <c r="O24" s="279" t="s">
        <v>102</v>
      </c>
      <c r="P24" s="279" t="s">
        <v>307</v>
      </c>
      <c r="Q24" s="279" t="s">
        <v>104</v>
      </c>
      <c r="R24" s="279" t="s">
        <v>105</v>
      </c>
      <c r="S24" s="232">
        <f t="shared" si="1"/>
        <v>0.4</v>
      </c>
      <c r="T24" s="232">
        <f>+IFERROR(U23*S24,"")</f>
        <v>0.16800000000000001</v>
      </c>
      <c r="U24" s="232">
        <f>+IFERROR(U23-T24,"")</f>
        <v>0.252</v>
      </c>
      <c r="V24" s="558"/>
      <c r="W24" s="38"/>
      <c r="X24" s="228"/>
      <c r="Y24" s="229"/>
      <c r="Z24" s="229"/>
    </row>
    <row r="25" spans="1:26" ht="15" x14ac:dyDescent="0.25">
      <c r="A25" s="564"/>
      <c r="B25" s="579"/>
      <c r="C25" s="548"/>
      <c r="D25" s="551"/>
      <c r="E25" s="277">
        <v>4</v>
      </c>
      <c r="F25" s="258"/>
      <c r="G25" s="194"/>
      <c r="H25" s="194"/>
      <c r="I25" s="221" t="str">
        <f t="shared" si="0"/>
        <v xml:space="preserve">  </v>
      </c>
      <c r="J25" s="382"/>
      <c r="K25" s="232" t="str">
        <f>+IFERROR(VLOOKUP($J25,'10 FORMULAS'!$B$51:$C$53,2,0),"")</f>
        <v/>
      </c>
      <c r="L25" s="232" t="e">
        <f>+IF(J25="Preventivo","Probabilidad",IF(J25="Detectivo","Probabilidad",IF(#REF!="Correctivo","Impacto","")))</f>
        <v>#REF!</v>
      </c>
      <c r="M25" s="278"/>
      <c r="N25" s="232" t="str">
        <f>+IFERROR(VLOOKUP($M25,'10 FORMULAS'!$B$54:$C$55,2,0),"")</f>
        <v/>
      </c>
      <c r="O25" s="279"/>
      <c r="P25" s="279"/>
      <c r="Q25" s="279"/>
      <c r="R25" s="279"/>
      <c r="S25" s="232" t="str">
        <f t="shared" si="1"/>
        <v/>
      </c>
      <c r="T25" s="232" t="str">
        <f t="shared" ref="T25:T53" si="5">+IFERROR(C25*S25,"")</f>
        <v/>
      </c>
      <c r="U25" s="232" t="str">
        <f t="shared" ref="U25:U53" si="6">+IFERROR(S25-T25,"")</f>
        <v/>
      </c>
      <c r="V25" s="558"/>
      <c r="W25" s="38"/>
      <c r="X25" s="228"/>
      <c r="Y25" s="229"/>
      <c r="Z25" s="229"/>
    </row>
    <row r="26" spans="1:26" ht="15" x14ac:dyDescent="0.25">
      <c r="A26" s="564"/>
      <c r="B26" s="579"/>
      <c r="C26" s="548"/>
      <c r="D26" s="551"/>
      <c r="E26" s="277">
        <v>5</v>
      </c>
      <c r="F26" s="258"/>
      <c r="G26" s="194"/>
      <c r="H26" s="194"/>
      <c r="I26" s="221" t="str">
        <f t="shared" si="0"/>
        <v xml:space="preserve">  </v>
      </c>
      <c r="J26" s="382"/>
      <c r="K26" s="232" t="str">
        <f>+IFERROR(VLOOKUP($J26,'10 FORMULAS'!$B$51:$C$53,2,0),"")</f>
        <v/>
      </c>
      <c r="L26" s="232" t="e">
        <f>+IF(J26="Preventivo","Probabilidad",IF(J26="Detectivo","Probabilidad",IF(#REF!="Correctivo","Impacto","")))</f>
        <v>#REF!</v>
      </c>
      <c r="M26" s="278"/>
      <c r="N26" s="232" t="str">
        <f>+IFERROR(VLOOKUP($M26,'10 FORMULAS'!$B$54:$C$55,2,0),"")</f>
        <v/>
      </c>
      <c r="O26" s="279"/>
      <c r="P26" s="279"/>
      <c r="Q26" s="279"/>
      <c r="R26" s="279"/>
      <c r="S26" s="232" t="str">
        <f t="shared" si="1"/>
        <v/>
      </c>
      <c r="T26" s="232" t="str">
        <f t="shared" si="5"/>
        <v/>
      </c>
      <c r="U26" s="232" t="str">
        <f t="shared" si="6"/>
        <v/>
      </c>
      <c r="V26" s="558"/>
      <c r="W26" s="38"/>
      <c r="X26" s="228"/>
      <c r="Y26" s="229"/>
      <c r="Z26" s="229"/>
    </row>
    <row r="27" spans="1:26" ht="15" thickBot="1" x14ac:dyDescent="0.3">
      <c r="A27" s="565"/>
      <c r="B27" s="581"/>
      <c r="C27" s="549"/>
      <c r="D27" s="552"/>
      <c r="E27" s="280">
        <v>6</v>
      </c>
      <c r="F27" s="261"/>
      <c r="G27" s="195"/>
      <c r="H27" s="195"/>
      <c r="I27" s="343" t="str">
        <f t="shared" si="0"/>
        <v xml:space="preserve">  </v>
      </c>
      <c r="J27" s="384"/>
      <c r="K27" s="344" t="str">
        <f>+IFERROR(VLOOKUP($J27,'10 FORMULAS'!$B$51:$C$53,2,0),"")</f>
        <v/>
      </c>
      <c r="L27" s="344" t="e">
        <f>+IF(J27="Preventivo","Probabilidad",IF(J27="Detectivo","Probabilidad",IF(#REF!="Correctivo","Impacto","")))</f>
        <v>#REF!</v>
      </c>
      <c r="M27" s="345"/>
      <c r="N27" s="344" t="str">
        <f>+IFERROR(VLOOKUP($M27,'10 FORMULAS'!$B$54:$C$55,2,0),"")</f>
        <v/>
      </c>
      <c r="O27" s="346"/>
      <c r="P27" s="346"/>
      <c r="Q27" s="346"/>
      <c r="R27" s="346"/>
      <c r="S27" s="344" t="str">
        <f t="shared" si="1"/>
        <v/>
      </c>
      <c r="T27" s="344" t="str">
        <f t="shared" si="5"/>
        <v/>
      </c>
      <c r="U27" s="344" t="str">
        <f t="shared" si="6"/>
        <v/>
      </c>
      <c r="V27" s="559"/>
      <c r="W27" s="38"/>
    </row>
    <row r="28" spans="1:26" ht="111" customHeight="1" x14ac:dyDescent="0.25">
      <c r="A28" s="563" t="str">
        <f>'2 CONTEXTO E IDENTIFICACIÓN'!A12</f>
        <v>R4</v>
      </c>
      <c r="B28" s="578" t="str">
        <f>+'2 CONTEXTO E IDENTIFICACIÓN'!J12</f>
        <v>Posibilidad de perdida de integridad porperdidad de la integridad a causa de Ausencia de controles para la prevención y protección de incendios de manera automática.</v>
      </c>
      <c r="C28" s="547">
        <f>+'3 PROBABIL E IMPACTO INHERENTE'!E12</f>
        <v>1</v>
      </c>
      <c r="D28" s="550">
        <f>+'3 PROBABIL E IMPACTO INHERENTE'!M12</f>
        <v>0.4</v>
      </c>
      <c r="E28" s="338">
        <v>1</v>
      </c>
      <c r="F28" s="347" t="s">
        <v>428</v>
      </c>
      <c r="G28" s="387" t="s">
        <v>404</v>
      </c>
      <c r="H28" s="377" t="s">
        <v>448</v>
      </c>
      <c r="I28" s="400" t="str">
        <f t="shared" si="0"/>
        <v>El líder de acreditación Verifica Cuatrimestralmente que los permisos asignados en el repositorio para modificar, crear y visualizar los documentos del laboratorio estén de acuerdo al rol desempeñado por cada persona, deja como evidencia un acta de reunión en el formato GDOC-FM-016 . Si se encuentra alguna diferencia en los permisos se pone una mesa de ayuda para solicitar  la modificación.</v>
      </c>
      <c r="J28" s="381" t="s">
        <v>100</v>
      </c>
      <c r="K28" s="340">
        <f>+IFERROR(VLOOKUP($J28,'10 FORMULAS'!$B$51:$C$53,2,0),"")</f>
        <v>0.25</v>
      </c>
      <c r="L28" s="340" t="str">
        <f>+IF(J28="Preventivo","Probabilidad",IF(J28="Detectivo","Probabilidad",IF(#REF!="Correctivo","Impacto","")))</f>
        <v>Probabilidad</v>
      </c>
      <c r="M28" s="341" t="s">
        <v>112</v>
      </c>
      <c r="N28" s="340">
        <f>+IFERROR(VLOOKUP($M28,'10 FORMULAS'!$B$54:$C$55,2,0),"")</f>
        <v>0.15</v>
      </c>
      <c r="O28" s="342" t="s">
        <v>123</v>
      </c>
      <c r="P28" s="342" t="s">
        <v>355</v>
      </c>
      <c r="Q28" s="342" t="s">
        <v>104</v>
      </c>
      <c r="R28" s="342" t="s">
        <v>105</v>
      </c>
      <c r="S28" s="340">
        <f t="shared" si="1"/>
        <v>0.4</v>
      </c>
      <c r="T28" s="340">
        <f>+IFERROR(C28*S28,"")</f>
        <v>0.4</v>
      </c>
      <c r="U28" s="340">
        <f>+IFERROR(C28-T28,"")</f>
        <v>0.6</v>
      </c>
      <c r="V28" s="557">
        <f>+U31</f>
        <v>0.1512</v>
      </c>
      <c r="W28" s="38"/>
      <c r="X28" s="228"/>
      <c r="Y28" s="229"/>
      <c r="Z28" s="229"/>
    </row>
    <row r="29" spans="1:26" ht="75.95" customHeight="1" x14ac:dyDescent="0.25">
      <c r="A29" s="564"/>
      <c r="B29" s="579"/>
      <c r="C29" s="548"/>
      <c r="D29" s="551"/>
      <c r="E29" s="277">
        <v>2</v>
      </c>
      <c r="F29" s="328" t="s">
        <v>429</v>
      </c>
      <c r="G29" s="328" t="s">
        <v>404</v>
      </c>
      <c r="H29" s="378" t="s">
        <v>449</v>
      </c>
      <c r="I29" s="152" t="str">
        <f t="shared" si="0"/>
        <v>El coordinador técnico Verifica cada vez que aprueba un informe, lo firma en ORFEO con el fin de evitar modificaciones sobre el informe definitivo, si el informe de ensayo se envia en formato diferente al pdf no será válido.</v>
      </c>
      <c r="J29" s="382" t="s">
        <v>100</v>
      </c>
      <c r="K29" s="232">
        <f>+IFERROR(VLOOKUP($J29,'10 FORMULAS'!$B$51:$C$53,2,0),"")</f>
        <v>0.25</v>
      </c>
      <c r="L29" s="232" t="str">
        <f>+IF(J29="Preventivo","Probabilidad",IF(J29="Detectivo","Probabilidad",IF(#REF!="Correctivo","Impacto","")))</f>
        <v>Probabilidad</v>
      </c>
      <c r="M29" s="278" t="s">
        <v>112</v>
      </c>
      <c r="N29" s="232">
        <f>+IFERROR(VLOOKUP($M29,'10 FORMULAS'!$B$54:$C$55,2,0),"")</f>
        <v>0.15</v>
      </c>
      <c r="O29" s="279" t="s">
        <v>102</v>
      </c>
      <c r="P29" s="279" t="s">
        <v>307</v>
      </c>
      <c r="Q29" s="279" t="s">
        <v>115</v>
      </c>
      <c r="R29" s="279" t="s">
        <v>105</v>
      </c>
      <c r="S29" s="232">
        <f t="shared" si="1"/>
        <v>0.4</v>
      </c>
      <c r="T29" s="232">
        <f>+IFERROR(U28*S29,"")</f>
        <v>0.24</v>
      </c>
      <c r="U29" s="232">
        <f>+IFERROR(U28-T29,"")</f>
        <v>0.36</v>
      </c>
      <c r="V29" s="558"/>
      <c r="W29" s="38"/>
      <c r="X29" s="228"/>
      <c r="Y29" s="229"/>
      <c r="Z29" s="229"/>
    </row>
    <row r="30" spans="1:26" ht="187.5" customHeight="1" x14ac:dyDescent="0.25">
      <c r="A30" s="564"/>
      <c r="B30" s="579"/>
      <c r="C30" s="548"/>
      <c r="D30" s="551"/>
      <c r="E30" s="277">
        <v>3</v>
      </c>
      <c r="F30" s="401" t="s">
        <v>430</v>
      </c>
      <c r="G30" s="401" t="s">
        <v>404</v>
      </c>
      <c r="H30" s="402" t="s">
        <v>450</v>
      </c>
      <c r="I30" s="152" t="str">
        <f t="shared" si="0"/>
        <v>El auxiliar técnico Verifica Que cada vez que se va a modificar un registro de toma de datos de ensayo el laboratorista, haya trazado una línea DIAGONAL sobre el dato a modificar con el fin de que el cambio sea trazable a la versión inmediatamente anterior. Como evidencia se tiene el registro de toma datos con la trazabilidad de las modificaciones realizadas. Si no se cuenta con la evidencia de la modificación se devuelve el registro de toma de datos al laboratorista.</v>
      </c>
      <c r="J30" s="382" t="s">
        <v>111</v>
      </c>
      <c r="K30" s="232">
        <f>+IFERROR(VLOOKUP($J30,'10 FORMULAS'!$B$51:$C$53,2,0),"")</f>
        <v>0.15</v>
      </c>
      <c r="L30" s="232" t="str">
        <f>+IF(J30="Preventivo","Probabilidad",IF(J30="Detectivo","Probabilidad",IF(#REF!="Correctivo","Impacto","")))</f>
        <v>Probabilidad</v>
      </c>
      <c r="M30" s="278" t="s">
        <v>112</v>
      </c>
      <c r="N30" s="232">
        <f>+IFERROR(VLOOKUP($M30,'10 FORMULAS'!$B$54:$C$55,2,0),"")</f>
        <v>0.15</v>
      </c>
      <c r="O30" s="279" t="s">
        <v>102</v>
      </c>
      <c r="P30" s="279" t="s">
        <v>307</v>
      </c>
      <c r="Q30" s="279" t="s">
        <v>104</v>
      </c>
      <c r="R30" s="279" t="s">
        <v>105</v>
      </c>
      <c r="S30" s="232">
        <f t="shared" si="1"/>
        <v>0.3</v>
      </c>
      <c r="T30" s="232">
        <f>+IFERROR(U29*S30,"")</f>
        <v>0.108</v>
      </c>
      <c r="U30" s="232">
        <f>+IFERROR(U29-T30,"")</f>
        <v>0.252</v>
      </c>
      <c r="V30" s="558"/>
      <c r="W30" s="38"/>
      <c r="X30" s="228"/>
      <c r="Y30" s="229"/>
      <c r="Z30" s="229"/>
    </row>
    <row r="31" spans="1:26" ht="90.6" customHeight="1" x14ac:dyDescent="0.25">
      <c r="A31" s="564"/>
      <c r="B31" s="579"/>
      <c r="C31" s="548"/>
      <c r="D31" s="551"/>
      <c r="E31" s="277">
        <v>4</v>
      </c>
      <c r="F31" s="328" t="s">
        <v>428</v>
      </c>
      <c r="G31" s="328" t="s">
        <v>410</v>
      </c>
      <c r="H31" s="378" t="s">
        <v>451</v>
      </c>
      <c r="I31" s="152" t="str">
        <f t="shared" si="0"/>
        <v>El líder de acreditación Revisa mensualmente que se haya generado una copia digital de los registros de toma de datos en el repositorio. En el  caso de no encontrar el archivo digitalizado, se solicita la digitalización de inmediato.</v>
      </c>
      <c r="J31" s="382" t="s">
        <v>100</v>
      </c>
      <c r="K31" s="232">
        <f>+IFERROR(VLOOKUP($J31,'10 FORMULAS'!$B$51:$C$53,2,0),"")</f>
        <v>0.25</v>
      </c>
      <c r="L31" s="232" t="str">
        <f>+IF(J31="Preventivo","Probabilidad",IF(J31="Detectivo","Probabilidad",IF(#REF!="Correctivo","Impacto","")))</f>
        <v>Probabilidad</v>
      </c>
      <c r="M31" s="278" t="s">
        <v>112</v>
      </c>
      <c r="N31" s="232">
        <f>+IFERROR(VLOOKUP($M31,'10 FORMULAS'!$B$54:$C$55,2,0),"")</f>
        <v>0.15</v>
      </c>
      <c r="O31" s="279" t="s">
        <v>123</v>
      </c>
      <c r="P31" s="279" t="s">
        <v>203</v>
      </c>
      <c r="Q31" s="279" t="s">
        <v>115</v>
      </c>
      <c r="R31" s="279" t="s">
        <v>105</v>
      </c>
      <c r="S31" s="232">
        <f t="shared" si="1"/>
        <v>0.4</v>
      </c>
      <c r="T31" s="232">
        <f>+IFERROR(U30*S31,"")</f>
        <v>0.1008</v>
      </c>
      <c r="U31" s="232">
        <f>+IFERROR(U30-T31,"")</f>
        <v>0.1512</v>
      </c>
      <c r="V31" s="558"/>
      <c r="W31" s="38"/>
      <c r="X31" s="228"/>
      <c r="Y31" s="229"/>
      <c r="Z31" s="229"/>
    </row>
    <row r="32" spans="1:26" ht="15" x14ac:dyDescent="0.25">
      <c r="A32" s="564"/>
      <c r="B32" s="579"/>
      <c r="C32" s="548"/>
      <c r="D32" s="551"/>
      <c r="E32" s="277">
        <v>5</v>
      </c>
      <c r="F32" s="258"/>
      <c r="G32" s="194"/>
      <c r="H32" s="194"/>
      <c r="I32" s="221" t="str">
        <f t="shared" si="0"/>
        <v xml:space="preserve">  </v>
      </c>
      <c r="J32" s="382"/>
      <c r="K32" s="232" t="str">
        <f>+IFERROR(VLOOKUP($J32,'10 FORMULAS'!$B$51:$C$53,2,0),"")</f>
        <v/>
      </c>
      <c r="L32" s="232" t="e">
        <f>+IF(J32="Preventivo","Probabilidad",IF(J32="Detectivo","Probabilidad",IF(#REF!="Correctivo","Impacto","")))</f>
        <v>#REF!</v>
      </c>
      <c r="M32" s="278"/>
      <c r="N32" s="232" t="str">
        <f>+IFERROR(VLOOKUP($M32,'10 FORMULAS'!$B$54:$C$55,2,0),"")</f>
        <v/>
      </c>
      <c r="O32" s="279"/>
      <c r="P32" s="279"/>
      <c r="Q32" s="279"/>
      <c r="R32" s="279"/>
      <c r="S32" s="232" t="str">
        <f t="shared" si="1"/>
        <v/>
      </c>
      <c r="T32" s="232" t="str">
        <f t="shared" si="5"/>
        <v/>
      </c>
      <c r="U32" s="232" t="str">
        <f t="shared" si="6"/>
        <v/>
      </c>
      <c r="V32" s="558"/>
      <c r="W32" s="38"/>
      <c r="X32" s="228"/>
      <c r="Y32" s="229"/>
      <c r="Z32" s="229"/>
    </row>
    <row r="33" spans="1:26" ht="15" thickBot="1" x14ac:dyDescent="0.3">
      <c r="A33" s="565"/>
      <c r="B33" s="581"/>
      <c r="C33" s="549"/>
      <c r="D33" s="552"/>
      <c r="E33" s="280">
        <v>6</v>
      </c>
      <c r="F33" s="261"/>
      <c r="G33" s="195"/>
      <c r="H33" s="195"/>
      <c r="I33" s="343" t="str">
        <f t="shared" si="0"/>
        <v xml:space="preserve">  </v>
      </c>
      <c r="J33" s="384"/>
      <c r="K33" s="344" t="str">
        <f>+IFERROR(VLOOKUP($J33,'10 FORMULAS'!$B$51:$C$53,2,0),"")</f>
        <v/>
      </c>
      <c r="L33" s="344" t="e">
        <f>+IF(J33="Preventivo","Probabilidad",IF(J33="Detectivo","Probabilidad",IF(#REF!="Correctivo","Impacto","")))</f>
        <v>#REF!</v>
      </c>
      <c r="M33" s="345"/>
      <c r="N33" s="344" t="str">
        <f>+IFERROR(VLOOKUP($M33,'10 FORMULAS'!$B$54:$C$55,2,0),"")</f>
        <v/>
      </c>
      <c r="O33" s="346"/>
      <c r="P33" s="346"/>
      <c r="Q33" s="346"/>
      <c r="R33" s="346"/>
      <c r="S33" s="344" t="str">
        <f t="shared" si="1"/>
        <v/>
      </c>
      <c r="T33" s="344" t="str">
        <f t="shared" si="5"/>
        <v/>
      </c>
      <c r="U33" s="344" t="str">
        <f t="shared" si="6"/>
        <v/>
      </c>
      <c r="V33" s="559"/>
      <c r="W33" s="38"/>
    </row>
    <row r="34" spans="1:26" ht="29.45" customHeight="1" x14ac:dyDescent="0.25">
      <c r="A34" s="569" t="str">
        <f>'2 CONTEXTO E IDENTIFICACIÓN'!A13</f>
        <v>R5</v>
      </c>
      <c r="B34" s="570" t="str">
        <f>+'2 CONTEXTO E IDENTIFICACIÓN'!J13</f>
        <v xml:space="preserve"> por a causa de </v>
      </c>
      <c r="C34" s="556" t="str">
        <f>+'3 PROBABIL E IMPACTO INHERENTE'!E13</f>
        <v/>
      </c>
      <c r="D34" s="554" t="str">
        <f>+'3 PROBABIL E IMPACTO INHERENTE'!M13</f>
        <v/>
      </c>
      <c r="E34" s="281">
        <v>1</v>
      </c>
      <c r="F34" s="257"/>
      <c r="G34" s="254"/>
      <c r="H34" s="254"/>
      <c r="I34" s="334" t="str">
        <f t="shared" si="0"/>
        <v xml:space="preserve">  </v>
      </c>
      <c r="J34" s="385"/>
      <c r="K34" s="335" t="str">
        <f>+IFERROR(VLOOKUP($J34,'10 FORMULAS'!$B$51:$C$53,2,0),"")</f>
        <v/>
      </c>
      <c r="L34" s="335" t="e">
        <f>+IF(J34="Preventivo","Probabilidad",IF(J34="Detectivo","Probabilidad",IF(#REF!="Correctivo","Impacto","")))</f>
        <v>#REF!</v>
      </c>
      <c r="M34" s="336"/>
      <c r="N34" s="335" t="str">
        <f>+IFERROR(VLOOKUP($M34,'10 FORMULAS'!$B$54:$C$55,2,0),"")</f>
        <v/>
      </c>
      <c r="O34" s="337"/>
      <c r="P34" s="337"/>
      <c r="Q34" s="337"/>
      <c r="R34" s="337"/>
      <c r="S34" s="335" t="str">
        <f t="shared" si="1"/>
        <v/>
      </c>
      <c r="T34" s="335" t="str">
        <f t="shared" si="5"/>
        <v/>
      </c>
      <c r="U34" s="335" t="str">
        <f>+IFERROR(C34-T34,"")</f>
        <v/>
      </c>
      <c r="V34" s="544"/>
      <c r="W34" s="38"/>
      <c r="X34" s="228"/>
      <c r="Y34" s="229"/>
      <c r="Z34" s="229"/>
    </row>
    <row r="35" spans="1:26" ht="29.45" customHeight="1" x14ac:dyDescent="0.25">
      <c r="A35" s="569"/>
      <c r="B35" s="570"/>
      <c r="C35" s="556"/>
      <c r="D35" s="554"/>
      <c r="E35" s="277">
        <v>2</v>
      </c>
      <c r="F35" s="257"/>
      <c r="G35" s="254"/>
      <c r="H35" s="254"/>
      <c r="I35" s="221" t="str">
        <f t="shared" si="0"/>
        <v xml:space="preserve">  </v>
      </c>
      <c r="J35" s="382"/>
      <c r="K35" s="232" t="str">
        <f>+IFERROR(VLOOKUP($J35,'10 FORMULAS'!$B$51:$C$53,2,0),"")</f>
        <v/>
      </c>
      <c r="L35" s="232" t="e">
        <f>+IF(J35="Preventivo","Probabilidad",IF(J35="Detectivo","Probabilidad",IF(#REF!="Correctivo","Impacto","")))</f>
        <v>#REF!</v>
      </c>
      <c r="M35" s="278"/>
      <c r="N35" s="232" t="str">
        <f>+IFERROR(VLOOKUP($M35,'10 FORMULAS'!$B$54:$C$55,2,0),"")</f>
        <v/>
      </c>
      <c r="O35" s="279"/>
      <c r="P35" s="279"/>
      <c r="Q35" s="279"/>
      <c r="R35" s="279"/>
      <c r="S35" s="232" t="str">
        <f t="shared" si="1"/>
        <v/>
      </c>
      <c r="T35" s="232" t="str">
        <f t="shared" si="5"/>
        <v/>
      </c>
      <c r="U35" s="232" t="str">
        <f t="shared" si="6"/>
        <v/>
      </c>
      <c r="V35" s="544"/>
      <c r="W35" s="38"/>
      <c r="X35" s="228"/>
      <c r="Y35" s="229"/>
      <c r="Z35" s="229"/>
    </row>
    <row r="36" spans="1:26" ht="29.45" customHeight="1" x14ac:dyDescent="0.25">
      <c r="A36" s="569"/>
      <c r="B36" s="570"/>
      <c r="C36" s="556"/>
      <c r="D36" s="554"/>
      <c r="E36" s="277">
        <v>3</v>
      </c>
      <c r="F36" s="257"/>
      <c r="G36" s="254"/>
      <c r="H36" s="254"/>
      <c r="I36" s="221" t="str">
        <f t="shared" si="0"/>
        <v xml:space="preserve">  </v>
      </c>
      <c r="J36" s="382"/>
      <c r="K36" s="232" t="str">
        <f>+IFERROR(VLOOKUP($J36,'10 FORMULAS'!$B$51:$C$53,2,0),"")</f>
        <v/>
      </c>
      <c r="L36" s="232" t="e">
        <f>+IF(J36="Preventivo","Probabilidad",IF(J36="Detectivo","Probabilidad",IF(#REF!="Correctivo","Impacto","")))</f>
        <v>#REF!</v>
      </c>
      <c r="M36" s="278"/>
      <c r="N36" s="232" t="str">
        <f>+IFERROR(VLOOKUP($M36,'10 FORMULAS'!$B$54:$C$55,2,0),"")</f>
        <v/>
      </c>
      <c r="O36" s="279"/>
      <c r="P36" s="279"/>
      <c r="Q36" s="279"/>
      <c r="R36" s="279"/>
      <c r="S36" s="232" t="str">
        <f t="shared" si="1"/>
        <v/>
      </c>
      <c r="T36" s="232" t="str">
        <f t="shared" si="5"/>
        <v/>
      </c>
      <c r="U36" s="232" t="str">
        <f t="shared" si="6"/>
        <v/>
      </c>
      <c r="V36" s="544"/>
      <c r="W36" s="38"/>
      <c r="X36" s="228"/>
      <c r="Y36" s="229"/>
      <c r="Z36" s="229"/>
    </row>
    <row r="37" spans="1:26" ht="29.45" customHeight="1" x14ac:dyDescent="0.25">
      <c r="A37" s="564"/>
      <c r="B37" s="567"/>
      <c r="C37" s="548"/>
      <c r="D37" s="551"/>
      <c r="E37" s="277">
        <v>4</v>
      </c>
      <c r="F37" s="258"/>
      <c r="G37" s="194"/>
      <c r="H37" s="194"/>
      <c r="I37" s="221" t="str">
        <f t="shared" si="0"/>
        <v xml:space="preserve">  </v>
      </c>
      <c r="J37" s="382"/>
      <c r="K37" s="232" t="str">
        <f>+IFERROR(VLOOKUP($J37,'10 FORMULAS'!$B$51:$C$53,2,0),"")</f>
        <v/>
      </c>
      <c r="L37" s="232" t="e">
        <f>+IF(J37="Preventivo","Probabilidad",IF(J37="Detectivo","Probabilidad",IF(#REF!="Correctivo","Impacto","")))</f>
        <v>#REF!</v>
      </c>
      <c r="M37" s="278"/>
      <c r="N37" s="232" t="str">
        <f>+IFERROR(VLOOKUP($M37,'10 FORMULAS'!$B$54:$C$55,2,0),"")</f>
        <v/>
      </c>
      <c r="O37" s="279"/>
      <c r="P37" s="279"/>
      <c r="Q37" s="279"/>
      <c r="R37" s="279"/>
      <c r="S37" s="232" t="str">
        <f t="shared" si="1"/>
        <v/>
      </c>
      <c r="T37" s="232" t="str">
        <f t="shared" si="5"/>
        <v/>
      </c>
      <c r="U37" s="232" t="str">
        <f t="shared" si="6"/>
        <v/>
      </c>
      <c r="V37" s="545"/>
      <c r="W37" s="38"/>
      <c r="X37" s="228"/>
      <c r="Y37" s="229"/>
      <c r="Z37" s="229"/>
    </row>
    <row r="38" spans="1:26" ht="29.45" customHeight="1" x14ac:dyDescent="0.25">
      <c r="A38" s="564"/>
      <c r="B38" s="567"/>
      <c r="C38" s="548"/>
      <c r="D38" s="551"/>
      <c r="E38" s="277">
        <v>5</v>
      </c>
      <c r="F38" s="258"/>
      <c r="G38" s="194"/>
      <c r="H38" s="194"/>
      <c r="I38" s="221" t="str">
        <f t="shared" si="0"/>
        <v xml:space="preserve">  </v>
      </c>
      <c r="J38" s="382"/>
      <c r="K38" s="232" t="str">
        <f>+IFERROR(VLOOKUP($J38,'10 FORMULAS'!$B$51:$C$53,2,0),"")</f>
        <v/>
      </c>
      <c r="L38" s="232" t="e">
        <f>+IF(J38="Preventivo","Probabilidad",IF(J38="Detectivo","Probabilidad",IF(#REF!="Correctivo","Impacto","")))</f>
        <v>#REF!</v>
      </c>
      <c r="M38" s="278"/>
      <c r="N38" s="232" t="str">
        <f>+IFERROR(VLOOKUP($M38,'10 FORMULAS'!$B$54:$C$55,2,0),"")</f>
        <v/>
      </c>
      <c r="O38" s="279"/>
      <c r="P38" s="279"/>
      <c r="Q38" s="279"/>
      <c r="R38" s="279"/>
      <c r="S38" s="232" t="str">
        <f t="shared" si="1"/>
        <v/>
      </c>
      <c r="T38" s="232" t="str">
        <f t="shared" si="5"/>
        <v/>
      </c>
      <c r="U38" s="232" t="str">
        <f t="shared" si="6"/>
        <v/>
      </c>
      <c r="V38" s="545"/>
      <c r="W38" s="38"/>
      <c r="X38" s="228"/>
      <c r="Y38" s="229"/>
      <c r="Z38" s="229"/>
    </row>
    <row r="39" spans="1:26" ht="29.45" customHeight="1" thickBot="1" x14ac:dyDescent="0.3">
      <c r="A39" s="565"/>
      <c r="B39" s="568"/>
      <c r="C39" s="549"/>
      <c r="D39" s="552"/>
      <c r="E39" s="277">
        <v>6</v>
      </c>
      <c r="F39" s="261"/>
      <c r="G39" s="195"/>
      <c r="H39" s="195"/>
      <c r="I39" s="221" t="str">
        <f t="shared" si="0"/>
        <v xml:space="preserve">  </v>
      </c>
      <c r="J39" s="382"/>
      <c r="K39" s="232" t="str">
        <f>+IFERROR(VLOOKUP($J39,'10 FORMULAS'!$B$51:$C$53,2,0),"")</f>
        <v/>
      </c>
      <c r="L39" s="232" t="e">
        <f>+IF(J39="Preventivo","Probabilidad",IF(J39="Detectivo","Probabilidad",IF(#REF!="Correctivo","Impacto","")))</f>
        <v>#REF!</v>
      </c>
      <c r="M39" s="278"/>
      <c r="N39" s="232" t="str">
        <f>+IFERROR(VLOOKUP($M39,'10 FORMULAS'!$B$54:$C$55,2,0),"")</f>
        <v/>
      </c>
      <c r="O39" s="279"/>
      <c r="P39" s="279"/>
      <c r="Q39" s="279"/>
      <c r="R39" s="279"/>
      <c r="S39" s="232" t="str">
        <f t="shared" si="1"/>
        <v/>
      </c>
      <c r="T39" s="232" t="str">
        <f t="shared" si="5"/>
        <v/>
      </c>
      <c r="U39" s="232" t="str">
        <f t="shared" si="6"/>
        <v/>
      </c>
      <c r="V39" s="546"/>
      <c r="W39" s="38"/>
    </row>
    <row r="40" spans="1:26" ht="29.45" customHeight="1" x14ac:dyDescent="0.25">
      <c r="A40" s="563" t="str">
        <f>'2 CONTEXTO E IDENTIFICACIÓN'!A14</f>
        <v>R6</v>
      </c>
      <c r="B40" s="566" t="str">
        <f>+'2 CONTEXTO E IDENTIFICACIÓN'!J14</f>
        <v xml:space="preserve"> por a causa de </v>
      </c>
      <c r="C40" s="547" t="str">
        <f>+'3 PROBABIL E IMPACTO INHERENTE'!E14</f>
        <v/>
      </c>
      <c r="D40" s="550" t="str">
        <f>+'3 PROBABIL E IMPACTO INHERENTE'!M14</f>
        <v/>
      </c>
      <c r="E40" s="277">
        <v>1</v>
      </c>
      <c r="F40" s="259"/>
      <c r="G40" s="52"/>
      <c r="H40" s="52"/>
      <c r="I40" s="221" t="str">
        <f t="shared" si="0"/>
        <v xml:space="preserve">  </v>
      </c>
      <c r="J40" s="382"/>
      <c r="K40" s="232" t="str">
        <f>+IFERROR(VLOOKUP($J40,'10 FORMULAS'!$B$51:$C$53,2,0),"")</f>
        <v/>
      </c>
      <c r="L40" s="232" t="e">
        <f>+IF(J40="Preventivo","Probabilidad",IF(J40="Detectivo","Probabilidad",IF(#REF!="Correctivo","Impacto","")))</f>
        <v>#REF!</v>
      </c>
      <c r="M40" s="278"/>
      <c r="N40" s="232" t="str">
        <f>+IFERROR(VLOOKUP($M40,'10 FORMULAS'!$B$54:$C$55,2,0),"")</f>
        <v/>
      </c>
      <c r="O40" s="279"/>
      <c r="P40" s="279"/>
      <c r="Q40" s="279"/>
      <c r="R40" s="279"/>
      <c r="S40" s="232" t="str">
        <f t="shared" si="1"/>
        <v/>
      </c>
      <c r="T40" s="232" t="str">
        <f t="shared" si="5"/>
        <v/>
      </c>
      <c r="U40" s="232" t="str">
        <f t="shared" si="6"/>
        <v/>
      </c>
      <c r="V40" s="543"/>
      <c r="W40" s="38"/>
      <c r="X40" s="228"/>
      <c r="Y40" s="229"/>
      <c r="Z40" s="229"/>
    </row>
    <row r="41" spans="1:26" ht="29.45" customHeight="1" x14ac:dyDescent="0.25">
      <c r="A41" s="569"/>
      <c r="B41" s="570"/>
      <c r="C41" s="556"/>
      <c r="D41" s="554"/>
      <c r="E41" s="277">
        <v>2</v>
      </c>
      <c r="F41" s="257"/>
      <c r="G41" s="254"/>
      <c r="H41" s="254"/>
      <c r="I41" s="221" t="str">
        <f t="shared" si="0"/>
        <v xml:space="preserve">  </v>
      </c>
      <c r="J41" s="382"/>
      <c r="K41" s="232" t="str">
        <f>+IFERROR(VLOOKUP($J41,'10 FORMULAS'!$B$51:$C$53,2,0),"")</f>
        <v/>
      </c>
      <c r="L41" s="232" t="e">
        <f>+IF(J41="Preventivo","Probabilidad",IF(J41="Detectivo","Probabilidad",IF(#REF!="Correctivo","Impacto","")))</f>
        <v>#REF!</v>
      </c>
      <c r="M41" s="278"/>
      <c r="N41" s="232" t="str">
        <f>+IFERROR(VLOOKUP($M41,'10 FORMULAS'!$B$54:$C$55,2,0),"")</f>
        <v/>
      </c>
      <c r="O41" s="279"/>
      <c r="P41" s="279"/>
      <c r="Q41" s="279"/>
      <c r="R41" s="279"/>
      <c r="S41" s="232" t="str">
        <f t="shared" si="1"/>
        <v/>
      </c>
      <c r="T41" s="232" t="str">
        <f t="shared" si="5"/>
        <v/>
      </c>
      <c r="U41" s="232" t="str">
        <f t="shared" si="6"/>
        <v/>
      </c>
      <c r="V41" s="544"/>
      <c r="W41" s="38"/>
      <c r="X41" s="228"/>
      <c r="Y41" s="229"/>
      <c r="Z41" s="229"/>
    </row>
    <row r="42" spans="1:26" ht="29.45" customHeight="1" x14ac:dyDescent="0.25">
      <c r="A42" s="569"/>
      <c r="B42" s="570"/>
      <c r="C42" s="556"/>
      <c r="D42" s="554"/>
      <c r="E42" s="277">
        <v>3</v>
      </c>
      <c r="F42" s="257"/>
      <c r="G42" s="254"/>
      <c r="H42" s="254"/>
      <c r="I42" s="221" t="str">
        <f t="shared" si="0"/>
        <v xml:space="preserve">  </v>
      </c>
      <c r="J42" s="382"/>
      <c r="K42" s="232" t="str">
        <f>+IFERROR(VLOOKUP($J42,'10 FORMULAS'!$B$51:$C$53,2,0),"")</f>
        <v/>
      </c>
      <c r="L42" s="232" t="e">
        <f>+IF(J42="Preventivo","Probabilidad",IF(J42="Detectivo","Probabilidad",IF(#REF!="Correctivo","Impacto","")))</f>
        <v>#REF!</v>
      </c>
      <c r="M42" s="278"/>
      <c r="N42" s="232" t="str">
        <f>+IFERROR(VLOOKUP($M42,'10 FORMULAS'!$B$54:$C$55,2,0),"")</f>
        <v/>
      </c>
      <c r="O42" s="279"/>
      <c r="P42" s="279"/>
      <c r="Q42" s="279"/>
      <c r="R42" s="279"/>
      <c r="S42" s="232" t="str">
        <f t="shared" ref="S42:S73" si="7">+IFERROR($K42+$N42,"")</f>
        <v/>
      </c>
      <c r="T42" s="232" t="str">
        <f t="shared" si="5"/>
        <v/>
      </c>
      <c r="U42" s="232" t="str">
        <f t="shared" si="6"/>
        <v/>
      </c>
      <c r="V42" s="544"/>
      <c r="W42" s="38"/>
      <c r="X42" s="228"/>
      <c r="Y42" s="229"/>
      <c r="Z42" s="229"/>
    </row>
    <row r="43" spans="1:26" ht="29.45" customHeight="1" x14ac:dyDescent="0.25">
      <c r="A43" s="564"/>
      <c r="B43" s="567"/>
      <c r="C43" s="548"/>
      <c r="D43" s="551"/>
      <c r="E43" s="277">
        <v>4</v>
      </c>
      <c r="F43" s="258"/>
      <c r="G43" s="194"/>
      <c r="H43" s="194"/>
      <c r="I43" s="221" t="str">
        <f t="shared" si="0"/>
        <v xml:space="preserve">  </v>
      </c>
      <c r="J43" s="382"/>
      <c r="K43" s="232" t="str">
        <f>+IFERROR(VLOOKUP($J43,'10 FORMULAS'!$B$51:$C$53,2,0),"")</f>
        <v/>
      </c>
      <c r="L43" s="232" t="e">
        <f>+IF(J43="Preventivo","Probabilidad",IF(J43="Detectivo","Probabilidad",IF(#REF!="Correctivo","Impacto","")))</f>
        <v>#REF!</v>
      </c>
      <c r="M43" s="278"/>
      <c r="N43" s="232" t="str">
        <f>+IFERROR(VLOOKUP($M43,'10 FORMULAS'!$B$54:$C$55,2,0),"")</f>
        <v/>
      </c>
      <c r="O43" s="279"/>
      <c r="P43" s="279"/>
      <c r="Q43" s="279"/>
      <c r="R43" s="279"/>
      <c r="S43" s="232" t="str">
        <f t="shared" si="7"/>
        <v/>
      </c>
      <c r="T43" s="232" t="str">
        <f t="shared" si="5"/>
        <v/>
      </c>
      <c r="U43" s="232" t="str">
        <f t="shared" si="6"/>
        <v/>
      </c>
      <c r="V43" s="545"/>
      <c r="W43" s="38"/>
      <c r="X43" s="228"/>
      <c r="Y43" s="229"/>
      <c r="Z43" s="229"/>
    </row>
    <row r="44" spans="1:26" ht="29.45" customHeight="1" x14ac:dyDescent="0.25">
      <c r="A44" s="564"/>
      <c r="B44" s="567"/>
      <c r="C44" s="548"/>
      <c r="D44" s="551"/>
      <c r="E44" s="277">
        <v>5</v>
      </c>
      <c r="F44" s="258"/>
      <c r="G44" s="194"/>
      <c r="H44" s="194"/>
      <c r="I44" s="221" t="str">
        <f t="shared" si="0"/>
        <v xml:space="preserve">  </v>
      </c>
      <c r="J44" s="382"/>
      <c r="K44" s="232" t="str">
        <f>+IFERROR(VLOOKUP($J44,'10 FORMULAS'!$B$51:$C$53,2,0),"")</f>
        <v/>
      </c>
      <c r="L44" s="232" t="e">
        <f>+IF(J44="Preventivo","Probabilidad",IF(J44="Detectivo","Probabilidad",IF(#REF!="Correctivo","Impacto","")))</f>
        <v>#REF!</v>
      </c>
      <c r="M44" s="278"/>
      <c r="N44" s="232" t="str">
        <f>+IFERROR(VLOOKUP($M44,'10 FORMULAS'!$B$54:$C$55,2,0),"")</f>
        <v/>
      </c>
      <c r="O44" s="279"/>
      <c r="P44" s="279"/>
      <c r="Q44" s="279"/>
      <c r="R44" s="279"/>
      <c r="S44" s="232" t="str">
        <f t="shared" si="7"/>
        <v/>
      </c>
      <c r="T44" s="232" t="str">
        <f t="shared" si="5"/>
        <v/>
      </c>
      <c r="U44" s="232" t="str">
        <f t="shared" si="6"/>
        <v/>
      </c>
      <c r="V44" s="545"/>
      <c r="W44" s="38"/>
      <c r="X44" s="228"/>
      <c r="Y44" s="229"/>
      <c r="Z44" s="229"/>
    </row>
    <row r="45" spans="1:26" ht="29.45" customHeight="1" thickBot="1" x14ac:dyDescent="0.3">
      <c r="A45" s="565"/>
      <c r="B45" s="568"/>
      <c r="C45" s="549"/>
      <c r="D45" s="552"/>
      <c r="E45" s="280">
        <v>6</v>
      </c>
      <c r="F45" s="261"/>
      <c r="G45" s="195"/>
      <c r="H45" s="195"/>
      <c r="I45" s="221" t="str">
        <f t="shared" si="0"/>
        <v xml:space="preserve">  </v>
      </c>
      <c r="J45" s="382"/>
      <c r="K45" s="232" t="str">
        <f>+IFERROR(VLOOKUP($J45,'10 FORMULAS'!$B$51:$C$53,2,0),"")</f>
        <v/>
      </c>
      <c r="L45" s="232" t="e">
        <f>+IF(J45="Preventivo","Probabilidad",IF(J45="Detectivo","Probabilidad",IF(#REF!="Correctivo","Impacto","")))</f>
        <v>#REF!</v>
      </c>
      <c r="M45" s="278"/>
      <c r="N45" s="232" t="str">
        <f>+IFERROR(VLOOKUP($M45,'10 FORMULAS'!$B$54:$C$55,2,0),"")</f>
        <v/>
      </c>
      <c r="O45" s="279"/>
      <c r="P45" s="279"/>
      <c r="Q45" s="279"/>
      <c r="R45" s="279"/>
      <c r="S45" s="232" t="str">
        <f t="shared" si="7"/>
        <v/>
      </c>
      <c r="T45" s="232" t="str">
        <f t="shared" si="5"/>
        <v/>
      </c>
      <c r="U45" s="232" t="str">
        <f t="shared" si="6"/>
        <v/>
      </c>
      <c r="V45" s="546"/>
      <c r="W45" s="38"/>
    </row>
    <row r="46" spans="1:26" ht="29.45" customHeight="1" x14ac:dyDescent="0.25">
      <c r="A46" s="563" t="str">
        <f>'2 CONTEXTO E IDENTIFICACIÓN'!A15</f>
        <v>R7</v>
      </c>
      <c r="B46" s="566" t="str">
        <f>+'2 CONTEXTO E IDENTIFICACIÓN'!J15</f>
        <v xml:space="preserve"> por a causa de </v>
      </c>
      <c r="C46" s="547" t="str">
        <f>+'3 PROBABIL E IMPACTO INHERENTE'!E15</f>
        <v/>
      </c>
      <c r="D46" s="550" t="str">
        <f>+'3 PROBABIL E IMPACTO INHERENTE'!M15</f>
        <v/>
      </c>
      <c r="E46" s="281">
        <v>1</v>
      </c>
      <c r="F46" s="259"/>
      <c r="G46" s="52"/>
      <c r="H46" s="52"/>
      <c r="I46" s="221" t="str">
        <f t="shared" si="0"/>
        <v xml:space="preserve">  </v>
      </c>
      <c r="J46" s="382"/>
      <c r="K46" s="232" t="str">
        <f>+IFERROR(VLOOKUP($J46,'10 FORMULAS'!$B$51:$C$53,2,0),"")</f>
        <v/>
      </c>
      <c r="L46" s="232" t="e">
        <f>+IF(J46="Preventivo","Probabilidad",IF(J46="Detectivo","Probabilidad",IF(#REF!="Correctivo","Impacto","")))</f>
        <v>#REF!</v>
      </c>
      <c r="M46" s="278"/>
      <c r="N46" s="232" t="str">
        <f>+IFERROR(VLOOKUP($M46,'10 FORMULAS'!$B$54:$C$55,2,0),"")</f>
        <v/>
      </c>
      <c r="O46" s="279"/>
      <c r="P46" s="279"/>
      <c r="Q46" s="279"/>
      <c r="R46" s="279"/>
      <c r="S46" s="232" t="str">
        <f t="shared" si="7"/>
        <v/>
      </c>
      <c r="T46" s="232" t="str">
        <f t="shared" si="5"/>
        <v/>
      </c>
      <c r="U46" s="232" t="str">
        <f t="shared" si="6"/>
        <v/>
      </c>
      <c r="V46" s="543"/>
      <c r="W46" s="38"/>
      <c r="X46" s="228"/>
      <c r="Y46" s="229"/>
      <c r="Z46" s="229"/>
    </row>
    <row r="47" spans="1:26" ht="29.45" customHeight="1" x14ac:dyDescent="0.25">
      <c r="A47" s="564"/>
      <c r="B47" s="567"/>
      <c r="C47" s="548"/>
      <c r="D47" s="551"/>
      <c r="E47" s="277">
        <v>2</v>
      </c>
      <c r="F47" s="258"/>
      <c r="G47" s="194"/>
      <c r="H47" s="194"/>
      <c r="I47" s="221" t="str">
        <f t="shared" si="0"/>
        <v xml:space="preserve">  </v>
      </c>
      <c r="J47" s="382"/>
      <c r="K47" s="232" t="str">
        <f>+IFERROR(VLOOKUP($J47,'10 FORMULAS'!$B$51:$C$53,2,0),"")</f>
        <v/>
      </c>
      <c r="L47" s="232" t="e">
        <f>+IF(J47="Preventivo","Probabilidad",IF(J47="Detectivo","Probabilidad",IF(#REF!="Correctivo","Impacto","")))</f>
        <v>#REF!</v>
      </c>
      <c r="M47" s="278"/>
      <c r="N47" s="232" t="str">
        <f>+IFERROR(VLOOKUP($M47,'10 FORMULAS'!$B$54:$C$55,2,0),"")</f>
        <v/>
      </c>
      <c r="O47" s="279"/>
      <c r="P47" s="279"/>
      <c r="Q47" s="279"/>
      <c r="R47" s="279"/>
      <c r="S47" s="232" t="str">
        <f t="shared" si="7"/>
        <v/>
      </c>
      <c r="T47" s="232" t="str">
        <f t="shared" si="5"/>
        <v/>
      </c>
      <c r="U47" s="232" t="str">
        <f t="shared" si="6"/>
        <v/>
      </c>
      <c r="V47" s="545"/>
      <c r="W47" s="38"/>
      <c r="X47" s="228"/>
      <c r="Y47" s="229"/>
      <c r="Z47" s="229"/>
    </row>
    <row r="48" spans="1:26" ht="29.45" customHeight="1" x14ac:dyDescent="0.25">
      <c r="A48" s="564"/>
      <c r="B48" s="567"/>
      <c r="C48" s="548"/>
      <c r="D48" s="551"/>
      <c r="E48" s="277">
        <v>3</v>
      </c>
      <c r="F48" s="258"/>
      <c r="G48" s="194"/>
      <c r="H48" s="194"/>
      <c r="I48" s="221" t="str">
        <f t="shared" si="0"/>
        <v xml:space="preserve">  </v>
      </c>
      <c r="J48" s="382"/>
      <c r="K48" s="232" t="str">
        <f>+IFERROR(VLOOKUP($J48,'10 FORMULAS'!$B$51:$C$53,2,0),"")</f>
        <v/>
      </c>
      <c r="L48" s="232" t="e">
        <f>+IF(J48="Preventivo","Probabilidad",IF(J48="Detectivo","Probabilidad",IF(#REF!="Correctivo","Impacto","")))</f>
        <v>#REF!</v>
      </c>
      <c r="M48" s="278"/>
      <c r="N48" s="232" t="str">
        <f>+IFERROR(VLOOKUP($M48,'10 FORMULAS'!$B$54:$C$55,2,0),"")</f>
        <v/>
      </c>
      <c r="O48" s="279"/>
      <c r="P48" s="279"/>
      <c r="Q48" s="279"/>
      <c r="R48" s="279"/>
      <c r="S48" s="232" t="str">
        <f t="shared" si="7"/>
        <v/>
      </c>
      <c r="T48" s="232" t="str">
        <f t="shared" si="5"/>
        <v/>
      </c>
      <c r="U48" s="232" t="str">
        <f t="shared" si="6"/>
        <v/>
      </c>
      <c r="V48" s="545"/>
      <c r="W48" s="38"/>
      <c r="X48" s="228"/>
      <c r="Y48" s="229"/>
      <c r="Z48" s="229"/>
    </row>
    <row r="49" spans="1:26" ht="29.45" customHeight="1" x14ac:dyDescent="0.25">
      <c r="A49" s="564"/>
      <c r="B49" s="567"/>
      <c r="C49" s="548"/>
      <c r="D49" s="551"/>
      <c r="E49" s="277">
        <v>4</v>
      </c>
      <c r="F49" s="258"/>
      <c r="G49" s="194"/>
      <c r="H49" s="194"/>
      <c r="I49" s="221" t="str">
        <f t="shared" si="0"/>
        <v xml:space="preserve">  </v>
      </c>
      <c r="J49" s="382"/>
      <c r="K49" s="232" t="str">
        <f>+IFERROR(VLOOKUP($J49,'10 FORMULAS'!$B$51:$C$53,2,0),"")</f>
        <v/>
      </c>
      <c r="L49" s="232" t="e">
        <f>+IF(J49="Preventivo","Probabilidad",IF(J49="Detectivo","Probabilidad",IF(#REF!="Correctivo","Impacto","")))</f>
        <v>#REF!</v>
      </c>
      <c r="M49" s="278"/>
      <c r="N49" s="232" t="str">
        <f>+IFERROR(VLOOKUP($M49,'10 FORMULAS'!$B$54:$C$55,2,0),"")</f>
        <v/>
      </c>
      <c r="O49" s="279"/>
      <c r="P49" s="279"/>
      <c r="Q49" s="279"/>
      <c r="R49" s="279"/>
      <c r="S49" s="232" t="str">
        <f t="shared" si="7"/>
        <v/>
      </c>
      <c r="T49" s="232" t="str">
        <f t="shared" si="5"/>
        <v/>
      </c>
      <c r="U49" s="232" t="str">
        <f t="shared" si="6"/>
        <v/>
      </c>
      <c r="V49" s="545"/>
      <c r="W49" s="38"/>
      <c r="X49" s="228"/>
      <c r="Y49" s="229"/>
      <c r="Z49" s="229"/>
    </row>
    <row r="50" spans="1:26" ht="29.45" customHeight="1" x14ac:dyDescent="0.25">
      <c r="A50" s="564"/>
      <c r="B50" s="567"/>
      <c r="C50" s="548"/>
      <c r="D50" s="551"/>
      <c r="E50" s="277">
        <v>5</v>
      </c>
      <c r="F50" s="258"/>
      <c r="G50" s="194"/>
      <c r="H50" s="194"/>
      <c r="I50" s="221" t="str">
        <f t="shared" si="0"/>
        <v xml:space="preserve">  </v>
      </c>
      <c r="J50" s="382"/>
      <c r="K50" s="232" t="str">
        <f>+IFERROR(VLOOKUP($J50,'10 FORMULAS'!$B$51:$C$53,2,0),"")</f>
        <v/>
      </c>
      <c r="L50" s="232" t="e">
        <f>+IF(J50="Preventivo","Probabilidad",IF(J50="Detectivo","Probabilidad",IF(#REF!="Correctivo","Impacto","")))</f>
        <v>#REF!</v>
      </c>
      <c r="M50" s="278"/>
      <c r="N50" s="232" t="str">
        <f>+IFERROR(VLOOKUP($M50,'10 FORMULAS'!$B$54:$C$55,2,0),"")</f>
        <v/>
      </c>
      <c r="O50" s="279"/>
      <c r="P50" s="279"/>
      <c r="Q50" s="279"/>
      <c r="R50" s="279"/>
      <c r="S50" s="232" t="str">
        <f t="shared" si="7"/>
        <v/>
      </c>
      <c r="T50" s="232" t="str">
        <f t="shared" si="5"/>
        <v/>
      </c>
      <c r="U50" s="232" t="str">
        <f t="shared" si="6"/>
        <v/>
      </c>
      <c r="V50" s="545"/>
      <c r="W50" s="38"/>
      <c r="X50" s="228"/>
      <c r="Y50" s="229"/>
      <c r="Z50" s="229"/>
    </row>
    <row r="51" spans="1:26" ht="29.45" customHeight="1" thickBot="1" x14ac:dyDescent="0.3">
      <c r="A51" s="565"/>
      <c r="B51" s="568"/>
      <c r="C51" s="549"/>
      <c r="D51" s="552"/>
      <c r="E51" s="280">
        <v>6</v>
      </c>
      <c r="F51" s="261"/>
      <c r="G51" s="195"/>
      <c r="H51" s="195"/>
      <c r="I51" s="221" t="str">
        <f t="shared" si="0"/>
        <v xml:space="preserve">  </v>
      </c>
      <c r="J51" s="382"/>
      <c r="K51" s="232" t="str">
        <f>+IFERROR(VLOOKUP($J51,'10 FORMULAS'!$B$51:$C$53,2,0),"")</f>
        <v/>
      </c>
      <c r="L51" s="232" t="e">
        <f>+IF(J51="Preventivo","Probabilidad",IF(J51="Detectivo","Probabilidad",IF(#REF!="Correctivo","Impacto","")))</f>
        <v>#REF!</v>
      </c>
      <c r="M51" s="278"/>
      <c r="N51" s="232" t="str">
        <f>+IFERROR(VLOOKUP($M51,'10 FORMULAS'!$B$54:$C$55,2,0),"")</f>
        <v/>
      </c>
      <c r="O51" s="279"/>
      <c r="P51" s="279"/>
      <c r="Q51" s="279"/>
      <c r="R51" s="279"/>
      <c r="S51" s="232" t="str">
        <f t="shared" si="7"/>
        <v/>
      </c>
      <c r="T51" s="232" t="str">
        <f t="shared" si="5"/>
        <v/>
      </c>
      <c r="U51" s="232" t="str">
        <f t="shared" si="6"/>
        <v/>
      </c>
      <c r="V51" s="546"/>
      <c r="W51" s="38"/>
    </row>
    <row r="52" spans="1:26" ht="29.45" customHeight="1" x14ac:dyDescent="0.25">
      <c r="A52" s="563" t="str">
        <f>'2 CONTEXTO E IDENTIFICACIÓN'!A16</f>
        <v>R8</v>
      </c>
      <c r="B52" s="566" t="str">
        <f>+'2 CONTEXTO E IDENTIFICACIÓN'!J16</f>
        <v xml:space="preserve"> por a causa de </v>
      </c>
      <c r="C52" s="547" t="str">
        <f>+'3 PROBABIL E IMPACTO INHERENTE'!E16</f>
        <v/>
      </c>
      <c r="D52" s="550" t="str">
        <f>+'3 PROBABIL E IMPACTO INHERENTE'!M16</f>
        <v/>
      </c>
      <c r="E52" s="281">
        <v>1</v>
      </c>
      <c r="F52" s="259"/>
      <c r="G52" s="52"/>
      <c r="H52" s="52"/>
      <c r="I52" s="221" t="str">
        <f t="shared" si="0"/>
        <v xml:space="preserve">  </v>
      </c>
      <c r="J52" s="382"/>
      <c r="K52" s="232" t="str">
        <f>+IFERROR(VLOOKUP($J52,'10 FORMULAS'!$B$51:$C$53,2,0),"")</f>
        <v/>
      </c>
      <c r="L52" s="232" t="e">
        <f>+IF(J52="Preventivo","Probabilidad",IF(J52="Detectivo","Probabilidad",IF(#REF!="Correctivo","Impacto","")))</f>
        <v>#REF!</v>
      </c>
      <c r="M52" s="278"/>
      <c r="N52" s="232" t="str">
        <f>+IFERROR(VLOOKUP($M52,'10 FORMULAS'!$B$54:$C$55,2,0),"")</f>
        <v/>
      </c>
      <c r="O52" s="279"/>
      <c r="P52" s="279"/>
      <c r="Q52" s="279"/>
      <c r="R52" s="279"/>
      <c r="S52" s="232" t="str">
        <f t="shared" si="7"/>
        <v/>
      </c>
      <c r="T52" s="232" t="str">
        <f t="shared" si="5"/>
        <v/>
      </c>
      <c r="U52" s="232" t="str">
        <f t="shared" si="6"/>
        <v/>
      </c>
      <c r="V52" s="543"/>
      <c r="W52" s="38"/>
      <c r="X52" s="228"/>
      <c r="Y52" s="229"/>
      <c r="Z52" s="229"/>
    </row>
    <row r="53" spans="1:26" ht="29.45" customHeight="1" x14ac:dyDescent="0.25">
      <c r="A53" s="564"/>
      <c r="B53" s="567"/>
      <c r="C53" s="548"/>
      <c r="D53" s="551"/>
      <c r="E53" s="277">
        <v>2</v>
      </c>
      <c r="F53" s="258"/>
      <c r="G53" s="194"/>
      <c r="H53" s="194"/>
      <c r="I53" s="221" t="str">
        <f t="shared" si="0"/>
        <v xml:space="preserve">  </v>
      </c>
      <c r="J53" s="382"/>
      <c r="K53" s="232" t="str">
        <f>+IFERROR(VLOOKUP($J53,'10 FORMULAS'!$B$51:$C$53,2,0),"")</f>
        <v/>
      </c>
      <c r="L53" s="232" t="e">
        <f>+IF(J53="Preventivo","Probabilidad",IF(J53="Detectivo","Probabilidad",IF(#REF!="Correctivo","Impacto","")))</f>
        <v>#REF!</v>
      </c>
      <c r="M53" s="278"/>
      <c r="N53" s="232" t="str">
        <f>+IFERROR(VLOOKUP($M53,'10 FORMULAS'!$B$54:$C$55,2,0),"")</f>
        <v/>
      </c>
      <c r="O53" s="279"/>
      <c r="P53" s="279"/>
      <c r="Q53" s="279"/>
      <c r="R53" s="279"/>
      <c r="S53" s="232" t="str">
        <f t="shared" si="7"/>
        <v/>
      </c>
      <c r="T53" s="232" t="str">
        <f t="shared" si="5"/>
        <v/>
      </c>
      <c r="U53" s="232" t="str">
        <f t="shared" si="6"/>
        <v/>
      </c>
      <c r="V53" s="545"/>
      <c r="W53" s="38"/>
      <c r="X53" s="228"/>
      <c r="Y53" s="229"/>
      <c r="Z53" s="229"/>
    </row>
    <row r="54" spans="1:26" ht="29.45" customHeight="1" x14ac:dyDescent="0.25">
      <c r="A54" s="564"/>
      <c r="B54" s="567"/>
      <c r="C54" s="548"/>
      <c r="D54" s="551"/>
      <c r="E54" s="277">
        <v>3</v>
      </c>
      <c r="F54" s="258"/>
      <c r="G54" s="194"/>
      <c r="H54" s="194"/>
      <c r="I54" s="221" t="str">
        <f t="shared" si="0"/>
        <v xml:space="preserve">  </v>
      </c>
      <c r="J54" s="382"/>
      <c r="K54" s="232" t="str">
        <f>+IFERROR(VLOOKUP($J54,'10 FORMULAS'!$B$51:$C$53,2,0),"")</f>
        <v/>
      </c>
      <c r="L54" s="232" t="e">
        <f>+IF(J54="Preventivo","Probabilidad",IF(J54="Detectivo","Probabilidad",IF(#REF!="Correctivo","Impacto","")))</f>
        <v>#REF!</v>
      </c>
      <c r="M54" s="278"/>
      <c r="N54" s="232" t="str">
        <f>+IFERROR(VLOOKUP($M54,'10 FORMULAS'!$B$54:$C$55,2,0),"")</f>
        <v/>
      </c>
      <c r="O54" s="279"/>
      <c r="P54" s="279"/>
      <c r="Q54" s="279"/>
      <c r="R54" s="279"/>
      <c r="S54" s="232" t="str">
        <f t="shared" si="7"/>
        <v/>
      </c>
      <c r="T54" s="232" t="str">
        <f t="shared" ref="T54:T85" si="8">+IFERROR(C54*S54,"")</f>
        <v/>
      </c>
      <c r="U54" s="232" t="str">
        <f t="shared" ref="U54:U85" si="9">+IFERROR(S54-T54,"")</f>
        <v/>
      </c>
      <c r="V54" s="545"/>
      <c r="W54" s="38"/>
      <c r="X54" s="228"/>
      <c r="Y54" s="229"/>
      <c r="Z54" s="229"/>
    </row>
    <row r="55" spans="1:26" ht="29.45" customHeight="1" x14ac:dyDescent="0.25">
      <c r="A55" s="564"/>
      <c r="B55" s="567"/>
      <c r="C55" s="548"/>
      <c r="D55" s="551"/>
      <c r="E55" s="277">
        <v>4</v>
      </c>
      <c r="F55" s="258"/>
      <c r="G55" s="194"/>
      <c r="H55" s="194"/>
      <c r="I55" s="221" t="str">
        <f t="shared" si="0"/>
        <v xml:space="preserve">  </v>
      </c>
      <c r="J55" s="382"/>
      <c r="K55" s="232" t="str">
        <f>+IFERROR(VLOOKUP($J55,'10 FORMULAS'!$B$51:$C$53,2,0),"")</f>
        <v/>
      </c>
      <c r="L55" s="232" t="e">
        <f>+IF(J55="Preventivo","Probabilidad",IF(J55="Detectivo","Probabilidad",IF(#REF!="Correctivo","Impacto","")))</f>
        <v>#REF!</v>
      </c>
      <c r="M55" s="278"/>
      <c r="N55" s="232" t="str">
        <f>+IFERROR(VLOOKUP($M55,'10 FORMULAS'!$B$54:$C$55,2,0),"")</f>
        <v/>
      </c>
      <c r="O55" s="279"/>
      <c r="P55" s="279"/>
      <c r="Q55" s="279"/>
      <c r="R55" s="279"/>
      <c r="S55" s="232" t="str">
        <f t="shared" si="7"/>
        <v/>
      </c>
      <c r="T55" s="232" t="str">
        <f t="shared" si="8"/>
        <v/>
      </c>
      <c r="U55" s="232" t="str">
        <f t="shared" si="9"/>
        <v/>
      </c>
      <c r="V55" s="545"/>
      <c r="W55" s="38"/>
      <c r="X55" s="228"/>
      <c r="Y55" s="229"/>
      <c r="Z55" s="229"/>
    </row>
    <row r="56" spans="1:26" ht="29.45" customHeight="1" x14ac:dyDescent="0.25">
      <c r="A56" s="564"/>
      <c r="B56" s="567"/>
      <c r="C56" s="548"/>
      <c r="D56" s="551"/>
      <c r="E56" s="277">
        <v>5</v>
      </c>
      <c r="F56" s="258"/>
      <c r="G56" s="194"/>
      <c r="H56" s="194"/>
      <c r="I56" s="221" t="str">
        <f t="shared" si="0"/>
        <v xml:space="preserve">  </v>
      </c>
      <c r="J56" s="382"/>
      <c r="K56" s="232" t="str">
        <f>+IFERROR(VLOOKUP($J56,'10 FORMULAS'!$B$51:$C$53,2,0),"")</f>
        <v/>
      </c>
      <c r="L56" s="232" t="e">
        <f>+IF(J56="Preventivo","Probabilidad",IF(J56="Detectivo","Probabilidad",IF(#REF!="Correctivo","Impacto","")))</f>
        <v>#REF!</v>
      </c>
      <c r="M56" s="278"/>
      <c r="N56" s="232" t="str">
        <f>+IFERROR(VLOOKUP($M56,'10 FORMULAS'!$B$54:$C$55,2,0),"")</f>
        <v/>
      </c>
      <c r="O56" s="279"/>
      <c r="P56" s="279"/>
      <c r="Q56" s="279"/>
      <c r="R56" s="279"/>
      <c r="S56" s="232" t="str">
        <f t="shared" si="7"/>
        <v/>
      </c>
      <c r="T56" s="232" t="str">
        <f t="shared" si="8"/>
        <v/>
      </c>
      <c r="U56" s="232" t="str">
        <f t="shared" si="9"/>
        <v/>
      </c>
      <c r="V56" s="545"/>
      <c r="W56" s="38"/>
      <c r="X56" s="228"/>
      <c r="Y56" s="229"/>
      <c r="Z56" s="229"/>
    </row>
    <row r="57" spans="1:26" ht="29.45" customHeight="1" thickBot="1" x14ac:dyDescent="0.3">
      <c r="A57" s="565"/>
      <c r="B57" s="568"/>
      <c r="C57" s="549"/>
      <c r="D57" s="552"/>
      <c r="E57" s="280">
        <v>6</v>
      </c>
      <c r="F57" s="261"/>
      <c r="G57" s="195"/>
      <c r="H57" s="195"/>
      <c r="I57" s="221" t="str">
        <f t="shared" si="0"/>
        <v xml:space="preserve">  </v>
      </c>
      <c r="J57" s="382"/>
      <c r="K57" s="232" t="str">
        <f>+IFERROR(VLOOKUP($J57,'10 FORMULAS'!$B$51:$C$53,2,0),"")</f>
        <v/>
      </c>
      <c r="L57" s="232" t="e">
        <f>+IF(J57="Preventivo","Probabilidad",IF(J57="Detectivo","Probabilidad",IF(#REF!="Correctivo","Impacto","")))</f>
        <v>#REF!</v>
      </c>
      <c r="M57" s="278"/>
      <c r="N57" s="232" t="str">
        <f>+IFERROR(VLOOKUP($M57,'10 FORMULAS'!$B$54:$C$55,2,0),"")</f>
        <v/>
      </c>
      <c r="O57" s="279"/>
      <c r="P57" s="279"/>
      <c r="Q57" s="279"/>
      <c r="R57" s="279"/>
      <c r="S57" s="232" t="str">
        <f t="shared" si="7"/>
        <v/>
      </c>
      <c r="T57" s="232" t="str">
        <f t="shared" si="8"/>
        <v/>
      </c>
      <c r="U57" s="232" t="str">
        <f t="shared" si="9"/>
        <v/>
      </c>
      <c r="V57" s="546"/>
      <c r="W57" s="38"/>
    </row>
    <row r="58" spans="1:26" ht="29.45" customHeight="1" x14ac:dyDescent="0.25">
      <c r="A58" s="563" t="str">
        <f>'2 CONTEXTO E IDENTIFICACIÓN'!A17</f>
        <v>R9</v>
      </c>
      <c r="B58" s="566" t="str">
        <f>+'2 CONTEXTO E IDENTIFICACIÓN'!J17</f>
        <v xml:space="preserve"> por a causa de </v>
      </c>
      <c r="C58" s="547" t="str">
        <f>+'3 PROBABIL E IMPACTO INHERENTE'!E17</f>
        <v/>
      </c>
      <c r="D58" s="550" t="str">
        <f>+'3 PROBABIL E IMPACTO INHERENTE'!M17</f>
        <v/>
      </c>
      <c r="E58" s="281">
        <v>1</v>
      </c>
      <c r="F58" s="259"/>
      <c r="G58" s="52"/>
      <c r="H58" s="52"/>
      <c r="I58" s="221" t="str">
        <f t="shared" si="0"/>
        <v xml:space="preserve">  </v>
      </c>
      <c r="J58" s="382"/>
      <c r="K58" s="232" t="str">
        <f>+IFERROR(VLOOKUP($J58,'10 FORMULAS'!$B$51:$C$53,2,0),"")</f>
        <v/>
      </c>
      <c r="L58" s="232" t="e">
        <f>+IF(J58="Preventivo","Probabilidad",IF(J58="Detectivo","Probabilidad",IF(#REF!="Correctivo","Impacto","")))</f>
        <v>#REF!</v>
      </c>
      <c r="M58" s="278"/>
      <c r="N58" s="232" t="str">
        <f>+IFERROR(VLOOKUP($M58,'10 FORMULAS'!$B$54:$C$55,2,0),"")</f>
        <v/>
      </c>
      <c r="O58" s="279"/>
      <c r="P58" s="279"/>
      <c r="Q58" s="279"/>
      <c r="R58" s="279"/>
      <c r="S58" s="232" t="str">
        <f t="shared" si="7"/>
        <v/>
      </c>
      <c r="T58" s="232" t="str">
        <f t="shared" si="8"/>
        <v/>
      </c>
      <c r="U58" s="232" t="str">
        <f t="shared" si="9"/>
        <v/>
      </c>
      <c r="V58" s="543"/>
      <c r="W58" s="38"/>
      <c r="X58" s="228"/>
      <c r="Y58" s="229"/>
      <c r="Z58" s="229"/>
    </row>
    <row r="59" spans="1:26" ht="29.45" customHeight="1" x14ac:dyDescent="0.25">
      <c r="A59" s="564"/>
      <c r="B59" s="567"/>
      <c r="C59" s="548"/>
      <c r="D59" s="551"/>
      <c r="E59" s="277">
        <v>2</v>
      </c>
      <c r="F59" s="258"/>
      <c r="G59" s="194"/>
      <c r="H59" s="194"/>
      <c r="I59" s="221" t="str">
        <f t="shared" si="0"/>
        <v xml:space="preserve">  </v>
      </c>
      <c r="J59" s="382"/>
      <c r="K59" s="232" t="str">
        <f>+IFERROR(VLOOKUP($J59,'10 FORMULAS'!$B$51:$C$53,2,0),"")</f>
        <v/>
      </c>
      <c r="L59" s="232" t="e">
        <f>+IF(J59="Preventivo","Probabilidad",IF(J59="Detectivo","Probabilidad",IF(#REF!="Correctivo","Impacto","")))</f>
        <v>#REF!</v>
      </c>
      <c r="M59" s="278"/>
      <c r="N59" s="232" t="str">
        <f>+IFERROR(VLOOKUP($M59,'10 FORMULAS'!$B$54:$C$55,2,0),"")</f>
        <v/>
      </c>
      <c r="O59" s="279"/>
      <c r="P59" s="279"/>
      <c r="Q59" s="279"/>
      <c r="R59" s="279"/>
      <c r="S59" s="232" t="str">
        <f t="shared" si="7"/>
        <v/>
      </c>
      <c r="T59" s="232" t="str">
        <f t="shared" si="8"/>
        <v/>
      </c>
      <c r="U59" s="232" t="str">
        <f t="shared" si="9"/>
        <v/>
      </c>
      <c r="V59" s="545"/>
      <c r="W59" s="38"/>
      <c r="X59" s="228"/>
      <c r="Y59" s="229"/>
      <c r="Z59" s="229"/>
    </row>
    <row r="60" spans="1:26" ht="29.45" customHeight="1" x14ac:dyDescent="0.25">
      <c r="A60" s="564"/>
      <c r="B60" s="567"/>
      <c r="C60" s="548"/>
      <c r="D60" s="551"/>
      <c r="E60" s="277">
        <v>3</v>
      </c>
      <c r="F60" s="258"/>
      <c r="G60" s="194"/>
      <c r="H60" s="194"/>
      <c r="I60" s="221" t="str">
        <f t="shared" si="0"/>
        <v xml:space="preserve">  </v>
      </c>
      <c r="J60" s="382"/>
      <c r="K60" s="232" t="str">
        <f>+IFERROR(VLOOKUP($J60,'10 FORMULAS'!$B$51:$C$53,2,0),"")</f>
        <v/>
      </c>
      <c r="L60" s="232" t="e">
        <f>+IF(J60="Preventivo","Probabilidad",IF(J60="Detectivo","Probabilidad",IF(#REF!="Correctivo","Impacto","")))</f>
        <v>#REF!</v>
      </c>
      <c r="M60" s="278"/>
      <c r="N60" s="232" t="str">
        <f>+IFERROR(VLOOKUP($M60,'10 FORMULAS'!$B$54:$C$55,2,0),"")</f>
        <v/>
      </c>
      <c r="O60" s="279"/>
      <c r="P60" s="279"/>
      <c r="Q60" s="279"/>
      <c r="R60" s="279"/>
      <c r="S60" s="232" t="str">
        <f t="shared" si="7"/>
        <v/>
      </c>
      <c r="T60" s="232" t="str">
        <f t="shared" si="8"/>
        <v/>
      </c>
      <c r="U60" s="232" t="str">
        <f t="shared" si="9"/>
        <v/>
      </c>
      <c r="V60" s="545"/>
      <c r="W60" s="38"/>
      <c r="X60" s="228"/>
      <c r="Y60" s="229"/>
      <c r="Z60" s="229"/>
    </row>
    <row r="61" spans="1:26" ht="29.45" customHeight="1" x14ac:dyDescent="0.25">
      <c r="A61" s="564"/>
      <c r="B61" s="567"/>
      <c r="C61" s="548"/>
      <c r="D61" s="551"/>
      <c r="E61" s="277">
        <v>4</v>
      </c>
      <c r="F61" s="258"/>
      <c r="G61" s="194"/>
      <c r="H61" s="194"/>
      <c r="I61" s="221" t="str">
        <f t="shared" si="0"/>
        <v xml:space="preserve">  </v>
      </c>
      <c r="J61" s="382"/>
      <c r="K61" s="232" t="str">
        <f>+IFERROR(VLOOKUP($J61,'10 FORMULAS'!$B$51:$C$53,2,0),"")</f>
        <v/>
      </c>
      <c r="L61" s="232" t="e">
        <f>+IF(J61="Preventivo","Probabilidad",IF(J61="Detectivo","Probabilidad",IF(#REF!="Correctivo","Impacto","")))</f>
        <v>#REF!</v>
      </c>
      <c r="M61" s="278"/>
      <c r="N61" s="232" t="str">
        <f>+IFERROR(VLOOKUP($M61,'10 FORMULAS'!$B$54:$C$55,2,0),"")</f>
        <v/>
      </c>
      <c r="O61" s="279"/>
      <c r="P61" s="279"/>
      <c r="Q61" s="279"/>
      <c r="R61" s="279"/>
      <c r="S61" s="232" t="str">
        <f t="shared" si="7"/>
        <v/>
      </c>
      <c r="T61" s="232" t="str">
        <f t="shared" si="8"/>
        <v/>
      </c>
      <c r="U61" s="232" t="str">
        <f t="shared" si="9"/>
        <v/>
      </c>
      <c r="V61" s="545"/>
      <c r="W61" s="38"/>
      <c r="X61" s="228"/>
      <c r="Y61" s="229"/>
      <c r="Z61" s="229"/>
    </row>
    <row r="62" spans="1:26" ht="29.45" customHeight="1" x14ac:dyDescent="0.25">
      <c r="A62" s="564"/>
      <c r="B62" s="567"/>
      <c r="C62" s="548"/>
      <c r="D62" s="551"/>
      <c r="E62" s="277">
        <v>5</v>
      </c>
      <c r="F62" s="258"/>
      <c r="G62" s="194"/>
      <c r="H62" s="194"/>
      <c r="I62" s="221" t="str">
        <f t="shared" si="0"/>
        <v xml:space="preserve">  </v>
      </c>
      <c r="J62" s="382"/>
      <c r="K62" s="232" t="str">
        <f>+IFERROR(VLOOKUP($J62,'10 FORMULAS'!$B$51:$C$53,2,0),"")</f>
        <v/>
      </c>
      <c r="L62" s="232" t="e">
        <f>+IF(J62="Preventivo","Probabilidad",IF(J62="Detectivo","Probabilidad",IF(#REF!="Correctivo","Impacto","")))</f>
        <v>#REF!</v>
      </c>
      <c r="M62" s="278"/>
      <c r="N62" s="232" t="str">
        <f>+IFERROR(VLOOKUP($M62,'10 FORMULAS'!$B$54:$C$55,2,0),"")</f>
        <v/>
      </c>
      <c r="O62" s="279"/>
      <c r="P62" s="279"/>
      <c r="Q62" s="279"/>
      <c r="R62" s="279"/>
      <c r="S62" s="232" t="str">
        <f t="shared" si="7"/>
        <v/>
      </c>
      <c r="T62" s="232" t="str">
        <f t="shared" si="8"/>
        <v/>
      </c>
      <c r="U62" s="232" t="str">
        <f t="shared" si="9"/>
        <v/>
      </c>
      <c r="V62" s="545"/>
      <c r="W62" s="38"/>
      <c r="X62" s="228"/>
      <c r="Y62" s="229"/>
      <c r="Z62" s="229"/>
    </row>
    <row r="63" spans="1:26" ht="29.45" customHeight="1" thickBot="1" x14ac:dyDescent="0.3">
      <c r="A63" s="565"/>
      <c r="B63" s="568"/>
      <c r="C63" s="549"/>
      <c r="D63" s="552"/>
      <c r="E63" s="280">
        <v>6</v>
      </c>
      <c r="F63" s="261"/>
      <c r="G63" s="195"/>
      <c r="H63" s="195"/>
      <c r="I63" s="221" t="str">
        <f t="shared" si="0"/>
        <v xml:space="preserve">  </v>
      </c>
      <c r="J63" s="382"/>
      <c r="K63" s="232" t="str">
        <f>+IFERROR(VLOOKUP($J63,'10 FORMULAS'!$B$51:$C$53,2,0),"")</f>
        <v/>
      </c>
      <c r="L63" s="232" t="e">
        <f>+IF(J63="Preventivo","Probabilidad",IF(J63="Detectivo","Probabilidad",IF(#REF!="Correctivo","Impacto","")))</f>
        <v>#REF!</v>
      </c>
      <c r="M63" s="278"/>
      <c r="N63" s="232" t="str">
        <f>+IFERROR(VLOOKUP($M63,'10 FORMULAS'!$B$54:$C$55,2,0),"")</f>
        <v/>
      </c>
      <c r="O63" s="279"/>
      <c r="P63" s="279"/>
      <c r="Q63" s="279"/>
      <c r="R63" s="279"/>
      <c r="S63" s="232" t="str">
        <f t="shared" si="7"/>
        <v/>
      </c>
      <c r="T63" s="232" t="str">
        <f t="shared" si="8"/>
        <v/>
      </c>
      <c r="U63" s="232" t="str">
        <f t="shared" si="9"/>
        <v/>
      </c>
      <c r="V63" s="546"/>
      <c r="W63" s="38"/>
    </row>
    <row r="64" spans="1:26" ht="29.45" customHeight="1" x14ac:dyDescent="0.25">
      <c r="A64" s="563" t="str">
        <f>'2 CONTEXTO E IDENTIFICACIÓN'!A18</f>
        <v>R10</v>
      </c>
      <c r="B64" s="566" t="str">
        <f>+'2 CONTEXTO E IDENTIFICACIÓN'!J18</f>
        <v xml:space="preserve"> por a causa de </v>
      </c>
      <c r="C64" s="547" t="str">
        <f>+'3 PROBABIL E IMPACTO INHERENTE'!E18</f>
        <v/>
      </c>
      <c r="D64" s="550" t="str">
        <f>+'3 PROBABIL E IMPACTO INHERENTE'!M18</f>
        <v/>
      </c>
      <c r="E64" s="281">
        <v>1</v>
      </c>
      <c r="F64" s="259"/>
      <c r="G64" s="52"/>
      <c r="H64" s="52"/>
      <c r="I64" s="221" t="str">
        <f t="shared" si="0"/>
        <v xml:space="preserve">  </v>
      </c>
      <c r="J64" s="382"/>
      <c r="K64" s="232" t="str">
        <f>+IFERROR(VLOOKUP($J64,'10 FORMULAS'!$B$51:$C$53,2,0),"")</f>
        <v/>
      </c>
      <c r="L64" s="232" t="e">
        <f>+IF(J64="Preventivo","Probabilidad",IF(J64="Detectivo","Probabilidad",IF(#REF!="Correctivo","Impacto","")))</f>
        <v>#REF!</v>
      </c>
      <c r="M64" s="278"/>
      <c r="N64" s="232" t="str">
        <f>+IFERROR(VLOOKUP($M64,'10 FORMULAS'!$B$54:$C$55,2,0),"")</f>
        <v/>
      </c>
      <c r="O64" s="279"/>
      <c r="P64" s="279"/>
      <c r="Q64" s="279"/>
      <c r="R64" s="279"/>
      <c r="S64" s="232" t="str">
        <f t="shared" si="7"/>
        <v/>
      </c>
      <c r="T64" s="232" t="str">
        <f t="shared" si="8"/>
        <v/>
      </c>
      <c r="U64" s="232" t="str">
        <f t="shared" si="9"/>
        <v/>
      </c>
      <c r="V64" s="543"/>
      <c r="W64" s="38"/>
      <c r="X64" s="228"/>
      <c r="Y64" s="229"/>
      <c r="Z64" s="229"/>
    </row>
    <row r="65" spans="1:26" ht="29.45" customHeight="1" x14ac:dyDescent="0.25">
      <c r="A65" s="564"/>
      <c r="B65" s="567"/>
      <c r="C65" s="548"/>
      <c r="D65" s="551"/>
      <c r="E65" s="277">
        <v>2</v>
      </c>
      <c r="F65" s="258"/>
      <c r="G65" s="194"/>
      <c r="H65" s="194"/>
      <c r="I65" s="221" t="str">
        <f t="shared" si="0"/>
        <v xml:space="preserve">  </v>
      </c>
      <c r="J65" s="382"/>
      <c r="K65" s="232" t="str">
        <f>+IFERROR(VLOOKUP($J65,'10 FORMULAS'!$B$51:$C$53,2,0),"")</f>
        <v/>
      </c>
      <c r="L65" s="232" t="e">
        <f>+IF(J65="Preventivo","Probabilidad",IF(J65="Detectivo","Probabilidad",IF(#REF!="Correctivo","Impacto","")))</f>
        <v>#REF!</v>
      </c>
      <c r="M65" s="278"/>
      <c r="N65" s="232" t="str">
        <f>+IFERROR(VLOOKUP($M65,'10 FORMULAS'!$B$54:$C$55,2,0),"")</f>
        <v/>
      </c>
      <c r="O65" s="279"/>
      <c r="P65" s="279"/>
      <c r="Q65" s="279"/>
      <c r="R65" s="279"/>
      <c r="S65" s="232" t="str">
        <f t="shared" si="7"/>
        <v/>
      </c>
      <c r="T65" s="232" t="str">
        <f t="shared" si="8"/>
        <v/>
      </c>
      <c r="U65" s="232" t="str">
        <f t="shared" si="9"/>
        <v/>
      </c>
      <c r="V65" s="545"/>
      <c r="W65" s="38"/>
      <c r="X65" s="228"/>
      <c r="Y65" s="229"/>
      <c r="Z65" s="229"/>
    </row>
    <row r="66" spans="1:26" ht="29.45" customHeight="1" x14ac:dyDescent="0.25">
      <c r="A66" s="564"/>
      <c r="B66" s="567"/>
      <c r="C66" s="548"/>
      <c r="D66" s="551"/>
      <c r="E66" s="277">
        <v>3</v>
      </c>
      <c r="F66" s="258"/>
      <c r="G66" s="194"/>
      <c r="H66" s="194"/>
      <c r="I66" s="221" t="str">
        <f t="shared" si="0"/>
        <v xml:space="preserve">  </v>
      </c>
      <c r="J66" s="382"/>
      <c r="K66" s="232" t="str">
        <f>+IFERROR(VLOOKUP($J66,'10 FORMULAS'!$B$51:$C$53,2,0),"")</f>
        <v/>
      </c>
      <c r="L66" s="232" t="e">
        <f>+IF(J66="Preventivo","Probabilidad",IF(J66="Detectivo","Probabilidad",IF(#REF!="Correctivo","Impacto","")))</f>
        <v>#REF!</v>
      </c>
      <c r="M66" s="278"/>
      <c r="N66" s="232" t="str">
        <f>+IFERROR(VLOOKUP($M66,'10 FORMULAS'!$B$54:$C$55,2,0),"")</f>
        <v/>
      </c>
      <c r="O66" s="279"/>
      <c r="P66" s="279"/>
      <c r="Q66" s="279"/>
      <c r="R66" s="279"/>
      <c r="S66" s="232" t="str">
        <f t="shared" si="7"/>
        <v/>
      </c>
      <c r="T66" s="232" t="str">
        <f t="shared" si="8"/>
        <v/>
      </c>
      <c r="U66" s="232" t="str">
        <f t="shared" si="9"/>
        <v/>
      </c>
      <c r="V66" s="545"/>
      <c r="W66" s="38"/>
      <c r="X66" s="228"/>
      <c r="Y66" s="229"/>
      <c r="Z66" s="229"/>
    </row>
    <row r="67" spans="1:26" ht="29.45" customHeight="1" x14ac:dyDescent="0.25">
      <c r="A67" s="564"/>
      <c r="B67" s="567"/>
      <c r="C67" s="548"/>
      <c r="D67" s="551"/>
      <c r="E67" s="277">
        <v>4</v>
      </c>
      <c r="F67" s="258"/>
      <c r="G67" s="194"/>
      <c r="H67" s="194"/>
      <c r="I67" s="221" t="str">
        <f t="shared" si="0"/>
        <v xml:space="preserve">  </v>
      </c>
      <c r="J67" s="382"/>
      <c r="K67" s="232" t="str">
        <f>+IFERROR(VLOOKUP($J67,'10 FORMULAS'!$B$51:$C$53,2,0),"")</f>
        <v/>
      </c>
      <c r="L67" s="232" t="e">
        <f>+IF(J67="Preventivo","Probabilidad",IF(J67="Detectivo","Probabilidad",IF(#REF!="Correctivo","Impacto","")))</f>
        <v>#REF!</v>
      </c>
      <c r="M67" s="278"/>
      <c r="N67" s="232" t="str">
        <f>+IFERROR(VLOOKUP($M67,'10 FORMULAS'!$B$54:$C$55,2,0),"")</f>
        <v/>
      </c>
      <c r="O67" s="279"/>
      <c r="P67" s="279"/>
      <c r="Q67" s="279"/>
      <c r="R67" s="279"/>
      <c r="S67" s="232" t="str">
        <f t="shared" si="7"/>
        <v/>
      </c>
      <c r="T67" s="232" t="str">
        <f t="shared" si="8"/>
        <v/>
      </c>
      <c r="U67" s="232" t="str">
        <f t="shared" si="9"/>
        <v/>
      </c>
      <c r="V67" s="545"/>
      <c r="W67" s="38"/>
      <c r="X67" s="228"/>
      <c r="Y67" s="229"/>
      <c r="Z67" s="229"/>
    </row>
    <row r="68" spans="1:26" ht="29.45" customHeight="1" x14ac:dyDescent="0.25">
      <c r="A68" s="564"/>
      <c r="B68" s="567"/>
      <c r="C68" s="548"/>
      <c r="D68" s="551"/>
      <c r="E68" s="277">
        <v>5</v>
      </c>
      <c r="F68" s="258"/>
      <c r="G68" s="194"/>
      <c r="H68" s="194"/>
      <c r="I68" s="221" t="str">
        <f t="shared" si="0"/>
        <v xml:space="preserve">  </v>
      </c>
      <c r="J68" s="382"/>
      <c r="K68" s="232" t="str">
        <f>+IFERROR(VLOOKUP($J68,'10 FORMULAS'!$B$51:$C$53,2,0),"")</f>
        <v/>
      </c>
      <c r="L68" s="232" t="e">
        <f>+IF(J68="Preventivo","Probabilidad",IF(J68="Detectivo","Probabilidad",IF(#REF!="Correctivo","Impacto","")))</f>
        <v>#REF!</v>
      </c>
      <c r="M68" s="278"/>
      <c r="N68" s="232" t="str">
        <f>+IFERROR(VLOOKUP($M68,'10 FORMULAS'!$B$54:$C$55,2,0),"")</f>
        <v/>
      </c>
      <c r="O68" s="279"/>
      <c r="P68" s="279"/>
      <c r="Q68" s="279"/>
      <c r="R68" s="279"/>
      <c r="S68" s="232" t="str">
        <f t="shared" si="7"/>
        <v/>
      </c>
      <c r="T68" s="232" t="str">
        <f t="shared" si="8"/>
        <v/>
      </c>
      <c r="U68" s="232" t="str">
        <f t="shared" si="9"/>
        <v/>
      </c>
      <c r="V68" s="545"/>
      <c r="W68" s="38"/>
      <c r="X68" s="228"/>
      <c r="Y68" s="229"/>
      <c r="Z68" s="229"/>
    </row>
    <row r="69" spans="1:26" ht="29.45" customHeight="1" thickBot="1" x14ac:dyDescent="0.3">
      <c r="A69" s="565"/>
      <c r="B69" s="568"/>
      <c r="C69" s="549"/>
      <c r="D69" s="552"/>
      <c r="E69" s="280">
        <v>6</v>
      </c>
      <c r="F69" s="261"/>
      <c r="G69" s="195"/>
      <c r="H69" s="195"/>
      <c r="I69" s="221" t="str">
        <f t="shared" si="0"/>
        <v xml:space="preserve">  </v>
      </c>
      <c r="J69" s="382"/>
      <c r="K69" s="232" t="str">
        <f>+IFERROR(VLOOKUP($J69,'10 FORMULAS'!$B$51:$C$53,2,0),"")</f>
        <v/>
      </c>
      <c r="L69" s="232" t="e">
        <f>+IF(J69="Preventivo","Probabilidad",IF(J69="Detectivo","Probabilidad",IF(#REF!="Correctivo","Impacto","")))</f>
        <v>#REF!</v>
      </c>
      <c r="M69" s="278"/>
      <c r="N69" s="232" t="str">
        <f>+IFERROR(VLOOKUP($M69,'10 FORMULAS'!$B$54:$C$55,2,0),"")</f>
        <v/>
      </c>
      <c r="O69" s="279"/>
      <c r="P69" s="279"/>
      <c r="Q69" s="279"/>
      <c r="R69" s="279"/>
      <c r="S69" s="232" t="str">
        <f t="shared" si="7"/>
        <v/>
      </c>
      <c r="T69" s="232" t="str">
        <f t="shared" si="8"/>
        <v/>
      </c>
      <c r="U69" s="232" t="str">
        <f t="shared" si="9"/>
        <v/>
      </c>
      <c r="V69" s="546"/>
      <c r="W69" s="38"/>
    </row>
    <row r="70" spans="1:26" ht="29.45" customHeight="1" x14ac:dyDescent="0.25">
      <c r="A70" s="563" t="str">
        <f>'2 CONTEXTO E IDENTIFICACIÓN'!A19</f>
        <v>R11</v>
      </c>
      <c r="B70" s="566" t="str">
        <f>+'2 CONTEXTO E IDENTIFICACIÓN'!J19</f>
        <v xml:space="preserve"> por a causa de </v>
      </c>
      <c r="C70" s="547" t="str">
        <f>+'3 PROBABIL E IMPACTO INHERENTE'!E19</f>
        <v/>
      </c>
      <c r="D70" s="550" t="str">
        <f>+'3 PROBABIL E IMPACTO INHERENTE'!M19</f>
        <v/>
      </c>
      <c r="E70" s="281">
        <v>1</v>
      </c>
      <c r="F70" s="259"/>
      <c r="G70" s="52"/>
      <c r="H70" s="52"/>
      <c r="I70" s="221" t="str">
        <f t="shared" si="0"/>
        <v xml:space="preserve">  </v>
      </c>
      <c r="J70" s="382"/>
      <c r="K70" s="232" t="str">
        <f>+IFERROR(VLOOKUP($J70,'10 FORMULAS'!$B$51:$C$53,2,0),"")</f>
        <v/>
      </c>
      <c r="L70" s="232" t="e">
        <f>+IF(J70="Preventivo","Probabilidad",IF(J70="Detectivo","Probabilidad",IF(#REF!="Correctivo","Impacto","")))</f>
        <v>#REF!</v>
      </c>
      <c r="M70" s="278"/>
      <c r="N70" s="232" t="str">
        <f>+IFERROR(VLOOKUP($M70,'10 FORMULAS'!$B$54:$C$55,2,0),"")</f>
        <v/>
      </c>
      <c r="O70" s="279"/>
      <c r="P70" s="279"/>
      <c r="Q70" s="279"/>
      <c r="R70" s="279"/>
      <c r="S70" s="232" t="str">
        <f t="shared" si="7"/>
        <v/>
      </c>
      <c r="T70" s="232" t="str">
        <f t="shared" si="8"/>
        <v/>
      </c>
      <c r="U70" s="232" t="str">
        <f t="shared" si="9"/>
        <v/>
      </c>
      <c r="V70" s="543"/>
      <c r="W70" s="38"/>
      <c r="X70" s="228"/>
      <c r="Y70" s="229"/>
      <c r="Z70" s="229"/>
    </row>
    <row r="71" spans="1:26" ht="29.45" customHeight="1" x14ac:dyDescent="0.25">
      <c r="A71" s="569"/>
      <c r="B71" s="570"/>
      <c r="C71" s="556"/>
      <c r="D71" s="554"/>
      <c r="E71" s="277">
        <v>2</v>
      </c>
      <c r="F71" s="257"/>
      <c r="G71" s="254"/>
      <c r="H71" s="254"/>
      <c r="I71" s="221" t="str">
        <f t="shared" si="0"/>
        <v xml:space="preserve">  </v>
      </c>
      <c r="J71" s="382"/>
      <c r="K71" s="232" t="str">
        <f>+IFERROR(VLOOKUP($J71,'10 FORMULAS'!$B$51:$C$53,2,0),"")</f>
        <v/>
      </c>
      <c r="L71" s="232" t="e">
        <f>+IF(J71="Preventivo","Probabilidad",IF(J71="Detectivo","Probabilidad",IF(#REF!="Correctivo","Impacto","")))</f>
        <v>#REF!</v>
      </c>
      <c r="M71" s="278"/>
      <c r="N71" s="232" t="str">
        <f>+IFERROR(VLOOKUP($M71,'10 FORMULAS'!$B$54:$C$55,2,0),"")</f>
        <v/>
      </c>
      <c r="O71" s="279"/>
      <c r="P71" s="279"/>
      <c r="Q71" s="279"/>
      <c r="R71" s="279"/>
      <c r="S71" s="232" t="str">
        <f t="shared" si="7"/>
        <v/>
      </c>
      <c r="T71" s="232" t="str">
        <f t="shared" si="8"/>
        <v/>
      </c>
      <c r="U71" s="232" t="str">
        <f t="shared" si="9"/>
        <v/>
      </c>
      <c r="V71" s="544"/>
      <c r="W71" s="38"/>
      <c r="X71" s="228"/>
      <c r="Y71" s="229"/>
      <c r="Z71" s="229"/>
    </row>
    <row r="72" spans="1:26" ht="29.45" customHeight="1" x14ac:dyDescent="0.25">
      <c r="A72" s="569"/>
      <c r="B72" s="570"/>
      <c r="C72" s="556"/>
      <c r="D72" s="554"/>
      <c r="E72" s="277">
        <v>3</v>
      </c>
      <c r="F72" s="257"/>
      <c r="G72" s="254"/>
      <c r="H72" s="254"/>
      <c r="I72" s="221" t="str">
        <f t="shared" si="0"/>
        <v xml:space="preserve">  </v>
      </c>
      <c r="J72" s="382"/>
      <c r="K72" s="232" t="str">
        <f>+IFERROR(VLOOKUP($J72,'10 FORMULAS'!$B$51:$C$53,2,0),"")</f>
        <v/>
      </c>
      <c r="L72" s="232" t="e">
        <f>+IF(J72="Preventivo","Probabilidad",IF(J72="Detectivo","Probabilidad",IF(#REF!="Correctivo","Impacto","")))</f>
        <v>#REF!</v>
      </c>
      <c r="M72" s="278"/>
      <c r="N72" s="232" t="str">
        <f>+IFERROR(VLOOKUP($M72,'10 FORMULAS'!$B$54:$C$55,2,0),"")</f>
        <v/>
      </c>
      <c r="O72" s="279"/>
      <c r="P72" s="279"/>
      <c r="Q72" s="279"/>
      <c r="R72" s="279"/>
      <c r="S72" s="232" t="str">
        <f t="shared" si="7"/>
        <v/>
      </c>
      <c r="T72" s="232" t="str">
        <f t="shared" si="8"/>
        <v/>
      </c>
      <c r="U72" s="232" t="str">
        <f t="shared" si="9"/>
        <v/>
      </c>
      <c r="V72" s="544"/>
      <c r="W72" s="38"/>
      <c r="X72" s="228"/>
      <c r="Y72" s="229"/>
      <c r="Z72" s="229"/>
    </row>
    <row r="73" spans="1:26" ht="29.45" customHeight="1" x14ac:dyDescent="0.25">
      <c r="A73" s="564"/>
      <c r="B73" s="567"/>
      <c r="C73" s="548"/>
      <c r="D73" s="551"/>
      <c r="E73" s="277">
        <v>4</v>
      </c>
      <c r="F73" s="258"/>
      <c r="G73" s="194"/>
      <c r="H73" s="194"/>
      <c r="I73" s="221" t="str">
        <f t="shared" si="0"/>
        <v xml:space="preserve">  </v>
      </c>
      <c r="J73" s="382"/>
      <c r="K73" s="232" t="str">
        <f>+IFERROR(VLOOKUP($J73,'10 FORMULAS'!$B$51:$C$53,2,0),"")</f>
        <v/>
      </c>
      <c r="L73" s="232" t="e">
        <f>+IF(J73="Preventivo","Probabilidad",IF(J73="Detectivo","Probabilidad",IF(#REF!="Correctivo","Impacto","")))</f>
        <v>#REF!</v>
      </c>
      <c r="M73" s="278"/>
      <c r="N73" s="232" t="str">
        <f>+IFERROR(VLOOKUP($M73,'10 FORMULAS'!$B$54:$C$55,2,0),"")</f>
        <v/>
      </c>
      <c r="O73" s="279"/>
      <c r="P73" s="279"/>
      <c r="Q73" s="279"/>
      <c r="R73" s="279"/>
      <c r="S73" s="232" t="str">
        <f t="shared" si="7"/>
        <v/>
      </c>
      <c r="T73" s="232" t="str">
        <f t="shared" si="8"/>
        <v/>
      </c>
      <c r="U73" s="232" t="str">
        <f t="shared" si="9"/>
        <v/>
      </c>
      <c r="V73" s="545"/>
      <c r="W73" s="38"/>
      <c r="X73" s="228"/>
      <c r="Y73" s="229"/>
      <c r="Z73" s="229"/>
    </row>
    <row r="74" spans="1:26" ht="29.45" customHeight="1" x14ac:dyDescent="0.25">
      <c r="A74" s="564"/>
      <c r="B74" s="567"/>
      <c r="C74" s="548"/>
      <c r="D74" s="551"/>
      <c r="E74" s="277">
        <v>5</v>
      </c>
      <c r="F74" s="258"/>
      <c r="G74" s="194"/>
      <c r="H74" s="194"/>
      <c r="I74" s="221" t="str">
        <f t="shared" ref="I74:I129" si="10">+CONCATENATE(F74," ",G74," ",H74)</f>
        <v xml:space="preserve">  </v>
      </c>
      <c r="J74" s="382"/>
      <c r="K74" s="232" t="str">
        <f>+IFERROR(VLOOKUP($J74,'10 FORMULAS'!$B$51:$C$53,2,0),"")</f>
        <v/>
      </c>
      <c r="L74" s="232" t="e">
        <f>+IF(J74="Preventivo","Probabilidad",IF(J74="Detectivo","Probabilidad",IF(#REF!="Correctivo","Impacto","")))</f>
        <v>#REF!</v>
      </c>
      <c r="M74" s="278"/>
      <c r="N74" s="232" t="str">
        <f>+IFERROR(VLOOKUP($M74,'10 FORMULAS'!$B$54:$C$55,2,0),"")</f>
        <v/>
      </c>
      <c r="O74" s="279"/>
      <c r="P74" s="279"/>
      <c r="Q74" s="279"/>
      <c r="R74" s="279"/>
      <c r="S74" s="232" t="str">
        <f t="shared" ref="S74:S105" si="11">+IFERROR($K74+$N74,"")</f>
        <v/>
      </c>
      <c r="T74" s="232" t="str">
        <f t="shared" si="8"/>
        <v/>
      </c>
      <c r="U74" s="232" t="str">
        <f t="shared" si="9"/>
        <v/>
      </c>
      <c r="V74" s="545"/>
      <c r="W74" s="38"/>
      <c r="X74" s="228"/>
      <c r="Y74" s="229"/>
      <c r="Z74" s="229"/>
    </row>
    <row r="75" spans="1:26" ht="29.45" customHeight="1" thickBot="1" x14ac:dyDescent="0.3">
      <c r="A75" s="565"/>
      <c r="B75" s="568"/>
      <c r="C75" s="549"/>
      <c r="D75" s="552"/>
      <c r="E75" s="280">
        <v>6</v>
      </c>
      <c r="F75" s="261"/>
      <c r="G75" s="195"/>
      <c r="H75" s="195"/>
      <c r="I75" s="221" t="str">
        <f t="shared" si="10"/>
        <v xml:space="preserve">  </v>
      </c>
      <c r="J75" s="382"/>
      <c r="K75" s="232" t="str">
        <f>+IFERROR(VLOOKUP($J75,'10 FORMULAS'!$B$51:$C$53,2,0),"")</f>
        <v/>
      </c>
      <c r="L75" s="232" t="e">
        <f>+IF(J75="Preventivo","Probabilidad",IF(J75="Detectivo","Probabilidad",IF(#REF!="Correctivo","Impacto","")))</f>
        <v>#REF!</v>
      </c>
      <c r="M75" s="278"/>
      <c r="N75" s="232" t="str">
        <f>+IFERROR(VLOOKUP($M75,'10 FORMULAS'!$B$54:$C$55,2,0),"")</f>
        <v/>
      </c>
      <c r="O75" s="279"/>
      <c r="P75" s="279"/>
      <c r="Q75" s="279"/>
      <c r="R75" s="279"/>
      <c r="S75" s="232" t="str">
        <f t="shared" si="11"/>
        <v/>
      </c>
      <c r="T75" s="232" t="str">
        <f t="shared" si="8"/>
        <v/>
      </c>
      <c r="U75" s="232" t="str">
        <f t="shared" si="9"/>
        <v/>
      </c>
      <c r="V75" s="546"/>
      <c r="W75" s="38"/>
    </row>
    <row r="76" spans="1:26" ht="29.45" customHeight="1" x14ac:dyDescent="0.25">
      <c r="A76" s="563" t="str">
        <f>'2 CONTEXTO E IDENTIFICACIÓN'!A20</f>
        <v>R12</v>
      </c>
      <c r="B76" s="566" t="str">
        <f>+'2 CONTEXTO E IDENTIFICACIÓN'!J20</f>
        <v xml:space="preserve"> por a causa de </v>
      </c>
      <c r="C76" s="547" t="str">
        <f>+'3 PROBABIL E IMPACTO INHERENTE'!E20</f>
        <v/>
      </c>
      <c r="D76" s="550" t="str">
        <f>+'3 PROBABIL E IMPACTO INHERENTE'!M20</f>
        <v/>
      </c>
      <c r="E76" s="281">
        <v>1</v>
      </c>
      <c r="F76" s="259"/>
      <c r="G76" s="52"/>
      <c r="H76" s="52"/>
      <c r="I76" s="221" t="str">
        <f t="shared" si="10"/>
        <v xml:space="preserve">  </v>
      </c>
      <c r="J76" s="382"/>
      <c r="K76" s="232" t="str">
        <f>+IFERROR(VLOOKUP($J76,'10 FORMULAS'!$B$51:$C$53,2,0),"")</f>
        <v/>
      </c>
      <c r="L76" s="232" t="e">
        <f>+IF(J76="Preventivo","Probabilidad",IF(J76="Detectivo","Probabilidad",IF(#REF!="Correctivo","Impacto","")))</f>
        <v>#REF!</v>
      </c>
      <c r="M76" s="278"/>
      <c r="N76" s="232" t="str">
        <f>+IFERROR(VLOOKUP($M76,'10 FORMULAS'!$B$54:$C$55,2,0),"")</f>
        <v/>
      </c>
      <c r="O76" s="279"/>
      <c r="P76" s="279"/>
      <c r="Q76" s="279"/>
      <c r="R76" s="279"/>
      <c r="S76" s="232" t="str">
        <f t="shared" si="11"/>
        <v/>
      </c>
      <c r="T76" s="232" t="str">
        <f t="shared" si="8"/>
        <v/>
      </c>
      <c r="U76" s="232" t="str">
        <f t="shared" si="9"/>
        <v/>
      </c>
      <c r="V76" s="543"/>
      <c r="W76" s="38"/>
      <c r="X76" s="228"/>
      <c r="Y76" s="229"/>
      <c r="Z76" s="229"/>
    </row>
    <row r="77" spans="1:26" ht="29.45" customHeight="1" x14ac:dyDescent="0.25">
      <c r="A77" s="564"/>
      <c r="B77" s="567"/>
      <c r="C77" s="548"/>
      <c r="D77" s="551"/>
      <c r="E77" s="277">
        <v>2</v>
      </c>
      <c r="F77" s="258"/>
      <c r="G77" s="194"/>
      <c r="H77" s="194"/>
      <c r="I77" s="221" t="str">
        <f t="shared" si="10"/>
        <v xml:space="preserve">  </v>
      </c>
      <c r="J77" s="382"/>
      <c r="K77" s="232" t="str">
        <f>+IFERROR(VLOOKUP($J77,'10 FORMULAS'!$B$51:$C$53,2,0),"")</f>
        <v/>
      </c>
      <c r="L77" s="232" t="e">
        <f>+IF(J77="Preventivo","Probabilidad",IF(J77="Detectivo","Probabilidad",IF(#REF!="Correctivo","Impacto","")))</f>
        <v>#REF!</v>
      </c>
      <c r="M77" s="278"/>
      <c r="N77" s="232" t="str">
        <f>+IFERROR(VLOOKUP($M77,'10 FORMULAS'!$B$54:$C$55,2,0),"")</f>
        <v/>
      </c>
      <c r="O77" s="279"/>
      <c r="P77" s="279"/>
      <c r="Q77" s="279"/>
      <c r="R77" s="279"/>
      <c r="S77" s="232" t="str">
        <f t="shared" si="11"/>
        <v/>
      </c>
      <c r="T77" s="232" t="str">
        <f t="shared" si="8"/>
        <v/>
      </c>
      <c r="U77" s="232" t="str">
        <f t="shared" si="9"/>
        <v/>
      </c>
      <c r="V77" s="545"/>
      <c r="W77" s="38"/>
      <c r="X77" s="228"/>
      <c r="Y77" s="229"/>
      <c r="Z77" s="229"/>
    </row>
    <row r="78" spans="1:26" ht="29.45" customHeight="1" x14ac:dyDescent="0.25">
      <c r="A78" s="564"/>
      <c r="B78" s="567"/>
      <c r="C78" s="548"/>
      <c r="D78" s="551"/>
      <c r="E78" s="277">
        <v>3</v>
      </c>
      <c r="F78" s="258"/>
      <c r="G78" s="194"/>
      <c r="H78" s="194"/>
      <c r="I78" s="221" t="str">
        <f t="shared" si="10"/>
        <v xml:space="preserve">  </v>
      </c>
      <c r="J78" s="382"/>
      <c r="K78" s="232" t="str">
        <f>+IFERROR(VLOOKUP($J78,'10 FORMULAS'!$B$51:$C$53,2,0),"")</f>
        <v/>
      </c>
      <c r="L78" s="232" t="e">
        <f>+IF(J78="Preventivo","Probabilidad",IF(J78="Detectivo","Probabilidad",IF(#REF!="Correctivo","Impacto","")))</f>
        <v>#REF!</v>
      </c>
      <c r="M78" s="278"/>
      <c r="N78" s="232" t="str">
        <f>+IFERROR(VLOOKUP($M78,'10 FORMULAS'!$B$54:$C$55,2,0),"")</f>
        <v/>
      </c>
      <c r="O78" s="279"/>
      <c r="P78" s="279"/>
      <c r="Q78" s="279"/>
      <c r="R78" s="279"/>
      <c r="S78" s="232" t="str">
        <f t="shared" si="11"/>
        <v/>
      </c>
      <c r="T78" s="232" t="str">
        <f t="shared" si="8"/>
        <v/>
      </c>
      <c r="U78" s="232" t="str">
        <f t="shared" si="9"/>
        <v/>
      </c>
      <c r="V78" s="545"/>
      <c r="W78" s="38"/>
      <c r="X78" s="228"/>
      <c r="Y78" s="229"/>
      <c r="Z78" s="229"/>
    </row>
    <row r="79" spans="1:26" ht="29.45" customHeight="1" x14ac:dyDescent="0.25">
      <c r="A79" s="564"/>
      <c r="B79" s="567"/>
      <c r="C79" s="548"/>
      <c r="D79" s="551"/>
      <c r="E79" s="277">
        <v>4</v>
      </c>
      <c r="F79" s="258"/>
      <c r="G79" s="194"/>
      <c r="H79" s="194"/>
      <c r="I79" s="221" t="str">
        <f t="shared" si="10"/>
        <v xml:space="preserve">  </v>
      </c>
      <c r="J79" s="382"/>
      <c r="K79" s="232" t="str">
        <f>+IFERROR(VLOOKUP($J79,'10 FORMULAS'!$B$51:$C$53,2,0),"")</f>
        <v/>
      </c>
      <c r="L79" s="232" t="e">
        <f>+IF(J79="Preventivo","Probabilidad",IF(J79="Detectivo","Probabilidad",IF(#REF!="Correctivo","Impacto","")))</f>
        <v>#REF!</v>
      </c>
      <c r="M79" s="278"/>
      <c r="N79" s="232" t="str">
        <f>+IFERROR(VLOOKUP($M79,'10 FORMULAS'!$B$54:$C$55,2,0),"")</f>
        <v/>
      </c>
      <c r="O79" s="279"/>
      <c r="P79" s="279"/>
      <c r="Q79" s="279"/>
      <c r="R79" s="279"/>
      <c r="S79" s="232" t="str">
        <f t="shared" si="11"/>
        <v/>
      </c>
      <c r="T79" s="232" t="str">
        <f t="shared" si="8"/>
        <v/>
      </c>
      <c r="U79" s="232" t="str">
        <f t="shared" si="9"/>
        <v/>
      </c>
      <c r="V79" s="545"/>
      <c r="W79" s="38"/>
      <c r="X79" s="228"/>
      <c r="Y79" s="229"/>
      <c r="Z79" s="229"/>
    </row>
    <row r="80" spans="1:26" ht="29.45" customHeight="1" x14ac:dyDescent="0.25">
      <c r="A80" s="564"/>
      <c r="B80" s="567"/>
      <c r="C80" s="548"/>
      <c r="D80" s="551"/>
      <c r="E80" s="277">
        <v>5</v>
      </c>
      <c r="F80" s="258"/>
      <c r="G80" s="194"/>
      <c r="H80" s="194"/>
      <c r="I80" s="221" t="str">
        <f t="shared" si="10"/>
        <v xml:space="preserve">  </v>
      </c>
      <c r="J80" s="382"/>
      <c r="K80" s="232" t="str">
        <f>+IFERROR(VLOOKUP($J80,'10 FORMULAS'!$B$51:$C$53,2,0),"")</f>
        <v/>
      </c>
      <c r="L80" s="232" t="e">
        <f>+IF(J80="Preventivo","Probabilidad",IF(J80="Detectivo","Probabilidad",IF(#REF!="Correctivo","Impacto","")))</f>
        <v>#REF!</v>
      </c>
      <c r="M80" s="278"/>
      <c r="N80" s="232" t="str">
        <f>+IFERROR(VLOOKUP($M80,'10 FORMULAS'!$B$54:$C$55,2,0),"")</f>
        <v/>
      </c>
      <c r="O80" s="279"/>
      <c r="P80" s="279"/>
      <c r="Q80" s="279"/>
      <c r="R80" s="279"/>
      <c r="S80" s="232" t="str">
        <f t="shared" si="11"/>
        <v/>
      </c>
      <c r="T80" s="232" t="str">
        <f t="shared" si="8"/>
        <v/>
      </c>
      <c r="U80" s="232" t="str">
        <f t="shared" si="9"/>
        <v/>
      </c>
      <c r="V80" s="545"/>
      <c r="W80" s="38"/>
      <c r="X80" s="228"/>
      <c r="Y80" s="229"/>
      <c r="Z80" s="229"/>
    </row>
    <row r="81" spans="1:26" ht="29.45" customHeight="1" thickBot="1" x14ac:dyDescent="0.3">
      <c r="A81" s="565"/>
      <c r="B81" s="568"/>
      <c r="C81" s="549"/>
      <c r="D81" s="552"/>
      <c r="E81" s="280">
        <v>6</v>
      </c>
      <c r="F81" s="261"/>
      <c r="G81" s="195"/>
      <c r="H81" s="195"/>
      <c r="I81" s="221" t="str">
        <f t="shared" si="10"/>
        <v xml:space="preserve">  </v>
      </c>
      <c r="J81" s="382"/>
      <c r="K81" s="232" t="str">
        <f>+IFERROR(VLOOKUP($J81,'10 FORMULAS'!$B$51:$C$53,2,0),"")</f>
        <v/>
      </c>
      <c r="L81" s="232" t="e">
        <f>+IF(J81="Preventivo","Probabilidad",IF(J81="Detectivo","Probabilidad",IF(#REF!="Correctivo","Impacto","")))</f>
        <v>#REF!</v>
      </c>
      <c r="M81" s="278"/>
      <c r="N81" s="232" t="str">
        <f>+IFERROR(VLOOKUP($M81,'10 FORMULAS'!$B$54:$C$55,2,0),"")</f>
        <v/>
      </c>
      <c r="O81" s="279"/>
      <c r="P81" s="279"/>
      <c r="Q81" s="279"/>
      <c r="R81" s="279"/>
      <c r="S81" s="232" t="str">
        <f t="shared" si="11"/>
        <v/>
      </c>
      <c r="T81" s="232" t="str">
        <f t="shared" si="8"/>
        <v/>
      </c>
      <c r="U81" s="232" t="str">
        <f t="shared" si="9"/>
        <v/>
      </c>
      <c r="V81" s="546"/>
      <c r="W81" s="38"/>
    </row>
    <row r="82" spans="1:26" ht="29.45" customHeight="1" x14ac:dyDescent="0.25">
      <c r="A82" s="563" t="str">
        <f>'2 CONTEXTO E IDENTIFICACIÓN'!A21</f>
        <v>R13</v>
      </c>
      <c r="B82" s="566" t="str">
        <f>+'2 CONTEXTO E IDENTIFICACIÓN'!J21</f>
        <v xml:space="preserve"> por a causa de </v>
      </c>
      <c r="C82" s="547" t="str">
        <f>+'3 PROBABIL E IMPACTO INHERENTE'!E21</f>
        <v/>
      </c>
      <c r="D82" s="550" t="str">
        <f>+'3 PROBABIL E IMPACTO INHERENTE'!M21</f>
        <v/>
      </c>
      <c r="E82" s="281">
        <v>1</v>
      </c>
      <c r="F82" s="259"/>
      <c r="G82" s="52"/>
      <c r="H82" s="52"/>
      <c r="I82" s="221" t="str">
        <f t="shared" si="10"/>
        <v xml:space="preserve">  </v>
      </c>
      <c r="J82" s="382"/>
      <c r="K82" s="232" t="str">
        <f>+IFERROR(VLOOKUP($J82,'10 FORMULAS'!$B$51:$C$53,2,0),"")</f>
        <v/>
      </c>
      <c r="L82" s="232" t="e">
        <f>+IF(J82="Preventivo","Probabilidad",IF(J82="Detectivo","Probabilidad",IF(#REF!="Correctivo","Impacto","")))</f>
        <v>#REF!</v>
      </c>
      <c r="M82" s="278"/>
      <c r="N82" s="232" t="str">
        <f>+IFERROR(VLOOKUP($M82,'10 FORMULAS'!$B$54:$C$55,2,0),"")</f>
        <v/>
      </c>
      <c r="O82" s="279"/>
      <c r="P82" s="279"/>
      <c r="Q82" s="279"/>
      <c r="R82" s="279"/>
      <c r="S82" s="232" t="str">
        <f t="shared" si="11"/>
        <v/>
      </c>
      <c r="T82" s="232" t="str">
        <f t="shared" si="8"/>
        <v/>
      </c>
      <c r="U82" s="232" t="str">
        <f t="shared" si="9"/>
        <v/>
      </c>
      <c r="V82" s="543"/>
      <c r="W82" s="38"/>
      <c r="X82" s="228"/>
      <c r="Y82" s="229"/>
      <c r="Z82" s="229"/>
    </row>
    <row r="83" spans="1:26" ht="29.45" customHeight="1" x14ac:dyDescent="0.25">
      <c r="A83" s="564"/>
      <c r="B83" s="567"/>
      <c r="C83" s="548"/>
      <c r="D83" s="551"/>
      <c r="E83" s="277">
        <v>2</v>
      </c>
      <c r="F83" s="258"/>
      <c r="G83" s="194"/>
      <c r="H83" s="194"/>
      <c r="I83" s="221" t="str">
        <f t="shared" si="10"/>
        <v xml:space="preserve">  </v>
      </c>
      <c r="J83" s="382"/>
      <c r="K83" s="232" t="str">
        <f>+IFERROR(VLOOKUP($J83,'10 FORMULAS'!$B$51:$C$53,2,0),"")</f>
        <v/>
      </c>
      <c r="L83" s="232" t="e">
        <f>+IF(J83="Preventivo","Probabilidad",IF(J83="Detectivo","Probabilidad",IF(#REF!="Correctivo","Impacto","")))</f>
        <v>#REF!</v>
      </c>
      <c r="M83" s="278"/>
      <c r="N83" s="232" t="str">
        <f>+IFERROR(VLOOKUP($M83,'10 FORMULAS'!$B$54:$C$55,2,0),"")</f>
        <v/>
      </c>
      <c r="O83" s="279"/>
      <c r="P83" s="279"/>
      <c r="Q83" s="279"/>
      <c r="R83" s="279"/>
      <c r="S83" s="232" t="str">
        <f t="shared" si="11"/>
        <v/>
      </c>
      <c r="T83" s="232" t="str">
        <f t="shared" si="8"/>
        <v/>
      </c>
      <c r="U83" s="232" t="str">
        <f t="shared" si="9"/>
        <v/>
      </c>
      <c r="V83" s="545"/>
      <c r="W83" s="38"/>
      <c r="X83" s="228"/>
      <c r="Y83" s="229"/>
      <c r="Z83" s="229"/>
    </row>
    <row r="84" spans="1:26" ht="29.45" customHeight="1" x14ac:dyDescent="0.25">
      <c r="A84" s="564"/>
      <c r="B84" s="567"/>
      <c r="C84" s="548"/>
      <c r="D84" s="551"/>
      <c r="E84" s="277">
        <v>3</v>
      </c>
      <c r="F84" s="258"/>
      <c r="G84" s="194"/>
      <c r="H84" s="194"/>
      <c r="I84" s="221" t="str">
        <f t="shared" si="10"/>
        <v xml:space="preserve">  </v>
      </c>
      <c r="J84" s="382"/>
      <c r="K84" s="232" t="str">
        <f>+IFERROR(VLOOKUP($J84,'10 FORMULAS'!$B$51:$C$53,2,0),"")</f>
        <v/>
      </c>
      <c r="L84" s="232" t="e">
        <f>+IF(J84="Preventivo","Probabilidad",IF(J84="Detectivo","Probabilidad",IF(#REF!="Correctivo","Impacto","")))</f>
        <v>#REF!</v>
      </c>
      <c r="M84" s="278"/>
      <c r="N84" s="232" t="str">
        <f>+IFERROR(VLOOKUP($M84,'10 FORMULAS'!$B$54:$C$55,2,0),"")</f>
        <v/>
      </c>
      <c r="O84" s="279"/>
      <c r="P84" s="279"/>
      <c r="Q84" s="279"/>
      <c r="R84" s="279"/>
      <c r="S84" s="232" t="str">
        <f t="shared" si="11"/>
        <v/>
      </c>
      <c r="T84" s="232" t="str">
        <f t="shared" si="8"/>
        <v/>
      </c>
      <c r="U84" s="232" t="str">
        <f t="shared" si="9"/>
        <v/>
      </c>
      <c r="V84" s="545"/>
      <c r="W84" s="38"/>
      <c r="X84" s="228"/>
      <c r="Y84" s="229"/>
      <c r="Z84" s="229"/>
    </row>
    <row r="85" spans="1:26" ht="29.45" customHeight="1" x14ac:dyDescent="0.25">
      <c r="A85" s="564"/>
      <c r="B85" s="567"/>
      <c r="C85" s="548"/>
      <c r="D85" s="551"/>
      <c r="E85" s="277">
        <v>4</v>
      </c>
      <c r="F85" s="258"/>
      <c r="G85" s="194"/>
      <c r="H85" s="194"/>
      <c r="I85" s="221" t="str">
        <f t="shared" si="10"/>
        <v xml:space="preserve">  </v>
      </c>
      <c r="J85" s="382"/>
      <c r="K85" s="232" t="str">
        <f>+IFERROR(VLOOKUP($J85,'10 FORMULAS'!$B$51:$C$53,2,0),"")</f>
        <v/>
      </c>
      <c r="L85" s="232" t="e">
        <f>+IF(J85="Preventivo","Probabilidad",IF(J85="Detectivo","Probabilidad",IF(#REF!="Correctivo","Impacto","")))</f>
        <v>#REF!</v>
      </c>
      <c r="M85" s="278"/>
      <c r="N85" s="232" t="str">
        <f>+IFERROR(VLOOKUP($M85,'10 FORMULAS'!$B$54:$C$55,2,0),"")</f>
        <v/>
      </c>
      <c r="O85" s="279"/>
      <c r="P85" s="279"/>
      <c r="Q85" s="279"/>
      <c r="R85" s="279"/>
      <c r="S85" s="232" t="str">
        <f t="shared" si="11"/>
        <v/>
      </c>
      <c r="T85" s="232" t="str">
        <f t="shared" si="8"/>
        <v/>
      </c>
      <c r="U85" s="232" t="str">
        <f t="shared" si="9"/>
        <v/>
      </c>
      <c r="V85" s="545"/>
      <c r="W85" s="38"/>
      <c r="X85" s="228"/>
      <c r="Y85" s="229"/>
      <c r="Z85" s="229"/>
    </row>
    <row r="86" spans="1:26" ht="29.45" customHeight="1" x14ac:dyDescent="0.25">
      <c r="A86" s="564"/>
      <c r="B86" s="567"/>
      <c r="C86" s="548"/>
      <c r="D86" s="551"/>
      <c r="E86" s="277">
        <v>5</v>
      </c>
      <c r="F86" s="258"/>
      <c r="G86" s="194"/>
      <c r="H86" s="194"/>
      <c r="I86" s="221" t="str">
        <f t="shared" si="10"/>
        <v xml:space="preserve">  </v>
      </c>
      <c r="J86" s="382"/>
      <c r="K86" s="232" t="str">
        <f>+IFERROR(VLOOKUP($J86,'10 FORMULAS'!$B$51:$C$53,2,0),"")</f>
        <v/>
      </c>
      <c r="L86" s="232" t="e">
        <f>+IF(J86="Preventivo","Probabilidad",IF(J86="Detectivo","Probabilidad",IF(#REF!="Correctivo","Impacto","")))</f>
        <v>#REF!</v>
      </c>
      <c r="M86" s="278"/>
      <c r="N86" s="232" t="str">
        <f>+IFERROR(VLOOKUP($M86,'10 FORMULAS'!$B$54:$C$55,2,0),"")</f>
        <v/>
      </c>
      <c r="O86" s="279"/>
      <c r="P86" s="279"/>
      <c r="Q86" s="279"/>
      <c r="R86" s="279"/>
      <c r="S86" s="232" t="str">
        <f t="shared" si="11"/>
        <v/>
      </c>
      <c r="T86" s="232" t="str">
        <f t="shared" ref="T86:T117" si="12">+IFERROR(C86*S86,"")</f>
        <v/>
      </c>
      <c r="U86" s="232" t="str">
        <f t="shared" ref="U86:U117" si="13">+IFERROR(S86-T86,"")</f>
        <v/>
      </c>
      <c r="V86" s="545"/>
      <c r="W86" s="38"/>
      <c r="X86" s="228"/>
      <c r="Y86" s="229"/>
      <c r="Z86" s="229"/>
    </row>
    <row r="87" spans="1:26" ht="29.45" customHeight="1" thickBot="1" x14ac:dyDescent="0.3">
      <c r="A87" s="565"/>
      <c r="B87" s="568"/>
      <c r="C87" s="549"/>
      <c r="D87" s="552"/>
      <c r="E87" s="280">
        <v>6</v>
      </c>
      <c r="F87" s="261"/>
      <c r="G87" s="195"/>
      <c r="H87" s="195"/>
      <c r="I87" s="221" t="str">
        <f t="shared" si="10"/>
        <v xml:space="preserve">  </v>
      </c>
      <c r="J87" s="382"/>
      <c r="K87" s="232" t="str">
        <f>+IFERROR(VLOOKUP($J87,'10 FORMULAS'!$B$51:$C$53,2,0),"")</f>
        <v/>
      </c>
      <c r="L87" s="232" t="e">
        <f>+IF(J87="Preventivo","Probabilidad",IF(J87="Detectivo","Probabilidad",IF(#REF!="Correctivo","Impacto","")))</f>
        <v>#REF!</v>
      </c>
      <c r="M87" s="278"/>
      <c r="N87" s="232" t="str">
        <f>+IFERROR(VLOOKUP($M87,'10 FORMULAS'!$B$54:$C$55,2,0),"")</f>
        <v/>
      </c>
      <c r="O87" s="279"/>
      <c r="P87" s="279"/>
      <c r="Q87" s="279"/>
      <c r="R87" s="279"/>
      <c r="S87" s="232" t="str">
        <f t="shared" si="11"/>
        <v/>
      </c>
      <c r="T87" s="232" t="str">
        <f t="shared" si="12"/>
        <v/>
      </c>
      <c r="U87" s="232" t="str">
        <f t="shared" si="13"/>
        <v/>
      </c>
      <c r="V87" s="546"/>
      <c r="W87" s="38"/>
    </row>
    <row r="88" spans="1:26" ht="29.45" customHeight="1" x14ac:dyDescent="0.25">
      <c r="A88" s="563" t="str">
        <f>'2 CONTEXTO E IDENTIFICACIÓN'!A22</f>
        <v>R14</v>
      </c>
      <c r="B88" s="566" t="str">
        <f>+'2 CONTEXTO E IDENTIFICACIÓN'!J22</f>
        <v xml:space="preserve"> por a causa de </v>
      </c>
      <c r="C88" s="547" t="str">
        <f>+'3 PROBABIL E IMPACTO INHERENTE'!E22</f>
        <v/>
      </c>
      <c r="D88" s="550" t="str">
        <f>+'3 PROBABIL E IMPACTO INHERENTE'!M22</f>
        <v/>
      </c>
      <c r="E88" s="281">
        <v>1</v>
      </c>
      <c r="F88" s="259"/>
      <c r="G88" s="52"/>
      <c r="H88" s="52"/>
      <c r="I88" s="221" t="str">
        <f t="shared" si="10"/>
        <v xml:space="preserve">  </v>
      </c>
      <c r="J88" s="382"/>
      <c r="K88" s="232" t="str">
        <f>+IFERROR(VLOOKUP($J88,'10 FORMULAS'!$B$51:$C$53,2,0),"")</f>
        <v/>
      </c>
      <c r="L88" s="232" t="e">
        <f>+IF(J88="Preventivo","Probabilidad",IF(J88="Detectivo","Probabilidad",IF(#REF!="Correctivo","Impacto","")))</f>
        <v>#REF!</v>
      </c>
      <c r="M88" s="278"/>
      <c r="N88" s="232" t="str">
        <f>+IFERROR(VLOOKUP($M88,'10 FORMULAS'!$B$54:$C$55,2,0),"")</f>
        <v/>
      </c>
      <c r="O88" s="279"/>
      <c r="P88" s="279"/>
      <c r="Q88" s="279"/>
      <c r="R88" s="279"/>
      <c r="S88" s="232" t="str">
        <f t="shared" si="11"/>
        <v/>
      </c>
      <c r="T88" s="232" t="str">
        <f t="shared" si="12"/>
        <v/>
      </c>
      <c r="U88" s="232" t="str">
        <f t="shared" si="13"/>
        <v/>
      </c>
      <c r="V88" s="543"/>
      <c r="W88" s="38"/>
      <c r="X88" s="228"/>
      <c r="Y88" s="229"/>
      <c r="Z88" s="229"/>
    </row>
    <row r="89" spans="1:26" ht="29.45" customHeight="1" x14ac:dyDescent="0.25">
      <c r="A89" s="564"/>
      <c r="B89" s="567"/>
      <c r="C89" s="548"/>
      <c r="D89" s="551"/>
      <c r="E89" s="277">
        <v>2</v>
      </c>
      <c r="F89" s="258"/>
      <c r="G89" s="194"/>
      <c r="H89" s="194"/>
      <c r="I89" s="221" t="str">
        <f t="shared" si="10"/>
        <v xml:space="preserve">  </v>
      </c>
      <c r="J89" s="382"/>
      <c r="K89" s="232" t="str">
        <f>+IFERROR(VLOOKUP($J89,'10 FORMULAS'!$B$51:$C$53,2,0),"")</f>
        <v/>
      </c>
      <c r="L89" s="232" t="e">
        <f>+IF(J89="Preventivo","Probabilidad",IF(J89="Detectivo","Probabilidad",IF(#REF!="Correctivo","Impacto","")))</f>
        <v>#REF!</v>
      </c>
      <c r="M89" s="278"/>
      <c r="N89" s="232" t="str">
        <f>+IFERROR(VLOOKUP($M89,'10 FORMULAS'!$B$54:$C$55,2,0),"")</f>
        <v/>
      </c>
      <c r="O89" s="279"/>
      <c r="P89" s="279"/>
      <c r="Q89" s="279"/>
      <c r="R89" s="279"/>
      <c r="S89" s="232" t="str">
        <f t="shared" si="11"/>
        <v/>
      </c>
      <c r="T89" s="232" t="str">
        <f t="shared" si="12"/>
        <v/>
      </c>
      <c r="U89" s="232" t="str">
        <f t="shared" si="13"/>
        <v/>
      </c>
      <c r="V89" s="545"/>
      <c r="W89" s="38"/>
      <c r="X89" s="228"/>
      <c r="Y89" s="229"/>
      <c r="Z89" s="229"/>
    </row>
    <row r="90" spans="1:26" ht="29.45" customHeight="1" x14ac:dyDescent="0.25">
      <c r="A90" s="564"/>
      <c r="B90" s="567"/>
      <c r="C90" s="548"/>
      <c r="D90" s="551"/>
      <c r="E90" s="277">
        <v>3</v>
      </c>
      <c r="F90" s="258"/>
      <c r="G90" s="194"/>
      <c r="H90" s="194"/>
      <c r="I90" s="221" t="str">
        <f t="shared" si="10"/>
        <v xml:space="preserve">  </v>
      </c>
      <c r="J90" s="382"/>
      <c r="K90" s="232" t="str">
        <f>+IFERROR(VLOOKUP($J90,'10 FORMULAS'!$B$51:$C$53,2,0),"")</f>
        <v/>
      </c>
      <c r="L90" s="232" t="e">
        <f>+IF(J90="Preventivo","Probabilidad",IF(J90="Detectivo","Probabilidad",IF(#REF!="Correctivo","Impacto","")))</f>
        <v>#REF!</v>
      </c>
      <c r="M90" s="278"/>
      <c r="N90" s="232" t="str">
        <f>+IFERROR(VLOOKUP($M90,'10 FORMULAS'!$B$54:$C$55,2,0),"")</f>
        <v/>
      </c>
      <c r="O90" s="279"/>
      <c r="P90" s="279"/>
      <c r="Q90" s="279"/>
      <c r="R90" s="279"/>
      <c r="S90" s="232" t="str">
        <f t="shared" si="11"/>
        <v/>
      </c>
      <c r="T90" s="232" t="str">
        <f t="shared" si="12"/>
        <v/>
      </c>
      <c r="U90" s="232" t="str">
        <f t="shared" si="13"/>
        <v/>
      </c>
      <c r="V90" s="545"/>
      <c r="W90" s="38"/>
      <c r="X90" s="228"/>
      <c r="Y90" s="229"/>
      <c r="Z90" s="229"/>
    </row>
    <row r="91" spans="1:26" ht="29.45" customHeight="1" x14ac:dyDescent="0.25">
      <c r="A91" s="564"/>
      <c r="B91" s="567"/>
      <c r="C91" s="548"/>
      <c r="D91" s="551"/>
      <c r="E91" s="277">
        <v>4</v>
      </c>
      <c r="F91" s="258"/>
      <c r="G91" s="194"/>
      <c r="H91" s="194"/>
      <c r="I91" s="221" t="str">
        <f t="shared" si="10"/>
        <v xml:space="preserve">  </v>
      </c>
      <c r="J91" s="382"/>
      <c r="K91" s="232" t="str">
        <f>+IFERROR(VLOOKUP($J91,'10 FORMULAS'!$B$51:$C$53,2,0),"")</f>
        <v/>
      </c>
      <c r="L91" s="232" t="e">
        <f>+IF(J91="Preventivo","Probabilidad",IF(J91="Detectivo","Probabilidad",IF(#REF!="Correctivo","Impacto","")))</f>
        <v>#REF!</v>
      </c>
      <c r="M91" s="278"/>
      <c r="N91" s="232" t="str">
        <f>+IFERROR(VLOOKUP($M91,'10 FORMULAS'!$B$54:$C$55,2,0),"")</f>
        <v/>
      </c>
      <c r="O91" s="279"/>
      <c r="P91" s="279"/>
      <c r="Q91" s="279"/>
      <c r="R91" s="279"/>
      <c r="S91" s="232" t="str">
        <f t="shared" si="11"/>
        <v/>
      </c>
      <c r="T91" s="232" t="str">
        <f t="shared" si="12"/>
        <v/>
      </c>
      <c r="U91" s="232" t="str">
        <f t="shared" si="13"/>
        <v/>
      </c>
      <c r="V91" s="545"/>
      <c r="W91" s="38"/>
      <c r="X91" s="228"/>
      <c r="Y91" s="229"/>
      <c r="Z91" s="229"/>
    </row>
    <row r="92" spans="1:26" ht="29.45" customHeight="1" x14ac:dyDescent="0.25">
      <c r="A92" s="564"/>
      <c r="B92" s="567"/>
      <c r="C92" s="548"/>
      <c r="D92" s="551"/>
      <c r="E92" s="277">
        <v>5</v>
      </c>
      <c r="F92" s="258"/>
      <c r="G92" s="194"/>
      <c r="H92" s="194"/>
      <c r="I92" s="221" t="str">
        <f t="shared" si="10"/>
        <v xml:space="preserve">  </v>
      </c>
      <c r="J92" s="382"/>
      <c r="K92" s="232" t="str">
        <f>+IFERROR(VLOOKUP($J92,'10 FORMULAS'!$B$51:$C$53,2,0),"")</f>
        <v/>
      </c>
      <c r="L92" s="232" t="e">
        <f>+IF(J92="Preventivo","Probabilidad",IF(J92="Detectivo","Probabilidad",IF(#REF!="Correctivo","Impacto","")))</f>
        <v>#REF!</v>
      </c>
      <c r="M92" s="278"/>
      <c r="N92" s="232" t="str">
        <f>+IFERROR(VLOOKUP($M92,'10 FORMULAS'!$B$54:$C$55,2,0),"")</f>
        <v/>
      </c>
      <c r="O92" s="279"/>
      <c r="P92" s="279"/>
      <c r="Q92" s="279"/>
      <c r="R92" s="279"/>
      <c r="S92" s="232" t="str">
        <f t="shared" si="11"/>
        <v/>
      </c>
      <c r="T92" s="232" t="str">
        <f t="shared" si="12"/>
        <v/>
      </c>
      <c r="U92" s="232" t="str">
        <f t="shared" si="13"/>
        <v/>
      </c>
      <c r="V92" s="545"/>
      <c r="W92" s="38"/>
      <c r="X92" s="228"/>
      <c r="Y92" s="229"/>
      <c r="Z92" s="229"/>
    </row>
    <row r="93" spans="1:26" ht="29.45" customHeight="1" thickBot="1" x14ac:dyDescent="0.3">
      <c r="A93" s="565"/>
      <c r="B93" s="568"/>
      <c r="C93" s="549"/>
      <c r="D93" s="552"/>
      <c r="E93" s="280">
        <v>6</v>
      </c>
      <c r="F93" s="261"/>
      <c r="G93" s="195"/>
      <c r="H93" s="195"/>
      <c r="I93" s="221" t="str">
        <f t="shared" si="10"/>
        <v xml:space="preserve">  </v>
      </c>
      <c r="J93" s="382"/>
      <c r="K93" s="232" t="str">
        <f>+IFERROR(VLOOKUP($J93,'10 FORMULAS'!$B$51:$C$53,2,0),"")</f>
        <v/>
      </c>
      <c r="L93" s="232" t="e">
        <f>+IF(J93="Preventivo","Probabilidad",IF(J93="Detectivo","Probabilidad",IF(#REF!="Correctivo","Impacto","")))</f>
        <v>#REF!</v>
      </c>
      <c r="M93" s="278"/>
      <c r="N93" s="232" t="str">
        <f>+IFERROR(VLOOKUP($M93,'10 FORMULAS'!$B$54:$C$55,2,0),"")</f>
        <v/>
      </c>
      <c r="O93" s="279"/>
      <c r="P93" s="279"/>
      <c r="Q93" s="279"/>
      <c r="R93" s="279"/>
      <c r="S93" s="232" t="str">
        <f t="shared" si="11"/>
        <v/>
      </c>
      <c r="T93" s="232" t="str">
        <f t="shared" si="12"/>
        <v/>
      </c>
      <c r="U93" s="232" t="str">
        <f t="shared" si="13"/>
        <v/>
      </c>
      <c r="V93" s="546"/>
      <c r="W93" s="38"/>
    </row>
    <row r="94" spans="1:26" ht="29.45" customHeight="1" x14ac:dyDescent="0.25">
      <c r="A94" s="563" t="str">
        <f>'2 CONTEXTO E IDENTIFICACIÓN'!A23</f>
        <v>R15</v>
      </c>
      <c r="B94" s="566" t="str">
        <f>+'2 CONTEXTO E IDENTIFICACIÓN'!J23</f>
        <v xml:space="preserve"> por a causa de </v>
      </c>
      <c r="C94" s="547" t="str">
        <f>+'3 PROBABIL E IMPACTO INHERENTE'!E23</f>
        <v/>
      </c>
      <c r="D94" s="550" t="str">
        <f>+'3 PROBABIL E IMPACTO INHERENTE'!M23</f>
        <v/>
      </c>
      <c r="E94" s="281">
        <v>1</v>
      </c>
      <c r="F94" s="259"/>
      <c r="G94" s="52"/>
      <c r="H94" s="52"/>
      <c r="I94" s="221" t="str">
        <f t="shared" si="10"/>
        <v xml:space="preserve">  </v>
      </c>
      <c r="J94" s="382"/>
      <c r="K94" s="232" t="str">
        <f>+IFERROR(VLOOKUP($J94,'10 FORMULAS'!$B$51:$C$53,2,0),"")</f>
        <v/>
      </c>
      <c r="L94" s="232" t="e">
        <f>+IF(J94="Preventivo","Probabilidad",IF(J94="Detectivo","Probabilidad",IF(#REF!="Correctivo","Impacto","")))</f>
        <v>#REF!</v>
      </c>
      <c r="M94" s="278"/>
      <c r="N94" s="232" t="str">
        <f>+IFERROR(VLOOKUP($M94,'10 FORMULAS'!$B$54:$C$55,2,0),"")</f>
        <v/>
      </c>
      <c r="O94" s="279"/>
      <c r="P94" s="279"/>
      <c r="Q94" s="279"/>
      <c r="R94" s="279"/>
      <c r="S94" s="232" t="str">
        <f t="shared" si="11"/>
        <v/>
      </c>
      <c r="T94" s="232" t="str">
        <f t="shared" si="12"/>
        <v/>
      </c>
      <c r="U94" s="232" t="str">
        <f t="shared" si="13"/>
        <v/>
      </c>
      <c r="V94" s="543"/>
      <c r="W94" s="38"/>
      <c r="X94" s="228"/>
      <c r="Y94" s="229"/>
      <c r="Z94" s="229"/>
    </row>
    <row r="95" spans="1:26" ht="29.45" customHeight="1" x14ac:dyDescent="0.25">
      <c r="A95" s="564"/>
      <c r="B95" s="567"/>
      <c r="C95" s="548"/>
      <c r="D95" s="551"/>
      <c r="E95" s="277">
        <v>2</v>
      </c>
      <c r="F95" s="258"/>
      <c r="G95" s="194"/>
      <c r="H95" s="194"/>
      <c r="I95" s="221" t="str">
        <f t="shared" si="10"/>
        <v xml:space="preserve">  </v>
      </c>
      <c r="J95" s="382"/>
      <c r="K95" s="232" t="str">
        <f>+IFERROR(VLOOKUP($J95,'10 FORMULAS'!$B$51:$C$53,2,0),"")</f>
        <v/>
      </c>
      <c r="L95" s="232" t="e">
        <f>+IF(J95="Preventivo","Probabilidad",IF(J95="Detectivo","Probabilidad",IF(#REF!="Correctivo","Impacto","")))</f>
        <v>#REF!</v>
      </c>
      <c r="M95" s="278"/>
      <c r="N95" s="232" t="str">
        <f>+IFERROR(VLOOKUP($M95,'10 FORMULAS'!$B$54:$C$55,2,0),"")</f>
        <v/>
      </c>
      <c r="O95" s="279"/>
      <c r="P95" s="279"/>
      <c r="Q95" s="279"/>
      <c r="R95" s="279"/>
      <c r="S95" s="232" t="str">
        <f t="shared" si="11"/>
        <v/>
      </c>
      <c r="T95" s="232" t="str">
        <f t="shared" si="12"/>
        <v/>
      </c>
      <c r="U95" s="232" t="str">
        <f t="shared" si="13"/>
        <v/>
      </c>
      <c r="V95" s="545"/>
      <c r="W95" s="38"/>
      <c r="X95" s="228"/>
      <c r="Y95" s="229"/>
      <c r="Z95" s="229"/>
    </row>
    <row r="96" spans="1:26" ht="29.45" customHeight="1" x14ac:dyDescent="0.25">
      <c r="A96" s="564"/>
      <c r="B96" s="567"/>
      <c r="C96" s="548"/>
      <c r="D96" s="551"/>
      <c r="E96" s="277">
        <v>3</v>
      </c>
      <c r="F96" s="258"/>
      <c r="G96" s="194"/>
      <c r="H96" s="194"/>
      <c r="I96" s="221" t="str">
        <f t="shared" si="10"/>
        <v xml:space="preserve">  </v>
      </c>
      <c r="J96" s="382"/>
      <c r="K96" s="232" t="str">
        <f>+IFERROR(VLOOKUP($J96,'10 FORMULAS'!$B$51:$C$53,2,0),"")</f>
        <v/>
      </c>
      <c r="L96" s="232" t="e">
        <f>+IF(J96="Preventivo","Probabilidad",IF(J96="Detectivo","Probabilidad",IF(#REF!="Correctivo","Impacto","")))</f>
        <v>#REF!</v>
      </c>
      <c r="M96" s="278"/>
      <c r="N96" s="232" t="str">
        <f>+IFERROR(VLOOKUP($M96,'10 FORMULAS'!$B$54:$C$55,2,0),"")</f>
        <v/>
      </c>
      <c r="O96" s="279"/>
      <c r="P96" s="279"/>
      <c r="Q96" s="279"/>
      <c r="R96" s="279"/>
      <c r="S96" s="232" t="str">
        <f t="shared" si="11"/>
        <v/>
      </c>
      <c r="T96" s="232" t="str">
        <f t="shared" si="12"/>
        <v/>
      </c>
      <c r="U96" s="232" t="str">
        <f t="shared" si="13"/>
        <v/>
      </c>
      <c r="V96" s="545"/>
      <c r="W96" s="38"/>
      <c r="X96" s="228"/>
      <c r="Y96" s="229"/>
      <c r="Z96" s="229"/>
    </row>
    <row r="97" spans="1:26" ht="29.45" customHeight="1" x14ac:dyDescent="0.25">
      <c r="A97" s="564"/>
      <c r="B97" s="567"/>
      <c r="C97" s="548"/>
      <c r="D97" s="551"/>
      <c r="E97" s="277">
        <v>4</v>
      </c>
      <c r="F97" s="258"/>
      <c r="G97" s="194"/>
      <c r="H97" s="194"/>
      <c r="I97" s="221" t="str">
        <f t="shared" si="10"/>
        <v xml:space="preserve">  </v>
      </c>
      <c r="J97" s="382"/>
      <c r="K97" s="232" t="str">
        <f>+IFERROR(VLOOKUP($J97,'10 FORMULAS'!$B$51:$C$53,2,0),"")</f>
        <v/>
      </c>
      <c r="L97" s="232" t="e">
        <f>+IF(J97="Preventivo","Probabilidad",IF(J97="Detectivo","Probabilidad",IF(#REF!="Correctivo","Impacto","")))</f>
        <v>#REF!</v>
      </c>
      <c r="M97" s="278"/>
      <c r="N97" s="232" t="str">
        <f>+IFERROR(VLOOKUP($M97,'10 FORMULAS'!$B$54:$C$55,2,0),"")</f>
        <v/>
      </c>
      <c r="O97" s="279"/>
      <c r="P97" s="279"/>
      <c r="Q97" s="279"/>
      <c r="R97" s="279"/>
      <c r="S97" s="232" t="str">
        <f t="shared" si="11"/>
        <v/>
      </c>
      <c r="T97" s="232" t="str">
        <f t="shared" si="12"/>
        <v/>
      </c>
      <c r="U97" s="232" t="str">
        <f t="shared" si="13"/>
        <v/>
      </c>
      <c r="V97" s="545"/>
      <c r="W97" s="38"/>
      <c r="X97" s="228"/>
      <c r="Y97" s="229"/>
      <c r="Z97" s="229"/>
    </row>
    <row r="98" spans="1:26" ht="29.45" customHeight="1" x14ac:dyDescent="0.25">
      <c r="A98" s="564"/>
      <c r="B98" s="567"/>
      <c r="C98" s="548"/>
      <c r="D98" s="551"/>
      <c r="E98" s="277">
        <v>5</v>
      </c>
      <c r="F98" s="258"/>
      <c r="G98" s="194"/>
      <c r="H98" s="194"/>
      <c r="I98" s="221" t="str">
        <f t="shared" si="10"/>
        <v xml:space="preserve">  </v>
      </c>
      <c r="J98" s="382"/>
      <c r="K98" s="232" t="str">
        <f>+IFERROR(VLOOKUP($J98,'10 FORMULAS'!$B$51:$C$53,2,0),"")</f>
        <v/>
      </c>
      <c r="L98" s="232" t="e">
        <f>+IF(J98="Preventivo","Probabilidad",IF(J98="Detectivo","Probabilidad",IF(#REF!="Correctivo","Impacto","")))</f>
        <v>#REF!</v>
      </c>
      <c r="M98" s="278"/>
      <c r="N98" s="232" t="str">
        <f>+IFERROR(VLOOKUP($M98,'10 FORMULAS'!$B$54:$C$55,2,0),"")</f>
        <v/>
      </c>
      <c r="O98" s="279"/>
      <c r="P98" s="279"/>
      <c r="Q98" s="279"/>
      <c r="R98" s="279"/>
      <c r="S98" s="232" t="str">
        <f t="shared" si="11"/>
        <v/>
      </c>
      <c r="T98" s="232" t="str">
        <f t="shared" si="12"/>
        <v/>
      </c>
      <c r="U98" s="232" t="str">
        <f t="shared" si="13"/>
        <v/>
      </c>
      <c r="V98" s="545"/>
      <c r="W98" s="38"/>
      <c r="X98" s="228"/>
      <c r="Y98" s="229"/>
      <c r="Z98" s="229"/>
    </row>
    <row r="99" spans="1:26" ht="29.45" customHeight="1" thickBot="1" x14ac:dyDescent="0.3">
      <c r="A99" s="565"/>
      <c r="B99" s="568"/>
      <c r="C99" s="549"/>
      <c r="D99" s="552"/>
      <c r="E99" s="280">
        <v>6</v>
      </c>
      <c r="F99" s="261"/>
      <c r="G99" s="195"/>
      <c r="H99" s="195"/>
      <c r="I99" s="221" t="str">
        <f t="shared" si="10"/>
        <v xml:space="preserve">  </v>
      </c>
      <c r="J99" s="382"/>
      <c r="K99" s="232" t="str">
        <f>+IFERROR(VLOOKUP($J99,'10 FORMULAS'!$B$51:$C$53,2,0),"")</f>
        <v/>
      </c>
      <c r="L99" s="232" t="e">
        <f>+IF(J99="Preventivo","Probabilidad",IF(J99="Detectivo","Probabilidad",IF(#REF!="Correctivo","Impacto","")))</f>
        <v>#REF!</v>
      </c>
      <c r="M99" s="278"/>
      <c r="N99" s="232" t="str">
        <f>+IFERROR(VLOOKUP($M99,'10 FORMULAS'!$B$54:$C$55,2,0),"")</f>
        <v/>
      </c>
      <c r="O99" s="279"/>
      <c r="P99" s="279"/>
      <c r="Q99" s="279"/>
      <c r="R99" s="279"/>
      <c r="S99" s="232" t="str">
        <f t="shared" si="11"/>
        <v/>
      </c>
      <c r="T99" s="232" t="str">
        <f t="shared" si="12"/>
        <v/>
      </c>
      <c r="U99" s="232" t="str">
        <f t="shared" si="13"/>
        <v/>
      </c>
      <c r="V99" s="546"/>
      <c r="W99" s="38"/>
    </row>
    <row r="100" spans="1:26" ht="29.45" customHeight="1" x14ac:dyDescent="0.25">
      <c r="A100" s="563" t="str">
        <f>'2 CONTEXTO E IDENTIFICACIÓN'!A24</f>
        <v>R16</v>
      </c>
      <c r="B100" s="566" t="str">
        <f>+'2 CONTEXTO E IDENTIFICACIÓN'!J24</f>
        <v xml:space="preserve"> por a causa de </v>
      </c>
      <c r="C100" s="547" t="str">
        <f>+'3 PROBABIL E IMPACTO INHERENTE'!E24</f>
        <v/>
      </c>
      <c r="D100" s="550" t="str">
        <f>+'3 PROBABIL E IMPACTO INHERENTE'!M24</f>
        <v/>
      </c>
      <c r="E100" s="281">
        <v>1</v>
      </c>
      <c r="F100" s="259"/>
      <c r="G100" s="52"/>
      <c r="H100" s="52"/>
      <c r="I100" s="221" t="str">
        <f t="shared" si="10"/>
        <v xml:space="preserve">  </v>
      </c>
      <c r="J100" s="382"/>
      <c r="K100" s="232" t="str">
        <f>+IFERROR(VLOOKUP($J100,'10 FORMULAS'!$B$51:$C$53,2,0),"")</f>
        <v/>
      </c>
      <c r="L100" s="232" t="e">
        <f>+IF(J100="Preventivo","Probabilidad",IF(J100="Detectivo","Probabilidad",IF(#REF!="Correctivo","Impacto","")))</f>
        <v>#REF!</v>
      </c>
      <c r="M100" s="278"/>
      <c r="N100" s="232" t="str">
        <f>+IFERROR(VLOOKUP($M100,'10 FORMULAS'!$B$54:$C$55,2,0),"")</f>
        <v/>
      </c>
      <c r="O100" s="279"/>
      <c r="P100" s="279"/>
      <c r="Q100" s="279"/>
      <c r="R100" s="279"/>
      <c r="S100" s="232" t="str">
        <f t="shared" si="11"/>
        <v/>
      </c>
      <c r="T100" s="232" t="str">
        <f t="shared" si="12"/>
        <v/>
      </c>
      <c r="U100" s="232" t="str">
        <f t="shared" si="13"/>
        <v/>
      </c>
      <c r="V100" s="543"/>
      <c r="W100" s="38"/>
      <c r="X100" s="228"/>
      <c r="Y100" s="229"/>
      <c r="Z100" s="229"/>
    </row>
    <row r="101" spans="1:26" ht="29.45" customHeight="1" x14ac:dyDescent="0.25">
      <c r="A101" s="564"/>
      <c r="B101" s="567"/>
      <c r="C101" s="548"/>
      <c r="D101" s="551"/>
      <c r="E101" s="277">
        <v>2</v>
      </c>
      <c r="F101" s="258"/>
      <c r="G101" s="194"/>
      <c r="H101" s="194"/>
      <c r="I101" s="221" t="str">
        <f t="shared" si="10"/>
        <v xml:space="preserve">  </v>
      </c>
      <c r="J101" s="382"/>
      <c r="K101" s="232" t="str">
        <f>+IFERROR(VLOOKUP($J101,'10 FORMULAS'!$B$51:$C$53,2,0),"")</f>
        <v/>
      </c>
      <c r="L101" s="232" t="e">
        <f>+IF(J101="Preventivo","Probabilidad",IF(J101="Detectivo","Probabilidad",IF(#REF!="Correctivo","Impacto","")))</f>
        <v>#REF!</v>
      </c>
      <c r="M101" s="278"/>
      <c r="N101" s="232" t="str">
        <f>+IFERROR(VLOOKUP($M101,'10 FORMULAS'!$B$54:$C$55,2,0),"")</f>
        <v/>
      </c>
      <c r="O101" s="279"/>
      <c r="P101" s="279"/>
      <c r="Q101" s="279"/>
      <c r="R101" s="279"/>
      <c r="S101" s="232" t="str">
        <f t="shared" si="11"/>
        <v/>
      </c>
      <c r="T101" s="232" t="str">
        <f t="shared" si="12"/>
        <v/>
      </c>
      <c r="U101" s="232" t="str">
        <f t="shared" si="13"/>
        <v/>
      </c>
      <c r="V101" s="545"/>
      <c r="W101" s="38"/>
      <c r="X101" s="228"/>
      <c r="Y101" s="229"/>
      <c r="Z101" s="229"/>
    </row>
    <row r="102" spans="1:26" ht="29.45" customHeight="1" x14ac:dyDescent="0.25">
      <c r="A102" s="564"/>
      <c r="B102" s="567"/>
      <c r="C102" s="548"/>
      <c r="D102" s="551"/>
      <c r="E102" s="277">
        <v>3</v>
      </c>
      <c r="F102" s="258"/>
      <c r="G102" s="194"/>
      <c r="H102" s="194"/>
      <c r="I102" s="221" t="str">
        <f t="shared" si="10"/>
        <v xml:space="preserve">  </v>
      </c>
      <c r="J102" s="382"/>
      <c r="K102" s="232" t="str">
        <f>+IFERROR(VLOOKUP($J102,'10 FORMULAS'!$B$51:$C$53,2,0),"")</f>
        <v/>
      </c>
      <c r="L102" s="232" t="e">
        <f>+IF(J102="Preventivo","Probabilidad",IF(J102="Detectivo","Probabilidad",IF(#REF!="Correctivo","Impacto","")))</f>
        <v>#REF!</v>
      </c>
      <c r="M102" s="278"/>
      <c r="N102" s="232" t="str">
        <f>+IFERROR(VLOOKUP($M102,'10 FORMULAS'!$B$54:$C$55,2,0),"")</f>
        <v/>
      </c>
      <c r="O102" s="279"/>
      <c r="P102" s="279"/>
      <c r="Q102" s="279"/>
      <c r="R102" s="279"/>
      <c r="S102" s="232" t="str">
        <f t="shared" si="11"/>
        <v/>
      </c>
      <c r="T102" s="232" t="str">
        <f t="shared" si="12"/>
        <v/>
      </c>
      <c r="U102" s="232" t="str">
        <f t="shared" si="13"/>
        <v/>
      </c>
      <c r="V102" s="545"/>
      <c r="W102" s="38"/>
      <c r="X102" s="228"/>
      <c r="Y102" s="229"/>
      <c r="Z102" s="229"/>
    </row>
    <row r="103" spans="1:26" ht="29.45" customHeight="1" x14ac:dyDescent="0.25">
      <c r="A103" s="564"/>
      <c r="B103" s="567"/>
      <c r="C103" s="548"/>
      <c r="D103" s="551"/>
      <c r="E103" s="277">
        <v>4</v>
      </c>
      <c r="F103" s="258"/>
      <c r="G103" s="194"/>
      <c r="H103" s="194"/>
      <c r="I103" s="221" t="str">
        <f t="shared" si="10"/>
        <v xml:space="preserve">  </v>
      </c>
      <c r="J103" s="382"/>
      <c r="K103" s="232" t="str">
        <f>+IFERROR(VLOOKUP($J103,'10 FORMULAS'!$B$51:$C$53,2,0),"")</f>
        <v/>
      </c>
      <c r="L103" s="232" t="e">
        <f>+IF(J103="Preventivo","Probabilidad",IF(J103="Detectivo","Probabilidad",IF(#REF!="Correctivo","Impacto","")))</f>
        <v>#REF!</v>
      </c>
      <c r="M103" s="278"/>
      <c r="N103" s="232" t="str">
        <f>+IFERROR(VLOOKUP($M103,'10 FORMULAS'!$B$54:$C$55,2,0),"")</f>
        <v/>
      </c>
      <c r="O103" s="279"/>
      <c r="P103" s="279"/>
      <c r="Q103" s="279"/>
      <c r="R103" s="279"/>
      <c r="S103" s="232" t="str">
        <f t="shared" si="11"/>
        <v/>
      </c>
      <c r="T103" s="232" t="str">
        <f t="shared" si="12"/>
        <v/>
      </c>
      <c r="U103" s="232" t="str">
        <f t="shared" si="13"/>
        <v/>
      </c>
      <c r="V103" s="545"/>
      <c r="W103" s="38"/>
      <c r="X103" s="228"/>
      <c r="Y103" s="229"/>
      <c r="Z103" s="229"/>
    </row>
    <row r="104" spans="1:26" ht="29.45" customHeight="1" x14ac:dyDescent="0.25">
      <c r="A104" s="564"/>
      <c r="B104" s="567"/>
      <c r="C104" s="548"/>
      <c r="D104" s="551"/>
      <c r="E104" s="277">
        <v>5</v>
      </c>
      <c r="F104" s="258"/>
      <c r="G104" s="194"/>
      <c r="H104" s="194"/>
      <c r="I104" s="221" t="str">
        <f t="shared" si="10"/>
        <v xml:space="preserve">  </v>
      </c>
      <c r="J104" s="382"/>
      <c r="K104" s="232" t="str">
        <f>+IFERROR(VLOOKUP($J104,'10 FORMULAS'!$B$51:$C$53,2,0),"")</f>
        <v/>
      </c>
      <c r="L104" s="232" t="e">
        <f>+IF(J104="Preventivo","Probabilidad",IF(J104="Detectivo","Probabilidad",IF(#REF!="Correctivo","Impacto","")))</f>
        <v>#REF!</v>
      </c>
      <c r="M104" s="278"/>
      <c r="N104" s="232" t="str">
        <f>+IFERROR(VLOOKUP($M104,'10 FORMULAS'!$B$54:$C$55,2,0),"")</f>
        <v/>
      </c>
      <c r="O104" s="279"/>
      <c r="P104" s="279"/>
      <c r="Q104" s="279"/>
      <c r="R104" s="279"/>
      <c r="S104" s="232" t="str">
        <f t="shared" si="11"/>
        <v/>
      </c>
      <c r="T104" s="232" t="str">
        <f t="shared" si="12"/>
        <v/>
      </c>
      <c r="U104" s="232" t="str">
        <f t="shared" si="13"/>
        <v/>
      </c>
      <c r="V104" s="545"/>
      <c r="W104" s="38"/>
      <c r="X104" s="228"/>
      <c r="Y104" s="229"/>
      <c r="Z104" s="229"/>
    </row>
    <row r="105" spans="1:26" ht="29.45" customHeight="1" thickBot="1" x14ac:dyDescent="0.3">
      <c r="A105" s="565"/>
      <c r="B105" s="568"/>
      <c r="C105" s="549"/>
      <c r="D105" s="552"/>
      <c r="E105" s="280">
        <v>6</v>
      </c>
      <c r="F105" s="261"/>
      <c r="G105" s="195"/>
      <c r="H105" s="195"/>
      <c r="I105" s="221" t="str">
        <f t="shared" si="10"/>
        <v xml:space="preserve">  </v>
      </c>
      <c r="J105" s="382"/>
      <c r="K105" s="232" t="str">
        <f>+IFERROR(VLOOKUP($J105,'10 FORMULAS'!$B$51:$C$53,2,0),"")</f>
        <v/>
      </c>
      <c r="L105" s="232" t="e">
        <f>+IF(J105="Preventivo","Probabilidad",IF(J105="Detectivo","Probabilidad",IF(#REF!="Correctivo","Impacto","")))</f>
        <v>#REF!</v>
      </c>
      <c r="M105" s="278"/>
      <c r="N105" s="232" t="str">
        <f>+IFERROR(VLOOKUP($M105,'10 FORMULAS'!$B$54:$C$55,2,0),"")</f>
        <v/>
      </c>
      <c r="O105" s="279"/>
      <c r="P105" s="279"/>
      <c r="Q105" s="279"/>
      <c r="R105" s="279"/>
      <c r="S105" s="232" t="str">
        <f t="shared" si="11"/>
        <v/>
      </c>
      <c r="T105" s="232" t="str">
        <f t="shared" si="12"/>
        <v/>
      </c>
      <c r="U105" s="232" t="str">
        <f t="shared" si="13"/>
        <v/>
      </c>
      <c r="V105" s="546"/>
      <c r="W105" s="38"/>
    </row>
    <row r="106" spans="1:26" ht="29.45" customHeight="1" x14ac:dyDescent="0.25">
      <c r="A106" s="563" t="str">
        <f>'2 CONTEXTO E IDENTIFICACIÓN'!A25</f>
        <v>R17</v>
      </c>
      <c r="B106" s="566" t="str">
        <f>+'2 CONTEXTO E IDENTIFICACIÓN'!J25</f>
        <v xml:space="preserve"> por a causa de </v>
      </c>
      <c r="C106" s="547" t="str">
        <f>+'3 PROBABIL E IMPACTO INHERENTE'!E25</f>
        <v/>
      </c>
      <c r="D106" s="550" t="str">
        <f>+'3 PROBABIL E IMPACTO INHERENTE'!M25</f>
        <v/>
      </c>
      <c r="E106" s="281">
        <v>1</v>
      </c>
      <c r="F106" s="259"/>
      <c r="G106" s="52"/>
      <c r="H106" s="52"/>
      <c r="I106" s="221" t="str">
        <f t="shared" si="10"/>
        <v xml:space="preserve">  </v>
      </c>
      <c r="J106" s="382"/>
      <c r="K106" s="232" t="str">
        <f>+IFERROR(VLOOKUP($J106,'10 FORMULAS'!$B$51:$C$53,2,0),"")</f>
        <v/>
      </c>
      <c r="L106" s="232" t="e">
        <f>+IF(J106="Preventivo","Probabilidad",IF(J106="Detectivo","Probabilidad",IF(#REF!="Correctivo","Impacto","")))</f>
        <v>#REF!</v>
      </c>
      <c r="M106" s="278"/>
      <c r="N106" s="232" t="str">
        <f>+IFERROR(VLOOKUP($M106,'10 FORMULAS'!$B$54:$C$55,2,0),"")</f>
        <v/>
      </c>
      <c r="O106" s="279"/>
      <c r="P106" s="279"/>
      <c r="Q106" s="279"/>
      <c r="R106" s="279"/>
      <c r="S106" s="232" t="str">
        <f t="shared" ref="S106:S129" si="14">+IFERROR($K106+$N106,"")</f>
        <v/>
      </c>
      <c r="T106" s="232" t="str">
        <f t="shared" si="12"/>
        <v/>
      </c>
      <c r="U106" s="232" t="str">
        <f t="shared" si="13"/>
        <v/>
      </c>
      <c r="V106" s="543"/>
      <c r="W106" s="38"/>
      <c r="X106" s="228"/>
      <c r="Y106" s="229"/>
      <c r="Z106" s="229"/>
    </row>
    <row r="107" spans="1:26" ht="29.45" customHeight="1" x14ac:dyDescent="0.25">
      <c r="A107" s="569"/>
      <c r="B107" s="570"/>
      <c r="C107" s="556"/>
      <c r="D107" s="554"/>
      <c r="E107" s="277">
        <v>2</v>
      </c>
      <c r="F107" s="257"/>
      <c r="G107" s="254"/>
      <c r="H107" s="254"/>
      <c r="I107" s="221" t="str">
        <f t="shared" si="10"/>
        <v xml:space="preserve">  </v>
      </c>
      <c r="J107" s="382"/>
      <c r="K107" s="232" t="str">
        <f>+IFERROR(VLOOKUP($J107,'10 FORMULAS'!$B$51:$C$53,2,0),"")</f>
        <v/>
      </c>
      <c r="L107" s="232" t="e">
        <f>+IF(J107="Preventivo","Probabilidad",IF(J107="Detectivo","Probabilidad",IF(#REF!="Correctivo","Impacto","")))</f>
        <v>#REF!</v>
      </c>
      <c r="M107" s="278"/>
      <c r="N107" s="232" t="str">
        <f>+IFERROR(VLOOKUP($M107,'10 FORMULAS'!$B$54:$C$55,2,0),"")</f>
        <v/>
      </c>
      <c r="O107" s="279"/>
      <c r="P107" s="279"/>
      <c r="Q107" s="279"/>
      <c r="R107" s="279"/>
      <c r="S107" s="232" t="str">
        <f t="shared" si="14"/>
        <v/>
      </c>
      <c r="T107" s="232" t="str">
        <f t="shared" si="12"/>
        <v/>
      </c>
      <c r="U107" s="232" t="str">
        <f t="shared" si="13"/>
        <v/>
      </c>
      <c r="V107" s="544"/>
      <c r="W107" s="38"/>
      <c r="X107" s="228"/>
      <c r="Y107" s="229"/>
      <c r="Z107" s="229"/>
    </row>
    <row r="108" spans="1:26" ht="29.45" customHeight="1" x14ac:dyDescent="0.25">
      <c r="A108" s="569"/>
      <c r="B108" s="570"/>
      <c r="C108" s="556"/>
      <c r="D108" s="554"/>
      <c r="E108" s="277">
        <v>3</v>
      </c>
      <c r="F108" s="257"/>
      <c r="G108" s="254"/>
      <c r="H108" s="254"/>
      <c r="I108" s="221" t="str">
        <f t="shared" si="10"/>
        <v xml:space="preserve">  </v>
      </c>
      <c r="J108" s="382"/>
      <c r="K108" s="232" t="str">
        <f>+IFERROR(VLOOKUP($J108,'10 FORMULAS'!$B$51:$C$53,2,0),"")</f>
        <v/>
      </c>
      <c r="L108" s="232" t="e">
        <f>+IF(J108="Preventivo","Probabilidad",IF(J108="Detectivo","Probabilidad",IF(#REF!="Correctivo","Impacto","")))</f>
        <v>#REF!</v>
      </c>
      <c r="M108" s="278"/>
      <c r="N108" s="232" t="str">
        <f>+IFERROR(VLOOKUP($M108,'10 FORMULAS'!$B$54:$C$55,2,0),"")</f>
        <v/>
      </c>
      <c r="O108" s="279"/>
      <c r="P108" s="279"/>
      <c r="Q108" s="279"/>
      <c r="R108" s="279"/>
      <c r="S108" s="232" t="str">
        <f t="shared" si="14"/>
        <v/>
      </c>
      <c r="T108" s="232" t="str">
        <f t="shared" si="12"/>
        <v/>
      </c>
      <c r="U108" s="232" t="str">
        <f t="shared" si="13"/>
        <v/>
      </c>
      <c r="V108" s="544"/>
      <c r="W108" s="38"/>
      <c r="X108" s="228"/>
      <c r="Y108" s="229"/>
      <c r="Z108" s="229"/>
    </row>
    <row r="109" spans="1:26" ht="29.45" customHeight="1" x14ac:dyDescent="0.25">
      <c r="A109" s="564"/>
      <c r="B109" s="567"/>
      <c r="C109" s="548"/>
      <c r="D109" s="551"/>
      <c r="E109" s="277">
        <v>4</v>
      </c>
      <c r="F109" s="258"/>
      <c r="G109" s="194"/>
      <c r="H109" s="194"/>
      <c r="I109" s="221" t="str">
        <f t="shared" si="10"/>
        <v xml:space="preserve">  </v>
      </c>
      <c r="J109" s="382"/>
      <c r="K109" s="232" t="str">
        <f>+IFERROR(VLOOKUP($J109,'10 FORMULAS'!$B$51:$C$53,2,0),"")</f>
        <v/>
      </c>
      <c r="L109" s="232" t="e">
        <f>+IF(J109="Preventivo","Probabilidad",IF(J109="Detectivo","Probabilidad",IF(#REF!="Correctivo","Impacto","")))</f>
        <v>#REF!</v>
      </c>
      <c r="M109" s="278"/>
      <c r="N109" s="232" t="str">
        <f>+IFERROR(VLOOKUP($M109,'10 FORMULAS'!$B$54:$C$55,2,0),"")</f>
        <v/>
      </c>
      <c r="O109" s="279"/>
      <c r="P109" s="279"/>
      <c r="Q109" s="279"/>
      <c r="R109" s="279"/>
      <c r="S109" s="232" t="str">
        <f t="shared" si="14"/>
        <v/>
      </c>
      <c r="T109" s="232" t="str">
        <f t="shared" si="12"/>
        <v/>
      </c>
      <c r="U109" s="232" t="str">
        <f t="shared" si="13"/>
        <v/>
      </c>
      <c r="V109" s="545"/>
      <c r="W109" s="38"/>
      <c r="X109" s="228"/>
      <c r="Y109" s="229"/>
      <c r="Z109" s="229"/>
    </row>
    <row r="110" spans="1:26" ht="29.45" customHeight="1" x14ac:dyDescent="0.25">
      <c r="A110" s="564"/>
      <c r="B110" s="567"/>
      <c r="C110" s="548"/>
      <c r="D110" s="551"/>
      <c r="E110" s="277">
        <v>5</v>
      </c>
      <c r="F110" s="258"/>
      <c r="G110" s="194"/>
      <c r="H110" s="194"/>
      <c r="I110" s="221" t="str">
        <f t="shared" si="10"/>
        <v xml:space="preserve">  </v>
      </c>
      <c r="J110" s="382"/>
      <c r="K110" s="232" t="str">
        <f>+IFERROR(VLOOKUP($J110,'10 FORMULAS'!$B$51:$C$53,2,0),"")</f>
        <v/>
      </c>
      <c r="L110" s="232" t="e">
        <f>+IF(J110="Preventivo","Probabilidad",IF(J110="Detectivo","Probabilidad",IF(#REF!="Correctivo","Impacto","")))</f>
        <v>#REF!</v>
      </c>
      <c r="M110" s="278"/>
      <c r="N110" s="232" t="str">
        <f>+IFERROR(VLOOKUP($M110,'10 FORMULAS'!$B$54:$C$55,2,0),"")</f>
        <v/>
      </c>
      <c r="O110" s="279"/>
      <c r="P110" s="279"/>
      <c r="Q110" s="279"/>
      <c r="R110" s="279"/>
      <c r="S110" s="232" t="str">
        <f t="shared" si="14"/>
        <v/>
      </c>
      <c r="T110" s="232" t="str">
        <f t="shared" si="12"/>
        <v/>
      </c>
      <c r="U110" s="232" t="str">
        <f t="shared" si="13"/>
        <v/>
      </c>
      <c r="V110" s="545"/>
      <c r="W110" s="38"/>
      <c r="X110" s="228"/>
      <c r="Y110" s="229"/>
      <c r="Z110" s="229"/>
    </row>
    <row r="111" spans="1:26" ht="29.45" customHeight="1" thickBot="1" x14ac:dyDescent="0.3">
      <c r="A111" s="565"/>
      <c r="B111" s="568"/>
      <c r="C111" s="549"/>
      <c r="D111" s="552"/>
      <c r="E111" s="280">
        <v>6</v>
      </c>
      <c r="F111" s="261"/>
      <c r="G111" s="195"/>
      <c r="H111" s="195"/>
      <c r="I111" s="221" t="str">
        <f t="shared" si="10"/>
        <v xml:space="preserve">  </v>
      </c>
      <c r="J111" s="382"/>
      <c r="K111" s="232" t="str">
        <f>+IFERROR(VLOOKUP($J111,'10 FORMULAS'!$B$51:$C$53,2,0),"")</f>
        <v/>
      </c>
      <c r="L111" s="232" t="e">
        <f>+IF(J111="Preventivo","Probabilidad",IF(J111="Detectivo","Probabilidad",IF(#REF!="Correctivo","Impacto","")))</f>
        <v>#REF!</v>
      </c>
      <c r="M111" s="278"/>
      <c r="N111" s="232" t="str">
        <f>+IFERROR(VLOOKUP($M111,'10 FORMULAS'!$B$54:$C$55,2,0),"")</f>
        <v/>
      </c>
      <c r="O111" s="279"/>
      <c r="P111" s="279"/>
      <c r="Q111" s="279"/>
      <c r="R111" s="279"/>
      <c r="S111" s="232" t="str">
        <f t="shared" si="14"/>
        <v/>
      </c>
      <c r="T111" s="232" t="str">
        <f t="shared" si="12"/>
        <v/>
      </c>
      <c r="U111" s="232" t="str">
        <f t="shared" si="13"/>
        <v/>
      </c>
      <c r="V111" s="546"/>
      <c r="W111" s="38"/>
    </row>
    <row r="112" spans="1:26" ht="29.45" customHeight="1" x14ac:dyDescent="0.25">
      <c r="A112" s="563" t="str">
        <f>'2 CONTEXTO E IDENTIFICACIÓN'!A26</f>
        <v>R18</v>
      </c>
      <c r="B112" s="566" t="str">
        <f>+'2 CONTEXTO E IDENTIFICACIÓN'!J26</f>
        <v xml:space="preserve"> por a causa de </v>
      </c>
      <c r="C112" s="547" t="str">
        <f>+'3 PROBABIL E IMPACTO INHERENTE'!E26</f>
        <v/>
      </c>
      <c r="D112" s="550" t="str">
        <f>+'3 PROBABIL E IMPACTO INHERENTE'!M26</f>
        <v/>
      </c>
      <c r="E112" s="281">
        <v>1</v>
      </c>
      <c r="F112" s="259"/>
      <c r="G112" s="52"/>
      <c r="H112" s="52"/>
      <c r="I112" s="221" t="str">
        <f t="shared" si="10"/>
        <v xml:space="preserve">  </v>
      </c>
      <c r="J112" s="382"/>
      <c r="K112" s="232" t="str">
        <f>+IFERROR(VLOOKUP($J112,'10 FORMULAS'!$B$51:$C$53,2,0),"")</f>
        <v/>
      </c>
      <c r="L112" s="232" t="e">
        <f>+IF(J112="Preventivo","Probabilidad",IF(J112="Detectivo","Probabilidad",IF(#REF!="Correctivo","Impacto","")))</f>
        <v>#REF!</v>
      </c>
      <c r="M112" s="278"/>
      <c r="N112" s="232" t="str">
        <f>+IFERROR(VLOOKUP($M112,'10 FORMULAS'!$B$54:$C$55,2,0),"")</f>
        <v/>
      </c>
      <c r="O112" s="279"/>
      <c r="P112" s="279"/>
      <c r="Q112" s="279"/>
      <c r="R112" s="279"/>
      <c r="S112" s="232" t="str">
        <f t="shared" si="14"/>
        <v/>
      </c>
      <c r="T112" s="232" t="str">
        <f t="shared" si="12"/>
        <v/>
      </c>
      <c r="U112" s="232" t="str">
        <f t="shared" si="13"/>
        <v/>
      </c>
      <c r="V112" s="543"/>
      <c r="W112" s="38"/>
      <c r="X112" s="228"/>
      <c r="Y112" s="229"/>
      <c r="Z112" s="229"/>
    </row>
    <row r="113" spans="1:26" ht="29.45" customHeight="1" x14ac:dyDescent="0.25">
      <c r="A113" s="569"/>
      <c r="B113" s="570"/>
      <c r="C113" s="556"/>
      <c r="D113" s="554"/>
      <c r="E113" s="277">
        <v>2</v>
      </c>
      <c r="F113" s="257"/>
      <c r="G113" s="254"/>
      <c r="H113" s="254"/>
      <c r="I113" s="221" t="str">
        <f t="shared" si="10"/>
        <v xml:space="preserve">  </v>
      </c>
      <c r="J113" s="382"/>
      <c r="K113" s="232" t="str">
        <f>+IFERROR(VLOOKUP($J113,'10 FORMULAS'!$B$51:$C$53,2,0),"")</f>
        <v/>
      </c>
      <c r="L113" s="232" t="e">
        <f>+IF(J113="Preventivo","Probabilidad",IF(J113="Detectivo","Probabilidad",IF(#REF!="Correctivo","Impacto","")))</f>
        <v>#REF!</v>
      </c>
      <c r="M113" s="278"/>
      <c r="N113" s="232" t="str">
        <f>+IFERROR(VLOOKUP($M113,'10 FORMULAS'!$B$54:$C$55,2,0),"")</f>
        <v/>
      </c>
      <c r="O113" s="279"/>
      <c r="P113" s="279"/>
      <c r="Q113" s="279"/>
      <c r="R113" s="279"/>
      <c r="S113" s="232" t="str">
        <f t="shared" si="14"/>
        <v/>
      </c>
      <c r="T113" s="232" t="str">
        <f t="shared" si="12"/>
        <v/>
      </c>
      <c r="U113" s="232" t="str">
        <f t="shared" si="13"/>
        <v/>
      </c>
      <c r="V113" s="544"/>
      <c r="W113" s="38"/>
      <c r="X113" s="228"/>
      <c r="Y113" s="229"/>
      <c r="Z113" s="229"/>
    </row>
    <row r="114" spans="1:26" ht="29.45" customHeight="1" x14ac:dyDescent="0.25">
      <c r="A114" s="569"/>
      <c r="B114" s="570"/>
      <c r="C114" s="556"/>
      <c r="D114" s="554"/>
      <c r="E114" s="277">
        <v>3</v>
      </c>
      <c r="F114" s="257"/>
      <c r="G114" s="254"/>
      <c r="H114" s="254"/>
      <c r="I114" s="221" t="str">
        <f t="shared" si="10"/>
        <v xml:space="preserve">  </v>
      </c>
      <c r="J114" s="382"/>
      <c r="K114" s="232" t="str">
        <f>+IFERROR(VLOOKUP($J114,'10 FORMULAS'!$B$51:$C$53,2,0),"")</f>
        <v/>
      </c>
      <c r="L114" s="232" t="e">
        <f>+IF(J114="Preventivo","Probabilidad",IF(J114="Detectivo","Probabilidad",IF(#REF!="Correctivo","Impacto","")))</f>
        <v>#REF!</v>
      </c>
      <c r="M114" s="278"/>
      <c r="N114" s="232" t="str">
        <f>+IFERROR(VLOOKUP($M114,'10 FORMULAS'!$B$54:$C$55,2,0),"")</f>
        <v/>
      </c>
      <c r="O114" s="279"/>
      <c r="P114" s="279"/>
      <c r="Q114" s="279"/>
      <c r="R114" s="279"/>
      <c r="S114" s="232" t="str">
        <f t="shared" si="14"/>
        <v/>
      </c>
      <c r="T114" s="232" t="str">
        <f t="shared" si="12"/>
        <v/>
      </c>
      <c r="U114" s="232" t="str">
        <f t="shared" si="13"/>
        <v/>
      </c>
      <c r="V114" s="544"/>
      <c r="W114" s="38"/>
      <c r="X114" s="228"/>
      <c r="Y114" s="229"/>
      <c r="Z114" s="229"/>
    </row>
    <row r="115" spans="1:26" ht="29.45" customHeight="1" x14ac:dyDescent="0.25">
      <c r="A115" s="564"/>
      <c r="B115" s="567"/>
      <c r="C115" s="548"/>
      <c r="D115" s="551"/>
      <c r="E115" s="277">
        <v>4</v>
      </c>
      <c r="F115" s="258"/>
      <c r="G115" s="194"/>
      <c r="H115" s="194"/>
      <c r="I115" s="221" t="str">
        <f t="shared" si="10"/>
        <v xml:space="preserve">  </v>
      </c>
      <c r="J115" s="382"/>
      <c r="K115" s="232" t="str">
        <f>+IFERROR(VLOOKUP($J115,'10 FORMULAS'!$B$51:$C$53,2,0),"")</f>
        <v/>
      </c>
      <c r="L115" s="232" t="e">
        <f>+IF(J115="Preventivo","Probabilidad",IF(J115="Detectivo","Probabilidad",IF(#REF!="Correctivo","Impacto","")))</f>
        <v>#REF!</v>
      </c>
      <c r="M115" s="278"/>
      <c r="N115" s="232" t="str">
        <f>+IFERROR(VLOOKUP($M115,'10 FORMULAS'!$B$54:$C$55,2,0),"")</f>
        <v/>
      </c>
      <c r="O115" s="279"/>
      <c r="P115" s="279"/>
      <c r="Q115" s="279"/>
      <c r="R115" s="279"/>
      <c r="S115" s="232" t="str">
        <f t="shared" si="14"/>
        <v/>
      </c>
      <c r="T115" s="232" t="str">
        <f t="shared" si="12"/>
        <v/>
      </c>
      <c r="U115" s="232" t="str">
        <f t="shared" si="13"/>
        <v/>
      </c>
      <c r="V115" s="545"/>
      <c r="W115" s="38"/>
      <c r="X115" s="228"/>
      <c r="Y115" s="229"/>
      <c r="Z115" s="229"/>
    </row>
    <row r="116" spans="1:26" ht="29.45" customHeight="1" x14ac:dyDescent="0.25">
      <c r="A116" s="564"/>
      <c r="B116" s="567"/>
      <c r="C116" s="548"/>
      <c r="D116" s="551"/>
      <c r="E116" s="277">
        <v>5</v>
      </c>
      <c r="F116" s="258"/>
      <c r="G116" s="194"/>
      <c r="H116" s="194"/>
      <c r="I116" s="221" t="str">
        <f t="shared" si="10"/>
        <v xml:space="preserve">  </v>
      </c>
      <c r="J116" s="382"/>
      <c r="K116" s="232" t="str">
        <f>+IFERROR(VLOOKUP($J116,'10 FORMULAS'!$B$51:$C$53,2,0),"")</f>
        <v/>
      </c>
      <c r="L116" s="232" t="e">
        <f>+IF(J116="Preventivo","Probabilidad",IF(J116="Detectivo","Probabilidad",IF(#REF!="Correctivo","Impacto","")))</f>
        <v>#REF!</v>
      </c>
      <c r="M116" s="278"/>
      <c r="N116" s="232" t="str">
        <f>+IFERROR(VLOOKUP($M116,'10 FORMULAS'!$B$54:$C$55,2,0),"")</f>
        <v/>
      </c>
      <c r="O116" s="279"/>
      <c r="P116" s="279"/>
      <c r="Q116" s="279"/>
      <c r="R116" s="279"/>
      <c r="S116" s="232" t="str">
        <f t="shared" si="14"/>
        <v/>
      </c>
      <c r="T116" s="232" t="str">
        <f t="shared" si="12"/>
        <v/>
      </c>
      <c r="U116" s="232" t="str">
        <f t="shared" si="13"/>
        <v/>
      </c>
      <c r="V116" s="545"/>
      <c r="W116" s="38"/>
      <c r="X116" s="228"/>
      <c r="Y116" s="229"/>
      <c r="Z116" s="229"/>
    </row>
    <row r="117" spans="1:26" ht="29.45" customHeight="1" thickBot="1" x14ac:dyDescent="0.3">
      <c r="A117" s="565"/>
      <c r="B117" s="568"/>
      <c r="C117" s="549"/>
      <c r="D117" s="552"/>
      <c r="E117" s="280">
        <v>6</v>
      </c>
      <c r="F117" s="261"/>
      <c r="G117" s="195"/>
      <c r="H117" s="195"/>
      <c r="I117" s="221" t="str">
        <f t="shared" si="10"/>
        <v xml:space="preserve">  </v>
      </c>
      <c r="J117" s="382"/>
      <c r="K117" s="232" t="str">
        <f>+IFERROR(VLOOKUP($J117,'10 FORMULAS'!$B$51:$C$53,2,0),"")</f>
        <v/>
      </c>
      <c r="L117" s="232" t="e">
        <f>+IF(J117="Preventivo","Probabilidad",IF(J117="Detectivo","Probabilidad",IF(#REF!="Correctivo","Impacto","")))</f>
        <v>#REF!</v>
      </c>
      <c r="M117" s="278"/>
      <c r="N117" s="232" t="str">
        <f>+IFERROR(VLOOKUP($M117,'10 FORMULAS'!$B$54:$C$55,2,0),"")</f>
        <v/>
      </c>
      <c r="O117" s="279"/>
      <c r="P117" s="279"/>
      <c r="Q117" s="279"/>
      <c r="R117" s="279"/>
      <c r="S117" s="232" t="str">
        <f t="shared" si="14"/>
        <v/>
      </c>
      <c r="T117" s="232" t="str">
        <f t="shared" si="12"/>
        <v/>
      </c>
      <c r="U117" s="232" t="str">
        <f t="shared" si="13"/>
        <v/>
      </c>
      <c r="V117" s="546"/>
      <c r="W117" s="38"/>
    </row>
    <row r="118" spans="1:26" ht="29.45" customHeight="1" x14ac:dyDescent="0.25">
      <c r="A118" s="563" t="str">
        <f>'2 CONTEXTO E IDENTIFICACIÓN'!A27</f>
        <v>R19</v>
      </c>
      <c r="B118" s="566" t="str">
        <f>+'2 CONTEXTO E IDENTIFICACIÓN'!J27</f>
        <v xml:space="preserve"> por a causa de </v>
      </c>
      <c r="C118" s="547" t="str">
        <f>+'3 PROBABIL E IMPACTO INHERENTE'!E27</f>
        <v/>
      </c>
      <c r="D118" s="550" t="str">
        <f>+'3 PROBABIL E IMPACTO INHERENTE'!M27</f>
        <v/>
      </c>
      <c r="E118" s="281">
        <v>1</v>
      </c>
      <c r="F118" s="259"/>
      <c r="G118" s="52"/>
      <c r="H118" s="52"/>
      <c r="I118" s="221" t="str">
        <f t="shared" si="10"/>
        <v xml:space="preserve">  </v>
      </c>
      <c r="J118" s="382"/>
      <c r="K118" s="232" t="str">
        <f>+IFERROR(VLOOKUP($J118,'10 FORMULAS'!$B$51:$C$53,2,0),"")</f>
        <v/>
      </c>
      <c r="L118" s="232" t="e">
        <f>+IF(J118="Preventivo","Probabilidad",IF(J118="Detectivo","Probabilidad",IF(#REF!="Correctivo","Impacto","")))</f>
        <v>#REF!</v>
      </c>
      <c r="M118" s="278"/>
      <c r="N118" s="232" t="str">
        <f>+IFERROR(VLOOKUP($M118,'10 FORMULAS'!$B$54:$C$55,2,0),"")</f>
        <v/>
      </c>
      <c r="O118" s="279"/>
      <c r="P118" s="279"/>
      <c r="Q118" s="279"/>
      <c r="R118" s="279"/>
      <c r="S118" s="232" t="str">
        <f t="shared" si="14"/>
        <v/>
      </c>
      <c r="T118" s="232" t="str">
        <f t="shared" ref="T118:T129" si="15">+IFERROR(C118*S118,"")</f>
        <v/>
      </c>
      <c r="U118" s="232" t="str">
        <f t="shared" ref="U118:U129" si="16">+IFERROR(S118-T118,"")</f>
        <v/>
      </c>
      <c r="V118" s="543"/>
      <c r="W118" s="38"/>
      <c r="X118" s="228"/>
      <c r="Y118" s="229"/>
      <c r="Z118" s="229"/>
    </row>
    <row r="119" spans="1:26" ht="29.45" customHeight="1" x14ac:dyDescent="0.25">
      <c r="A119" s="569"/>
      <c r="B119" s="570"/>
      <c r="C119" s="556"/>
      <c r="D119" s="554"/>
      <c r="E119" s="277">
        <v>2</v>
      </c>
      <c r="F119" s="257"/>
      <c r="G119" s="254"/>
      <c r="H119" s="254"/>
      <c r="I119" s="221" t="str">
        <f t="shared" si="10"/>
        <v xml:space="preserve">  </v>
      </c>
      <c r="J119" s="382"/>
      <c r="K119" s="232" t="str">
        <f>+IFERROR(VLOOKUP($J119,'10 FORMULAS'!$B$51:$C$53,2,0),"")</f>
        <v/>
      </c>
      <c r="L119" s="232" t="e">
        <f>+IF(J119="Preventivo","Probabilidad",IF(J119="Detectivo","Probabilidad",IF(#REF!="Correctivo","Impacto","")))</f>
        <v>#REF!</v>
      </c>
      <c r="M119" s="278"/>
      <c r="N119" s="232" t="str">
        <f>+IFERROR(VLOOKUP($M119,'10 FORMULAS'!$B$54:$C$55,2,0),"")</f>
        <v/>
      </c>
      <c r="O119" s="279"/>
      <c r="P119" s="279"/>
      <c r="Q119" s="279"/>
      <c r="R119" s="279"/>
      <c r="S119" s="232" t="str">
        <f t="shared" si="14"/>
        <v/>
      </c>
      <c r="T119" s="232" t="str">
        <f t="shared" si="15"/>
        <v/>
      </c>
      <c r="U119" s="232" t="str">
        <f t="shared" si="16"/>
        <v/>
      </c>
      <c r="V119" s="544"/>
      <c r="W119" s="38"/>
      <c r="X119" s="228"/>
      <c r="Y119" s="229"/>
      <c r="Z119" s="229"/>
    </row>
    <row r="120" spans="1:26" ht="29.45" customHeight="1" x14ac:dyDescent="0.25">
      <c r="A120" s="569"/>
      <c r="B120" s="570"/>
      <c r="C120" s="556"/>
      <c r="D120" s="554"/>
      <c r="E120" s="277">
        <v>3</v>
      </c>
      <c r="F120" s="257"/>
      <c r="G120" s="254"/>
      <c r="H120" s="254"/>
      <c r="I120" s="221" t="str">
        <f t="shared" si="10"/>
        <v xml:space="preserve">  </v>
      </c>
      <c r="J120" s="382"/>
      <c r="K120" s="232" t="str">
        <f>+IFERROR(VLOOKUP($J120,'10 FORMULAS'!$B$51:$C$53,2,0),"")</f>
        <v/>
      </c>
      <c r="L120" s="232" t="e">
        <f>+IF(J120="Preventivo","Probabilidad",IF(J120="Detectivo","Probabilidad",IF(#REF!="Correctivo","Impacto","")))</f>
        <v>#REF!</v>
      </c>
      <c r="M120" s="278"/>
      <c r="N120" s="232" t="str">
        <f>+IFERROR(VLOOKUP($M120,'10 FORMULAS'!$B$54:$C$55,2,0),"")</f>
        <v/>
      </c>
      <c r="O120" s="279"/>
      <c r="P120" s="279"/>
      <c r="Q120" s="279"/>
      <c r="R120" s="279"/>
      <c r="S120" s="232" t="str">
        <f t="shared" si="14"/>
        <v/>
      </c>
      <c r="T120" s="232" t="str">
        <f t="shared" si="15"/>
        <v/>
      </c>
      <c r="U120" s="232" t="str">
        <f t="shared" si="16"/>
        <v/>
      </c>
      <c r="V120" s="544"/>
      <c r="W120" s="38"/>
      <c r="X120" s="228"/>
      <c r="Y120" s="229"/>
      <c r="Z120" s="229"/>
    </row>
    <row r="121" spans="1:26" ht="29.45" customHeight="1" x14ac:dyDescent="0.25">
      <c r="A121" s="564"/>
      <c r="B121" s="567"/>
      <c r="C121" s="548"/>
      <c r="D121" s="551"/>
      <c r="E121" s="277">
        <v>4</v>
      </c>
      <c r="F121" s="258"/>
      <c r="G121" s="194"/>
      <c r="H121" s="194"/>
      <c r="I121" s="221" t="str">
        <f t="shared" si="10"/>
        <v xml:space="preserve">  </v>
      </c>
      <c r="J121" s="382"/>
      <c r="K121" s="232" t="str">
        <f>+IFERROR(VLOOKUP($J121,'10 FORMULAS'!$B$51:$C$53,2,0),"")</f>
        <v/>
      </c>
      <c r="L121" s="232" t="e">
        <f>+IF(J121="Preventivo","Probabilidad",IF(J121="Detectivo","Probabilidad",IF(#REF!="Correctivo","Impacto","")))</f>
        <v>#REF!</v>
      </c>
      <c r="M121" s="278"/>
      <c r="N121" s="232" t="str">
        <f>+IFERROR(VLOOKUP($M121,'10 FORMULAS'!$B$54:$C$55,2,0),"")</f>
        <v/>
      </c>
      <c r="O121" s="279"/>
      <c r="P121" s="279"/>
      <c r="Q121" s="279"/>
      <c r="R121" s="279"/>
      <c r="S121" s="232" t="str">
        <f t="shared" si="14"/>
        <v/>
      </c>
      <c r="T121" s="232" t="str">
        <f t="shared" si="15"/>
        <v/>
      </c>
      <c r="U121" s="232" t="str">
        <f t="shared" si="16"/>
        <v/>
      </c>
      <c r="V121" s="545"/>
      <c r="W121" s="38"/>
      <c r="X121" s="228"/>
      <c r="Y121" s="229"/>
      <c r="Z121" s="229"/>
    </row>
    <row r="122" spans="1:26" ht="29.45" customHeight="1" x14ac:dyDescent="0.25">
      <c r="A122" s="564"/>
      <c r="B122" s="567"/>
      <c r="C122" s="548"/>
      <c r="D122" s="551"/>
      <c r="E122" s="277">
        <v>5</v>
      </c>
      <c r="F122" s="258"/>
      <c r="G122" s="194"/>
      <c r="H122" s="194"/>
      <c r="I122" s="221" t="str">
        <f t="shared" si="10"/>
        <v xml:space="preserve">  </v>
      </c>
      <c r="J122" s="382"/>
      <c r="K122" s="232" t="str">
        <f>+IFERROR(VLOOKUP($J122,'10 FORMULAS'!$B$51:$C$53,2,0),"")</f>
        <v/>
      </c>
      <c r="L122" s="232" t="e">
        <f>+IF(J122="Preventivo","Probabilidad",IF(J122="Detectivo","Probabilidad",IF(#REF!="Correctivo","Impacto","")))</f>
        <v>#REF!</v>
      </c>
      <c r="M122" s="278"/>
      <c r="N122" s="232" t="str">
        <f>+IFERROR(VLOOKUP($M122,'10 FORMULAS'!$B$54:$C$55,2,0),"")</f>
        <v/>
      </c>
      <c r="O122" s="279"/>
      <c r="P122" s="279"/>
      <c r="Q122" s="279"/>
      <c r="R122" s="279"/>
      <c r="S122" s="232" t="str">
        <f t="shared" si="14"/>
        <v/>
      </c>
      <c r="T122" s="232" t="str">
        <f t="shared" si="15"/>
        <v/>
      </c>
      <c r="U122" s="232" t="str">
        <f t="shared" si="16"/>
        <v/>
      </c>
      <c r="V122" s="545"/>
      <c r="W122" s="38"/>
      <c r="X122" s="228"/>
      <c r="Y122" s="229"/>
      <c r="Z122" s="229"/>
    </row>
    <row r="123" spans="1:26" ht="29.45" customHeight="1" thickBot="1" x14ac:dyDescent="0.3">
      <c r="A123" s="565"/>
      <c r="B123" s="568"/>
      <c r="C123" s="549"/>
      <c r="D123" s="552"/>
      <c r="E123" s="280">
        <v>6</v>
      </c>
      <c r="F123" s="261"/>
      <c r="G123" s="195"/>
      <c r="H123" s="195"/>
      <c r="I123" s="221" t="str">
        <f t="shared" si="10"/>
        <v xml:space="preserve">  </v>
      </c>
      <c r="J123" s="382"/>
      <c r="K123" s="232" t="str">
        <f>+IFERROR(VLOOKUP($J123,'10 FORMULAS'!$B$51:$C$53,2,0),"")</f>
        <v/>
      </c>
      <c r="L123" s="232" t="e">
        <f>+IF(J123="Preventivo","Probabilidad",IF(J123="Detectivo","Probabilidad",IF(#REF!="Correctivo","Impacto","")))</f>
        <v>#REF!</v>
      </c>
      <c r="M123" s="278"/>
      <c r="N123" s="232" t="str">
        <f>+IFERROR(VLOOKUP($M123,'10 FORMULAS'!$B$54:$C$55,2,0),"")</f>
        <v/>
      </c>
      <c r="O123" s="279"/>
      <c r="P123" s="279"/>
      <c r="Q123" s="279"/>
      <c r="R123" s="279"/>
      <c r="S123" s="232" t="str">
        <f t="shared" si="14"/>
        <v/>
      </c>
      <c r="T123" s="232" t="str">
        <f t="shared" si="15"/>
        <v/>
      </c>
      <c r="U123" s="232" t="str">
        <f t="shared" si="16"/>
        <v/>
      </c>
      <c r="V123" s="546"/>
      <c r="W123" s="38"/>
    </row>
    <row r="124" spans="1:26" ht="29.45" customHeight="1" x14ac:dyDescent="0.25">
      <c r="A124" s="563" t="str">
        <f>'2 CONTEXTO E IDENTIFICACIÓN'!A28</f>
        <v>R20</v>
      </c>
      <c r="B124" s="566" t="str">
        <f>+'2 CONTEXTO E IDENTIFICACIÓN'!J28</f>
        <v xml:space="preserve"> por a causa de </v>
      </c>
      <c r="C124" s="547" t="str">
        <f>+'3 PROBABIL E IMPACTO INHERENTE'!E28</f>
        <v/>
      </c>
      <c r="D124" s="550" t="str">
        <f>+'3 PROBABIL E IMPACTO INHERENTE'!M28</f>
        <v/>
      </c>
      <c r="E124" s="281">
        <v>1</v>
      </c>
      <c r="F124" s="259"/>
      <c r="G124" s="52"/>
      <c r="H124" s="52"/>
      <c r="I124" s="221" t="str">
        <f t="shared" si="10"/>
        <v xml:space="preserve">  </v>
      </c>
      <c r="J124" s="382"/>
      <c r="K124" s="232" t="str">
        <f>+IFERROR(VLOOKUP($J124,'10 FORMULAS'!$B$51:$C$53,2,0),"")</f>
        <v/>
      </c>
      <c r="L124" s="232" t="e">
        <f>+IF(J124="Preventivo","Probabilidad",IF(J124="Detectivo","Probabilidad",IF(#REF!="Correctivo","Impacto","")))</f>
        <v>#REF!</v>
      </c>
      <c r="M124" s="278"/>
      <c r="N124" s="232" t="str">
        <f>+IFERROR(VLOOKUP($M124,'10 FORMULAS'!$B$54:$C$55,2,0),"")</f>
        <v/>
      </c>
      <c r="O124" s="279"/>
      <c r="P124" s="279"/>
      <c r="Q124" s="279"/>
      <c r="R124" s="279"/>
      <c r="S124" s="232" t="str">
        <f t="shared" si="14"/>
        <v/>
      </c>
      <c r="T124" s="232" t="str">
        <f t="shared" si="15"/>
        <v/>
      </c>
      <c r="U124" s="232" t="str">
        <f t="shared" si="16"/>
        <v/>
      </c>
      <c r="V124" s="543"/>
      <c r="W124" s="38"/>
      <c r="X124" s="228"/>
      <c r="Y124" s="229"/>
      <c r="Z124" s="229"/>
    </row>
    <row r="125" spans="1:26" ht="29.45" customHeight="1" x14ac:dyDescent="0.25">
      <c r="A125" s="569"/>
      <c r="B125" s="570"/>
      <c r="C125" s="556"/>
      <c r="D125" s="554"/>
      <c r="E125" s="277">
        <v>2</v>
      </c>
      <c r="F125" s="257"/>
      <c r="G125" s="254"/>
      <c r="H125" s="254"/>
      <c r="I125" s="221" t="str">
        <f t="shared" si="10"/>
        <v xml:space="preserve">  </v>
      </c>
      <c r="J125" s="382"/>
      <c r="K125" s="232" t="str">
        <f>+IFERROR(VLOOKUP($J125,'10 FORMULAS'!$B$51:$C$53,2,0),"")</f>
        <v/>
      </c>
      <c r="L125" s="232" t="e">
        <f>+IF(J125="Preventivo","Probabilidad",IF(J125="Detectivo","Probabilidad",IF(#REF!="Correctivo","Impacto","")))</f>
        <v>#REF!</v>
      </c>
      <c r="M125" s="278"/>
      <c r="N125" s="232" t="str">
        <f>+IFERROR(VLOOKUP($M125,'10 FORMULAS'!$B$54:$C$55,2,0),"")</f>
        <v/>
      </c>
      <c r="O125" s="279"/>
      <c r="P125" s="279"/>
      <c r="Q125" s="279"/>
      <c r="R125" s="279"/>
      <c r="S125" s="232" t="str">
        <f t="shared" si="14"/>
        <v/>
      </c>
      <c r="T125" s="232" t="str">
        <f t="shared" si="15"/>
        <v/>
      </c>
      <c r="U125" s="232" t="str">
        <f t="shared" si="16"/>
        <v/>
      </c>
      <c r="V125" s="544"/>
      <c r="W125" s="38"/>
      <c r="X125" s="228"/>
      <c r="Y125" s="229"/>
      <c r="Z125" s="229"/>
    </row>
    <row r="126" spans="1:26" ht="29.45" customHeight="1" x14ac:dyDescent="0.25">
      <c r="A126" s="569"/>
      <c r="B126" s="570"/>
      <c r="C126" s="556"/>
      <c r="D126" s="554"/>
      <c r="E126" s="277">
        <v>3</v>
      </c>
      <c r="F126" s="257"/>
      <c r="G126" s="254"/>
      <c r="H126" s="254"/>
      <c r="I126" s="221" t="str">
        <f t="shared" si="10"/>
        <v xml:space="preserve">  </v>
      </c>
      <c r="J126" s="382"/>
      <c r="K126" s="232" t="str">
        <f>+IFERROR(VLOOKUP($J126,'10 FORMULAS'!$B$51:$C$53,2,0),"")</f>
        <v/>
      </c>
      <c r="L126" s="232" t="e">
        <f>+IF(J126="Preventivo","Probabilidad",IF(J126="Detectivo","Probabilidad",IF(#REF!="Correctivo","Impacto","")))</f>
        <v>#REF!</v>
      </c>
      <c r="M126" s="278"/>
      <c r="N126" s="232" t="str">
        <f>+IFERROR(VLOOKUP($M126,'10 FORMULAS'!$B$54:$C$55,2,0),"")</f>
        <v/>
      </c>
      <c r="O126" s="279"/>
      <c r="P126" s="279"/>
      <c r="Q126" s="279"/>
      <c r="R126" s="279"/>
      <c r="S126" s="232" t="str">
        <f t="shared" si="14"/>
        <v/>
      </c>
      <c r="T126" s="232" t="str">
        <f t="shared" si="15"/>
        <v/>
      </c>
      <c r="U126" s="232" t="str">
        <f t="shared" si="16"/>
        <v/>
      </c>
      <c r="V126" s="544"/>
      <c r="W126" s="38"/>
      <c r="X126" s="228"/>
      <c r="Y126" s="229"/>
      <c r="Z126" s="229"/>
    </row>
    <row r="127" spans="1:26" ht="29.45" customHeight="1" x14ac:dyDescent="0.25">
      <c r="A127" s="564"/>
      <c r="B127" s="567"/>
      <c r="C127" s="548"/>
      <c r="D127" s="551"/>
      <c r="E127" s="277">
        <v>4</v>
      </c>
      <c r="F127" s="258"/>
      <c r="G127" s="194"/>
      <c r="H127" s="194"/>
      <c r="I127" s="221" t="str">
        <f t="shared" si="10"/>
        <v xml:space="preserve">  </v>
      </c>
      <c r="J127" s="382"/>
      <c r="K127" s="232" t="str">
        <f>+IFERROR(VLOOKUP($J127,'10 FORMULAS'!$B$51:$C$53,2,0),"")</f>
        <v/>
      </c>
      <c r="L127" s="232" t="e">
        <f>+IF(J127="Preventivo","Probabilidad",IF(J127="Detectivo","Probabilidad",IF(#REF!="Correctivo","Impacto","")))</f>
        <v>#REF!</v>
      </c>
      <c r="M127" s="278"/>
      <c r="N127" s="232" t="str">
        <f>+IFERROR(VLOOKUP($M127,'10 FORMULAS'!$B$54:$C$55,2,0),"")</f>
        <v/>
      </c>
      <c r="O127" s="279"/>
      <c r="P127" s="279"/>
      <c r="Q127" s="279"/>
      <c r="R127" s="279"/>
      <c r="S127" s="232" t="str">
        <f t="shared" si="14"/>
        <v/>
      </c>
      <c r="T127" s="232" t="str">
        <f t="shared" si="15"/>
        <v/>
      </c>
      <c r="U127" s="232" t="str">
        <f t="shared" si="16"/>
        <v/>
      </c>
      <c r="V127" s="545"/>
      <c r="W127" s="38"/>
      <c r="X127" s="228"/>
      <c r="Y127" s="229"/>
      <c r="Z127" s="229"/>
    </row>
    <row r="128" spans="1:26" ht="29.45" customHeight="1" x14ac:dyDescent="0.25">
      <c r="A128" s="564"/>
      <c r="B128" s="567"/>
      <c r="C128" s="548"/>
      <c r="D128" s="551"/>
      <c r="E128" s="277">
        <v>5</v>
      </c>
      <c r="F128" s="258"/>
      <c r="G128" s="194"/>
      <c r="H128" s="194"/>
      <c r="I128" s="221" t="str">
        <f t="shared" si="10"/>
        <v xml:space="preserve">  </v>
      </c>
      <c r="J128" s="382"/>
      <c r="K128" s="232" t="str">
        <f>+IFERROR(VLOOKUP($J128,'10 FORMULAS'!$B$51:$C$53,2,0),"")</f>
        <v/>
      </c>
      <c r="L128" s="232" t="e">
        <f>+IF(J128="Preventivo","Probabilidad",IF(J128="Detectivo","Probabilidad",IF(#REF!="Correctivo","Impacto","")))</f>
        <v>#REF!</v>
      </c>
      <c r="M128" s="278"/>
      <c r="N128" s="232" t="str">
        <f>+IFERROR(VLOOKUP($M128,'10 FORMULAS'!$B$54:$C$55,2,0),"")</f>
        <v/>
      </c>
      <c r="O128" s="279"/>
      <c r="P128" s="279"/>
      <c r="Q128" s="279"/>
      <c r="R128" s="279"/>
      <c r="S128" s="232" t="str">
        <f t="shared" si="14"/>
        <v/>
      </c>
      <c r="T128" s="232" t="str">
        <f t="shared" si="15"/>
        <v/>
      </c>
      <c r="U128" s="232" t="str">
        <f t="shared" si="16"/>
        <v/>
      </c>
      <c r="V128" s="545"/>
      <c r="W128" s="38"/>
      <c r="X128" s="228"/>
      <c r="Y128" s="229"/>
      <c r="Z128" s="229"/>
    </row>
    <row r="129" spans="1:23" ht="29.45" customHeight="1" thickBot="1" x14ac:dyDescent="0.3">
      <c r="A129" s="565"/>
      <c r="B129" s="568"/>
      <c r="C129" s="549"/>
      <c r="D129" s="552"/>
      <c r="E129" s="280">
        <v>6</v>
      </c>
      <c r="F129" s="261"/>
      <c r="G129" s="195"/>
      <c r="H129" s="195"/>
      <c r="I129" s="221" t="str">
        <f t="shared" si="10"/>
        <v xml:space="preserve">  </v>
      </c>
      <c r="J129" s="382"/>
      <c r="K129" s="232" t="str">
        <f>+IFERROR(VLOOKUP($J129,'10 FORMULAS'!$B$51:$C$53,2,0),"")</f>
        <v/>
      </c>
      <c r="L129" s="232" t="e">
        <f>+IF(J129="Preventivo","Probabilidad",IF(J129="Detectivo","Probabilidad",IF(#REF!="Correctivo","Impacto","")))</f>
        <v>#REF!</v>
      </c>
      <c r="M129" s="278"/>
      <c r="N129" s="232" t="str">
        <f>+IFERROR(VLOOKUP($M129,'10 FORMULAS'!$B$54:$C$55,2,0),"")</f>
        <v/>
      </c>
      <c r="O129" s="279"/>
      <c r="P129" s="279"/>
      <c r="Q129" s="279"/>
      <c r="R129" s="279"/>
      <c r="S129" s="232" t="str">
        <f t="shared" si="14"/>
        <v/>
      </c>
      <c r="T129" s="232" t="str">
        <f t="shared" si="15"/>
        <v/>
      </c>
      <c r="U129" s="232" t="str">
        <f t="shared" si="16"/>
        <v/>
      </c>
      <c r="V129" s="546"/>
      <c r="W129" s="38"/>
    </row>
    <row r="130" spans="1:23" x14ac:dyDescent="0.25">
      <c r="T130" s="233" t="str">
        <f>IF($J130="Preventivo",($C130*$S130),IF($J130="Detectivo",($C130*$S130),""))</f>
        <v/>
      </c>
    </row>
  </sheetData>
  <sheetProtection formatCells="0" formatColumns="0" formatRows="0" sort="0" autoFilter="0" pivotTables="0"/>
  <autoFilter ref="A7:W129" xr:uid="{00000000-0009-0000-0000-000005000000}"/>
  <dataConsolidate/>
  <mergeCells count="118">
    <mergeCell ref="A1:A2"/>
    <mergeCell ref="B1:B2"/>
    <mergeCell ref="A6:A7"/>
    <mergeCell ref="B6:B7"/>
    <mergeCell ref="E6:E7"/>
    <mergeCell ref="O6:R6"/>
    <mergeCell ref="C1:D1"/>
    <mergeCell ref="T4:U6"/>
    <mergeCell ref="S4:S6"/>
    <mergeCell ref="C6:C7"/>
    <mergeCell ref="D6:D7"/>
    <mergeCell ref="J4:R5"/>
    <mergeCell ref="A8:A15"/>
    <mergeCell ref="B8:B15"/>
    <mergeCell ref="A28:A33"/>
    <mergeCell ref="B28:B33"/>
    <mergeCell ref="C28:C33"/>
    <mergeCell ref="D28:D33"/>
    <mergeCell ref="A16:A21"/>
    <mergeCell ref="B16:B21"/>
    <mergeCell ref="C8:C15"/>
    <mergeCell ref="D8:D15"/>
    <mergeCell ref="A22:A27"/>
    <mergeCell ref="B22:B27"/>
    <mergeCell ref="C22:C27"/>
    <mergeCell ref="D22:D27"/>
    <mergeCell ref="A58:A63"/>
    <mergeCell ref="B58:B63"/>
    <mergeCell ref="C58:C63"/>
    <mergeCell ref="D58:D63"/>
    <mergeCell ref="J6:N6"/>
    <mergeCell ref="A64:A69"/>
    <mergeCell ref="B64:B69"/>
    <mergeCell ref="C64:C69"/>
    <mergeCell ref="D64:D69"/>
    <mergeCell ref="A46:A51"/>
    <mergeCell ref="B46:B51"/>
    <mergeCell ref="C46:C51"/>
    <mergeCell ref="D46:D51"/>
    <mergeCell ref="A52:A57"/>
    <mergeCell ref="B52:B57"/>
    <mergeCell ref="C52:C57"/>
    <mergeCell ref="D52:D57"/>
    <mergeCell ref="F6:I6"/>
    <mergeCell ref="A40:A45"/>
    <mergeCell ref="B40:B45"/>
    <mergeCell ref="C40:C45"/>
    <mergeCell ref="D40:D45"/>
    <mergeCell ref="A34:A39"/>
    <mergeCell ref="B34:B39"/>
    <mergeCell ref="A100:A105"/>
    <mergeCell ref="B100:B105"/>
    <mergeCell ref="C100:C105"/>
    <mergeCell ref="D100:D105"/>
    <mergeCell ref="A124:A129"/>
    <mergeCell ref="B124:B129"/>
    <mergeCell ref="C124:C129"/>
    <mergeCell ref="D124:D129"/>
    <mergeCell ref="A106:A111"/>
    <mergeCell ref="B106:B111"/>
    <mergeCell ref="C106:C111"/>
    <mergeCell ref="D106:D111"/>
    <mergeCell ref="A112:A117"/>
    <mergeCell ref="B112:B117"/>
    <mergeCell ref="C112:C117"/>
    <mergeCell ref="D112:D117"/>
    <mergeCell ref="A118:A123"/>
    <mergeCell ref="B118:B123"/>
    <mergeCell ref="C118:C123"/>
    <mergeCell ref="D118:D123"/>
    <mergeCell ref="X4:Z4"/>
    <mergeCell ref="V22:V27"/>
    <mergeCell ref="V28:V33"/>
    <mergeCell ref="V8:V15"/>
    <mergeCell ref="V16:V21"/>
    <mergeCell ref="V4:V6"/>
    <mergeCell ref="A94:A99"/>
    <mergeCell ref="B94:B99"/>
    <mergeCell ref="C94:C99"/>
    <mergeCell ref="D94:D99"/>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V124:V129"/>
    <mergeCell ref="B3:D3"/>
    <mergeCell ref="B4:D4"/>
    <mergeCell ref="V106:V111"/>
    <mergeCell ref="V112:V117"/>
    <mergeCell ref="V118:V123"/>
    <mergeCell ref="V88:V93"/>
    <mergeCell ref="V94:V99"/>
    <mergeCell ref="V100:V105"/>
    <mergeCell ref="V70:V75"/>
    <mergeCell ref="V76:V81"/>
    <mergeCell ref="V82:V87"/>
    <mergeCell ref="V52:V57"/>
    <mergeCell ref="V58:V63"/>
    <mergeCell ref="V64:V69"/>
    <mergeCell ref="V34:V39"/>
    <mergeCell ref="V40:V45"/>
    <mergeCell ref="V46:V51"/>
    <mergeCell ref="C76:C81"/>
    <mergeCell ref="D76:D81"/>
    <mergeCell ref="C16:C21"/>
    <mergeCell ref="D16:D21"/>
    <mergeCell ref="C34:C39"/>
    <mergeCell ref="D34:D39"/>
  </mergeCells>
  <phoneticPr fontId="0" type="noConversion"/>
  <conditionalFormatting sqref="C8:D8 V8 C16:D16 V16 C22:D22 V22 C28:D28 V28 C34:D36 V34:V36 C40:D42 V40:V42 C46:D46 V46 C52:D52 V52 C58:D58 V58 C64:D64 V64 C70:D72 V70:V72 C76:D76 V76 C82:D82 V82 C88:D88 V88 C94:D94 V94 C100:D100 V100 C106:D108 V106:V108 C112:D114 V112:V114 C118:D120 V118:V120 C124:D126 V124:V126">
    <cfRule type="cellIs" dxfId="41" priority="269" operator="between">
      <formula>$Y$6</formula>
      <formula>$Z$6</formula>
    </cfRule>
    <cfRule type="cellIs" dxfId="40" priority="270" operator="between">
      <formula>$Y$7</formula>
      <formula>$Z$7</formula>
    </cfRule>
    <cfRule type="cellIs" dxfId="39" priority="271" operator="between">
      <formula>$Y$8</formula>
      <formula>$Z$8</formula>
    </cfRule>
    <cfRule type="cellIs" dxfId="38" priority="272" operator="between">
      <formula>$Y$9</formula>
      <formula>$Z$9</formula>
    </cfRule>
    <cfRule type="cellIs" dxfId="37" priority="273" operator="between">
      <formula>$Y$10</formula>
      <formula>$Z$10</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ignoredErrors>
    <ignoredError sqref="U20:U21" formula="1"/>
  </ignoredErrors>
  <drawing r:id="rId2"/>
  <legacyDrawing r:id="rId3"/>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'10 FORMULAS'!$B$54:$B$55</xm:f>
          </x14:formula1>
          <xm:sqref>M8:M129</xm:sqref>
        </x14:dataValidation>
        <x14:dataValidation type="list" allowBlank="1" showInputMessage="1" showErrorMessage="1" xr:uid="{00000000-0002-0000-0500-000001000000}">
          <x14:formula1>
            <xm:f>'10 FORMULAS'!$B$60:$B$63</xm:f>
          </x14:formula1>
          <xm:sqref>O8:O129</xm:sqref>
        </x14:dataValidation>
        <x14:dataValidation type="list" allowBlank="1" showInputMessage="1" showErrorMessage="1" xr:uid="{00000000-0002-0000-0500-000002000000}">
          <x14:formula1>
            <xm:f>'10 FORMULAS'!$B$71:$B$73</xm:f>
          </x14:formula1>
          <xm:sqref>Q8:Q129</xm:sqref>
        </x14:dataValidation>
        <x14:dataValidation type="list" allowBlank="1" showInputMessage="1" showErrorMessage="1" xr:uid="{00000000-0002-0000-0500-000003000000}">
          <x14:formula1>
            <xm:f>'10 FORMULAS'!$B$74:$B$76</xm:f>
          </x14:formula1>
          <xm:sqref>R8:R129</xm:sqref>
        </x14:dataValidation>
        <x14:dataValidation type="list" allowBlank="1" showInputMessage="1" showErrorMessage="1" xr:uid="{00000000-0002-0000-0500-000004000000}">
          <x14:formula1>
            <xm:f>'10 FORMULAS'!$B$64:$B$70</xm:f>
          </x14:formula1>
          <xm:sqref>P8:P129</xm:sqref>
        </x14:dataValidation>
        <x14:dataValidation type="list" allowBlank="1" showInputMessage="1" showErrorMessage="1" xr:uid="{00000000-0002-0000-0500-000005000000}">
          <x14:formula1>
            <xm:f>'10 FORMULAS'!$B$51:$B$52</xm:f>
          </x14:formula1>
          <xm:sqref>J8:J129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27"/>
  <sheetViews>
    <sheetView showGridLines="0" topLeftCell="A2" zoomScale="70" zoomScaleNormal="70" zoomScaleSheetLayoutView="85" workbookViewId="0">
      <selection activeCell="A8" sqref="A8:A13"/>
    </sheetView>
  </sheetViews>
  <sheetFormatPr baseColWidth="10" defaultColWidth="11.42578125" defaultRowHeight="14.25" x14ac:dyDescent="0.25"/>
  <cols>
    <col min="1" max="1" width="14.85546875" style="44" customWidth="1"/>
    <col min="2" max="2" width="54.5703125" style="44" customWidth="1"/>
    <col min="3" max="3" width="15.42578125" style="44" customWidth="1"/>
    <col min="4" max="4" width="14.140625" style="44" customWidth="1"/>
    <col min="5" max="5" width="10.140625" style="44" customWidth="1"/>
    <col min="6" max="6" width="17.42578125" style="44" customWidth="1"/>
    <col min="7" max="7" width="21.85546875" style="44" customWidth="1"/>
    <col min="8" max="8" width="36.5703125" style="44" customWidth="1"/>
    <col min="9" max="9" width="42.85546875" style="44" customWidth="1"/>
    <col min="10" max="11" width="12.140625" style="51" customWidth="1"/>
    <col min="12" max="12" width="18.5703125" style="51" customWidth="1"/>
    <col min="13" max="13" width="19.42578125" style="44" bestFit="1" customWidth="1"/>
    <col min="14" max="14" width="18.28515625" style="51" customWidth="1"/>
    <col min="15" max="15" width="18.85546875" style="51" customWidth="1"/>
    <col min="16" max="16" width="16.42578125" style="51" bestFit="1" customWidth="1"/>
    <col min="17" max="17" width="14.42578125" style="51" customWidth="1"/>
    <col min="18" max="18" width="13" style="51" customWidth="1"/>
    <col min="19" max="21" width="13.42578125" style="233" customWidth="1"/>
    <col min="22" max="22" width="23" style="137" customWidth="1"/>
    <col min="23" max="23" width="11.42578125" style="44"/>
    <col min="24" max="24" width="21.42578125" style="4" customWidth="1"/>
    <col min="25" max="25" width="7.42578125" style="4" bestFit="1" customWidth="1"/>
    <col min="26" max="26" width="8.42578125" style="4" bestFit="1" customWidth="1"/>
    <col min="27" max="16384" width="11.42578125" style="44"/>
  </cols>
  <sheetData>
    <row r="1" spans="1:26" s="40" customFormat="1" ht="45" customHeight="1" x14ac:dyDescent="0.2">
      <c r="A1" s="516"/>
      <c r="B1" s="584" t="str">
        <f>+'2 CONTEXTO E IDENTIFICACIÓN'!A1</f>
        <v>MAPA DE RIESGOS INTEGRAL</v>
      </c>
      <c r="C1" s="526"/>
      <c r="D1" s="527"/>
      <c r="E1" s="230"/>
      <c r="F1" s="3"/>
      <c r="G1" s="202" t="str">
        <f>+'2 CONTEXTO E IDENTIFICACIÓN'!$I$4</f>
        <v>Elaboración o Actualización:</v>
      </c>
      <c r="H1" s="216">
        <f>'2 CONTEXTO E IDENTIFICACIÓN'!J4</f>
        <v>46038</v>
      </c>
      <c r="I1" s="13"/>
      <c r="J1" s="13"/>
      <c r="K1" s="13"/>
      <c r="L1" s="43"/>
      <c r="M1" s="42"/>
      <c r="N1" s="43"/>
      <c r="O1" s="43"/>
      <c r="P1" s="43"/>
      <c r="Q1" s="43"/>
      <c r="R1" s="43"/>
      <c r="S1" s="227"/>
      <c r="T1" s="227"/>
      <c r="U1" s="227"/>
      <c r="V1" s="137"/>
      <c r="W1" s="38"/>
      <c r="X1" s="4"/>
      <c r="Y1" s="4"/>
      <c r="Z1" s="4"/>
    </row>
    <row r="2" spans="1:26" s="40" customFormat="1" ht="45" customHeight="1" x14ac:dyDescent="0.2">
      <c r="A2" s="516"/>
      <c r="B2" s="585"/>
      <c r="C2" s="39" t="str">
        <f>+'2 CONTEXTO E IDENTIFICACIÓN'!A2</f>
        <v>VERSIÓN DEL MAPA DE RIESGOS:</v>
      </c>
      <c r="D2" s="39">
        <f>'2 CONTEXTO E IDENTIFICACIÓN'!B2</f>
        <v>1</v>
      </c>
      <c r="E2" s="230"/>
      <c r="F2" s="230"/>
      <c r="G2" s="205" t="str">
        <f>+'2 CONTEXTO E IDENTIFICACIÓN'!$E$5</f>
        <v>Vigencia: 2026</v>
      </c>
      <c r="H2" s="203">
        <f>'2 CONTEXTO E IDENTIFICACIÓN'!G5</f>
        <v>46023</v>
      </c>
      <c r="I2" s="204" t="s">
        <v>50</v>
      </c>
      <c r="J2" s="230"/>
      <c r="K2" s="230"/>
      <c r="L2" s="46"/>
      <c r="M2" s="45"/>
      <c r="N2" s="46"/>
      <c r="O2" s="46"/>
      <c r="P2" s="46"/>
      <c r="Q2" s="46"/>
      <c r="R2" s="46"/>
      <c r="S2" s="227"/>
      <c r="T2" s="227"/>
      <c r="U2" s="227"/>
      <c r="V2" s="226"/>
      <c r="W2" s="38"/>
      <c r="X2" s="3"/>
      <c r="Y2" s="3"/>
      <c r="Z2" s="3"/>
    </row>
    <row r="3" spans="1:26" s="40" customFormat="1" ht="15.75" thickBot="1" x14ac:dyDescent="0.25">
      <c r="A3" s="12" t="s">
        <v>46</v>
      </c>
      <c r="B3" s="518" t="str">
        <f>'2 CONTEXTO E IDENTIFICACIÓN'!B4</f>
        <v>UAERMV</v>
      </c>
      <c r="C3" s="518"/>
      <c r="D3" s="518"/>
      <c r="E3" s="275"/>
      <c r="F3" s="230"/>
      <c r="G3" s="275"/>
      <c r="H3" s="275"/>
      <c r="I3" s="275"/>
      <c r="J3" s="276"/>
      <c r="K3" s="276"/>
      <c r="L3" s="276"/>
      <c r="M3" s="275"/>
      <c r="N3" s="276"/>
      <c r="O3" s="276"/>
      <c r="P3" s="276"/>
      <c r="Q3" s="276"/>
      <c r="R3" s="276"/>
      <c r="S3" s="231"/>
      <c r="T3" s="231"/>
      <c r="U3" s="231"/>
      <c r="V3" s="137"/>
      <c r="W3" s="38"/>
      <c r="X3" s="3"/>
      <c r="Y3" s="3"/>
      <c r="Z3" s="3"/>
    </row>
    <row r="4" spans="1:26" s="48" customFormat="1" ht="16.5" customHeight="1" x14ac:dyDescent="0.25">
      <c r="A4" s="12" t="s">
        <v>47</v>
      </c>
      <c r="B4" s="518" t="str">
        <f>'2 CONTEXTO E IDENTIFICACIÓN'!F4</f>
        <v>6. Gestión De Laboratorio</v>
      </c>
      <c r="C4" s="519"/>
      <c r="D4" s="519"/>
      <c r="E4" s="47" t="s">
        <v>261</v>
      </c>
      <c r="F4" s="45" t="s">
        <v>262</v>
      </c>
      <c r="G4" s="47"/>
      <c r="H4" s="47"/>
      <c r="I4" s="47"/>
      <c r="J4" s="593" t="s">
        <v>315</v>
      </c>
      <c r="K4" s="594"/>
      <c r="L4" s="594"/>
      <c r="M4" s="594"/>
      <c r="N4" s="594"/>
      <c r="O4" s="594"/>
      <c r="P4" s="594"/>
      <c r="Q4" s="594"/>
      <c r="R4" s="595"/>
      <c r="S4" s="603" t="s">
        <v>263</v>
      </c>
      <c r="T4" s="590" t="s">
        <v>300</v>
      </c>
      <c r="U4" s="603"/>
      <c r="V4" s="606" t="s">
        <v>311</v>
      </c>
      <c r="W4" s="38"/>
      <c r="X4" s="509" t="s">
        <v>264</v>
      </c>
      <c r="Y4" s="510"/>
      <c r="Z4" s="511"/>
    </row>
    <row r="5" spans="1:26" s="48" customFormat="1" ht="33" customHeight="1" x14ac:dyDescent="0.25">
      <c r="A5" s="209"/>
      <c r="B5" s="208"/>
      <c r="C5" s="208"/>
      <c r="D5" s="137"/>
      <c r="E5" s="47"/>
      <c r="F5" s="47"/>
      <c r="G5" s="47"/>
      <c r="H5" s="47"/>
      <c r="I5" s="47"/>
      <c r="J5" s="596"/>
      <c r="K5" s="597"/>
      <c r="L5" s="597"/>
      <c r="M5" s="597"/>
      <c r="N5" s="597"/>
      <c r="O5" s="597"/>
      <c r="P5" s="597"/>
      <c r="Q5" s="597"/>
      <c r="R5" s="598"/>
      <c r="S5" s="604"/>
      <c r="T5" s="591"/>
      <c r="U5" s="604"/>
      <c r="V5" s="607"/>
      <c r="W5" s="38"/>
      <c r="X5" s="21" t="s">
        <v>225</v>
      </c>
      <c r="Y5" s="22" t="s">
        <v>266</v>
      </c>
      <c r="Z5" s="23" t="s">
        <v>267</v>
      </c>
    </row>
    <row r="6" spans="1:26" ht="29.25" customHeight="1" x14ac:dyDescent="0.25">
      <c r="A6" s="586" t="s">
        <v>219</v>
      </c>
      <c r="B6" s="586" t="s">
        <v>220</v>
      </c>
      <c r="C6" s="586" t="s">
        <v>268</v>
      </c>
      <c r="D6" s="586" t="s">
        <v>269</v>
      </c>
      <c r="E6" s="576" t="s">
        <v>270</v>
      </c>
      <c r="F6" s="574" t="s">
        <v>30</v>
      </c>
      <c r="G6" s="575"/>
      <c r="H6" s="575"/>
      <c r="I6" s="576"/>
      <c r="J6" s="572" t="s">
        <v>312</v>
      </c>
      <c r="K6" s="572"/>
      <c r="L6" s="572"/>
      <c r="M6" s="572"/>
      <c r="N6" s="573"/>
      <c r="O6" s="571" t="s">
        <v>314</v>
      </c>
      <c r="P6" s="572"/>
      <c r="Q6" s="572"/>
      <c r="R6" s="573"/>
      <c r="S6" s="605"/>
      <c r="T6" s="592"/>
      <c r="U6" s="605"/>
      <c r="V6" s="608"/>
      <c r="W6" s="38"/>
      <c r="X6" s="237" t="s">
        <v>233</v>
      </c>
      <c r="Y6" s="28">
        <v>0.01</v>
      </c>
      <c r="Z6" s="27">
        <v>0.2</v>
      </c>
    </row>
    <row r="7" spans="1:26" s="38" customFormat="1" ht="72" thickBot="1" x14ac:dyDescent="0.3">
      <c r="A7" s="587"/>
      <c r="B7" s="587"/>
      <c r="C7" s="587"/>
      <c r="D7" s="587"/>
      <c r="E7" s="588"/>
      <c r="F7" s="49" t="s">
        <v>271</v>
      </c>
      <c r="G7" s="136" t="s">
        <v>272</v>
      </c>
      <c r="H7" s="136" t="s">
        <v>273</v>
      </c>
      <c r="I7" s="136" t="s">
        <v>274</v>
      </c>
      <c r="J7" s="49" t="s">
        <v>304</v>
      </c>
      <c r="K7" s="50" t="s">
        <v>33</v>
      </c>
      <c r="L7" s="50" t="s">
        <v>35</v>
      </c>
      <c r="M7" s="49" t="s">
        <v>36</v>
      </c>
      <c r="N7" s="50" t="s">
        <v>38</v>
      </c>
      <c r="O7" s="50" t="s">
        <v>90</v>
      </c>
      <c r="P7" s="50" t="s">
        <v>91</v>
      </c>
      <c r="Q7" s="50" t="s">
        <v>275</v>
      </c>
      <c r="R7" s="50" t="s">
        <v>276</v>
      </c>
      <c r="S7" s="50" t="s">
        <v>306</v>
      </c>
      <c r="T7" s="50" t="s">
        <v>301</v>
      </c>
      <c r="U7" s="50" t="s">
        <v>302</v>
      </c>
      <c r="V7" s="323" t="s">
        <v>278</v>
      </c>
      <c r="X7" s="238" t="s">
        <v>236</v>
      </c>
      <c r="Y7" s="28">
        <v>0.21</v>
      </c>
      <c r="Z7" s="27">
        <v>0.4</v>
      </c>
    </row>
    <row r="8" spans="1:26" ht="60.6" customHeight="1" x14ac:dyDescent="0.25">
      <c r="A8" s="563" t="str">
        <f>'2 CONTEXTO E IDENTIFICACIÓN'!A9</f>
        <v>R1</v>
      </c>
      <c r="B8" s="566" t="str">
        <f>+'2 CONTEXTO E IDENTIFICACIÓN'!J9</f>
        <v>Posibilidad de afectación económica y reputacional por que los resultados de los ensayos realizados en el laboratorio sean errados a causa de Desviaciones en la manipulación, preparación de los ítems de ensayo y/o el procedimiento de la norma de ensayo aplicable.</v>
      </c>
      <c r="C8" s="547">
        <f>+'3 PROBABIL E IMPACTO INHERENTE'!E9</f>
        <v>1</v>
      </c>
      <c r="D8" s="550">
        <f>+'3 PROBABIL E IMPACTO INHERENTE'!M9</f>
        <v>0.6</v>
      </c>
      <c r="E8" s="338">
        <v>1</v>
      </c>
      <c r="F8" s="393" t="s">
        <v>414</v>
      </c>
      <c r="G8" s="394" t="s">
        <v>415</v>
      </c>
      <c r="H8" s="394" t="s">
        <v>416</v>
      </c>
      <c r="I8" s="395" t="str">
        <f t="shared" ref="I8:I71" si="0">+CONCATENATE(F8," ",G8," ",H8)</f>
        <v xml:space="preserve">Tecnico operativo Verificar aleatoriamente cinco informes de ensayo de cada tipo de servcio realizado en el laboratorio, lo registra en una acta de reunion, si se encuentran errores en dichos informes se corrigen y </v>
      </c>
      <c r="J8" s="396" t="s">
        <v>122</v>
      </c>
      <c r="K8" s="397">
        <f>+IFERROR(VLOOKUP($J8,'10 FORMULAS'!B53:C53,2,0),"")</f>
        <v>0.1</v>
      </c>
      <c r="L8" s="397" t="str">
        <f>+IF(J8="Correctivo","Impacto","")</f>
        <v>Impacto</v>
      </c>
      <c r="M8" s="398" t="s">
        <v>112</v>
      </c>
      <c r="N8" s="397">
        <f>+IFERROR(VLOOKUP($M8,'10 FORMULAS'!$B$54:$C$55,2,0),"")</f>
        <v>0.15</v>
      </c>
      <c r="O8" s="399" t="s">
        <v>102</v>
      </c>
      <c r="P8" s="399" t="s">
        <v>417</v>
      </c>
      <c r="Q8" s="399" t="s">
        <v>115</v>
      </c>
      <c r="R8" s="399" t="s">
        <v>105</v>
      </c>
      <c r="S8" s="397">
        <f>+IFERROR($K8+$N8,"")</f>
        <v>0.25</v>
      </c>
      <c r="T8" s="397">
        <f>+IFERROR(D8*S8,"")</f>
        <v>0.15</v>
      </c>
      <c r="U8" s="397">
        <f>+IFERROR(D8-T8,"")</f>
        <v>0.44999999999999996</v>
      </c>
      <c r="V8" s="557">
        <f>+D8</f>
        <v>0.6</v>
      </c>
      <c r="W8" s="38"/>
      <c r="X8" s="239" t="s">
        <v>240</v>
      </c>
      <c r="Y8" s="28">
        <v>0.41</v>
      </c>
      <c r="Z8" s="27">
        <v>0.6</v>
      </c>
    </row>
    <row r="9" spans="1:26" ht="27.75" customHeight="1" x14ac:dyDescent="0.25">
      <c r="A9" s="564"/>
      <c r="B9" s="567"/>
      <c r="C9" s="548"/>
      <c r="D9" s="551"/>
      <c r="E9" s="277">
        <v>2</v>
      </c>
      <c r="F9" s="284"/>
      <c r="G9" s="285"/>
      <c r="H9" s="285"/>
      <c r="I9" s="283" t="str">
        <f t="shared" si="0"/>
        <v xml:space="preserve">  </v>
      </c>
      <c r="J9" s="282"/>
      <c r="K9" s="232" t="str">
        <f>+IFERROR(VLOOKUP($J9,'10 FORMULAS'!$B$53:$C$53,2,0),"")</f>
        <v/>
      </c>
      <c r="L9" s="232" t="str">
        <f t="shared" ref="L9:L72" si="1">+IF(J9="Correctivo","Impacto","")</f>
        <v/>
      </c>
      <c r="M9" s="278"/>
      <c r="N9" s="232" t="str">
        <f>+IFERROR(VLOOKUP($M9,'10 FORMULAS'!$B$54:$C$55,2,0),"")</f>
        <v/>
      </c>
      <c r="O9" s="279"/>
      <c r="P9" s="279"/>
      <c r="Q9" s="279"/>
      <c r="R9" s="279"/>
      <c r="S9" s="232" t="str">
        <f t="shared" ref="S9:S72" si="2">+IFERROR($K9+$N9,"")</f>
        <v/>
      </c>
      <c r="T9" s="232" t="str">
        <f>+IFERROR(U8*S9,"")</f>
        <v/>
      </c>
      <c r="U9" s="232" t="str">
        <f>+IFERROR(U8-T9,"")</f>
        <v/>
      </c>
      <c r="V9" s="558"/>
      <c r="W9" s="38"/>
      <c r="X9" s="32" t="s">
        <v>244</v>
      </c>
      <c r="Y9" s="28">
        <v>0.61</v>
      </c>
      <c r="Z9" s="27">
        <v>0.8</v>
      </c>
    </row>
    <row r="10" spans="1:26" ht="27.75" customHeight="1" x14ac:dyDescent="0.25">
      <c r="A10" s="564"/>
      <c r="B10" s="567"/>
      <c r="C10" s="548"/>
      <c r="D10" s="551"/>
      <c r="E10" s="277">
        <v>3</v>
      </c>
      <c r="F10" s="284"/>
      <c r="G10" s="285"/>
      <c r="H10" s="285"/>
      <c r="I10" s="283" t="str">
        <f t="shared" si="0"/>
        <v xml:space="preserve">  </v>
      </c>
      <c r="J10" s="282"/>
      <c r="K10" s="232" t="str">
        <f>+IFERROR(VLOOKUP($J10,'10 FORMULAS'!$B$53:$C$53,2,0),"")</f>
        <v/>
      </c>
      <c r="L10" s="232" t="str">
        <f t="shared" si="1"/>
        <v/>
      </c>
      <c r="M10" s="278"/>
      <c r="N10" s="232" t="str">
        <f>+IFERROR(VLOOKUP($M10,'10 FORMULAS'!$B$54:$C$55,2,0),"")</f>
        <v/>
      </c>
      <c r="O10" s="279"/>
      <c r="P10" s="279"/>
      <c r="Q10" s="279"/>
      <c r="R10" s="279"/>
      <c r="S10" s="232" t="str">
        <f>+IFERROR($K10+$N10,"")</f>
        <v/>
      </c>
      <c r="T10" s="232" t="str">
        <f>+IFERROR(U9*S10,"")</f>
        <v/>
      </c>
      <c r="U10" s="232" t="str">
        <f>+IFERROR(U9-T10,"")</f>
        <v/>
      </c>
      <c r="V10" s="558"/>
      <c r="W10" s="38"/>
      <c r="X10" s="240" t="s">
        <v>248</v>
      </c>
      <c r="Y10" s="28">
        <v>0.81</v>
      </c>
      <c r="Z10" s="27">
        <v>1</v>
      </c>
    </row>
    <row r="11" spans="1:26" ht="27.75" customHeight="1" x14ac:dyDescent="0.25">
      <c r="A11" s="564"/>
      <c r="B11" s="567"/>
      <c r="C11" s="548"/>
      <c r="D11" s="551"/>
      <c r="E11" s="277">
        <v>4</v>
      </c>
      <c r="F11" s="284"/>
      <c r="G11" s="285"/>
      <c r="H11" s="285"/>
      <c r="I11" s="283" t="str">
        <f t="shared" si="0"/>
        <v xml:space="preserve">  </v>
      </c>
      <c r="J11" s="282"/>
      <c r="K11" s="232" t="str">
        <f>+IFERROR(VLOOKUP($J11,'10 FORMULAS'!$B$53:$C$53,2,0),"")</f>
        <v/>
      </c>
      <c r="L11" s="232" t="str">
        <f t="shared" si="1"/>
        <v/>
      </c>
      <c r="M11" s="278"/>
      <c r="N11" s="232" t="str">
        <f>+IFERROR(VLOOKUP($M11,'10 FORMULAS'!$B$54:$C$55,2,0),"")</f>
        <v/>
      </c>
      <c r="O11" s="279"/>
      <c r="P11" s="279"/>
      <c r="Q11" s="279"/>
      <c r="R11" s="279"/>
      <c r="S11" s="232" t="str">
        <f t="shared" si="2"/>
        <v/>
      </c>
      <c r="T11" s="232" t="str">
        <f>+IFERROR(U10*S11,"")</f>
        <v/>
      </c>
      <c r="U11" s="232" t="str">
        <f>+IFERROR(U10-T11,"")</f>
        <v/>
      </c>
      <c r="V11" s="558"/>
      <c r="W11" s="38"/>
      <c r="X11" s="228"/>
      <c r="Y11" s="228"/>
      <c r="Z11" s="228"/>
    </row>
    <row r="12" spans="1:26" ht="29.45" customHeight="1" x14ac:dyDescent="0.25">
      <c r="A12" s="564"/>
      <c r="B12" s="567"/>
      <c r="C12" s="548"/>
      <c r="D12" s="551"/>
      <c r="E12" s="277">
        <v>5</v>
      </c>
      <c r="F12" s="284"/>
      <c r="G12" s="285"/>
      <c r="H12" s="285"/>
      <c r="I12" s="221" t="str">
        <f t="shared" si="0"/>
        <v xml:space="preserve">  </v>
      </c>
      <c r="J12" s="282"/>
      <c r="K12" s="232" t="str">
        <f>+IFERROR(VLOOKUP($J12,'10 FORMULAS'!$B$53:$C$53,2,0),"")</f>
        <v/>
      </c>
      <c r="L12" s="232" t="str">
        <f t="shared" si="1"/>
        <v/>
      </c>
      <c r="M12" s="278"/>
      <c r="N12" s="232" t="str">
        <f>+IFERROR(VLOOKUP($M12,'10 FORMULAS'!$B$54:$C$55,2,0),"")</f>
        <v/>
      </c>
      <c r="O12" s="279"/>
      <c r="P12" s="279"/>
      <c r="Q12" s="279"/>
      <c r="R12" s="279"/>
      <c r="S12" s="232" t="str">
        <f t="shared" si="2"/>
        <v/>
      </c>
      <c r="T12" s="232" t="str">
        <f>+IFERROR(U11*S12,"")</f>
        <v/>
      </c>
      <c r="U12" s="232" t="str">
        <f>+IFERROR(U11-T12,"")</f>
        <v/>
      </c>
      <c r="V12" s="558"/>
      <c r="W12" s="38"/>
      <c r="X12" s="228"/>
      <c r="Y12" s="228"/>
      <c r="Z12" s="228"/>
    </row>
    <row r="13" spans="1:26" ht="29.45" customHeight="1" thickBot="1" x14ac:dyDescent="0.3">
      <c r="A13" s="565"/>
      <c r="B13" s="568"/>
      <c r="C13" s="549"/>
      <c r="D13" s="552"/>
      <c r="E13" s="280">
        <v>6</v>
      </c>
      <c r="F13" s="286"/>
      <c r="G13" s="287"/>
      <c r="H13" s="287"/>
      <c r="I13" s="343" t="str">
        <f t="shared" si="0"/>
        <v xml:space="preserve">  </v>
      </c>
      <c r="J13" s="372"/>
      <c r="K13" s="344" t="str">
        <f>+IFERROR(VLOOKUP($J13,'10 FORMULAS'!$B$53:$C$53,2,0),"")</f>
        <v/>
      </c>
      <c r="L13" s="344" t="str">
        <f t="shared" si="1"/>
        <v/>
      </c>
      <c r="M13" s="345"/>
      <c r="N13" s="344" t="str">
        <f>+IFERROR(VLOOKUP($M13,'10 FORMULAS'!$B$54:$C$55,2,0),"")</f>
        <v/>
      </c>
      <c r="O13" s="346"/>
      <c r="P13" s="346"/>
      <c r="Q13" s="346"/>
      <c r="R13" s="346"/>
      <c r="S13" s="344" t="str">
        <f t="shared" si="2"/>
        <v/>
      </c>
      <c r="T13" s="344" t="str">
        <f>+IFERROR(U12*S13,"")</f>
        <v/>
      </c>
      <c r="U13" s="344" t="str">
        <f>+IFERROR(U12-T13,"")</f>
        <v/>
      </c>
      <c r="V13" s="559"/>
      <c r="W13" s="38"/>
      <c r="X13" s="228"/>
      <c r="Y13" s="228"/>
      <c r="Z13" s="228"/>
    </row>
    <row r="14" spans="1:26" ht="29.45" customHeight="1" x14ac:dyDescent="0.25">
      <c r="A14" s="563" t="str">
        <f>'2 CONTEXTO E IDENTIFICACIÓN'!A10</f>
        <v>R2</v>
      </c>
      <c r="B14" s="566" t="str">
        <f>+'2 CONTEXTO E IDENTIFICACIÓN'!J10</f>
        <v>Posibilidad de afectación reputacional porincumplimiento en la fecha de entrega de los informes a causa de Fallas de la red de internet o del aplicativo ORFEO.</v>
      </c>
      <c r="C14" s="601">
        <f>+'3 PROBABIL E IMPACTO INHERENTE'!E10</f>
        <v>1</v>
      </c>
      <c r="D14" s="550">
        <f>+'3 PROBABIL E IMPACTO INHERENTE'!M10</f>
        <v>0.6</v>
      </c>
      <c r="E14" s="338">
        <v>1</v>
      </c>
      <c r="F14" s="259"/>
      <c r="G14" s="52"/>
      <c r="H14" s="52"/>
      <c r="I14" s="339" t="str">
        <f t="shared" si="0"/>
        <v xml:space="preserve">  </v>
      </c>
      <c r="J14" s="371"/>
      <c r="K14" s="340" t="str">
        <f>+IFERROR(VLOOKUP($J14,'10 FORMULAS'!$B$53:$C$53,2,0),"")</f>
        <v/>
      </c>
      <c r="L14" s="340" t="str">
        <f t="shared" si="1"/>
        <v/>
      </c>
      <c r="M14" s="341"/>
      <c r="N14" s="340" t="str">
        <f>+IFERROR(VLOOKUP($M14,'10 FORMULAS'!$B$54:$C$55,2,0),"")</f>
        <v/>
      </c>
      <c r="O14" s="342"/>
      <c r="P14" s="342"/>
      <c r="Q14" s="342"/>
      <c r="R14" s="342"/>
      <c r="S14" s="340" t="str">
        <f t="shared" si="2"/>
        <v/>
      </c>
      <c r="T14" s="340" t="str">
        <f>+IFERROR(D14*S14,"")</f>
        <v/>
      </c>
      <c r="U14" s="340" t="str">
        <f>+IFERROR(D14-T14,"")</f>
        <v/>
      </c>
      <c r="V14" s="557">
        <f>+D14</f>
        <v>0.6</v>
      </c>
      <c r="W14" s="38"/>
      <c r="X14" s="228"/>
      <c r="Y14" s="229"/>
      <c r="Z14" s="229"/>
    </row>
    <row r="15" spans="1:26" ht="29.45" customHeight="1" x14ac:dyDescent="0.25">
      <c r="A15" s="564"/>
      <c r="B15" s="567"/>
      <c r="C15" s="553"/>
      <c r="D15" s="551"/>
      <c r="E15" s="277">
        <v>2</v>
      </c>
      <c r="F15" s="258"/>
      <c r="G15" s="194"/>
      <c r="H15" s="194"/>
      <c r="I15" s="221" t="str">
        <f t="shared" si="0"/>
        <v xml:space="preserve">  </v>
      </c>
      <c r="J15" s="282"/>
      <c r="K15" s="232" t="str">
        <f>+IFERROR(VLOOKUP($J15,'10 FORMULAS'!$B$53:$C$53,2,0),"")</f>
        <v/>
      </c>
      <c r="L15" s="232" t="str">
        <f t="shared" si="1"/>
        <v/>
      </c>
      <c r="M15" s="278"/>
      <c r="N15" s="232" t="str">
        <f>+IFERROR(VLOOKUP($M15,'10 FORMULAS'!$B$54:$C$55,2,0),"")</f>
        <v/>
      </c>
      <c r="O15" s="279"/>
      <c r="P15" s="279"/>
      <c r="Q15" s="279"/>
      <c r="R15" s="279"/>
      <c r="S15" s="232" t="str">
        <f t="shared" si="2"/>
        <v/>
      </c>
      <c r="T15" s="232" t="str">
        <f>+IFERROR(U14*S15,"")</f>
        <v/>
      </c>
      <c r="U15" s="232" t="str">
        <f>+IFERROR(U14-T15,"")</f>
        <v/>
      </c>
      <c r="V15" s="558"/>
      <c r="W15" s="38"/>
      <c r="X15" s="228"/>
      <c r="Y15" s="229"/>
      <c r="Z15" s="229"/>
    </row>
    <row r="16" spans="1:26" ht="29.45" customHeight="1" x14ac:dyDescent="0.25">
      <c r="A16" s="564"/>
      <c r="B16" s="567"/>
      <c r="C16" s="553"/>
      <c r="D16" s="551"/>
      <c r="E16" s="277">
        <v>3</v>
      </c>
      <c r="F16" s="258"/>
      <c r="G16" s="194"/>
      <c r="H16" s="194"/>
      <c r="I16" s="221" t="str">
        <f t="shared" si="0"/>
        <v xml:space="preserve">  </v>
      </c>
      <c r="J16" s="282"/>
      <c r="K16" s="232" t="str">
        <f>+IFERROR(VLOOKUP($J16,'10 FORMULAS'!$B$53:$C$53,2,0),"")</f>
        <v/>
      </c>
      <c r="L16" s="232" t="str">
        <f t="shared" si="1"/>
        <v/>
      </c>
      <c r="M16" s="278"/>
      <c r="N16" s="232" t="str">
        <f>+IFERROR(VLOOKUP($M16,'10 FORMULAS'!$B$54:$C$55,2,0),"")</f>
        <v/>
      </c>
      <c r="O16" s="279"/>
      <c r="P16" s="279"/>
      <c r="Q16" s="279"/>
      <c r="R16" s="279"/>
      <c r="S16" s="232" t="str">
        <f t="shared" si="2"/>
        <v/>
      </c>
      <c r="T16" s="232" t="str">
        <f>+IFERROR(U15*S16,"")</f>
        <v/>
      </c>
      <c r="U16" s="232" t="str">
        <f>+IFERROR(U15-T16,"")</f>
        <v/>
      </c>
      <c r="V16" s="558"/>
      <c r="W16" s="38"/>
      <c r="X16" s="228"/>
      <c r="Y16" s="229"/>
      <c r="Z16" s="229"/>
    </row>
    <row r="17" spans="1:26" ht="29.45" customHeight="1" x14ac:dyDescent="0.25">
      <c r="A17" s="577"/>
      <c r="B17" s="600"/>
      <c r="C17" s="553"/>
      <c r="D17" s="555"/>
      <c r="E17" s="277">
        <v>4</v>
      </c>
      <c r="F17" s="260"/>
      <c r="G17" s="255"/>
      <c r="H17" s="255"/>
      <c r="I17" s="221" t="str">
        <f t="shared" si="0"/>
        <v xml:space="preserve">  </v>
      </c>
      <c r="J17" s="282"/>
      <c r="K17" s="232" t="str">
        <f>+IFERROR(VLOOKUP($J17,'10 FORMULAS'!$B$53:$C$53,2,0),"")</f>
        <v/>
      </c>
      <c r="L17" s="232" t="str">
        <f t="shared" si="1"/>
        <v/>
      </c>
      <c r="M17" s="278"/>
      <c r="N17" s="232" t="str">
        <f>+IFERROR(VLOOKUP($M17,'10 FORMULAS'!$B$54:$C$55,2,0),"")</f>
        <v/>
      </c>
      <c r="O17" s="279"/>
      <c r="P17" s="279"/>
      <c r="Q17" s="279"/>
      <c r="R17" s="279"/>
      <c r="S17" s="232" t="str">
        <f t="shared" si="2"/>
        <v/>
      </c>
      <c r="T17" s="232" t="str">
        <f>+IFERROR(U16*S17,"")</f>
        <v/>
      </c>
      <c r="U17" s="232" t="str">
        <f>+IFERROR(U16-T17,"")</f>
        <v/>
      </c>
      <c r="V17" s="560"/>
      <c r="W17" s="38"/>
      <c r="X17" s="228"/>
      <c r="Y17" s="229"/>
      <c r="Z17" s="229"/>
    </row>
    <row r="18" spans="1:26" ht="29.45" customHeight="1" x14ac:dyDescent="0.25">
      <c r="A18" s="577"/>
      <c r="B18" s="600"/>
      <c r="C18" s="553"/>
      <c r="D18" s="555"/>
      <c r="E18" s="277">
        <v>5</v>
      </c>
      <c r="F18" s="260"/>
      <c r="G18" s="255"/>
      <c r="H18" s="255"/>
      <c r="I18" s="221" t="str">
        <f t="shared" si="0"/>
        <v xml:space="preserve">  </v>
      </c>
      <c r="J18" s="282"/>
      <c r="K18" s="232" t="str">
        <f>+IFERROR(VLOOKUP($J18,'10 FORMULAS'!$B$53:$C$53,2,0),"")</f>
        <v/>
      </c>
      <c r="L18" s="232" t="str">
        <f t="shared" si="1"/>
        <v/>
      </c>
      <c r="M18" s="278"/>
      <c r="N18" s="232" t="str">
        <f>+IFERROR(VLOOKUP($M18,'10 FORMULAS'!$B$54:$C$55,2,0),"")</f>
        <v/>
      </c>
      <c r="O18" s="279"/>
      <c r="P18" s="279"/>
      <c r="Q18" s="279"/>
      <c r="R18" s="279"/>
      <c r="S18" s="232" t="str">
        <f t="shared" si="2"/>
        <v/>
      </c>
      <c r="T18" s="232" t="str">
        <f>+IFERROR(U17*S18,"")</f>
        <v/>
      </c>
      <c r="U18" s="232" t="str">
        <f>+IFERROR(U17-T18,"")</f>
        <v/>
      </c>
      <c r="V18" s="560"/>
      <c r="W18" s="38"/>
      <c r="X18" s="228"/>
      <c r="Y18" s="229"/>
      <c r="Z18" s="229"/>
    </row>
    <row r="19" spans="1:26" ht="29.45" customHeight="1" thickBot="1" x14ac:dyDescent="0.3">
      <c r="A19" s="565"/>
      <c r="B19" s="568"/>
      <c r="C19" s="602"/>
      <c r="D19" s="552"/>
      <c r="E19" s="280">
        <v>6</v>
      </c>
      <c r="F19" s="261"/>
      <c r="G19" s="195"/>
      <c r="H19" s="195"/>
      <c r="I19" s="343" t="str">
        <f t="shared" si="0"/>
        <v xml:space="preserve">  </v>
      </c>
      <c r="J19" s="372"/>
      <c r="K19" s="344" t="str">
        <f>+IFERROR(VLOOKUP($J19,'10 FORMULAS'!$B$53:$C$53,2,0),"")</f>
        <v/>
      </c>
      <c r="L19" s="344" t="str">
        <f t="shared" si="1"/>
        <v/>
      </c>
      <c r="M19" s="345"/>
      <c r="N19" s="344" t="str">
        <f>+IFERROR(VLOOKUP($M19,'10 FORMULAS'!$B$54:$C$55,2,0),"")</f>
        <v/>
      </c>
      <c r="O19" s="346"/>
      <c r="P19" s="346"/>
      <c r="Q19" s="346"/>
      <c r="R19" s="346"/>
      <c r="S19" s="344" t="str">
        <f t="shared" si="2"/>
        <v/>
      </c>
      <c r="T19" s="344" t="str">
        <f>+IFERROR(U18*S19,"")</f>
        <v/>
      </c>
      <c r="U19" s="344" t="str">
        <f>+IFERROR(U18-T19,"")</f>
        <v/>
      </c>
      <c r="V19" s="559"/>
      <c r="W19" s="38"/>
    </row>
    <row r="20" spans="1:26" ht="29.45" customHeight="1" x14ac:dyDescent="0.25">
      <c r="A20" s="563" t="str">
        <f>'2 CONTEXTO E IDENTIFICACIÓN'!A11</f>
        <v>R3</v>
      </c>
      <c r="B20" s="566" t="str">
        <f>+'2 CONTEXTO E IDENTIFICACIÓN'!J11</f>
        <v>Posibilidad de afectación reputacional por Fraude Interno en la presentación de los resultados de ensayos a causa de modificar los resultados y/o los tiempos de entrega de informes de ensayos para beneficio personal o de terceros</v>
      </c>
      <c r="C20" s="547">
        <f>+'3 PROBABIL E IMPACTO INHERENTE'!E11</f>
        <v>1</v>
      </c>
      <c r="D20" s="550">
        <f>+'3 PROBABIL E IMPACTO INHERENTE'!M11</f>
        <v>0.6</v>
      </c>
      <c r="E20" s="338">
        <v>1</v>
      </c>
      <c r="F20" s="259"/>
      <c r="G20" s="52"/>
      <c r="H20" s="52"/>
      <c r="I20" s="339" t="str">
        <f t="shared" si="0"/>
        <v xml:space="preserve">  </v>
      </c>
      <c r="J20" s="371"/>
      <c r="K20" s="340" t="str">
        <f>+IFERROR(VLOOKUP($J20,'10 FORMULAS'!$B$53:$C$53,2,0),"")</f>
        <v/>
      </c>
      <c r="L20" s="340" t="str">
        <f t="shared" si="1"/>
        <v/>
      </c>
      <c r="M20" s="341"/>
      <c r="N20" s="340" t="str">
        <f>+IFERROR(VLOOKUP($M20,'10 FORMULAS'!$B$54:$C$55,2,0),"")</f>
        <v/>
      </c>
      <c r="O20" s="342"/>
      <c r="P20" s="342"/>
      <c r="Q20" s="342"/>
      <c r="R20" s="342"/>
      <c r="S20" s="340" t="str">
        <f t="shared" si="2"/>
        <v/>
      </c>
      <c r="T20" s="340" t="str">
        <f t="shared" ref="T20:T51" si="3">+IFERROR(D20*S20,"")</f>
        <v/>
      </c>
      <c r="U20" s="340" t="str">
        <f t="shared" ref="U20:U51" si="4">+IFERROR(D20-T20,"")</f>
        <v/>
      </c>
      <c r="V20" s="557">
        <f>+D20</f>
        <v>0.6</v>
      </c>
      <c r="W20" s="38"/>
      <c r="X20" s="228"/>
      <c r="Y20" s="229"/>
      <c r="Z20" s="229"/>
    </row>
    <row r="21" spans="1:26" ht="29.45" customHeight="1" x14ac:dyDescent="0.25">
      <c r="A21" s="564"/>
      <c r="B21" s="567"/>
      <c r="C21" s="548"/>
      <c r="D21" s="551"/>
      <c r="E21" s="277">
        <v>2</v>
      </c>
      <c r="F21" s="258"/>
      <c r="G21" s="194"/>
      <c r="H21" s="194"/>
      <c r="I21" s="221" t="str">
        <f t="shared" si="0"/>
        <v xml:space="preserve">  </v>
      </c>
      <c r="J21" s="282"/>
      <c r="K21" s="232" t="str">
        <f>+IFERROR(VLOOKUP($J21,'10 FORMULAS'!$B$53:$C$53,2,0),"")</f>
        <v/>
      </c>
      <c r="L21" s="232" t="str">
        <f t="shared" si="1"/>
        <v/>
      </c>
      <c r="M21" s="278"/>
      <c r="N21" s="232" t="str">
        <f>+IFERROR(VLOOKUP($M21,'10 FORMULAS'!$B$54:$C$55,2,0),"")</f>
        <v/>
      </c>
      <c r="O21" s="279"/>
      <c r="P21" s="279"/>
      <c r="Q21" s="279"/>
      <c r="R21" s="279"/>
      <c r="S21" s="232" t="str">
        <f t="shared" si="2"/>
        <v/>
      </c>
      <c r="T21" s="232" t="str">
        <f t="shared" si="3"/>
        <v/>
      </c>
      <c r="U21" s="232" t="str">
        <f t="shared" si="4"/>
        <v/>
      </c>
      <c r="V21" s="558"/>
      <c r="W21" s="38"/>
      <c r="X21" s="228"/>
      <c r="Y21" s="229"/>
      <c r="Z21" s="229"/>
    </row>
    <row r="22" spans="1:26" ht="29.45" customHeight="1" x14ac:dyDescent="0.25">
      <c r="A22" s="564"/>
      <c r="B22" s="567"/>
      <c r="C22" s="548"/>
      <c r="D22" s="551"/>
      <c r="E22" s="277">
        <v>3</v>
      </c>
      <c r="F22" s="258"/>
      <c r="G22" s="194"/>
      <c r="H22" s="194"/>
      <c r="I22" s="221" t="str">
        <f t="shared" si="0"/>
        <v xml:space="preserve">  </v>
      </c>
      <c r="J22" s="282"/>
      <c r="K22" s="232" t="str">
        <f>+IFERROR(VLOOKUP($J22,'10 FORMULAS'!$B$53:$C$53,2,0),"")</f>
        <v/>
      </c>
      <c r="L22" s="232" t="str">
        <f t="shared" si="1"/>
        <v/>
      </c>
      <c r="M22" s="278"/>
      <c r="N22" s="232" t="str">
        <f>+IFERROR(VLOOKUP($M22,'10 FORMULAS'!$B$54:$C$55,2,0),"")</f>
        <v/>
      </c>
      <c r="O22" s="279"/>
      <c r="P22" s="279"/>
      <c r="Q22" s="279"/>
      <c r="R22" s="279"/>
      <c r="S22" s="232" t="str">
        <f t="shared" si="2"/>
        <v/>
      </c>
      <c r="T22" s="232" t="str">
        <f t="shared" si="3"/>
        <v/>
      </c>
      <c r="U22" s="232" t="str">
        <f t="shared" si="4"/>
        <v/>
      </c>
      <c r="V22" s="558"/>
      <c r="W22" s="38"/>
      <c r="X22" s="228"/>
      <c r="Y22" s="229"/>
      <c r="Z22" s="229"/>
    </row>
    <row r="23" spans="1:26" ht="29.45" customHeight="1" x14ac:dyDescent="0.25">
      <c r="A23" s="564"/>
      <c r="B23" s="567"/>
      <c r="C23" s="548"/>
      <c r="D23" s="551"/>
      <c r="E23" s="277">
        <v>4</v>
      </c>
      <c r="F23" s="258"/>
      <c r="G23" s="194"/>
      <c r="H23" s="194"/>
      <c r="I23" s="221" t="str">
        <f t="shared" si="0"/>
        <v xml:space="preserve">  </v>
      </c>
      <c r="J23" s="282"/>
      <c r="K23" s="232" t="str">
        <f>+IFERROR(VLOOKUP($J23,'10 FORMULAS'!$B$53:$C$53,2,0),"")</f>
        <v/>
      </c>
      <c r="L23" s="232" t="str">
        <f t="shared" si="1"/>
        <v/>
      </c>
      <c r="M23" s="278"/>
      <c r="N23" s="232" t="str">
        <f>+IFERROR(VLOOKUP($M23,'10 FORMULAS'!$B$54:$C$55,2,0),"")</f>
        <v/>
      </c>
      <c r="O23" s="279"/>
      <c r="P23" s="279"/>
      <c r="Q23" s="279"/>
      <c r="R23" s="279"/>
      <c r="S23" s="232" t="str">
        <f t="shared" si="2"/>
        <v/>
      </c>
      <c r="T23" s="232" t="str">
        <f t="shared" si="3"/>
        <v/>
      </c>
      <c r="U23" s="232" t="str">
        <f t="shared" si="4"/>
        <v/>
      </c>
      <c r="V23" s="558"/>
      <c r="W23" s="38"/>
      <c r="X23" s="228"/>
      <c r="Y23" s="229"/>
      <c r="Z23" s="229"/>
    </row>
    <row r="24" spans="1:26" ht="29.45" customHeight="1" x14ac:dyDescent="0.25">
      <c r="A24" s="564"/>
      <c r="B24" s="567"/>
      <c r="C24" s="548"/>
      <c r="D24" s="551"/>
      <c r="E24" s="277">
        <v>5</v>
      </c>
      <c r="F24" s="258"/>
      <c r="G24" s="194"/>
      <c r="H24" s="194"/>
      <c r="I24" s="221" t="str">
        <f t="shared" si="0"/>
        <v xml:space="preserve">  </v>
      </c>
      <c r="J24" s="282"/>
      <c r="K24" s="232" t="str">
        <f>+IFERROR(VLOOKUP($J24,'10 FORMULAS'!$B$53:$C$53,2,0),"")</f>
        <v/>
      </c>
      <c r="L24" s="232" t="str">
        <f t="shared" si="1"/>
        <v/>
      </c>
      <c r="M24" s="278"/>
      <c r="N24" s="232" t="str">
        <f>+IFERROR(VLOOKUP($M24,'10 FORMULAS'!$B$54:$C$55,2,0),"")</f>
        <v/>
      </c>
      <c r="O24" s="279"/>
      <c r="P24" s="279"/>
      <c r="Q24" s="279"/>
      <c r="R24" s="279"/>
      <c r="S24" s="232" t="str">
        <f t="shared" si="2"/>
        <v/>
      </c>
      <c r="T24" s="232" t="str">
        <f t="shared" si="3"/>
        <v/>
      </c>
      <c r="U24" s="232" t="str">
        <f t="shared" si="4"/>
        <v/>
      </c>
      <c r="V24" s="558"/>
      <c r="W24" s="38"/>
      <c r="X24" s="228"/>
      <c r="Y24" s="229"/>
      <c r="Z24" s="229"/>
    </row>
    <row r="25" spans="1:26" ht="29.45" customHeight="1" thickBot="1" x14ac:dyDescent="0.3">
      <c r="A25" s="565"/>
      <c r="B25" s="568"/>
      <c r="C25" s="549"/>
      <c r="D25" s="552"/>
      <c r="E25" s="280">
        <v>6</v>
      </c>
      <c r="F25" s="261"/>
      <c r="G25" s="195"/>
      <c r="H25" s="195"/>
      <c r="I25" s="343" t="str">
        <f t="shared" si="0"/>
        <v xml:space="preserve">  </v>
      </c>
      <c r="J25" s="372"/>
      <c r="K25" s="344" t="str">
        <f>+IFERROR(VLOOKUP($J25,'10 FORMULAS'!$B$53:$C$53,2,0),"")</f>
        <v/>
      </c>
      <c r="L25" s="344" t="str">
        <f t="shared" si="1"/>
        <v/>
      </c>
      <c r="M25" s="345"/>
      <c r="N25" s="344" t="str">
        <f>+IFERROR(VLOOKUP($M25,'10 FORMULAS'!$B$54:$C$55,2,0),"")</f>
        <v/>
      </c>
      <c r="O25" s="346"/>
      <c r="P25" s="346"/>
      <c r="Q25" s="346"/>
      <c r="R25" s="346"/>
      <c r="S25" s="344" t="str">
        <f t="shared" si="2"/>
        <v/>
      </c>
      <c r="T25" s="344" t="str">
        <f t="shared" si="3"/>
        <v/>
      </c>
      <c r="U25" s="344" t="str">
        <f t="shared" si="4"/>
        <v/>
      </c>
      <c r="V25" s="559"/>
      <c r="W25" s="38"/>
    </row>
    <row r="26" spans="1:26" ht="29.45" customHeight="1" x14ac:dyDescent="0.25">
      <c r="A26" s="563" t="str">
        <f>'2 CONTEXTO E IDENTIFICACIÓN'!A12</f>
        <v>R4</v>
      </c>
      <c r="B26" s="566" t="str">
        <f>+'2 CONTEXTO E IDENTIFICACIÓN'!J12</f>
        <v>Posibilidad de perdida de integridad porperdidad de la integridad a causa de Ausencia de controles para la prevención y protección de incendios de manera automática.</v>
      </c>
      <c r="C26" s="547">
        <f>+'3 PROBABIL E IMPACTO INHERENTE'!E12</f>
        <v>1</v>
      </c>
      <c r="D26" s="550">
        <f>+'3 PROBABIL E IMPACTO INHERENTE'!M12</f>
        <v>0.4</v>
      </c>
      <c r="E26" s="338">
        <v>1</v>
      </c>
      <c r="F26" s="259"/>
      <c r="G26" s="52"/>
      <c r="H26" s="52"/>
      <c r="I26" s="339" t="str">
        <f t="shared" si="0"/>
        <v xml:space="preserve">  </v>
      </c>
      <c r="J26" s="371"/>
      <c r="K26" s="340" t="str">
        <f>+IFERROR(VLOOKUP($J26,'10 FORMULAS'!$B$53:$C$53,2,0),"")</f>
        <v/>
      </c>
      <c r="L26" s="340" t="str">
        <f t="shared" si="1"/>
        <v/>
      </c>
      <c r="M26" s="341"/>
      <c r="N26" s="340" t="str">
        <f>+IFERROR(VLOOKUP($M26,'10 FORMULAS'!$B$54:$C$55,2,0),"")</f>
        <v/>
      </c>
      <c r="O26" s="342"/>
      <c r="P26" s="342"/>
      <c r="Q26" s="342"/>
      <c r="R26" s="342"/>
      <c r="S26" s="340" t="str">
        <f t="shared" si="2"/>
        <v/>
      </c>
      <c r="T26" s="340" t="str">
        <f t="shared" si="3"/>
        <v/>
      </c>
      <c r="U26" s="340" t="str">
        <f t="shared" si="4"/>
        <v/>
      </c>
      <c r="V26" s="557">
        <f>+D26</f>
        <v>0.4</v>
      </c>
      <c r="W26" s="38"/>
      <c r="X26" s="228"/>
      <c r="Y26" s="229"/>
      <c r="Z26" s="229"/>
    </row>
    <row r="27" spans="1:26" ht="29.45" customHeight="1" x14ac:dyDescent="0.25">
      <c r="A27" s="564"/>
      <c r="B27" s="567"/>
      <c r="C27" s="548"/>
      <c r="D27" s="551"/>
      <c r="E27" s="277">
        <v>2</v>
      </c>
      <c r="F27" s="258"/>
      <c r="G27" s="194"/>
      <c r="H27" s="194"/>
      <c r="I27" s="221" t="str">
        <f t="shared" si="0"/>
        <v xml:space="preserve">  </v>
      </c>
      <c r="J27" s="282"/>
      <c r="K27" s="232" t="str">
        <f>+IFERROR(VLOOKUP($J27,'10 FORMULAS'!$B$53:$C$53,2,0),"")</f>
        <v/>
      </c>
      <c r="L27" s="232" t="str">
        <f t="shared" si="1"/>
        <v/>
      </c>
      <c r="M27" s="278"/>
      <c r="N27" s="232" t="str">
        <f>+IFERROR(VLOOKUP($M27,'10 FORMULAS'!$B$54:$C$55,2,0),"")</f>
        <v/>
      </c>
      <c r="O27" s="279"/>
      <c r="P27" s="279"/>
      <c r="Q27" s="279"/>
      <c r="R27" s="279"/>
      <c r="S27" s="232" t="str">
        <f t="shared" si="2"/>
        <v/>
      </c>
      <c r="T27" s="232" t="str">
        <f t="shared" si="3"/>
        <v/>
      </c>
      <c r="U27" s="232" t="str">
        <f t="shared" si="4"/>
        <v/>
      </c>
      <c r="V27" s="558"/>
      <c r="W27" s="38"/>
      <c r="X27" s="228"/>
      <c r="Y27" s="229"/>
      <c r="Z27" s="229"/>
    </row>
    <row r="28" spans="1:26" ht="29.45" customHeight="1" x14ac:dyDescent="0.25">
      <c r="A28" s="564"/>
      <c r="B28" s="567"/>
      <c r="C28" s="548"/>
      <c r="D28" s="551"/>
      <c r="E28" s="277">
        <v>3</v>
      </c>
      <c r="F28" s="258"/>
      <c r="G28" s="194"/>
      <c r="H28" s="194"/>
      <c r="I28" s="221" t="str">
        <f t="shared" si="0"/>
        <v xml:space="preserve">  </v>
      </c>
      <c r="J28" s="282"/>
      <c r="K28" s="232" t="str">
        <f>+IFERROR(VLOOKUP($J28,'10 FORMULAS'!$B$53:$C$53,2,0),"")</f>
        <v/>
      </c>
      <c r="L28" s="232" t="str">
        <f t="shared" si="1"/>
        <v/>
      </c>
      <c r="M28" s="278"/>
      <c r="N28" s="232" t="str">
        <f>+IFERROR(VLOOKUP($M28,'10 FORMULAS'!$B$54:$C$55,2,0),"")</f>
        <v/>
      </c>
      <c r="O28" s="279"/>
      <c r="P28" s="279"/>
      <c r="Q28" s="279"/>
      <c r="R28" s="279"/>
      <c r="S28" s="232" t="str">
        <f t="shared" si="2"/>
        <v/>
      </c>
      <c r="T28" s="232" t="str">
        <f t="shared" si="3"/>
        <v/>
      </c>
      <c r="U28" s="232" t="str">
        <f t="shared" si="4"/>
        <v/>
      </c>
      <c r="V28" s="558"/>
      <c r="W28" s="38"/>
      <c r="X28" s="228"/>
      <c r="Y28" s="229"/>
      <c r="Z28" s="229"/>
    </row>
    <row r="29" spans="1:26" ht="29.45" customHeight="1" x14ac:dyDescent="0.25">
      <c r="A29" s="564"/>
      <c r="B29" s="567"/>
      <c r="C29" s="548"/>
      <c r="D29" s="551"/>
      <c r="E29" s="277">
        <v>4</v>
      </c>
      <c r="F29" s="258"/>
      <c r="G29" s="194"/>
      <c r="H29" s="194"/>
      <c r="I29" s="221" t="str">
        <f t="shared" si="0"/>
        <v xml:space="preserve">  </v>
      </c>
      <c r="J29" s="282"/>
      <c r="K29" s="232" t="str">
        <f>+IFERROR(VLOOKUP($J29,'10 FORMULAS'!$B$53:$C$53,2,0),"")</f>
        <v/>
      </c>
      <c r="L29" s="232" t="str">
        <f t="shared" si="1"/>
        <v/>
      </c>
      <c r="M29" s="278"/>
      <c r="N29" s="232" t="str">
        <f>+IFERROR(VLOOKUP($M29,'10 FORMULAS'!$B$54:$C$55,2,0),"")</f>
        <v/>
      </c>
      <c r="O29" s="279"/>
      <c r="P29" s="279"/>
      <c r="Q29" s="279"/>
      <c r="R29" s="279"/>
      <c r="S29" s="232" t="str">
        <f t="shared" si="2"/>
        <v/>
      </c>
      <c r="T29" s="232" t="str">
        <f t="shared" si="3"/>
        <v/>
      </c>
      <c r="U29" s="232" t="str">
        <f t="shared" si="4"/>
        <v/>
      </c>
      <c r="V29" s="558"/>
      <c r="W29" s="38"/>
      <c r="X29" s="228"/>
      <c r="Y29" s="229"/>
      <c r="Z29" s="229"/>
    </row>
    <row r="30" spans="1:26" ht="29.45" customHeight="1" x14ac:dyDescent="0.25">
      <c r="A30" s="564"/>
      <c r="B30" s="567"/>
      <c r="C30" s="548"/>
      <c r="D30" s="551"/>
      <c r="E30" s="277">
        <v>5</v>
      </c>
      <c r="F30" s="258"/>
      <c r="G30" s="194"/>
      <c r="H30" s="194"/>
      <c r="I30" s="221" t="str">
        <f t="shared" si="0"/>
        <v xml:space="preserve">  </v>
      </c>
      <c r="J30" s="282"/>
      <c r="K30" s="232" t="str">
        <f>+IFERROR(VLOOKUP($J30,'10 FORMULAS'!$B$53:$C$53,2,0),"")</f>
        <v/>
      </c>
      <c r="L30" s="232" t="str">
        <f t="shared" si="1"/>
        <v/>
      </c>
      <c r="M30" s="278"/>
      <c r="N30" s="232" t="str">
        <f>+IFERROR(VLOOKUP($M30,'10 FORMULAS'!$B$54:$C$55,2,0),"")</f>
        <v/>
      </c>
      <c r="O30" s="279"/>
      <c r="P30" s="279"/>
      <c r="Q30" s="279"/>
      <c r="R30" s="279"/>
      <c r="S30" s="232" t="str">
        <f t="shared" si="2"/>
        <v/>
      </c>
      <c r="T30" s="232" t="str">
        <f t="shared" si="3"/>
        <v/>
      </c>
      <c r="U30" s="232" t="str">
        <f t="shared" si="4"/>
        <v/>
      </c>
      <c r="V30" s="558"/>
      <c r="W30" s="38"/>
      <c r="X30" s="228"/>
      <c r="Y30" s="229"/>
      <c r="Z30" s="229"/>
    </row>
    <row r="31" spans="1:26" ht="29.45" customHeight="1" thickBot="1" x14ac:dyDescent="0.3">
      <c r="A31" s="565"/>
      <c r="B31" s="568"/>
      <c r="C31" s="549"/>
      <c r="D31" s="552"/>
      <c r="E31" s="280">
        <v>6</v>
      </c>
      <c r="F31" s="261"/>
      <c r="G31" s="195"/>
      <c r="H31" s="195"/>
      <c r="I31" s="343" t="str">
        <f t="shared" si="0"/>
        <v xml:space="preserve">  </v>
      </c>
      <c r="J31" s="372"/>
      <c r="K31" s="344" t="str">
        <f>+IFERROR(VLOOKUP($J31,'10 FORMULAS'!$B$53:$C$53,2,0),"")</f>
        <v/>
      </c>
      <c r="L31" s="344" t="str">
        <f t="shared" si="1"/>
        <v/>
      </c>
      <c r="M31" s="345"/>
      <c r="N31" s="344" t="str">
        <f>+IFERROR(VLOOKUP($M31,'10 FORMULAS'!$B$54:$C$55,2,0),"")</f>
        <v/>
      </c>
      <c r="O31" s="346"/>
      <c r="P31" s="346"/>
      <c r="Q31" s="346"/>
      <c r="R31" s="346"/>
      <c r="S31" s="344" t="str">
        <f t="shared" si="2"/>
        <v/>
      </c>
      <c r="T31" s="344" t="str">
        <f t="shared" si="3"/>
        <v/>
      </c>
      <c r="U31" s="344" t="str">
        <f t="shared" si="4"/>
        <v/>
      </c>
      <c r="V31" s="559"/>
      <c r="W31" s="38"/>
    </row>
    <row r="32" spans="1:26" ht="29.45" customHeight="1" x14ac:dyDescent="0.25">
      <c r="A32" s="563" t="str">
        <f>'2 CONTEXTO E IDENTIFICACIÓN'!A13</f>
        <v>R5</v>
      </c>
      <c r="B32" s="566" t="str">
        <f>+'2 CONTEXTO E IDENTIFICACIÓN'!J13</f>
        <v xml:space="preserve"> por a causa de </v>
      </c>
      <c r="C32" s="547" t="str">
        <f>+'3 PROBABIL E IMPACTO INHERENTE'!E13</f>
        <v/>
      </c>
      <c r="D32" s="550" t="str">
        <f>+'3 PROBABIL E IMPACTO INHERENTE'!M13</f>
        <v/>
      </c>
      <c r="E32" s="338">
        <v>1</v>
      </c>
      <c r="F32" s="259"/>
      <c r="G32" s="52"/>
      <c r="H32" s="52"/>
      <c r="I32" s="339" t="str">
        <f t="shared" si="0"/>
        <v xml:space="preserve">  </v>
      </c>
      <c r="J32" s="371"/>
      <c r="K32" s="340" t="str">
        <f>+IFERROR(VLOOKUP($J32,'10 FORMULAS'!$B$53:$C$53,2,0),"")</f>
        <v/>
      </c>
      <c r="L32" s="340" t="str">
        <f t="shared" si="1"/>
        <v/>
      </c>
      <c r="M32" s="341"/>
      <c r="N32" s="340" t="str">
        <f>+IFERROR(VLOOKUP($M32,'10 FORMULAS'!$B$54:$C$55,2,0),"")</f>
        <v/>
      </c>
      <c r="O32" s="342"/>
      <c r="P32" s="342"/>
      <c r="Q32" s="342"/>
      <c r="R32" s="342"/>
      <c r="S32" s="340" t="str">
        <f t="shared" si="2"/>
        <v/>
      </c>
      <c r="T32" s="340" t="str">
        <f t="shared" si="3"/>
        <v/>
      </c>
      <c r="U32" s="340" t="str">
        <f t="shared" si="4"/>
        <v/>
      </c>
      <c r="V32" s="557"/>
      <c r="W32" s="38"/>
      <c r="X32" s="228"/>
      <c r="Y32" s="229"/>
      <c r="Z32" s="229"/>
    </row>
    <row r="33" spans="1:26" ht="29.45" customHeight="1" x14ac:dyDescent="0.25">
      <c r="A33" s="569"/>
      <c r="B33" s="570"/>
      <c r="C33" s="556"/>
      <c r="D33" s="554"/>
      <c r="E33" s="277">
        <v>2</v>
      </c>
      <c r="F33" s="257"/>
      <c r="G33" s="254"/>
      <c r="H33" s="254"/>
      <c r="I33" s="221" t="str">
        <f t="shared" si="0"/>
        <v xml:space="preserve">  </v>
      </c>
      <c r="J33" s="282"/>
      <c r="K33" s="232" t="str">
        <f>+IFERROR(VLOOKUP($J33,'10 FORMULAS'!$B$53:$C$53,2,0),"")</f>
        <v/>
      </c>
      <c r="L33" s="232" t="str">
        <f t="shared" si="1"/>
        <v/>
      </c>
      <c r="M33" s="278"/>
      <c r="N33" s="232" t="str">
        <f>+IFERROR(VLOOKUP($M33,'10 FORMULAS'!$B$54:$C$55,2,0),"")</f>
        <v/>
      </c>
      <c r="O33" s="279"/>
      <c r="P33" s="279"/>
      <c r="Q33" s="279"/>
      <c r="R33" s="279"/>
      <c r="S33" s="232" t="str">
        <f t="shared" si="2"/>
        <v/>
      </c>
      <c r="T33" s="232" t="str">
        <f t="shared" si="3"/>
        <v/>
      </c>
      <c r="U33" s="232" t="str">
        <f t="shared" si="4"/>
        <v/>
      </c>
      <c r="V33" s="599"/>
      <c r="W33" s="38"/>
      <c r="X33" s="228"/>
      <c r="Y33" s="229"/>
      <c r="Z33" s="229"/>
    </row>
    <row r="34" spans="1:26" ht="29.45" customHeight="1" x14ac:dyDescent="0.25">
      <c r="A34" s="569"/>
      <c r="B34" s="570"/>
      <c r="C34" s="556"/>
      <c r="D34" s="554"/>
      <c r="E34" s="277">
        <v>3</v>
      </c>
      <c r="F34" s="257"/>
      <c r="G34" s="254"/>
      <c r="H34" s="254"/>
      <c r="I34" s="221" t="str">
        <f t="shared" si="0"/>
        <v xml:space="preserve">  </v>
      </c>
      <c r="J34" s="282"/>
      <c r="K34" s="232" t="str">
        <f>+IFERROR(VLOOKUP($J34,'10 FORMULAS'!$B$53:$C$53,2,0),"")</f>
        <v/>
      </c>
      <c r="L34" s="232" t="str">
        <f t="shared" si="1"/>
        <v/>
      </c>
      <c r="M34" s="278"/>
      <c r="N34" s="232" t="str">
        <f>+IFERROR(VLOOKUP($M34,'10 FORMULAS'!$B$54:$C$55,2,0),"")</f>
        <v/>
      </c>
      <c r="O34" s="279"/>
      <c r="P34" s="279"/>
      <c r="Q34" s="279"/>
      <c r="R34" s="279"/>
      <c r="S34" s="232" t="str">
        <f t="shared" si="2"/>
        <v/>
      </c>
      <c r="T34" s="232" t="str">
        <f t="shared" si="3"/>
        <v/>
      </c>
      <c r="U34" s="232" t="str">
        <f t="shared" si="4"/>
        <v/>
      </c>
      <c r="V34" s="599"/>
      <c r="W34" s="38"/>
      <c r="X34" s="228"/>
      <c r="Y34" s="229"/>
      <c r="Z34" s="229"/>
    </row>
    <row r="35" spans="1:26" ht="29.45" customHeight="1" x14ac:dyDescent="0.25">
      <c r="A35" s="564"/>
      <c r="B35" s="567"/>
      <c r="C35" s="548"/>
      <c r="D35" s="551"/>
      <c r="E35" s="277">
        <v>4</v>
      </c>
      <c r="F35" s="258"/>
      <c r="G35" s="194"/>
      <c r="H35" s="194"/>
      <c r="I35" s="221" t="str">
        <f t="shared" si="0"/>
        <v xml:space="preserve">  </v>
      </c>
      <c r="J35" s="282"/>
      <c r="K35" s="232" t="str">
        <f>+IFERROR(VLOOKUP($J35,'10 FORMULAS'!$B$53:$C$53,2,0),"")</f>
        <v/>
      </c>
      <c r="L35" s="232" t="str">
        <f t="shared" si="1"/>
        <v/>
      </c>
      <c r="M35" s="278"/>
      <c r="N35" s="232" t="str">
        <f>+IFERROR(VLOOKUP($M35,'10 FORMULAS'!$B$54:$C$55,2,0),"")</f>
        <v/>
      </c>
      <c r="O35" s="279"/>
      <c r="P35" s="279"/>
      <c r="Q35" s="279"/>
      <c r="R35" s="279"/>
      <c r="S35" s="232" t="str">
        <f t="shared" si="2"/>
        <v/>
      </c>
      <c r="T35" s="232" t="str">
        <f t="shared" si="3"/>
        <v/>
      </c>
      <c r="U35" s="232" t="str">
        <f t="shared" si="4"/>
        <v/>
      </c>
      <c r="V35" s="558"/>
      <c r="W35" s="38"/>
      <c r="X35" s="228"/>
      <c r="Y35" s="229"/>
      <c r="Z35" s="229"/>
    </row>
    <row r="36" spans="1:26" ht="29.45" customHeight="1" x14ac:dyDescent="0.25">
      <c r="A36" s="564"/>
      <c r="B36" s="567"/>
      <c r="C36" s="548"/>
      <c r="D36" s="551"/>
      <c r="E36" s="277">
        <v>5</v>
      </c>
      <c r="F36" s="258"/>
      <c r="G36" s="194"/>
      <c r="H36" s="194"/>
      <c r="I36" s="221" t="str">
        <f t="shared" si="0"/>
        <v xml:space="preserve">  </v>
      </c>
      <c r="J36" s="282"/>
      <c r="K36" s="232" t="str">
        <f>+IFERROR(VLOOKUP($J36,'10 FORMULAS'!$B$53:$C$53,2,0),"")</f>
        <v/>
      </c>
      <c r="L36" s="232" t="str">
        <f t="shared" si="1"/>
        <v/>
      </c>
      <c r="M36" s="278"/>
      <c r="N36" s="232" t="str">
        <f>+IFERROR(VLOOKUP($M36,'10 FORMULAS'!$B$54:$C$55,2,0),"")</f>
        <v/>
      </c>
      <c r="O36" s="279"/>
      <c r="P36" s="279"/>
      <c r="Q36" s="279"/>
      <c r="R36" s="279"/>
      <c r="S36" s="232" t="str">
        <f t="shared" si="2"/>
        <v/>
      </c>
      <c r="T36" s="232" t="str">
        <f t="shared" si="3"/>
        <v/>
      </c>
      <c r="U36" s="232" t="str">
        <f t="shared" si="4"/>
        <v/>
      </c>
      <c r="V36" s="558"/>
      <c r="W36" s="38"/>
      <c r="X36" s="228"/>
      <c r="Y36" s="229"/>
      <c r="Z36" s="229"/>
    </row>
    <row r="37" spans="1:26" ht="29.45" customHeight="1" thickBot="1" x14ac:dyDescent="0.3">
      <c r="A37" s="565"/>
      <c r="B37" s="568"/>
      <c r="C37" s="549"/>
      <c r="D37" s="552"/>
      <c r="E37" s="280">
        <v>6</v>
      </c>
      <c r="F37" s="261"/>
      <c r="G37" s="195"/>
      <c r="H37" s="195"/>
      <c r="I37" s="343" t="str">
        <f t="shared" si="0"/>
        <v xml:space="preserve">  </v>
      </c>
      <c r="J37" s="372"/>
      <c r="K37" s="344" t="str">
        <f>+IFERROR(VLOOKUP($J37,'10 FORMULAS'!$B$53:$C$53,2,0),"")</f>
        <v/>
      </c>
      <c r="L37" s="344" t="str">
        <f t="shared" si="1"/>
        <v/>
      </c>
      <c r="M37" s="345"/>
      <c r="N37" s="344" t="str">
        <f>+IFERROR(VLOOKUP($M37,'10 FORMULAS'!$B$54:$C$55,2,0),"")</f>
        <v/>
      </c>
      <c r="O37" s="346"/>
      <c r="P37" s="346"/>
      <c r="Q37" s="346"/>
      <c r="R37" s="346"/>
      <c r="S37" s="344" t="str">
        <f t="shared" si="2"/>
        <v/>
      </c>
      <c r="T37" s="344" t="str">
        <f t="shared" si="3"/>
        <v/>
      </c>
      <c r="U37" s="344" t="str">
        <f t="shared" si="4"/>
        <v/>
      </c>
      <c r="V37" s="559"/>
      <c r="W37" s="38"/>
    </row>
    <row r="38" spans="1:26" ht="29.45" customHeight="1" x14ac:dyDescent="0.25">
      <c r="A38" s="563" t="str">
        <f>'2 CONTEXTO E IDENTIFICACIÓN'!A14</f>
        <v>R6</v>
      </c>
      <c r="B38" s="566" t="str">
        <f>+'2 CONTEXTO E IDENTIFICACIÓN'!J14</f>
        <v xml:space="preserve"> por a causa de </v>
      </c>
      <c r="C38" s="547" t="str">
        <f>+'3 PROBABIL E IMPACTO INHERENTE'!E14</f>
        <v/>
      </c>
      <c r="D38" s="550" t="str">
        <f>+'3 PROBABIL E IMPACTO INHERENTE'!M14</f>
        <v/>
      </c>
      <c r="E38" s="338">
        <v>1</v>
      </c>
      <c r="F38" s="259"/>
      <c r="G38" s="52"/>
      <c r="H38" s="52"/>
      <c r="I38" s="339" t="str">
        <f t="shared" si="0"/>
        <v xml:space="preserve">  </v>
      </c>
      <c r="J38" s="371"/>
      <c r="K38" s="340" t="str">
        <f>+IFERROR(VLOOKUP($J38,'10 FORMULAS'!$B$53:$C$53,2,0),"")</f>
        <v/>
      </c>
      <c r="L38" s="340" t="str">
        <f t="shared" si="1"/>
        <v/>
      </c>
      <c r="M38" s="341"/>
      <c r="N38" s="340" t="str">
        <f>+IFERROR(VLOOKUP($M38,'10 FORMULAS'!$B$54:$C$55,2,0),"")</f>
        <v/>
      </c>
      <c r="O38" s="342"/>
      <c r="P38" s="342"/>
      <c r="Q38" s="342"/>
      <c r="R38" s="342"/>
      <c r="S38" s="340" t="str">
        <f t="shared" si="2"/>
        <v/>
      </c>
      <c r="T38" s="340" t="str">
        <f t="shared" si="3"/>
        <v/>
      </c>
      <c r="U38" s="340" t="str">
        <f t="shared" si="4"/>
        <v/>
      </c>
      <c r="V38" s="557"/>
      <c r="W38" s="38"/>
      <c r="X38" s="228"/>
      <c r="Y38" s="229"/>
      <c r="Z38" s="229"/>
    </row>
    <row r="39" spans="1:26" ht="29.45" customHeight="1" x14ac:dyDescent="0.25">
      <c r="A39" s="569"/>
      <c r="B39" s="570"/>
      <c r="C39" s="556"/>
      <c r="D39" s="554"/>
      <c r="E39" s="277">
        <v>2</v>
      </c>
      <c r="F39" s="257"/>
      <c r="G39" s="254"/>
      <c r="H39" s="254"/>
      <c r="I39" s="221" t="str">
        <f t="shared" si="0"/>
        <v xml:space="preserve">  </v>
      </c>
      <c r="J39" s="282"/>
      <c r="K39" s="232" t="str">
        <f>+IFERROR(VLOOKUP($J39,'10 FORMULAS'!$B$53:$C$53,2,0),"")</f>
        <v/>
      </c>
      <c r="L39" s="232" t="str">
        <f t="shared" si="1"/>
        <v/>
      </c>
      <c r="M39" s="278"/>
      <c r="N39" s="232" t="str">
        <f>+IFERROR(VLOOKUP($M39,'10 FORMULAS'!$B$54:$C$55,2,0),"")</f>
        <v/>
      </c>
      <c r="O39" s="279"/>
      <c r="P39" s="279"/>
      <c r="Q39" s="279"/>
      <c r="R39" s="279"/>
      <c r="S39" s="232" t="str">
        <f t="shared" si="2"/>
        <v/>
      </c>
      <c r="T39" s="232" t="str">
        <f t="shared" si="3"/>
        <v/>
      </c>
      <c r="U39" s="232" t="str">
        <f t="shared" si="4"/>
        <v/>
      </c>
      <c r="V39" s="599"/>
      <c r="W39" s="38"/>
      <c r="X39" s="228"/>
      <c r="Y39" s="229"/>
      <c r="Z39" s="229"/>
    </row>
    <row r="40" spans="1:26" ht="29.45" customHeight="1" x14ac:dyDescent="0.25">
      <c r="A40" s="569"/>
      <c r="B40" s="570"/>
      <c r="C40" s="556"/>
      <c r="D40" s="554"/>
      <c r="E40" s="277">
        <v>3</v>
      </c>
      <c r="F40" s="257"/>
      <c r="G40" s="254"/>
      <c r="H40" s="254"/>
      <c r="I40" s="221" t="str">
        <f t="shared" si="0"/>
        <v xml:space="preserve">  </v>
      </c>
      <c r="J40" s="282"/>
      <c r="K40" s="232" t="str">
        <f>+IFERROR(VLOOKUP($J40,'10 FORMULAS'!$B$53:$C$53,2,0),"")</f>
        <v/>
      </c>
      <c r="L40" s="232" t="str">
        <f t="shared" si="1"/>
        <v/>
      </c>
      <c r="M40" s="278"/>
      <c r="N40" s="232" t="str">
        <f>+IFERROR(VLOOKUP($M40,'10 FORMULAS'!$B$54:$C$55,2,0),"")</f>
        <v/>
      </c>
      <c r="O40" s="279"/>
      <c r="P40" s="279"/>
      <c r="Q40" s="279"/>
      <c r="R40" s="279"/>
      <c r="S40" s="232" t="str">
        <f t="shared" si="2"/>
        <v/>
      </c>
      <c r="T40" s="232" t="str">
        <f t="shared" si="3"/>
        <v/>
      </c>
      <c r="U40" s="232" t="str">
        <f t="shared" si="4"/>
        <v/>
      </c>
      <c r="V40" s="599"/>
      <c r="W40" s="38"/>
      <c r="X40" s="228"/>
      <c r="Y40" s="229"/>
      <c r="Z40" s="229"/>
    </row>
    <row r="41" spans="1:26" ht="29.45" customHeight="1" x14ac:dyDescent="0.25">
      <c r="A41" s="564"/>
      <c r="B41" s="567"/>
      <c r="C41" s="548"/>
      <c r="D41" s="551"/>
      <c r="E41" s="277">
        <v>4</v>
      </c>
      <c r="F41" s="258"/>
      <c r="G41" s="194"/>
      <c r="H41" s="194"/>
      <c r="I41" s="221" t="str">
        <f t="shared" si="0"/>
        <v xml:space="preserve">  </v>
      </c>
      <c r="J41" s="282"/>
      <c r="K41" s="232" t="str">
        <f>+IFERROR(VLOOKUP($J41,'10 FORMULAS'!$B$53:$C$53,2,0),"")</f>
        <v/>
      </c>
      <c r="L41" s="232" t="str">
        <f t="shared" si="1"/>
        <v/>
      </c>
      <c r="M41" s="278"/>
      <c r="N41" s="232" t="str">
        <f>+IFERROR(VLOOKUP($M41,'10 FORMULAS'!$B$54:$C$55,2,0),"")</f>
        <v/>
      </c>
      <c r="O41" s="279"/>
      <c r="P41" s="279"/>
      <c r="Q41" s="279"/>
      <c r="R41" s="279"/>
      <c r="S41" s="232" t="str">
        <f t="shared" si="2"/>
        <v/>
      </c>
      <c r="T41" s="232" t="str">
        <f t="shared" si="3"/>
        <v/>
      </c>
      <c r="U41" s="232" t="str">
        <f t="shared" si="4"/>
        <v/>
      </c>
      <c r="V41" s="558"/>
      <c r="W41" s="38"/>
      <c r="X41" s="228"/>
      <c r="Y41" s="229"/>
      <c r="Z41" s="229"/>
    </row>
    <row r="42" spans="1:26" ht="29.45" customHeight="1" x14ac:dyDescent="0.25">
      <c r="A42" s="564"/>
      <c r="B42" s="567"/>
      <c r="C42" s="548"/>
      <c r="D42" s="551"/>
      <c r="E42" s="277">
        <v>5</v>
      </c>
      <c r="F42" s="258"/>
      <c r="G42" s="194"/>
      <c r="H42" s="194"/>
      <c r="I42" s="221" t="str">
        <f t="shared" si="0"/>
        <v xml:space="preserve">  </v>
      </c>
      <c r="J42" s="282"/>
      <c r="K42" s="232" t="str">
        <f>+IFERROR(VLOOKUP($J42,'10 FORMULAS'!$B$53:$C$53,2,0),"")</f>
        <v/>
      </c>
      <c r="L42" s="232" t="str">
        <f t="shared" si="1"/>
        <v/>
      </c>
      <c r="M42" s="278"/>
      <c r="N42" s="232" t="str">
        <f>+IFERROR(VLOOKUP($M42,'10 FORMULAS'!$B$54:$C$55,2,0),"")</f>
        <v/>
      </c>
      <c r="O42" s="279"/>
      <c r="P42" s="279"/>
      <c r="Q42" s="279"/>
      <c r="R42" s="279"/>
      <c r="S42" s="232" t="str">
        <f t="shared" si="2"/>
        <v/>
      </c>
      <c r="T42" s="232" t="str">
        <f t="shared" si="3"/>
        <v/>
      </c>
      <c r="U42" s="232" t="str">
        <f t="shared" si="4"/>
        <v/>
      </c>
      <c r="V42" s="558"/>
      <c r="W42" s="38"/>
      <c r="X42" s="228"/>
      <c r="Y42" s="229"/>
      <c r="Z42" s="229"/>
    </row>
    <row r="43" spans="1:26" ht="29.45" customHeight="1" thickBot="1" x14ac:dyDescent="0.3">
      <c r="A43" s="565"/>
      <c r="B43" s="568"/>
      <c r="C43" s="549"/>
      <c r="D43" s="552"/>
      <c r="E43" s="280">
        <v>6</v>
      </c>
      <c r="F43" s="261"/>
      <c r="G43" s="195"/>
      <c r="H43" s="195"/>
      <c r="I43" s="343" t="str">
        <f t="shared" si="0"/>
        <v xml:space="preserve">  </v>
      </c>
      <c r="J43" s="372"/>
      <c r="K43" s="344" t="str">
        <f>+IFERROR(VLOOKUP($J43,'10 FORMULAS'!$B$53:$C$53,2,0),"")</f>
        <v/>
      </c>
      <c r="L43" s="344" t="str">
        <f t="shared" si="1"/>
        <v/>
      </c>
      <c r="M43" s="345"/>
      <c r="N43" s="344" t="str">
        <f>+IFERROR(VLOOKUP($M43,'10 FORMULAS'!$B$54:$C$55,2,0),"")</f>
        <v/>
      </c>
      <c r="O43" s="346"/>
      <c r="P43" s="346"/>
      <c r="Q43" s="346"/>
      <c r="R43" s="346"/>
      <c r="S43" s="344" t="str">
        <f t="shared" si="2"/>
        <v/>
      </c>
      <c r="T43" s="344" t="str">
        <f t="shared" si="3"/>
        <v/>
      </c>
      <c r="U43" s="344" t="str">
        <f t="shared" si="4"/>
        <v/>
      </c>
      <c r="V43" s="559"/>
      <c r="W43" s="38"/>
    </row>
    <row r="44" spans="1:26" ht="29.45" customHeight="1" x14ac:dyDescent="0.25">
      <c r="A44" s="563" t="str">
        <f>'2 CONTEXTO E IDENTIFICACIÓN'!A15</f>
        <v>R7</v>
      </c>
      <c r="B44" s="566" t="str">
        <f>+'2 CONTEXTO E IDENTIFICACIÓN'!J15</f>
        <v xml:space="preserve"> por a causa de </v>
      </c>
      <c r="C44" s="547" t="str">
        <f>+'3 PROBABIL E IMPACTO INHERENTE'!E15</f>
        <v/>
      </c>
      <c r="D44" s="550" t="str">
        <f>+'3 PROBABIL E IMPACTO INHERENTE'!M15</f>
        <v/>
      </c>
      <c r="E44" s="338">
        <v>1</v>
      </c>
      <c r="F44" s="259"/>
      <c r="G44" s="52"/>
      <c r="H44" s="52"/>
      <c r="I44" s="339" t="str">
        <f t="shared" si="0"/>
        <v xml:space="preserve">  </v>
      </c>
      <c r="J44" s="371"/>
      <c r="K44" s="340" t="str">
        <f>+IFERROR(VLOOKUP($J44,'10 FORMULAS'!$B$53:$C$53,2,0),"")</f>
        <v/>
      </c>
      <c r="L44" s="340" t="str">
        <f t="shared" si="1"/>
        <v/>
      </c>
      <c r="M44" s="341"/>
      <c r="N44" s="340" t="str">
        <f>+IFERROR(VLOOKUP($M44,'10 FORMULAS'!$B$54:$C$55,2,0),"")</f>
        <v/>
      </c>
      <c r="O44" s="342"/>
      <c r="P44" s="342"/>
      <c r="Q44" s="342"/>
      <c r="R44" s="342"/>
      <c r="S44" s="340" t="str">
        <f t="shared" si="2"/>
        <v/>
      </c>
      <c r="T44" s="340" t="str">
        <f t="shared" si="3"/>
        <v/>
      </c>
      <c r="U44" s="340" t="str">
        <f t="shared" si="4"/>
        <v/>
      </c>
      <c r="V44" s="557"/>
      <c r="W44" s="38"/>
      <c r="X44" s="228"/>
      <c r="Y44" s="229"/>
      <c r="Z44" s="229"/>
    </row>
    <row r="45" spans="1:26" ht="29.45" customHeight="1" x14ac:dyDescent="0.25">
      <c r="A45" s="564"/>
      <c r="B45" s="567"/>
      <c r="C45" s="548"/>
      <c r="D45" s="551"/>
      <c r="E45" s="277">
        <v>2</v>
      </c>
      <c r="F45" s="258"/>
      <c r="G45" s="194"/>
      <c r="H45" s="194"/>
      <c r="I45" s="221" t="str">
        <f t="shared" si="0"/>
        <v xml:space="preserve">  </v>
      </c>
      <c r="J45" s="282"/>
      <c r="K45" s="232" t="str">
        <f>+IFERROR(VLOOKUP($J45,'10 FORMULAS'!$B$53:$C$53,2,0),"")</f>
        <v/>
      </c>
      <c r="L45" s="232" t="str">
        <f t="shared" si="1"/>
        <v/>
      </c>
      <c r="M45" s="278"/>
      <c r="N45" s="232" t="str">
        <f>+IFERROR(VLOOKUP($M45,'10 FORMULAS'!$B$54:$C$55,2,0),"")</f>
        <v/>
      </c>
      <c r="O45" s="279"/>
      <c r="P45" s="279"/>
      <c r="Q45" s="279"/>
      <c r="R45" s="279"/>
      <c r="S45" s="232" t="str">
        <f t="shared" si="2"/>
        <v/>
      </c>
      <c r="T45" s="232" t="str">
        <f t="shared" si="3"/>
        <v/>
      </c>
      <c r="U45" s="232" t="str">
        <f t="shared" si="4"/>
        <v/>
      </c>
      <c r="V45" s="558"/>
      <c r="W45" s="38"/>
      <c r="X45" s="228"/>
      <c r="Y45" s="229"/>
      <c r="Z45" s="229"/>
    </row>
    <row r="46" spans="1:26" ht="29.45" customHeight="1" x14ac:dyDescent="0.25">
      <c r="A46" s="564"/>
      <c r="B46" s="567"/>
      <c r="C46" s="548"/>
      <c r="D46" s="551"/>
      <c r="E46" s="277">
        <v>3</v>
      </c>
      <c r="F46" s="258"/>
      <c r="G46" s="194"/>
      <c r="H46" s="194"/>
      <c r="I46" s="221" t="str">
        <f t="shared" si="0"/>
        <v xml:space="preserve">  </v>
      </c>
      <c r="J46" s="282"/>
      <c r="K46" s="232" t="str">
        <f>+IFERROR(VLOOKUP($J46,'10 FORMULAS'!$B$53:$C$53,2,0),"")</f>
        <v/>
      </c>
      <c r="L46" s="232" t="str">
        <f t="shared" si="1"/>
        <v/>
      </c>
      <c r="M46" s="278"/>
      <c r="N46" s="232" t="str">
        <f>+IFERROR(VLOOKUP($M46,'10 FORMULAS'!$B$54:$C$55,2,0),"")</f>
        <v/>
      </c>
      <c r="O46" s="279"/>
      <c r="P46" s="279"/>
      <c r="Q46" s="279"/>
      <c r="R46" s="279"/>
      <c r="S46" s="232" t="str">
        <f t="shared" si="2"/>
        <v/>
      </c>
      <c r="T46" s="232" t="str">
        <f t="shared" si="3"/>
        <v/>
      </c>
      <c r="U46" s="232" t="str">
        <f t="shared" si="4"/>
        <v/>
      </c>
      <c r="V46" s="558"/>
      <c r="W46" s="38"/>
      <c r="X46" s="228"/>
      <c r="Y46" s="229"/>
      <c r="Z46" s="229"/>
    </row>
    <row r="47" spans="1:26" ht="29.45" customHeight="1" x14ac:dyDescent="0.25">
      <c r="A47" s="564"/>
      <c r="B47" s="567"/>
      <c r="C47" s="548"/>
      <c r="D47" s="551"/>
      <c r="E47" s="277">
        <v>4</v>
      </c>
      <c r="F47" s="258"/>
      <c r="G47" s="194"/>
      <c r="H47" s="194"/>
      <c r="I47" s="221" t="str">
        <f t="shared" si="0"/>
        <v xml:space="preserve">  </v>
      </c>
      <c r="J47" s="282"/>
      <c r="K47" s="232" t="str">
        <f>+IFERROR(VLOOKUP($J47,'10 FORMULAS'!$B$53:$C$53,2,0),"")</f>
        <v/>
      </c>
      <c r="L47" s="232" t="str">
        <f t="shared" si="1"/>
        <v/>
      </c>
      <c r="M47" s="278"/>
      <c r="N47" s="232" t="str">
        <f>+IFERROR(VLOOKUP($M47,'10 FORMULAS'!$B$54:$C$55,2,0),"")</f>
        <v/>
      </c>
      <c r="O47" s="279"/>
      <c r="P47" s="279"/>
      <c r="Q47" s="279"/>
      <c r="R47" s="279"/>
      <c r="S47" s="232" t="str">
        <f t="shared" si="2"/>
        <v/>
      </c>
      <c r="T47" s="232" t="str">
        <f t="shared" si="3"/>
        <v/>
      </c>
      <c r="U47" s="232" t="str">
        <f t="shared" si="4"/>
        <v/>
      </c>
      <c r="V47" s="558"/>
      <c r="W47" s="38"/>
      <c r="X47" s="228"/>
      <c r="Y47" s="229"/>
      <c r="Z47" s="229"/>
    </row>
    <row r="48" spans="1:26" ht="29.45" customHeight="1" x14ac:dyDescent="0.25">
      <c r="A48" s="564"/>
      <c r="B48" s="567"/>
      <c r="C48" s="548"/>
      <c r="D48" s="551"/>
      <c r="E48" s="277">
        <v>5</v>
      </c>
      <c r="F48" s="258"/>
      <c r="G48" s="194"/>
      <c r="H48" s="194"/>
      <c r="I48" s="221" t="str">
        <f t="shared" si="0"/>
        <v xml:space="preserve">  </v>
      </c>
      <c r="J48" s="282"/>
      <c r="K48" s="232" t="str">
        <f>+IFERROR(VLOOKUP($J48,'10 FORMULAS'!$B$53:$C$53,2,0),"")</f>
        <v/>
      </c>
      <c r="L48" s="232" t="str">
        <f t="shared" si="1"/>
        <v/>
      </c>
      <c r="M48" s="278"/>
      <c r="N48" s="232" t="str">
        <f>+IFERROR(VLOOKUP($M48,'10 FORMULAS'!$B$54:$C$55,2,0),"")</f>
        <v/>
      </c>
      <c r="O48" s="279"/>
      <c r="P48" s="279"/>
      <c r="Q48" s="279"/>
      <c r="R48" s="279"/>
      <c r="S48" s="232" t="str">
        <f t="shared" si="2"/>
        <v/>
      </c>
      <c r="T48" s="232" t="str">
        <f t="shared" si="3"/>
        <v/>
      </c>
      <c r="U48" s="232" t="str">
        <f t="shared" si="4"/>
        <v/>
      </c>
      <c r="V48" s="558"/>
      <c r="W48" s="38"/>
      <c r="X48" s="228"/>
      <c r="Y48" s="229"/>
      <c r="Z48" s="229"/>
    </row>
    <row r="49" spans="1:26" ht="29.45" customHeight="1" thickBot="1" x14ac:dyDescent="0.3">
      <c r="A49" s="565"/>
      <c r="B49" s="568"/>
      <c r="C49" s="549"/>
      <c r="D49" s="552"/>
      <c r="E49" s="280">
        <v>6</v>
      </c>
      <c r="F49" s="261"/>
      <c r="G49" s="195"/>
      <c r="H49" s="195"/>
      <c r="I49" s="343" t="str">
        <f t="shared" si="0"/>
        <v xml:space="preserve">  </v>
      </c>
      <c r="J49" s="372"/>
      <c r="K49" s="344" t="str">
        <f>+IFERROR(VLOOKUP($J49,'10 FORMULAS'!$B$53:$C$53,2,0),"")</f>
        <v/>
      </c>
      <c r="L49" s="344" t="str">
        <f t="shared" si="1"/>
        <v/>
      </c>
      <c r="M49" s="345"/>
      <c r="N49" s="344" t="str">
        <f>+IFERROR(VLOOKUP($M49,'10 FORMULAS'!$B$54:$C$55,2,0),"")</f>
        <v/>
      </c>
      <c r="O49" s="346"/>
      <c r="P49" s="346"/>
      <c r="Q49" s="346"/>
      <c r="R49" s="346"/>
      <c r="S49" s="344" t="str">
        <f t="shared" si="2"/>
        <v/>
      </c>
      <c r="T49" s="344" t="str">
        <f t="shared" si="3"/>
        <v/>
      </c>
      <c r="U49" s="344" t="str">
        <f t="shared" si="4"/>
        <v/>
      </c>
      <c r="V49" s="559"/>
      <c r="W49" s="38"/>
    </row>
    <row r="50" spans="1:26" ht="29.45" customHeight="1" x14ac:dyDescent="0.25">
      <c r="A50" s="569" t="str">
        <f>'2 CONTEXTO E IDENTIFICACIÓN'!A16</f>
        <v>R8</v>
      </c>
      <c r="B50" s="570" t="str">
        <f>+'2 CONTEXTO E IDENTIFICACIÓN'!J16</f>
        <v xml:space="preserve"> por a causa de </v>
      </c>
      <c r="C50" s="556" t="str">
        <f>+'3 PROBABIL E IMPACTO INHERENTE'!E16</f>
        <v/>
      </c>
      <c r="D50" s="554" t="str">
        <f>+'3 PROBABIL E IMPACTO INHERENTE'!M16</f>
        <v/>
      </c>
      <c r="E50" s="281">
        <v>1</v>
      </c>
      <c r="F50" s="257"/>
      <c r="G50" s="254"/>
      <c r="H50" s="254"/>
      <c r="I50" s="334" t="str">
        <f t="shared" si="0"/>
        <v xml:space="preserve">  </v>
      </c>
      <c r="J50" s="370"/>
      <c r="K50" s="335" t="str">
        <f>+IFERROR(VLOOKUP($J50,'10 FORMULAS'!$B$53:$C$53,2,0),"")</f>
        <v/>
      </c>
      <c r="L50" s="335" t="str">
        <f t="shared" si="1"/>
        <v/>
      </c>
      <c r="M50" s="336"/>
      <c r="N50" s="335" t="str">
        <f>+IFERROR(VLOOKUP($M50,'10 FORMULAS'!$B$54:$C$55,2,0),"")</f>
        <v/>
      </c>
      <c r="O50" s="337"/>
      <c r="P50" s="337"/>
      <c r="Q50" s="337"/>
      <c r="R50" s="337"/>
      <c r="S50" s="335" t="str">
        <f t="shared" si="2"/>
        <v/>
      </c>
      <c r="T50" s="335" t="str">
        <f t="shared" si="3"/>
        <v/>
      </c>
      <c r="U50" s="335" t="str">
        <f t="shared" si="4"/>
        <v/>
      </c>
      <c r="V50" s="599"/>
      <c r="W50" s="38"/>
      <c r="X50" s="228"/>
      <c r="Y50" s="229"/>
      <c r="Z50" s="229"/>
    </row>
    <row r="51" spans="1:26" ht="29.45" customHeight="1" x14ac:dyDescent="0.25">
      <c r="A51" s="564"/>
      <c r="B51" s="567"/>
      <c r="C51" s="548"/>
      <c r="D51" s="551"/>
      <c r="E51" s="277">
        <v>2</v>
      </c>
      <c r="F51" s="258"/>
      <c r="G51" s="194"/>
      <c r="H51" s="194"/>
      <c r="I51" s="221" t="str">
        <f t="shared" si="0"/>
        <v xml:space="preserve">  </v>
      </c>
      <c r="J51" s="282"/>
      <c r="K51" s="232" t="str">
        <f>+IFERROR(VLOOKUP($J51,'10 FORMULAS'!$B$53:$C$53,2,0),"")</f>
        <v/>
      </c>
      <c r="L51" s="232" t="str">
        <f t="shared" si="1"/>
        <v/>
      </c>
      <c r="M51" s="278"/>
      <c r="N51" s="232" t="str">
        <f>+IFERROR(VLOOKUP($M51,'10 FORMULAS'!$B$54:$C$55,2,0),"")</f>
        <v/>
      </c>
      <c r="O51" s="279"/>
      <c r="P51" s="279"/>
      <c r="Q51" s="279"/>
      <c r="R51" s="279"/>
      <c r="S51" s="232" t="str">
        <f t="shared" si="2"/>
        <v/>
      </c>
      <c r="T51" s="232" t="str">
        <f t="shared" si="3"/>
        <v/>
      </c>
      <c r="U51" s="232" t="str">
        <f t="shared" si="4"/>
        <v/>
      </c>
      <c r="V51" s="558"/>
      <c r="W51" s="38"/>
      <c r="X51" s="228"/>
      <c r="Y51" s="229"/>
      <c r="Z51" s="229"/>
    </row>
    <row r="52" spans="1:26" ht="29.45" customHeight="1" x14ac:dyDescent="0.25">
      <c r="A52" s="564"/>
      <c r="B52" s="567"/>
      <c r="C52" s="548"/>
      <c r="D52" s="551"/>
      <c r="E52" s="277">
        <v>3</v>
      </c>
      <c r="F52" s="258"/>
      <c r="G52" s="194"/>
      <c r="H52" s="194"/>
      <c r="I52" s="221" t="str">
        <f t="shared" si="0"/>
        <v xml:space="preserve">  </v>
      </c>
      <c r="J52" s="282"/>
      <c r="K52" s="232" t="str">
        <f>+IFERROR(VLOOKUP($J52,'10 FORMULAS'!$B$53:$C$53,2,0),"")</f>
        <v/>
      </c>
      <c r="L52" s="232" t="str">
        <f t="shared" si="1"/>
        <v/>
      </c>
      <c r="M52" s="278"/>
      <c r="N52" s="232" t="str">
        <f>+IFERROR(VLOOKUP($M52,'10 FORMULAS'!$B$54:$C$55,2,0),"")</f>
        <v/>
      </c>
      <c r="O52" s="279"/>
      <c r="P52" s="279"/>
      <c r="Q52" s="279"/>
      <c r="R52" s="279"/>
      <c r="S52" s="232" t="str">
        <f t="shared" si="2"/>
        <v/>
      </c>
      <c r="T52" s="232" t="str">
        <f t="shared" ref="T52:T83" si="5">+IFERROR(D52*S52,"")</f>
        <v/>
      </c>
      <c r="U52" s="232" t="str">
        <f t="shared" ref="U52:U83" si="6">+IFERROR(D52-T52,"")</f>
        <v/>
      </c>
      <c r="V52" s="558"/>
      <c r="W52" s="38"/>
      <c r="X52" s="228"/>
      <c r="Y52" s="229"/>
      <c r="Z52" s="229"/>
    </row>
    <row r="53" spans="1:26" ht="29.45" customHeight="1" x14ac:dyDescent="0.25">
      <c r="A53" s="564"/>
      <c r="B53" s="567"/>
      <c r="C53" s="548"/>
      <c r="D53" s="551"/>
      <c r="E53" s="277">
        <v>4</v>
      </c>
      <c r="F53" s="258"/>
      <c r="G53" s="194"/>
      <c r="H53" s="194"/>
      <c r="I53" s="221" t="str">
        <f t="shared" si="0"/>
        <v xml:space="preserve">  </v>
      </c>
      <c r="J53" s="282"/>
      <c r="K53" s="232" t="str">
        <f>+IFERROR(VLOOKUP($J53,'10 FORMULAS'!$B$53:$C$53,2,0),"")</f>
        <v/>
      </c>
      <c r="L53" s="232" t="str">
        <f t="shared" si="1"/>
        <v/>
      </c>
      <c r="M53" s="278"/>
      <c r="N53" s="232" t="str">
        <f>+IFERROR(VLOOKUP($M53,'10 FORMULAS'!$B$54:$C$55,2,0),"")</f>
        <v/>
      </c>
      <c r="O53" s="279"/>
      <c r="P53" s="279"/>
      <c r="Q53" s="279"/>
      <c r="R53" s="279"/>
      <c r="S53" s="232" t="str">
        <f t="shared" si="2"/>
        <v/>
      </c>
      <c r="T53" s="232" t="str">
        <f t="shared" si="5"/>
        <v/>
      </c>
      <c r="U53" s="232" t="str">
        <f t="shared" si="6"/>
        <v/>
      </c>
      <c r="V53" s="558"/>
      <c r="W53" s="38"/>
      <c r="X53" s="228"/>
      <c r="Y53" s="229"/>
      <c r="Z53" s="229"/>
    </row>
    <row r="54" spans="1:26" ht="29.45" customHeight="1" x14ac:dyDescent="0.25">
      <c r="A54" s="564"/>
      <c r="B54" s="567"/>
      <c r="C54" s="548"/>
      <c r="D54" s="551"/>
      <c r="E54" s="277">
        <v>5</v>
      </c>
      <c r="F54" s="258"/>
      <c r="G54" s="194"/>
      <c r="H54" s="194"/>
      <c r="I54" s="221" t="str">
        <f t="shared" si="0"/>
        <v xml:space="preserve">  </v>
      </c>
      <c r="J54" s="282"/>
      <c r="K54" s="232" t="str">
        <f>+IFERROR(VLOOKUP($J54,'10 FORMULAS'!$B$53:$C$53,2,0),"")</f>
        <v/>
      </c>
      <c r="L54" s="232" t="str">
        <f t="shared" si="1"/>
        <v/>
      </c>
      <c r="M54" s="278"/>
      <c r="N54" s="232" t="str">
        <f>+IFERROR(VLOOKUP($M54,'10 FORMULAS'!$B$54:$C$55,2,0),"")</f>
        <v/>
      </c>
      <c r="O54" s="279"/>
      <c r="P54" s="279"/>
      <c r="Q54" s="279"/>
      <c r="R54" s="279"/>
      <c r="S54" s="232" t="str">
        <f t="shared" si="2"/>
        <v/>
      </c>
      <c r="T54" s="232" t="str">
        <f t="shared" si="5"/>
        <v/>
      </c>
      <c r="U54" s="232" t="str">
        <f t="shared" si="6"/>
        <v/>
      </c>
      <c r="V54" s="558"/>
      <c r="W54" s="38"/>
      <c r="X54" s="228"/>
      <c r="Y54" s="229"/>
      <c r="Z54" s="229"/>
    </row>
    <row r="55" spans="1:26" ht="29.45" customHeight="1" thickBot="1" x14ac:dyDescent="0.3">
      <c r="A55" s="565"/>
      <c r="B55" s="568"/>
      <c r="C55" s="549"/>
      <c r="D55" s="552"/>
      <c r="E55" s="280">
        <v>6</v>
      </c>
      <c r="F55" s="261"/>
      <c r="G55" s="195"/>
      <c r="H55" s="195"/>
      <c r="I55" s="221" t="str">
        <f t="shared" si="0"/>
        <v xml:space="preserve">  </v>
      </c>
      <c r="J55" s="282"/>
      <c r="K55" s="232" t="str">
        <f>+IFERROR(VLOOKUP($J55,'10 FORMULAS'!$B$53:$C$53,2,0),"")</f>
        <v/>
      </c>
      <c r="L55" s="232" t="str">
        <f t="shared" si="1"/>
        <v/>
      </c>
      <c r="M55" s="278"/>
      <c r="N55" s="232" t="str">
        <f>+IFERROR(VLOOKUP($M55,'10 FORMULAS'!$B$54:$C$55,2,0),"")</f>
        <v/>
      </c>
      <c r="O55" s="279"/>
      <c r="P55" s="279"/>
      <c r="Q55" s="279"/>
      <c r="R55" s="279"/>
      <c r="S55" s="232" t="str">
        <f t="shared" si="2"/>
        <v/>
      </c>
      <c r="T55" s="232" t="str">
        <f t="shared" si="5"/>
        <v/>
      </c>
      <c r="U55" s="232" t="str">
        <f t="shared" si="6"/>
        <v/>
      </c>
      <c r="V55" s="559"/>
      <c r="W55" s="38"/>
    </row>
    <row r="56" spans="1:26" ht="29.45" customHeight="1" x14ac:dyDescent="0.25">
      <c r="A56" s="563" t="str">
        <f>'2 CONTEXTO E IDENTIFICACIÓN'!A17</f>
        <v>R9</v>
      </c>
      <c r="B56" s="566" t="str">
        <f>+'2 CONTEXTO E IDENTIFICACIÓN'!J17</f>
        <v xml:space="preserve"> por a causa de </v>
      </c>
      <c r="C56" s="547" t="str">
        <f>+'3 PROBABIL E IMPACTO INHERENTE'!E17</f>
        <v/>
      </c>
      <c r="D56" s="550" t="str">
        <f>+'3 PROBABIL E IMPACTO INHERENTE'!M17</f>
        <v/>
      </c>
      <c r="E56" s="281">
        <v>1</v>
      </c>
      <c r="F56" s="259"/>
      <c r="G56" s="52"/>
      <c r="H56" s="52"/>
      <c r="I56" s="221" t="str">
        <f t="shared" si="0"/>
        <v xml:space="preserve">  </v>
      </c>
      <c r="J56" s="282"/>
      <c r="K56" s="232" t="str">
        <f>+IFERROR(VLOOKUP($J56,'10 FORMULAS'!$B$53:$C$53,2,0),"")</f>
        <v/>
      </c>
      <c r="L56" s="232" t="str">
        <f t="shared" si="1"/>
        <v/>
      </c>
      <c r="M56" s="278"/>
      <c r="N56" s="232" t="str">
        <f>+IFERROR(VLOOKUP($M56,'10 FORMULAS'!$B$54:$C$55,2,0),"")</f>
        <v/>
      </c>
      <c r="O56" s="279"/>
      <c r="P56" s="279"/>
      <c r="Q56" s="279"/>
      <c r="R56" s="279"/>
      <c r="S56" s="232" t="str">
        <f t="shared" si="2"/>
        <v/>
      </c>
      <c r="T56" s="232" t="str">
        <f t="shared" si="5"/>
        <v/>
      </c>
      <c r="U56" s="232" t="str">
        <f t="shared" si="6"/>
        <v/>
      </c>
      <c r="V56" s="557"/>
      <c r="W56" s="38"/>
      <c r="X56" s="228"/>
      <c r="Y56" s="229"/>
      <c r="Z56" s="229"/>
    </row>
    <row r="57" spans="1:26" ht="29.45" customHeight="1" x14ac:dyDescent="0.25">
      <c r="A57" s="564"/>
      <c r="B57" s="567"/>
      <c r="C57" s="548"/>
      <c r="D57" s="551"/>
      <c r="E57" s="277">
        <v>2</v>
      </c>
      <c r="F57" s="258"/>
      <c r="G57" s="194"/>
      <c r="H57" s="194"/>
      <c r="I57" s="221" t="str">
        <f t="shared" si="0"/>
        <v xml:space="preserve">  </v>
      </c>
      <c r="J57" s="282"/>
      <c r="K57" s="232" t="str">
        <f>+IFERROR(VLOOKUP($J57,'10 FORMULAS'!$B$53:$C$53,2,0),"")</f>
        <v/>
      </c>
      <c r="L57" s="232" t="str">
        <f t="shared" si="1"/>
        <v/>
      </c>
      <c r="M57" s="278"/>
      <c r="N57" s="232" t="str">
        <f>+IFERROR(VLOOKUP($M57,'10 FORMULAS'!$B$54:$C$55,2,0),"")</f>
        <v/>
      </c>
      <c r="O57" s="279"/>
      <c r="P57" s="279"/>
      <c r="Q57" s="279"/>
      <c r="R57" s="279"/>
      <c r="S57" s="232" t="str">
        <f t="shared" si="2"/>
        <v/>
      </c>
      <c r="T57" s="232" t="str">
        <f t="shared" si="5"/>
        <v/>
      </c>
      <c r="U57" s="232" t="str">
        <f t="shared" si="6"/>
        <v/>
      </c>
      <c r="V57" s="558"/>
      <c r="W57" s="38"/>
      <c r="X57" s="228"/>
      <c r="Y57" s="229"/>
      <c r="Z57" s="229"/>
    </row>
    <row r="58" spans="1:26" ht="29.45" customHeight="1" x14ac:dyDescent="0.25">
      <c r="A58" s="564"/>
      <c r="B58" s="567"/>
      <c r="C58" s="548"/>
      <c r="D58" s="551"/>
      <c r="E58" s="277">
        <v>3</v>
      </c>
      <c r="F58" s="258"/>
      <c r="G58" s="194"/>
      <c r="H58" s="194"/>
      <c r="I58" s="221" t="str">
        <f t="shared" si="0"/>
        <v xml:space="preserve">  </v>
      </c>
      <c r="J58" s="282"/>
      <c r="K58" s="232" t="str">
        <f>+IFERROR(VLOOKUP($J58,'10 FORMULAS'!$B$53:$C$53,2,0),"")</f>
        <v/>
      </c>
      <c r="L58" s="232" t="str">
        <f t="shared" si="1"/>
        <v/>
      </c>
      <c r="M58" s="278"/>
      <c r="N58" s="232" t="str">
        <f>+IFERROR(VLOOKUP($M58,'10 FORMULAS'!$B$54:$C$55,2,0),"")</f>
        <v/>
      </c>
      <c r="O58" s="279"/>
      <c r="P58" s="279"/>
      <c r="Q58" s="279"/>
      <c r="R58" s="279"/>
      <c r="S58" s="232" t="str">
        <f t="shared" si="2"/>
        <v/>
      </c>
      <c r="T58" s="232" t="str">
        <f t="shared" si="5"/>
        <v/>
      </c>
      <c r="U58" s="232" t="str">
        <f t="shared" si="6"/>
        <v/>
      </c>
      <c r="V58" s="558"/>
      <c r="W58" s="38"/>
      <c r="X58" s="228"/>
      <c r="Y58" s="229"/>
      <c r="Z58" s="229"/>
    </row>
    <row r="59" spans="1:26" ht="29.45" customHeight="1" x14ac:dyDescent="0.25">
      <c r="A59" s="564"/>
      <c r="B59" s="567"/>
      <c r="C59" s="548"/>
      <c r="D59" s="551"/>
      <c r="E59" s="277">
        <v>4</v>
      </c>
      <c r="F59" s="258"/>
      <c r="G59" s="194"/>
      <c r="H59" s="194"/>
      <c r="I59" s="221" t="str">
        <f t="shared" si="0"/>
        <v xml:space="preserve">  </v>
      </c>
      <c r="J59" s="282"/>
      <c r="K59" s="232" t="str">
        <f>+IFERROR(VLOOKUP($J59,'10 FORMULAS'!$B$53:$C$53,2,0),"")</f>
        <v/>
      </c>
      <c r="L59" s="232" t="str">
        <f t="shared" si="1"/>
        <v/>
      </c>
      <c r="M59" s="278"/>
      <c r="N59" s="232" t="str">
        <f>+IFERROR(VLOOKUP($M59,'10 FORMULAS'!$B$54:$C$55,2,0),"")</f>
        <v/>
      </c>
      <c r="O59" s="279"/>
      <c r="P59" s="279"/>
      <c r="Q59" s="279"/>
      <c r="R59" s="279"/>
      <c r="S59" s="232" t="str">
        <f t="shared" si="2"/>
        <v/>
      </c>
      <c r="T59" s="232" t="str">
        <f t="shared" si="5"/>
        <v/>
      </c>
      <c r="U59" s="232" t="str">
        <f t="shared" si="6"/>
        <v/>
      </c>
      <c r="V59" s="558"/>
      <c r="W59" s="38"/>
      <c r="X59" s="228"/>
      <c r="Y59" s="229"/>
      <c r="Z59" s="229"/>
    </row>
    <row r="60" spans="1:26" ht="29.45" customHeight="1" x14ac:dyDescent="0.25">
      <c r="A60" s="564"/>
      <c r="B60" s="567"/>
      <c r="C60" s="548"/>
      <c r="D60" s="551"/>
      <c r="E60" s="277">
        <v>5</v>
      </c>
      <c r="F60" s="258"/>
      <c r="G60" s="194"/>
      <c r="H60" s="194"/>
      <c r="I60" s="221" t="str">
        <f t="shared" si="0"/>
        <v xml:space="preserve">  </v>
      </c>
      <c r="J60" s="282"/>
      <c r="K60" s="232" t="str">
        <f>+IFERROR(VLOOKUP($J60,'10 FORMULAS'!$B$53:$C$53,2,0),"")</f>
        <v/>
      </c>
      <c r="L60" s="232" t="str">
        <f t="shared" si="1"/>
        <v/>
      </c>
      <c r="M60" s="278"/>
      <c r="N60" s="232" t="str">
        <f>+IFERROR(VLOOKUP($M60,'10 FORMULAS'!$B$54:$C$55,2,0),"")</f>
        <v/>
      </c>
      <c r="O60" s="279"/>
      <c r="P60" s="279"/>
      <c r="Q60" s="279"/>
      <c r="R60" s="279"/>
      <c r="S60" s="232" t="str">
        <f t="shared" si="2"/>
        <v/>
      </c>
      <c r="T60" s="232" t="str">
        <f t="shared" si="5"/>
        <v/>
      </c>
      <c r="U60" s="232" t="str">
        <f t="shared" si="6"/>
        <v/>
      </c>
      <c r="V60" s="558"/>
      <c r="W60" s="38"/>
      <c r="X60" s="228"/>
      <c r="Y60" s="229"/>
      <c r="Z60" s="229"/>
    </row>
    <row r="61" spans="1:26" ht="29.45" customHeight="1" thickBot="1" x14ac:dyDescent="0.3">
      <c r="A61" s="565"/>
      <c r="B61" s="568"/>
      <c r="C61" s="549"/>
      <c r="D61" s="552"/>
      <c r="E61" s="280">
        <v>6</v>
      </c>
      <c r="F61" s="261"/>
      <c r="G61" s="195"/>
      <c r="H61" s="195"/>
      <c r="I61" s="221" t="str">
        <f t="shared" si="0"/>
        <v xml:space="preserve">  </v>
      </c>
      <c r="J61" s="282"/>
      <c r="K61" s="232" t="str">
        <f>+IFERROR(VLOOKUP($J61,'10 FORMULAS'!$B$53:$C$53,2,0),"")</f>
        <v/>
      </c>
      <c r="L61" s="232" t="str">
        <f t="shared" si="1"/>
        <v/>
      </c>
      <c r="M61" s="278"/>
      <c r="N61" s="232" t="str">
        <f>+IFERROR(VLOOKUP($M61,'10 FORMULAS'!$B$54:$C$55,2,0),"")</f>
        <v/>
      </c>
      <c r="O61" s="279"/>
      <c r="P61" s="279"/>
      <c r="Q61" s="279"/>
      <c r="R61" s="279"/>
      <c r="S61" s="232" t="str">
        <f t="shared" si="2"/>
        <v/>
      </c>
      <c r="T61" s="232" t="str">
        <f t="shared" si="5"/>
        <v/>
      </c>
      <c r="U61" s="232" t="str">
        <f t="shared" si="6"/>
        <v/>
      </c>
      <c r="V61" s="559"/>
      <c r="W61" s="38"/>
    </row>
    <row r="62" spans="1:26" ht="29.45" customHeight="1" x14ac:dyDescent="0.25">
      <c r="A62" s="563" t="str">
        <f>'2 CONTEXTO E IDENTIFICACIÓN'!A18</f>
        <v>R10</v>
      </c>
      <c r="B62" s="566" t="str">
        <f>+'2 CONTEXTO E IDENTIFICACIÓN'!J18</f>
        <v xml:space="preserve"> por a causa de </v>
      </c>
      <c r="C62" s="547" t="str">
        <f>+'3 PROBABIL E IMPACTO INHERENTE'!E18</f>
        <v/>
      </c>
      <c r="D62" s="550" t="str">
        <f>+'3 PROBABIL E IMPACTO INHERENTE'!M18</f>
        <v/>
      </c>
      <c r="E62" s="281">
        <v>1</v>
      </c>
      <c r="F62" s="259"/>
      <c r="G62" s="52"/>
      <c r="H62" s="52"/>
      <c r="I62" s="221" t="str">
        <f t="shared" si="0"/>
        <v xml:space="preserve">  </v>
      </c>
      <c r="J62" s="282"/>
      <c r="K62" s="232" t="str">
        <f>+IFERROR(VLOOKUP($J62,'10 FORMULAS'!$B$53:$C$53,2,0),"")</f>
        <v/>
      </c>
      <c r="L62" s="232" t="str">
        <f t="shared" si="1"/>
        <v/>
      </c>
      <c r="M62" s="278"/>
      <c r="N62" s="232" t="str">
        <f>+IFERROR(VLOOKUP($M62,'10 FORMULAS'!$B$54:$C$55,2,0),"")</f>
        <v/>
      </c>
      <c r="O62" s="279"/>
      <c r="P62" s="279"/>
      <c r="Q62" s="279"/>
      <c r="R62" s="279"/>
      <c r="S62" s="232" t="str">
        <f t="shared" si="2"/>
        <v/>
      </c>
      <c r="T62" s="232" t="str">
        <f t="shared" si="5"/>
        <v/>
      </c>
      <c r="U62" s="232" t="str">
        <f t="shared" si="6"/>
        <v/>
      </c>
      <c r="V62" s="557"/>
      <c r="W62" s="38"/>
      <c r="X62" s="228"/>
      <c r="Y62" s="229"/>
      <c r="Z62" s="229"/>
    </row>
    <row r="63" spans="1:26" ht="29.45" customHeight="1" x14ac:dyDescent="0.25">
      <c r="A63" s="564"/>
      <c r="B63" s="567"/>
      <c r="C63" s="548"/>
      <c r="D63" s="551"/>
      <c r="E63" s="277">
        <v>2</v>
      </c>
      <c r="F63" s="258"/>
      <c r="G63" s="194"/>
      <c r="H63" s="194"/>
      <c r="I63" s="221" t="str">
        <f t="shared" si="0"/>
        <v xml:space="preserve">  </v>
      </c>
      <c r="J63" s="282"/>
      <c r="K63" s="232" t="str">
        <f>+IFERROR(VLOOKUP($J63,'10 FORMULAS'!$B$53:$C$53,2,0),"")</f>
        <v/>
      </c>
      <c r="L63" s="232" t="str">
        <f t="shared" si="1"/>
        <v/>
      </c>
      <c r="M63" s="278"/>
      <c r="N63" s="232" t="str">
        <f>+IFERROR(VLOOKUP($M63,'10 FORMULAS'!$B$54:$C$55,2,0),"")</f>
        <v/>
      </c>
      <c r="O63" s="279"/>
      <c r="P63" s="279"/>
      <c r="Q63" s="279"/>
      <c r="R63" s="279"/>
      <c r="S63" s="232" t="str">
        <f t="shared" si="2"/>
        <v/>
      </c>
      <c r="T63" s="232" t="str">
        <f t="shared" si="5"/>
        <v/>
      </c>
      <c r="U63" s="232" t="str">
        <f t="shared" si="6"/>
        <v/>
      </c>
      <c r="V63" s="558"/>
      <c r="W63" s="38"/>
      <c r="X63" s="228"/>
      <c r="Y63" s="229"/>
      <c r="Z63" s="229"/>
    </row>
    <row r="64" spans="1:26" ht="29.45" customHeight="1" x14ac:dyDescent="0.25">
      <c r="A64" s="564"/>
      <c r="B64" s="567"/>
      <c r="C64" s="548"/>
      <c r="D64" s="551"/>
      <c r="E64" s="277">
        <v>3</v>
      </c>
      <c r="F64" s="258"/>
      <c r="G64" s="194"/>
      <c r="H64" s="194"/>
      <c r="I64" s="221" t="str">
        <f t="shared" si="0"/>
        <v xml:space="preserve">  </v>
      </c>
      <c r="J64" s="282"/>
      <c r="K64" s="232" t="str">
        <f>+IFERROR(VLOOKUP($J64,'10 FORMULAS'!$B$53:$C$53,2,0),"")</f>
        <v/>
      </c>
      <c r="L64" s="232" t="str">
        <f t="shared" si="1"/>
        <v/>
      </c>
      <c r="M64" s="278"/>
      <c r="N64" s="232" t="str">
        <f>+IFERROR(VLOOKUP($M64,'10 FORMULAS'!$B$54:$C$55,2,0),"")</f>
        <v/>
      </c>
      <c r="O64" s="279"/>
      <c r="P64" s="279"/>
      <c r="Q64" s="279"/>
      <c r="R64" s="279"/>
      <c r="S64" s="232" t="str">
        <f t="shared" si="2"/>
        <v/>
      </c>
      <c r="T64" s="232" t="str">
        <f t="shared" si="5"/>
        <v/>
      </c>
      <c r="U64" s="232" t="str">
        <f t="shared" si="6"/>
        <v/>
      </c>
      <c r="V64" s="558"/>
      <c r="W64" s="38"/>
      <c r="X64" s="228"/>
      <c r="Y64" s="229"/>
      <c r="Z64" s="229"/>
    </row>
    <row r="65" spans="1:26" ht="29.45" customHeight="1" x14ac:dyDescent="0.25">
      <c r="A65" s="564"/>
      <c r="B65" s="567"/>
      <c r="C65" s="548"/>
      <c r="D65" s="551"/>
      <c r="E65" s="277">
        <v>4</v>
      </c>
      <c r="F65" s="258"/>
      <c r="G65" s="194"/>
      <c r="H65" s="194"/>
      <c r="I65" s="221" t="str">
        <f t="shared" si="0"/>
        <v xml:space="preserve">  </v>
      </c>
      <c r="J65" s="282"/>
      <c r="K65" s="232" t="str">
        <f>+IFERROR(VLOOKUP($J65,'10 FORMULAS'!$B$53:$C$53,2,0),"")</f>
        <v/>
      </c>
      <c r="L65" s="232" t="str">
        <f t="shared" si="1"/>
        <v/>
      </c>
      <c r="M65" s="278"/>
      <c r="N65" s="232" t="str">
        <f>+IFERROR(VLOOKUP($M65,'10 FORMULAS'!$B$54:$C$55,2,0),"")</f>
        <v/>
      </c>
      <c r="O65" s="279"/>
      <c r="P65" s="279"/>
      <c r="Q65" s="279"/>
      <c r="R65" s="279"/>
      <c r="S65" s="232" t="str">
        <f t="shared" si="2"/>
        <v/>
      </c>
      <c r="T65" s="232" t="str">
        <f t="shared" si="5"/>
        <v/>
      </c>
      <c r="U65" s="232" t="str">
        <f t="shared" si="6"/>
        <v/>
      </c>
      <c r="V65" s="558"/>
      <c r="W65" s="38"/>
      <c r="X65" s="228"/>
      <c r="Y65" s="229"/>
      <c r="Z65" s="229"/>
    </row>
    <row r="66" spans="1:26" ht="29.45" customHeight="1" x14ac:dyDescent="0.25">
      <c r="A66" s="564"/>
      <c r="B66" s="567"/>
      <c r="C66" s="548"/>
      <c r="D66" s="551"/>
      <c r="E66" s="277">
        <v>5</v>
      </c>
      <c r="F66" s="258"/>
      <c r="G66" s="194"/>
      <c r="H66" s="194"/>
      <c r="I66" s="221" t="str">
        <f t="shared" si="0"/>
        <v xml:space="preserve">  </v>
      </c>
      <c r="J66" s="282"/>
      <c r="K66" s="232" t="str">
        <f>+IFERROR(VLOOKUP($J66,'10 FORMULAS'!$B$53:$C$53,2,0),"")</f>
        <v/>
      </c>
      <c r="L66" s="232" t="str">
        <f t="shared" si="1"/>
        <v/>
      </c>
      <c r="M66" s="278"/>
      <c r="N66" s="232" t="str">
        <f>+IFERROR(VLOOKUP($M66,'10 FORMULAS'!$B$54:$C$55,2,0),"")</f>
        <v/>
      </c>
      <c r="O66" s="279"/>
      <c r="P66" s="279"/>
      <c r="Q66" s="279"/>
      <c r="R66" s="279"/>
      <c r="S66" s="232" t="str">
        <f t="shared" si="2"/>
        <v/>
      </c>
      <c r="T66" s="232" t="str">
        <f t="shared" si="5"/>
        <v/>
      </c>
      <c r="U66" s="232" t="str">
        <f t="shared" si="6"/>
        <v/>
      </c>
      <c r="V66" s="558"/>
      <c r="W66" s="38"/>
      <c r="X66" s="228"/>
      <c r="Y66" s="229"/>
      <c r="Z66" s="229"/>
    </row>
    <row r="67" spans="1:26" ht="29.45" customHeight="1" thickBot="1" x14ac:dyDescent="0.3">
      <c r="A67" s="565"/>
      <c r="B67" s="568"/>
      <c r="C67" s="549"/>
      <c r="D67" s="552"/>
      <c r="E67" s="280">
        <v>6</v>
      </c>
      <c r="F67" s="261"/>
      <c r="G67" s="195"/>
      <c r="H67" s="195"/>
      <c r="I67" s="221" t="str">
        <f t="shared" si="0"/>
        <v xml:space="preserve">  </v>
      </c>
      <c r="J67" s="282"/>
      <c r="K67" s="232" t="str">
        <f>+IFERROR(VLOOKUP($J67,'10 FORMULAS'!$B$53:$C$53,2,0),"")</f>
        <v/>
      </c>
      <c r="L67" s="232" t="str">
        <f t="shared" si="1"/>
        <v/>
      </c>
      <c r="M67" s="278"/>
      <c r="N67" s="232" t="str">
        <f>+IFERROR(VLOOKUP($M67,'10 FORMULAS'!$B$54:$C$55,2,0),"")</f>
        <v/>
      </c>
      <c r="O67" s="279"/>
      <c r="P67" s="279"/>
      <c r="Q67" s="279"/>
      <c r="R67" s="279"/>
      <c r="S67" s="232" t="str">
        <f t="shared" si="2"/>
        <v/>
      </c>
      <c r="T67" s="232" t="str">
        <f t="shared" si="5"/>
        <v/>
      </c>
      <c r="U67" s="232" t="str">
        <f t="shared" si="6"/>
        <v/>
      </c>
      <c r="V67" s="559"/>
      <c r="W67" s="38"/>
    </row>
    <row r="68" spans="1:26" ht="29.45" customHeight="1" x14ac:dyDescent="0.25">
      <c r="A68" s="563" t="str">
        <f>'2 CONTEXTO E IDENTIFICACIÓN'!A19</f>
        <v>R11</v>
      </c>
      <c r="B68" s="566" t="str">
        <f>+'2 CONTEXTO E IDENTIFICACIÓN'!J19</f>
        <v xml:space="preserve"> por a causa de </v>
      </c>
      <c r="C68" s="547" t="str">
        <f>+'3 PROBABIL E IMPACTO INHERENTE'!E19</f>
        <v/>
      </c>
      <c r="D68" s="550" t="str">
        <f>+'3 PROBABIL E IMPACTO INHERENTE'!M19</f>
        <v/>
      </c>
      <c r="E68" s="281">
        <v>1</v>
      </c>
      <c r="F68" s="259"/>
      <c r="G68" s="52"/>
      <c r="H68" s="52"/>
      <c r="I68" s="221" t="str">
        <f t="shared" si="0"/>
        <v xml:space="preserve">  </v>
      </c>
      <c r="J68" s="282"/>
      <c r="K68" s="232" t="str">
        <f>+IFERROR(VLOOKUP($J68,'10 FORMULAS'!$B$53:$C$53,2,0),"")</f>
        <v/>
      </c>
      <c r="L68" s="232" t="str">
        <f t="shared" si="1"/>
        <v/>
      </c>
      <c r="M68" s="278"/>
      <c r="N68" s="232" t="str">
        <f>+IFERROR(VLOOKUP($M68,'10 FORMULAS'!$B$54:$C$55,2,0),"")</f>
        <v/>
      </c>
      <c r="O68" s="279"/>
      <c r="P68" s="279"/>
      <c r="Q68" s="279"/>
      <c r="R68" s="279"/>
      <c r="S68" s="232" t="str">
        <f t="shared" si="2"/>
        <v/>
      </c>
      <c r="T68" s="232" t="str">
        <f t="shared" si="5"/>
        <v/>
      </c>
      <c r="U68" s="232" t="str">
        <f t="shared" si="6"/>
        <v/>
      </c>
      <c r="V68" s="557"/>
      <c r="W68" s="38"/>
      <c r="X68" s="228"/>
      <c r="Y68" s="229"/>
      <c r="Z68" s="229"/>
    </row>
    <row r="69" spans="1:26" ht="29.45" customHeight="1" x14ac:dyDescent="0.25">
      <c r="A69" s="569"/>
      <c r="B69" s="570"/>
      <c r="C69" s="556"/>
      <c r="D69" s="554"/>
      <c r="E69" s="277">
        <v>2</v>
      </c>
      <c r="F69" s="257"/>
      <c r="G69" s="254"/>
      <c r="H69" s="254"/>
      <c r="I69" s="221" t="str">
        <f t="shared" si="0"/>
        <v xml:space="preserve">  </v>
      </c>
      <c r="J69" s="282"/>
      <c r="K69" s="232" t="str">
        <f>+IFERROR(VLOOKUP($J69,'10 FORMULAS'!$B$53:$C$53,2,0),"")</f>
        <v/>
      </c>
      <c r="L69" s="232" t="str">
        <f t="shared" si="1"/>
        <v/>
      </c>
      <c r="M69" s="278"/>
      <c r="N69" s="232" t="str">
        <f>+IFERROR(VLOOKUP($M69,'10 FORMULAS'!$B$54:$C$55,2,0),"")</f>
        <v/>
      </c>
      <c r="O69" s="279"/>
      <c r="P69" s="279"/>
      <c r="Q69" s="279"/>
      <c r="R69" s="279"/>
      <c r="S69" s="232" t="str">
        <f t="shared" si="2"/>
        <v/>
      </c>
      <c r="T69" s="232" t="str">
        <f t="shared" si="5"/>
        <v/>
      </c>
      <c r="U69" s="232" t="str">
        <f t="shared" si="6"/>
        <v/>
      </c>
      <c r="V69" s="599"/>
      <c r="W69" s="38"/>
      <c r="X69" s="228"/>
      <c r="Y69" s="229"/>
      <c r="Z69" s="229"/>
    </row>
    <row r="70" spans="1:26" ht="29.45" customHeight="1" x14ac:dyDescent="0.25">
      <c r="A70" s="569"/>
      <c r="B70" s="570"/>
      <c r="C70" s="556"/>
      <c r="D70" s="554"/>
      <c r="E70" s="277">
        <v>3</v>
      </c>
      <c r="F70" s="257"/>
      <c r="G70" s="254"/>
      <c r="H70" s="254"/>
      <c r="I70" s="221" t="str">
        <f t="shared" si="0"/>
        <v xml:space="preserve">  </v>
      </c>
      <c r="J70" s="282"/>
      <c r="K70" s="232" t="str">
        <f>+IFERROR(VLOOKUP($J70,'10 FORMULAS'!$B$53:$C$53,2,0),"")</f>
        <v/>
      </c>
      <c r="L70" s="232" t="str">
        <f t="shared" si="1"/>
        <v/>
      </c>
      <c r="M70" s="278"/>
      <c r="N70" s="232" t="str">
        <f>+IFERROR(VLOOKUP($M70,'10 FORMULAS'!$B$54:$C$55,2,0),"")</f>
        <v/>
      </c>
      <c r="O70" s="279"/>
      <c r="P70" s="279"/>
      <c r="Q70" s="279"/>
      <c r="R70" s="279"/>
      <c r="S70" s="232" t="str">
        <f t="shared" si="2"/>
        <v/>
      </c>
      <c r="T70" s="232" t="str">
        <f t="shared" si="5"/>
        <v/>
      </c>
      <c r="U70" s="232" t="str">
        <f t="shared" si="6"/>
        <v/>
      </c>
      <c r="V70" s="599"/>
      <c r="W70" s="38"/>
      <c r="X70" s="228"/>
      <c r="Y70" s="229"/>
      <c r="Z70" s="229"/>
    </row>
    <row r="71" spans="1:26" ht="29.45" customHeight="1" x14ac:dyDescent="0.25">
      <c r="A71" s="564"/>
      <c r="B71" s="567"/>
      <c r="C71" s="548"/>
      <c r="D71" s="551"/>
      <c r="E71" s="277">
        <v>4</v>
      </c>
      <c r="F71" s="258"/>
      <c r="G71" s="194"/>
      <c r="H71" s="194"/>
      <c r="I71" s="221" t="str">
        <f t="shared" si="0"/>
        <v xml:space="preserve">  </v>
      </c>
      <c r="J71" s="282"/>
      <c r="K71" s="232" t="str">
        <f>+IFERROR(VLOOKUP($J71,'10 FORMULAS'!$B$53:$C$53,2,0),"")</f>
        <v/>
      </c>
      <c r="L71" s="232" t="str">
        <f t="shared" si="1"/>
        <v/>
      </c>
      <c r="M71" s="278"/>
      <c r="N71" s="232" t="str">
        <f>+IFERROR(VLOOKUP($M71,'10 FORMULAS'!$B$54:$C$55,2,0),"")</f>
        <v/>
      </c>
      <c r="O71" s="279"/>
      <c r="P71" s="279"/>
      <c r="Q71" s="279"/>
      <c r="R71" s="279"/>
      <c r="S71" s="232" t="str">
        <f t="shared" si="2"/>
        <v/>
      </c>
      <c r="T71" s="232" t="str">
        <f t="shared" si="5"/>
        <v/>
      </c>
      <c r="U71" s="232" t="str">
        <f t="shared" si="6"/>
        <v/>
      </c>
      <c r="V71" s="558"/>
      <c r="W71" s="38"/>
      <c r="X71" s="228"/>
      <c r="Y71" s="229"/>
      <c r="Z71" s="229"/>
    </row>
    <row r="72" spans="1:26" ht="29.45" customHeight="1" x14ac:dyDescent="0.25">
      <c r="A72" s="564"/>
      <c r="B72" s="567"/>
      <c r="C72" s="548"/>
      <c r="D72" s="551"/>
      <c r="E72" s="277">
        <v>5</v>
      </c>
      <c r="F72" s="258"/>
      <c r="G72" s="194"/>
      <c r="H72" s="194"/>
      <c r="I72" s="221" t="str">
        <f t="shared" ref="I72:I127" si="7">+CONCATENATE(F72," ",G72," ",H72)</f>
        <v xml:space="preserve">  </v>
      </c>
      <c r="J72" s="282"/>
      <c r="K72" s="232" t="str">
        <f>+IFERROR(VLOOKUP($J72,'10 FORMULAS'!$B$53:$C$53,2,0),"")</f>
        <v/>
      </c>
      <c r="L72" s="232" t="str">
        <f t="shared" si="1"/>
        <v/>
      </c>
      <c r="M72" s="278"/>
      <c r="N72" s="232" t="str">
        <f>+IFERROR(VLOOKUP($M72,'10 FORMULAS'!$B$54:$C$55,2,0),"")</f>
        <v/>
      </c>
      <c r="O72" s="279"/>
      <c r="P72" s="279"/>
      <c r="Q72" s="279"/>
      <c r="R72" s="279"/>
      <c r="S72" s="232" t="str">
        <f t="shared" si="2"/>
        <v/>
      </c>
      <c r="T72" s="232" t="str">
        <f t="shared" si="5"/>
        <v/>
      </c>
      <c r="U72" s="232" t="str">
        <f t="shared" si="6"/>
        <v/>
      </c>
      <c r="V72" s="558"/>
      <c r="W72" s="38"/>
      <c r="X72" s="228"/>
      <c r="Y72" s="229"/>
      <c r="Z72" s="229"/>
    </row>
    <row r="73" spans="1:26" ht="29.45" customHeight="1" thickBot="1" x14ac:dyDescent="0.3">
      <c r="A73" s="565"/>
      <c r="B73" s="568"/>
      <c r="C73" s="549"/>
      <c r="D73" s="552"/>
      <c r="E73" s="280">
        <v>6</v>
      </c>
      <c r="F73" s="261"/>
      <c r="G73" s="195"/>
      <c r="H73" s="195"/>
      <c r="I73" s="221" t="str">
        <f t="shared" si="7"/>
        <v xml:space="preserve">  </v>
      </c>
      <c r="J73" s="282"/>
      <c r="K73" s="232" t="str">
        <f>+IFERROR(VLOOKUP($J73,'10 FORMULAS'!$B$53:$C$53,2,0),"")</f>
        <v/>
      </c>
      <c r="L73" s="232" t="str">
        <f t="shared" ref="L73:L127" si="8">+IF(J73="Correctivo","Impacto","")</f>
        <v/>
      </c>
      <c r="M73" s="278"/>
      <c r="N73" s="232" t="str">
        <f>+IFERROR(VLOOKUP($M73,'10 FORMULAS'!$B$54:$C$55,2,0),"")</f>
        <v/>
      </c>
      <c r="O73" s="279"/>
      <c r="P73" s="279"/>
      <c r="Q73" s="279"/>
      <c r="R73" s="279"/>
      <c r="S73" s="232" t="str">
        <f t="shared" ref="S73:S127" si="9">+IFERROR($K73+$N73,"")</f>
        <v/>
      </c>
      <c r="T73" s="232" t="str">
        <f t="shared" si="5"/>
        <v/>
      </c>
      <c r="U73" s="232" t="str">
        <f t="shared" si="6"/>
        <v/>
      </c>
      <c r="V73" s="559"/>
      <c r="W73" s="38"/>
    </row>
    <row r="74" spans="1:26" ht="29.45" customHeight="1" x14ac:dyDescent="0.25">
      <c r="A74" s="563" t="str">
        <f>'2 CONTEXTO E IDENTIFICACIÓN'!A20</f>
        <v>R12</v>
      </c>
      <c r="B74" s="566" t="str">
        <f>+'2 CONTEXTO E IDENTIFICACIÓN'!J20</f>
        <v xml:space="preserve"> por a causa de </v>
      </c>
      <c r="C74" s="547" t="str">
        <f>+'3 PROBABIL E IMPACTO INHERENTE'!E20</f>
        <v/>
      </c>
      <c r="D74" s="550" t="str">
        <f>+'3 PROBABIL E IMPACTO INHERENTE'!M20</f>
        <v/>
      </c>
      <c r="E74" s="281">
        <v>1</v>
      </c>
      <c r="F74" s="259"/>
      <c r="G74" s="52"/>
      <c r="H74" s="52"/>
      <c r="I74" s="221" t="str">
        <f t="shared" si="7"/>
        <v xml:space="preserve">  </v>
      </c>
      <c r="J74" s="282"/>
      <c r="K74" s="232" t="str">
        <f>+IFERROR(VLOOKUP($J74,'10 FORMULAS'!$B$53:$C$53,2,0),"")</f>
        <v/>
      </c>
      <c r="L74" s="232" t="str">
        <f t="shared" si="8"/>
        <v/>
      </c>
      <c r="M74" s="278"/>
      <c r="N74" s="232" t="str">
        <f>+IFERROR(VLOOKUP($M74,'10 FORMULAS'!$B$54:$C$55,2,0),"")</f>
        <v/>
      </c>
      <c r="O74" s="279"/>
      <c r="P74" s="279"/>
      <c r="Q74" s="279"/>
      <c r="R74" s="279"/>
      <c r="S74" s="232" t="str">
        <f t="shared" si="9"/>
        <v/>
      </c>
      <c r="T74" s="232" t="str">
        <f t="shared" si="5"/>
        <v/>
      </c>
      <c r="U74" s="232" t="str">
        <f t="shared" si="6"/>
        <v/>
      </c>
      <c r="V74" s="557"/>
      <c r="W74" s="38"/>
      <c r="X74" s="228"/>
      <c r="Y74" s="229"/>
      <c r="Z74" s="229"/>
    </row>
    <row r="75" spans="1:26" ht="29.45" customHeight="1" x14ac:dyDescent="0.25">
      <c r="A75" s="564"/>
      <c r="B75" s="567"/>
      <c r="C75" s="548"/>
      <c r="D75" s="551"/>
      <c r="E75" s="277">
        <v>2</v>
      </c>
      <c r="F75" s="258"/>
      <c r="G75" s="194"/>
      <c r="H75" s="194"/>
      <c r="I75" s="221" t="str">
        <f t="shared" si="7"/>
        <v xml:space="preserve">  </v>
      </c>
      <c r="J75" s="282"/>
      <c r="K75" s="232" t="str">
        <f>+IFERROR(VLOOKUP($J75,'10 FORMULAS'!$B$53:$C$53,2,0),"")</f>
        <v/>
      </c>
      <c r="L75" s="232" t="str">
        <f t="shared" si="8"/>
        <v/>
      </c>
      <c r="M75" s="278"/>
      <c r="N75" s="232" t="str">
        <f>+IFERROR(VLOOKUP($M75,'10 FORMULAS'!$B$54:$C$55,2,0),"")</f>
        <v/>
      </c>
      <c r="O75" s="279"/>
      <c r="P75" s="279"/>
      <c r="Q75" s="279"/>
      <c r="R75" s="279"/>
      <c r="S75" s="232" t="str">
        <f t="shared" si="9"/>
        <v/>
      </c>
      <c r="T75" s="232" t="str">
        <f t="shared" si="5"/>
        <v/>
      </c>
      <c r="U75" s="232" t="str">
        <f t="shared" si="6"/>
        <v/>
      </c>
      <c r="V75" s="558"/>
      <c r="W75" s="38"/>
      <c r="X75" s="228"/>
      <c r="Y75" s="229"/>
      <c r="Z75" s="229"/>
    </row>
    <row r="76" spans="1:26" ht="29.45" customHeight="1" x14ac:dyDescent="0.25">
      <c r="A76" s="564"/>
      <c r="B76" s="567"/>
      <c r="C76" s="548"/>
      <c r="D76" s="551"/>
      <c r="E76" s="277">
        <v>3</v>
      </c>
      <c r="F76" s="258"/>
      <c r="G76" s="194"/>
      <c r="H76" s="194"/>
      <c r="I76" s="221" t="str">
        <f t="shared" si="7"/>
        <v xml:space="preserve">  </v>
      </c>
      <c r="J76" s="282"/>
      <c r="K76" s="232" t="str">
        <f>+IFERROR(VLOOKUP($J76,'10 FORMULAS'!$B$53:$C$53,2,0),"")</f>
        <v/>
      </c>
      <c r="L76" s="232" t="str">
        <f t="shared" si="8"/>
        <v/>
      </c>
      <c r="M76" s="278"/>
      <c r="N76" s="232" t="str">
        <f>+IFERROR(VLOOKUP($M76,'10 FORMULAS'!$B$54:$C$55,2,0),"")</f>
        <v/>
      </c>
      <c r="O76" s="279"/>
      <c r="P76" s="279"/>
      <c r="Q76" s="279"/>
      <c r="R76" s="279"/>
      <c r="S76" s="232" t="str">
        <f t="shared" si="9"/>
        <v/>
      </c>
      <c r="T76" s="232" t="str">
        <f t="shared" si="5"/>
        <v/>
      </c>
      <c r="U76" s="232" t="str">
        <f t="shared" si="6"/>
        <v/>
      </c>
      <c r="V76" s="558"/>
      <c r="W76" s="38"/>
      <c r="X76" s="228"/>
      <c r="Y76" s="229"/>
      <c r="Z76" s="229"/>
    </row>
    <row r="77" spans="1:26" ht="29.45" customHeight="1" x14ac:dyDescent="0.25">
      <c r="A77" s="564"/>
      <c r="B77" s="567"/>
      <c r="C77" s="548"/>
      <c r="D77" s="551"/>
      <c r="E77" s="277">
        <v>4</v>
      </c>
      <c r="F77" s="258"/>
      <c r="G77" s="194"/>
      <c r="H77" s="194"/>
      <c r="I77" s="221" t="str">
        <f t="shared" si="7"/>
        <v xml:space="preserve">  </v>
      </c>
      <c r="J77" s="282"/>
      <c r="K77" s="232" t="str">
        <f>+IFERROR(VLOOKUP($J77,'10 FORMULAS'!$B$53:$C$53,2,0),"")</f>
        <v/>
      </c>
      <c r="L77" s="232" t="str">
        <f t="shared" si="8"/>
        <v/>
      </c>
      <c r="M77" s="278"/>
      <c r="N77" s="232" t="str">
        <f>+IFERROR(VLOOKUP($M77,'10 FORMULAS'!$B$54:$C$55,2,0),"")</f>
        <v/>
      </c>
      <c r="O77" s="279"/>
      <c r="P77" s="279"/>
      <c r="Q77" s="279"/>
      <c r="R77" s="279"/>
      <c r="S77" s="232" t="str">
        <f t="shared" si="9"/>
        <v/>
      </c>
      <c r="T77" s="232" t="str">
        <f t="shared" si="5"/>
        <v/>
      </c>
      <c r="U77" s="232" t="str">
        <f t="shared" si="6"/>
        <v/>
      </c>
      <c r="V77" s="558"/>
      <c r="W77" s="38"/>
      <c r="X77" s="228"/>
      <c r="Y77" s="229"/>
      <c r="Z77" s="229"/>
    </row>
    <row r="78" spans="1:26" ht="29.45" customHeight="1" x14ac:dyDescent="0.25">
      <c r="A78" s="564"/>
      <c r="B78" s="567"/>
      <c r="C78" s="548"/>
      <c r="D78" s="551"/>
      <c r="E78" s="277">
        <v>5</v>
      </c>
      <c r="F78" s="258"/>
      <c r="G78" s="194"/>
      <c r="H78" s="194"/>
      <c r="I78" s="221" t="str">
        <f t="shared" si="7"/>
        <v xml:space="preserve">  </v>
      </c>
      <c r="J78" s="282"/>
      <c r="K78" s="232" t="str">
        <f>+IFERROR(VLOOKUP($J78,'10 FORMULAS'!$B$53:$C$53,2,0),"")</f>
        <v/>
      </c>
      <c r="L78" s="232" t="str">
        <f t="shared" si="8"/>
        <v/>
      </c>
      <c r="M78" s="278"/>
      <c r="N78" s="232" t="str">
        <f>+IFERROR(VLOOKUP($M78,'10 FORMULAS'!$B$54:$C$55,2,0),"")</f>
        <v/>
      </c>
      <c r="O78" s="279"/>
      <c r="P78" s="279"/>
      <c r="Q78" s="279"/>
      <c r="R78" s="279"/>
      <c r="S78" s="232" t="str">
        <f t="shared" si="9"/>
        <v/>
      </c>
      <c r="T78" s="232" t="str">
        <f t="shared" si="5"/>
        <v/>
      </c>
      <c r="U78" s="232" t="str">
        <f t="shared" si="6"/>
        <v/>
      </c>
      <c r="V78" s="558"/>
      <c r="W78" s="38"/>
      <c r="X78" s="228"/>
      <c r="Y78" s="229"/>
      <c r="Z78" s="229"/>
    </row>
    <row r="79" spans="1:26" ht="29.45" customHeight="1" thickBot="1" x14ac:dyDescent="0.3">
      <c r="A79" s="565"/>
      <c r="B79" s="568"/>
      <c r="C79" s="549"/>
      <c r="D79" s="552"/>
      <c r="E79" s="280">
        <v>6</v>
      </c>
      <c r="F79" s="261"/>
      <c r="G79" s="195"/>
      <c r="H79" s="195"/>
      <c r="I79" s="221" t="str">
        <f t="shared" si="7"/>
        <v xml:space="preserve">  </v>
      </c>
      <c r="J79" s="282"/>
      <c r="K79" s="232" t="str">
        <f>+IFERROR(VLOOKUP($J79,'10 FORMULAS'!$B$53:$C$53,2,0),"")</f>
        <v/>
      </c>
      <c r="L79" s="232" t="str">
        <f t="shared" si="8"/>
        <v/>
      </c>
      <c r="M79" s="278"/>
      <c r="N79" s="232" t="str">
        <f>+IFERROR(VLOOKUP($M79,'10 FORMULAS'!$B$54:$C$55,2,0),"")</f>
        <v/>
      </c>
      <c r="O79" s="279"/>
      <c r="P79" s="279"/>
      <c r="Q79" s="279"/>
      <c r="R79" s="279"/>
      <c r="S79" s="232" t="str">
        <f t="shared" si="9"/>
        <v/>
      </c>
      <c r="T79" s="232" t="str">
        <f t="shared" si="5"/>
        <v/>
      </c>
      <c r="U79" s="232" t="str">
        <f t="shared" si="6"/>
        <v/>
      </c>
      <c r="V79" s="559"/>
      <c r="W79" s="38"/>
    </row>
    <row r="80" spans="1:26" ht="29.45" customHeight="1" x14ac:dyDescent="0.25">
      <c r="A80" s="563" t="str">
        <f>'2 CONTEXTO E IDENTIFICACIÓN'!A21</f>
        <v>R13</v>
      </c>
      <c r="B80" s="566" t="str">
        <f>+'2 CONTEXTO E IDENTIFICACIÓN'!J21</f>
        <v xml:space="preserve"> por a causa de </v>
      </c>
      <c r="C80" s="547" t="str">
        <f>+'3 PROBABIL E IMPACTO INHERENTE'!E21</f>
        <v/>
      </c>
      <c r="D80" s="550" t="str">
        <f>+'3 PROBABIL E IMPACTO INHERENTE'!M21</f>
        <v/>
      </c>
      <c r="E80" s="281">
        <v>1</v>
      </c>
      <c r="F80" s="259"/>
      <c r="G80" s="52"/>
      <c r="H80" s="52"/>
      <c r="I80" s="221" t="str">
        <f t="shared" si="7"/>
        <v xml:space="preserve">  </v>
      </c>
      <c r="J80" s="282"/>
      <c r="K80" s="232" t="str">
        <f>+IFERROR(VLOOKUP($J80,'10 FORMULAS'!$B$53:$C$53,2,0),"")</f>
        <v/>
      </c>
      <c r="L80" s="232" t="str">
        <f t="shared" si="8"/>
        <v/>
      </c>
      <c r="M80" s="278"/>
      <c r="N80" s="232" t="str">
        <f>+IFERROR(VLOOKUP($M80,'10 FORMULAS'!$B$54:$C$55,2,0),"")</f>
        <v/>
      </c>
      <c r="O80" s="279"/>
      <c r="P80" s="279"/>
      <c r="Q80" s="279"/>
      <c r="R80" s="279"/>
      <c r="S80" s="232" t="str">
        <f t="shared" si="9"/>
        <v/>
      </c>
      <c r="T80" s="232" t="str">
        <f t="shared" si="5"/>
        <v/>
      </c>
      <c r="U80" s="232" t="str">
        <f t="shared" si="6"/>
        <v/>
      </c>
      <c r="V80" s="557"/>
      <c r="W80" s="38"/>
      <c r="X80" s="228"/>
      <c r="Y80" s="229"/>
      <c r="Z80" s="229"/>
    </row>
    <row r="81" spans="1:26" ht="29.45" customHeight="1" x14ac:dyDescent="0.25">
      <c r="A81" s="564"/>
      <c r="B81" s="567"/>
      <c r="C81" s="548"/>
      <c r="D81" s="551"/>
      <c r="E81" s="277">
        <v>2</v>
      </c>
      <c r="F81" s="258"/>
      <c r="G81" s="194"/>
      <c r="H81" s="194"/>
      <c r="I81" s="221" t="str">
        <f t="shared" si="7"/>
        <v xml:space="preserve">  </v>
      </c>
      <c r="J81" s="282"/>
      <c r="K81" s="232" t="str">
        <f>+IFERROR(VLOOKUP($J81,'10 FORMULAS'!$B$53:$C$53,2,0),"")</f>
        <v/>
      </c>
      <c r="L81" s="232" t="str">
        <f t="shared" si="8"/>
        <v/>
      </c>
      <c r="M81" s="278"/>
      <c r="N81" s="232" t="str">
        <f>+IFERROR(VLOOKUP($M81,'10 FORMULAS'!$B$54:$C$55,2,0),"")</f>
        <v/>
      </c>
      <c r="O81" s="279"/>
      <c r="P81" s="279"/>
      <c r="Q81" s="279"/>
      <c r="R81" s="279"/>
      <c r="S81" s="232" t="str">
        <f t="shared" si="9"/>
        <v/>
      </c>
      <c r="T81" s="232" t="str">
        <f t="shared" si="5"/>
        <v/>
      </c>
      <c r="U81" s="232" t="str">
        <f t="shared" si="6"/>
        <v/>
      </c>
      <c r="V81" s="558"/>
      <c r="W81" s="38"/>
      <c r="X81" s="228"/>
      <c r="Y81" s="229"/>
      <c r="Z81" s="229"/>
    </row>
    <row r="82" spans="1:26" ht="29.45" customHeight="1" x14ac:dyDescent="0.25">
      <c r="A82" s="564"/>
      <c r="B82" s="567"/>
      <c r="C82" s="548"/>
      <c r="D82" s="551"/>
      <c r="E82" s="277">
        <v>3</v>
      </c>
      <c r="F82" s="258"/>
      <c r="G82" s="194"/>
      <c r="H82" s="194"/>
      <c r="I82" s="221" t="str">
        <f t="shared" si="7"/>
        <v xml:space="preserve">  </v>
      </c>
      <c r="J82" s="282"/>
      <c r="K82" s="232" t="str">
        <f>+IFERROR(VLOOKUP($J82,'10 FORMULAS'!$B$53:$C$53,2,0),"")</f>
        <v/>
      </c>
      <c r="L82" s="232" t="str">
        <f t="shared" si="8"/>
        <v/>
      </c>
      <c r="M82" s="278"/>
      <c r="N82" s="232" t="str">
        <f>+IFERROR(VLOOKUP($M82,'10 FORMULAS'!$B$54:$C$55,2,0),"")</f>
        <v/>
      </c>
      <c r="O82" s="279"/>
      <c r="P82" s="279"/>
      <c r="Q82" s="279"/>
      <c r="R82" s="279"/>
      <c r="S82" s="232" t="str">
        <f t="shared" si="9"/>
        <v/>
      </c>
      <c r="T82" s="232" t="str">
        <f t="shared" si="5"/>
        <v/>
      </c>
      <c r="U82" s="232" t="str">
        <f t="shared" si="6"/>
        <v/>
      </c>
      <c r="V82" s="558"/>
      <c r="W82" s="38"/>
      <c r="X82" s="228"/>
      <c r="Y82" s="229"/>
      <c r="Z82" s="229"/>
    </row>
    <row r="83" spans="1:26" ht="29.45" customHeight="1" x14ac:dyDescent="0.25">
      <c r="A83" s="564"/>
      <c r="B83" s="567"/>
      <c r="C83" s="548"/>
      <c r="D83" s="551"/>
      <c r="E83" s="277">
        <v>4</v>
      </c>
      <c r="F83" s="258"/>
      <c r="G83" s="194"/>
      <c r="H83" s="194"/>
      <c r="I83" s="221" t="str">
        <f t="shared" si="7"/>
        <v xml:space="preserve">  </v>
      </c>
      <c r="J83" s="282"/>
      <c r="K83" s="232" t="str">
        <f>+IFERROR(VLOOKUP($J83,'10 FORMULAS'!$B$53:$C$53,2,0),"")</f>
        <v/>
      </c>
      <c r="L83" s="232" t="str">
        <f t="shared" si="8"/>
        <v/>
      </c>
      <c r="M83" s="278"/>
      <c r="N83" s="232" t="str">
        <f>+IFERROR(VLOOKUP($M83,'10 FORMULAS'!$B$54:$C$55,2,0),"")</f>
        <v/>
      </c>
      <c r="O83" s="279"/>
      <c r="P83" s="279"/>
      <c r="Q83" s="279"/>
      <c r="R83" s="279"/>
      <c r="S83" s="232" t="str">
        <f t="shared" si="9"/>
        <v/>
      </c>
      <c r="T83" s="232" t="str">
        <f t="shared" si="5"/>
        <v/>
      </c>
      <c r="U83" s="232" t="str">
        <f t="shared" si="6"/>
        <v/>
      </c>
      <c r="V83" s="558"/>
      <c r="W83" s="38"/>
      <c r="X83" s="228"/>
      <c r="Y83" s="229"/>
      <c r="Z83" s="229"/>
    </row>
    <row r="84" spans="1:26" ht="29.45" customHeight="1" x14ac:dyDescent="0.25">
      <c r="A84" s="564"/>
      <c r="B84" s="567"/>
      <c r="C84" s="548"/>
      <c r="D84" s="551"/>
      <c r="E84" s="277">
        <v>5</v>
      </c>
      <c r="F84" s="258"/>
      <c r="G84" s="194"/>
      <c r="H84" s="194"/>
      <c r="I84" s="221" t="str">
        <f t="shared" si="7"/>
        <v xml:space="preserve">  </v>
      </c>
      <c r="J84" s="282"/>
      <c r="K84" s="232" t="str">
        <f>+IFERROR(VLOOKUP($J84,'10 FORMULAS'!$B$53:$C$53,2,0),"")</f>
        <v/>
      </c>
      <c r="L84" s="232" t="str">
        <f t="shared" si="8"/>
        <v/>
      </c>
      <c r="M84" s="278"/>
      <c r="N84" s="232" t="str">
        <f>+IFERROR(VLOOKUP($M84,'10 FORMULAS'!$B$54:$C$55,2,0),"")</f>
        <v/>
      </c>
      <c r="O84" s="279"/>
      <c r="P84" s="279"/>
      <c r="Q84" s="279"/>
      <c r="R84" s="279"/>
      <c r="S84" s="232" t="str">
        <f t="shared" si="9"/>
        <v/>
      </c>
      <c r="T84" s="232" t="str">
        <f t="shared" ref="T84:T115" si="10">+IFERROR(D84*S84,"")</f>
        <v/>
      </c>
      <c r="U84" s="232" t="str">
        <f t="shared" ref="U84:U115" si="11">+IFERROR(D84-T84,"")</f>
        <v/>
      </c>
      <c r="V84" s="558"/>
      <c r="W84" s="38"/>
      <c r="X84" s="228"/>
      <c r="Y84" s="229"/>
      <c r="Z84" s="229"/>
    </row>
    <row r="85" spans="1:26" ht="29.45" customHeight="1" thickBot="1" x14ac:dyDescent="0.3">
      <c r="A85" s="565"/>
      <c r="B85" s="568"/>
      <c r="C85" s="549"/>
      <c r="D85" s="552"/>
      <c r="E85" s="280">
        <v>6</v>
      </c>
      <c r="F85" s="261"/>
      <c r="G85" s="195"/>
      <c r="H85" s="195"/>
      <c r="I85" s="221" t="str">
        <f t="shared" si="7"/>
        <v xml:space="preserve">  </v>
      </c>
      <c r="J85" s="282"/>
      <c r="K85" s="232" t="str">
        <f>+IFERROR(VLOOKUP($J85,'10 FORMULAS'!$B$53:$C$53,2,0),"")</f>
        <v/>
      </c>
      <c r="L85" s="232" t="str">
        <f t="shared" si="8"/>
        <v/>
      </c>
      <c r="M85" s="278"/>
      <c r="N85" s="232" t="str">
        <f>+IFERROR(VLOOKUP($M85,'10 FORMULAS'!$B$54:$C$55,2,0),"")</f>
        <v/>
      </c>
      <c r="O85" s="279"/>
      <c r="P85" s="279"/>
      <c r="Q85" s="279"/>
      <c r="R85" s="279"/>
      <c r="S85" s="232" t="str">
        <f t="shared" si="9"/>
        <v/>
      </c>
      <c r="T85" s="232" t="str">
        <f t="shared" si="10"/>
        <v/>
      </c>
      <c r="U85" s="232" t="str">
        <f t="shared" si="11"/>
        <v/>
      </c>
      <c r="V85" s="559"/>
      <c r="W85" s="38"/>
    </row>
    <row r="86" spans="1:26" ht="29.45" customHeight="1" x14ac:dyDescent="0.25">
      <c r="A86" s="563" t="str">
        <f>'2 CONTEXTO E IDENTIFICACIÓN'!A22</f>
        <v>R14</v>
      </c>
      <c r="B86" s="566" t="str">
        <f>+'2 CONTEXTO E IDENTIFICACIÓN'!J22</f>
        <v xml:space="preserve"> por a causa de </v>
      </c>
      <c r="C86" s="547" t="str">
        <f>+'3 PROBABIL E IMPACTO INHERENTE'!E22</f>
        <v/>
      </c>
      <c r="D86" s="550" t="str">
        <f>+'3 PROBABIL E IMPACTO INHERENTE'!M22</f>
        <v/>
      </c>
      <c r="E86" s="281">
        <v>1</v>
      </c>
      <c r="F86" s="259"/>
      <c r="G86" s="52"/>
      <c r="H86" s="52"/>
      <c r="I86" s="221" t="str">
        <f t="shared" si="7"/>
        <v xml:space="preserve">  </v>
      </c>
      <c r="J86" s="282"/>
      <c r="K86" s="232" t="str">
        <f>+IFERROR(VLOOKUP($J86,'10 FORMULAS'!$B$53:$C$53,2,0),"")</f>
        <v/>
      </c>
      <c r="L86" s="232" t="str">
        <f t="shared" si="8"/>
        <v/>
      </c>
      <c r="M86" s="278"/>
      <c r="N86" s="232" t="str">
        <f>+IFERROR(VLOOKUP($M86,'10 FORMULAS'!$B$54:$C$55,2,0),"")</f>
        <v/>
      </c>
      <c r="O86" s="279"/>
      <c r="P86" s="279"/>
      <c r="Q86" s="279"/>
      <c r="R86" s="279"/>
      <c r="S86" s="232" t="str">
        <f t="shared" si="9"/>
        <v/>
      </c>
      <c r="T86" s="232" t="str">
        <f t="shared" si="10"/>
        <v/>
      </c>
      <c r="U86" s="232" t="str">
        <f t="shared" si="11"/>
        <v/>
      </c>
      <c r="V86" s="557"/>
      <c r="W86" s="38"/>
      <c r="X86" s="228"/>
      <c r="Y86" s="229"/>
      <c r="Z86" s="229"/>
    </row>
    <row r="87" spans="1:26" ht="29.45" customHeight="1" x14ac:dyDescent="0.25">
      <c r="A87" s="564"/>
      <c r="B87" s="567"/>
      <c r="C87" s="548"/>
      <c r="D87" s="551"/>
      <c r="E87" s="277">
        <v>2</v>
      </c>
      <c r="F87" s="258"/>
      <c r="G87" s="194"/>
      <c r="H87" s="194"/>
      <c r="I87" s="221" t="str">
        <f t="shared" si="7"/>
        <v xml:space="preserve">  </v>
      </c>
      <c r="J87" s="282"/>
      <c r="K87" s="232" t="str">
        <f>+IFERROR(VLOOKUP($J87,'10 FORMULAS'!$B$53:$C$53,2,0),"")</f>
        <v/>
      </c>
      <c r="L87" s="232" t="str">
        <f t="shared" si="8"/>
        <v/>
      </c>
      <c r="M87" s="278"/>
      <c r="N87" s="232" t="str">
        <f>+IFERROR(VLOOKUP($M87,'10 FORMULAS'!$B$54:$C$55,2,0),"")</f>
        <v/>
      </c>
      <c r="O87" s="279"/>
      <c r="P87" s="279"/>
      <c r="Q87" s="279"/>
      <c r="R87" s="279"/>
      <c r="S87" s="232" t="str">
        <f t="shared" si="9"/>
        <v/>
      </c>
      <c r="T87" s="232" t="str">
        <f t="shared" si="10"/>
        <v/>
      </c>
      <c r="U87" s="232" t="str">
        <f t="shared" si="11"/>
        <v/>
      </c>
      <c r="V87" s="558"/>
      <c r="W87" s="38"/>
      <c r="X87" s="228"/>
      <c r="Y87" s="229"/>
      <c r="Z87" s="229"/>
    </row>
    <row r="88" spans="1:26" ht="29.45" customHeight="1" x14ac:dyDescent="0.25">
      <c r="A88" s="564"/>
      <c r="B88" s="567"/>
      <c r="C88" s="548"/>
      <c r="D88" s="551"/>
      <c r="E88" s="277">
        <v>3</v>
      </c>
      <c r="F88" s="258"/>
      <c r="G88" s="194"/>
      <c r="H88" s="194"/>
      <c r="I88" s="221" t="str">
        <f t="shared" si="7"/>
        <v xml:space="preserve">  </v>
      </c>
      <c r="J88" s="282"/>
      <c r="K88" s="232" t="str">
        <f>+IFERROR(VLOOKUP($J88,'10 FORMULAS'!$B$53:$C$53,2,0),"")</f>
        <v/>
      </c>
      <c r="L88" s="232" t="str">
        <f t="shared" si="8"/>
        <v/>
      </c>
      <c r="M88" s="278"/>
      <c r="N88" s="232" t="str">
        <f>+IFERROR(VLOOKUP($M88,'10 FORMULAS'!$B$54:$C$55,2,0),"")</f>
        <v/>
      </c>
      <c r="O88" s="279"/>
      <c r="P88" s="279"/>
      <c r="Q88" s="279"/>
      <c r="R88" s="279"/>
      <c r="S88" s="232" t="str">
        <f t="shared" si="9"/>
        <v/>
      </c>
      <c r="T88" s="232" t="str">
        <f t="shared" si="10"/>
        <v/>
      </c>
      <c r="U88" s="232" t="str">
        <f t="shared" si="11"/>
        <v/>
      </c>
      <c r="V88" s="558"/>
      <c r="W88" s="38"/>
      <c r="X88" s="228"/>
      <c r="Y88" s="229"/>
      <c r="Z88" s="229"/>
    </row>
    <row r="89" spans="1:26" ht="29.45" customHeight="1" x14ac:dyDescent="0.25">
      <c r="A89" s="564"/>
      <c r="B89" s="567"/>
      <c r="C89" s="548"/>
      <c r="D89" s="551"/>
      <c r="E89" s="277">
        <v>4</v>
      </c>
      <c r="F89" s="258"/>
      <c r="G89" s="194"/>
      <c r="H89" s="194"/>
      <c r="I89" s="221" t="str">
        <f t="shared" si="7"/>
        <v xml:space="preserve">  </v>
      </c>
      <c r="J89" s="282"/>
      <c r="K89" s="232" t="str">
        <f>+IFERROR(VLOOKUP($J89,'10 FORMULAS'!$B$53:$C$53,2,0),"")</f>
        <v/>
      </c>
      <c r="L89" s="232" t="str">
        <f t="shared" si="8"/>
        <v/>
      </c>
      <c r="M89" s="278"/>
      <c r="N89" s="232" t="str">
        <f>+IFERROR(VLOOKUP($M89,'10 FORMULAS'!$B$54:$C$55,2,0),"")</f>
        <v/>
      </c>
      <c r="O89" s="279"/>
      <c r="P89" s="279"/>
      <c r="Q89" s="279"/>
      <c r="R89" s="279"/>
      <c r="S89" s="232" t="str">
        <f t="shared" si="9"/>
        <v/>
      </c>
      <c r="T89" s="232" t="str">
        <f t="shared" si="10"/>
        <v/>
      </c>
      <c r="U89" s="232" t="str">
        <f t="shared" si="11"/>
        <v/>
      </c>
      <c r="V89" s="558"/>
      <c r="W89" s="38"/>
      <c r="X89" s="228"/>
      <c r="Y89" s="229"/>
      <c r="Z89" s="229"/>
    </row>
    <row r="90" spans="1:26" ht="29.45" customHeight="1" x14ac:dyDescent="0.25">
      <c r="A90" s="564"/>
      <c r="B90" s="567"/>
      <c r="C90" s="548"/>
      <c r="D90" s="551"/>
      <c r="E90" s="277">
        <v>5</v>
      </c>
      <c r="F90" s="258"/>
      <c r="G90" s="194"/>
      <c r="H90" s="194"/>
      <c r="I90" s="221" t="str">
        <f t="shared" si="7"/>
        <v xml:space="preserve">  </v>
      </c>
      <c r="J90" s="282"/>
      <c r="K90" s="232" t="str">
        <f>+IFERROR(VLOOKUP($J90,'10 FORMULAS'!$B$53:$C$53,2,0),"")</f>
        <v/>
      </c>
      <c r="L90" s="232" t="str">
        <f t="shared" si="8"/>
        <v/>
      </c>
      <c r="M90" s="278"/>
      <c r="N90" s="232" t="str">
        <f>+IFERROR(VLOOKUP($M90,'10 FORMULAS'!$B$54:$C$55,2,0),"")</f>
        <v/>
      </c>
      <c r="O90" s="279"/>
      <c r="P90" s="279"/>
      <c r="Q90" s="279"/>
      <c r="R90" s="279"/>
      <c r="S90" s="232" t="str">
        <f t="shared" si="9"/>
        <v/>
      </c>
      <c r="T90" s="232" t="str">
        <f t="shared" si="10"/>
        <v/>
      </c>
      <c r="U90" s="232" t="str">
        <f t="shared" si="11"/>
        <v/>
      </c>
      <c r="V90" s="558"/>
      <c r="W90" s="38"/>
      <c r="X90" s="228"/>
      <c r="Y90" s="229"/>
      <c r="Z90" s="229"/>
    </row>
    <row r="91" spans="1:26" ht="29.45" customHeight="1" thickBot="1" x14ac:dyDescent="0.3">
      <c r="A91" s="565"/>
      <c r="B91" s="568"/>
      <c r="C91" s="549"/>
      <c r="D91" s="552"/>
      <c r="E91" s="280">
        <v>6</v>
      </c>
      <c r="F91" s="261"/>
      <c r="G91" s="195"/>
      <c r="H91" s="195"/>
      <c r="I91" s="221" t="str">
        <f t="shared" si="7"/>
        <v xml:space="preserve">  </v>
      </c>
      <c r="J91" s="282"/>
      <c r="K91" s="232" t="str">
        <f>+IFERROR(VLOOKUP($J91,'10 FORMULAS'!$B$53:$C$53,2,0),"")</f>
        <v/>
      </c>
      <c r="L91" s="232" t="str">
        <f t="shared" si="8"/>
        <v/>
      </c>
      <c r="M91" s="278"/>
      <c r="N91" s="232" t="str">
        <f>+IFERROR(VLOOKUP($M91,'10 FORMULAS'!$B$54:$C$55,2,0),"")</f>
        <v/>
      </c>
      <c r="O91" s="279"/>
      <c r="P91" s="279"/>
      <c r="Q91" s="279"/>
      <c r="R91" s="279"/>
      <c r="S91" s="232" t="str">
        <f t="shared" si="9"/>
        <v/>
      </c>
      <c r="T91" s="232" t="str">
        <f t="shared" si="10"/>
        <v/>
      </c>
      <c r="U91" s="232" t="str">
        <f t="shared" si="11"/>
        <v/>
      </c>
      <c r="V91" s="559"/>
      <c r="W91" s="38"/>
    </row>
    <row r="92" spans="1:26" ht="29.45" customHeight="1" x14ac:dyDescent="0.25">
      <c r="A92" s="563" t="str">
        <f>'2 CONTEXTO E IDENTIFICACIÓN'!A23</f>
        <v>R15</v>
      </c>
      <c r="B92" s="566" t="str">
        <f>+'2 CONTEXTO E IDENTIFICACIÓN'!J23</f>
        <v xml:space="preserve"> por a causa de </v>
      </c>
      <c r="C92" s="547" t="str">
        <f>+'3 PROBABIL E IMPACTO INHERENTE'!E23</f>
        <v/>
      </c>
      <c r="D92" s="550" t="str">
        <f>+'3 PROBABIL E IMPACTO INHERENTE'!M23</f>
        <v/>
      </c>
      <c r="E92" s="281">
        <v>1</v>
      </c>
      <c r="F92" s="259"/>
      <c r="G92" s="52"/>
      <c r="H92" s="52"/>
      <c r="I92" s="221" t="str">
        <f t="shared" si="7"/>
        <v xml:space="preserve">  </v>
      </c>
      <c r="J92" s="282"/>
      <c r="K92" s="232" t="str">
        <f>+IFERROR(VLOOKUP($J92,'10 FORMULAS'!$B$53:$C$53,2,0),"")</f>
        <v/>
      </c>
      <c r="L92" s="232" t="str">
        <f t="shared" si="8"/>
        <v/>
      </c>
      <c r="M92" s="278"/>
      <c r="N92" s="232" t="str">
        <f>+IFERROR(VLOOKUP($M92,'10 FORMULAS'!$B$54:$C$55,2,0),"")</f>
        <v/>
      </c>
      <c r="O92" s="279"/>
      <c r="P92" s="279"/>
      <c r="Q92" s="279"/>
      <c r="R92" s="279"/>
      <c r="S92" s="232" t="str">
        <f t="shared" si="9"/>
        <v/>
      </c>
      <c r="T92" s="232" t="str">
        <f t="shared" si="10"/>
        <v/>
      </c>
      <c r="U92" s="232" t="str">
        <f t="shared" si="11"/>
        <v/>
      </c>
      <c r="V92" s="557"/>
      <c r="W92" s="38"/>
      <c r="X92" s="228"/>
      <c r="Y92" s="229"/>
      <c r="Z92" s="229"/>
    </row>
    <row r="93" spans="1:26" ht="29.45" customHeight="1" x14ac:dyDescent="0.25">
      <c r="A93" s="564"/>
      <c r="B93" s="567"/>
      <c r="C93" s="548"/>
      <c r="D93" s="551"/>
      <c r="E93" s="277">
        <v>2</v>
      </c>
      <c r="F93" s="258"/>
      <c r="G93" s="194"/>
      <c r="H93" s="194"/>
      <c r="I93" s="221" t="str">
        <f t="shared" si="7"/>
        <v xml:space="preserve">  </v>
      </c>
      <c r="J93" s="282"/>
      <c r="K93" s="232" t="str">
        <f>+IFERROR(VLOOKUP($J93,'10 FORMULAS'!$B$53:$C$53,2,0),"")</f>
        <v/>
      </c>
      <c r="L93" s="232" t="str">
        <f t="shared" si="8"/>
        <v/>
      </c>
      <c r="M93" s="278"/>
      <c r="N93" s="232" t="str">
        <f>+IFERROR(VLOOKUP($M93,'10 FORMULAS'!$B$54:$C$55,2,0),"")</f>
        <v/>
      </c>
      <c r="O93" s="279"/>
      <c r="P93" s="279"/>
      <c r="Q93" s="279"/>
      <c r="R93" s="279"/>
      <c r="S93" s="232" t="str">
        <f t="shared" si="9"/>
        <v/>
      </c>
      <c r="T93" s="232" t="str">
        <f t="shared" si="10"/>
        <v/>
      </c>
      <c r="U93" s="232" t="str">
        <f t="shared" si="11"/>
        <v/>
      </c>
      <c r="V93" s="558"/>
      <c r="W93" s="38"/>
      <c r="X93" s="228"/>
      <c r="Y93" s="229"/>
      <c r="Z93" s="229"/>
    </row>
    <row r="94" spans="1:26" ht="29.45" customHeight="1" x14ac:dyDescent="0.25">
      <c r="A94" s="564"/>
      <c r="B94" s="567"/>
      <c r="C94" s="548"/>
      <c r="D94" s="551"/>
      <c r="E94" s="277">
        <v>3</v>
      </c>
      <c r="F94" s="258"/>
      <c r="G94" s="194"/>
      <c r="H94" s="194"/>
      <c r="I94" s="221" t="str">
        <f t="shared" si="7"/>
        <v xml:space="preserve">  </v>
      </c>
      <c r="J94" s="282"/>
      <c r="K94" s="232" t="str">
        <f>+IFERROR(VLOOKUP($J94,'10 FORMULAS'!$B$53:$C$53,2,0),"")</f>
        <v/>
      </c>
      <c r="L94" s="232" t="str">
        <f t="shared" si="8"/>
        <v/>
      </c>
      <c r="M94" s="278"/>
      <c r="N94" s="232" t="str">
        <f>+IFERROR(VLOOKUP($M94,'10 FORMULAS'!$B$54:$C$55,2,0),"")</f>
        <v/>
      </c>
      <c r="O94" s="279"/>
      <c r="P94" s="279"/>
      <c r="Q94" s="279"/>
      <c r="R94" s="279"/>
      <c r="S94" s="232" t="str">
        <f t="shared" si="9"/>
        <v/>
      </c>
      <c r="T94" s="232" t="str">
        <f t="shared" si="10"/>
        <v/>
      </c>
      <c r="U94" s="232" t="str">
        <f t="shared" si="11"/>
        <v/>
      </c>
      <c r="V94" s="558"/>
      <c r="W94" s="38"/>
      <c r="X94" s="228"/>
      <c r="Y94" s="229"/>
      <c r="Z94" s="229"/>
    </row>
    <row r="95" spans="1:26" ht="29.45" customHeight="1" x14ac:dyDescent="0.25">
      <c r="A95" s="564"/>
      <c r="B95" s="567"/>
      <c r="C95" s="548"/>
      <c r="D95" s="551"/>
      <c r="E95" s="277">
        <v>4</v>
      </c>
      <c r="F95" s="258"/>
      <c r="G95" s="194"/>
      <c r="H95" s="194"/>
      <c r="I95" s="221" t="str">
        <f t="shared" si="7"/>
        <v xml:space="preserve">  </v>
      </c>
      <c r="J95" s="282"/>
      <c r="K95" s="232" t="str">
        <f>+IFERROR(VLOOKUP($J95,'10 FORMULAS'!$B$53:$C$53,2,0),"")</f>
        <v/>
      </c>
      <c r="L95" s="232" t="str">
        <f t="shared" si="8"/>
        <v/>
      </c>
      <c r="M95" s="278"/>
      <c r="N95" s="232" t="str">
        <f>+IFERROR(VLOOKUP($M95,'10 FORMULAS'!$B$54:$C$55,2,0),"")</f>
        <v/>
      </c>
      <c r="O95" s="279"/>
      <c r="P95" s="279"/>
      <c r="Q95" s="279"/>
      <c r="R95" s="279"/>
      <c r="S95" s="232" t="str">
        <f t="shared" si="9"/>
        <v/>
      </c>
      <c r="T95" s="232" t="str">
        <f t="shared" si="10"/>
        <v/>
      </c>
      <c r="U95" s="232" t="str">
        <f t="shared" si="11"/>
        <v/>
      </c>
      <c r="V95" s="558"/>
      <c r="W95" s="38"/>
      <c r="X95" s="228"/>
      <c r="Y95" s="229"/>
      <c r="Z95" s="229"/>
    </row>
    <row r="96" spans="1:26" ht="29.45" customHeight="1" x14ac:dyDescent="0.25">
      <c r="A96" s="564"/>
      <c r="B96" s="567"/>
      <c r="C96" s="548"/>
      <c r="D96" s="551"/>
      <c r="E96" s="277">
        <v>5</v>
      </c>
      <c r="F96" s="258"/>
      <c r="G96" s="194"/>
      <c r="H96" s="194"/>
      <c r="I96" s="221" t="str">
        <f t="shared" si="7"/>
        <v xml:space="preserve">  </v>
      </c>
      <c r="J96" s="282"/>
      <c r="K96" s="232" t="str">
        <f>+IFERROR(VLOOKUP($J96,'10 FORMULAS'!$B$53:$C$53,2,0),"")</f>
        <v/>
      </c>
      <c r="L96" s="232" t="str">
        <f t="shared" si="8"/>
        <v/>
      </c>
      <c r="M96" s="278"/>
      <c r="N96" s="232" t="str">
        <f>+IFERROR(VLOOKUP($M96,'10 FORMULAS'!$B$54:$C$55,2,0),"")</f>
        <v/>
      </c>
      <c r="O96" s="279"/>
      <c r="P96" s="279"/>
      <c r="Q96" s="279"/>
      <c r="R96" s="279"/>
      <c r="S96" s="232" t="str">
        <f t="shared" si="9"/>
        <v/>
      </c>
      <c r="T96" s="232" t="str">
        <f t="shared" si="10"/>
        <v/>
      </c>
      <c r="U96" s="232" t="str">
        <f t="shared" si="11"/>
        <v/>
      </c>
      <c r="V96" s="558"/>
      <c r="W96" s="38"/>
      <c r="X96" s="228"/>
      <c r="Y96" s="229"/>
      <c r="Z96" s="229"/>
    </row>
    <row r="97" spans="1:26" ht="29.45" customHeight="1" thickBot="1" x14ac:dyDescent="0.3">
      <c r="A97" s="565"/>
      <c r="B97" s="568"/>
      <c r="C97" s="549"/>
      <c r="D97" s="552"/>
      <c r="E97" s="280">
        <v>6</v>
      </c>
      <c r="F97" s="261"/>
      <c r="G97" s="195"/>
      <c r="H97" s="195"/>
      <c r="I97" s="221" t="str">
        <f t="shared" si="7"/>
        <v xml:space="preserve">  </v>
      </c>
      <c r="J97" s="282"/>
      <c r="K97" s="232" t="str">
        <f>+IFERROR(VLOOKUP($J97,'10 FORMULAS'!$B$53:$C$53,2,0),"")</f>
        <v/>
      </c>
      <c r="L97" s="232" t="str">
        <f t="shared" si="8"/>
        <v/>
      </c>
      <c r="M97" s="278"/>
      <c r="N97" s="232" t="str">
        <f>+IFERROR(VLOOKUP($M97,'10 FORMULAS'!$B$54:$C$55,2,0),"")</f>
        <v/>
      </c>
      <c r="O97" s="279"/>
      <c r="P97" s="279"/>
      <c r="Q97" s="279"/>
      <c r="R97" s="279"/>
      <c r="S97" s="232" t="str">
        <f t="shared" si="9"/>
        <v/>
      </c>
      <c r="T97" s="232" t="str">
        <f t="shared" si="10"/>
        <v/>
      </c>
      <c r="U97" s="232" t="str">
        <f t="shared" si="11"/>
        <v/>
      </c>
      <c r="V97" s="559"/>
      <c r="W97" s="38"/>
    </row>
    <row r="98" spans="1:26" ht="29.45" customHeight="1" x14ac:dyDescent="0.25">
      <c r="A98" s="563" t="str">
        <f>'2 CONTEXTO E IDENTIFICACIÓN'!A24</f>
        <v>R16</v>
      </c>
      <c r="B98" s="566" t="str">
        <f>+'2 CONTEXTO E IDENTIFICACIÓN'!J24</f>
        <v xml:space="preserve"> por a causa de </v>
      </c>
      <c r="C98" s="547" t="str">
        <f>+'3 PROBABIL E IMPACTO INHERENTE'!E24</f>
        <v/>
      </c>
      <c r="D98" s="550" t="str">
        <f>+'3 PROBABIL E IMPACTO INHERENTE'!M24</f>
        <v/>
      </c>
      <c r="E98" s="281">
        <v>1</v>
      </c>
      <c r="F98" s="259"/>
      <c r="G98" s="52"/>
      <c r="H98" s="52"/>
      <c r="I98" s="221" t="str">
        <f t="shared" si="7"/>
        <v xml:space="preserve">  </v>
      </c>
      <c r="J98" s="282"/>
      <c r="K98" s="232" t="str">
        <f>+IFERROR(VLOOKUP($J98,'10 FORMULAS'!$B$53:$C$53,2,0),"")</f>
        <v/>
      </c>
      <c r="L98" s="232" t="str">
        <f t="shared" si="8"/>
        <v/>
      </c>
      <c r="M98" s="278"/>
      <c r="N98" s="232" t="str">
        <f>+IFERROR(VLOOKUP($M98,'10 FORMULAS'!$B$54:$C$55,2,0),"")</f>
        <v/>
      </c>
      <c r="O98" s="279"/>
      <c r="P98" s="279"/>
      <c r="Q98" s="279"/>
      <c r="R98" s="279"/>
      <c r="S98" s="232" t="str">
        <f t="shared" si="9"/>
        <v/>
      </c>
      <c r="T98" s="232" t="str">
        <f t="shared" si="10"/>
        <v/>
      </c>
      <c r="U98" s="232" t="str">
        <f t="shared" si="11"/>
        <v/>
      </c>
      <c r="V98" s="557"/>
      <c r="W98" s="38"/>
      <c r="X98" s="228"/>
      <c r="Y98" s="229"/>
      <c r="Z98" s="229"/>
    </row>
    <row r="99" spans="1:26" ht="29.45" customHeight="1" x14ac:dyDescent="0.25">
      <c r="A99" s="564"/>
      <c r="B99" s="567"/>
      <c r="C99" s="548"/>
      <c r="D99" s="551"/>
      <c r="E99" s="277">
        <v>2</v>
      </c>
      <c r="F99" s="258"/>
      <c r="G99" s="194"/>
      <c r="H99" s="194"/>
      <c r="I99" s="221" t="str">
        <f t="shared" si="7"/>
        <v xml:space="preserve">  </v>
      </c>
      <c r="J99" s="282"/>
      <c r="K99" s="232" t="str">
        <f>+IFERROR(VLOOKUP($J99,'10 FORMULAS'!$B$53:$C$53,2,0),"")</f>
        <v/>
      </c>
      <c r="L99" s="232" t="str">
        <f t="shared" si="8"/>
        <v/>
      </c>
      <c r="M99" s="278"/>
      <c r="N99" s="232" t="str">
        <f>+IFERROR(VLOOKUP($M99,'10 FORMULAS'!$B$54:$C$55,2,0),"")</f>
        <v/>
      </c>
      <c r="O99" s="279"/>
      <c r="P99" s="279"/>
      <c r="Q99" s="279"/>
      <c r="R99" s="279"/>
      <c r="S99" s="232" t="str">
        <f t="shared" si="9"/>
        <v/>
      </c>
      <c r="T99" s="232" t="str">
        <f t="shared" si="10"/>
        <v/>
      </c>
      <c r="U99" s="232" t="str">
        <f t="shared" si="11"/>
        <v/>
      </c>
      <c r="V99" s="558"/>
      <c r="W99" s="38"/>
      <c r="X99" s="228"/>
      <c r="Y99" s="229"/>
      <c r="Z99" s="229"/>
    </row>
    <row r="100" spans="1:26" ht="29.45" customHeight="1" x14ac:dyDescent="0.25">
      <c r="A100" s="564"/>
      <c r="B100" s="567"/>
      <c r="C100" s="548"/>
      <c r="D100" s="551"/>
      <c r="E100" s="277">
        <v>3</v>
      </c>
      <c r="F100" s="258"/>
      <c r="G100" s="194"/>
      <c r="H100" s="194"/>
      <c r="I100" s="221" t="str">
        <f t="shared" si="7"/>
        <v xml:space="preserve">  </v>
      </c>
      <c r="J100" s="282"/>
      <c r="K100" s="232" t="str">
        <f>+IFERROR(VLOOKUP($J100,'10 FORMULAS'!$B$53:$C$53,2,0),"")</f>
        <v/>
      </c>
      <c r="L100" s="232" t="str">
        <f t="shared" si="8"/>
        <v/>
      </c>
      <c r="M100" s="278"/>
      <c r="N100" s="232" t="str">
        <f>+IFERROR(VLOOKUP($M100,'10 FORMULAS'!$B$54:$C$55,2,0),"")</f>
        <v/>
      </c>
      <c r="O100" s="279"/>
      <c r="P100" s="279"/>
      <c r="Q100" s="279"/>
      <c r="R100" s="279"/>
      <c r="S100" s="232" t="str">
        <f t="shared" si="9"/>
        <v/>
      </c>
      <c r="T100" s="232" t="str">
        <f t="shared" si="10"/>
        <v/>
      </c>
      <c r="U100" s="232" t="str">
        <f t="shared" si="11"/>
        <v/>
      </c>
      <c r="V100" s="558"/>
      <c r="W100" s="38"/>
      <c r="X100" s="228"/>
      <c r="Y100" s="229"/>
      <c r="Z100" s="229"/>
    </row>
    <row r="101" spans="1:26" ht="29.45" customHeight="1" x14ac:dyDescent="0.25">
      <c r="A101" s="564"/>
      <c r="B101" s="567"/>
      <c r="C101" s="548"/>
      <c r="D101" s="551"/>
      <c r="E101" s="277">
        <v>4</v>
      </c>
      <c r="F101" s="258"/>
      <c r="G101" s="194"/>
      <c r="H101" s="194"/>
      <c r="I101" s="221" t="str">
        <f t="shared" si="7"/>
        <v xml:space="preserve">  </v>
      </c>
      <c r="J101" s="282"/>
      <c r="K101" s="232" t="str">
        <f>+IFERROR(VLOOKUP($J101,'10 FORMULAS'!$B$53:$C$53,2,0),"")</f>
        <v/>
      </c>
      <c r="L101" s="232" t="str">
        <f t="shared" si="8"/>
        <v/>
      </c>
      <c r="M101" s="278"/>
      <c r="N101" s="232" t="str">
        <f>+IFERROR(VLOOKUP($M101,'10 FORMULAS'!$B$54:$C$55,2,0),"")</f>
        <v/>
      </c>
      <c r="O101" s="279"/>
      <c r="P101" s="279"/>
      <c r="Q101" s="279"/>
      <c r="R101" s="279"/>
      <c r="S101" s="232" t="str">
        <f t="shared" si="9"/>
        <v/>
      </c>
      <c r="T101" s="232" t="str">
        <f t="shared" si="10"/>
        <v/>
      </c>
      <c r="U101" s="232" t="str">
        <f t="shared" si="11"/>
        <v/>
      </c>
      <c r="V101" s="558"/>
      <c r="W101" s="38"/>
      <c r="X101" s="228"/>
      <c r="Y101" s="229"/>
      <c r="Z101" s="229"/>
    </row>
    <row r="102" spans="1:26" ht="29.45" customHeight="1" x14ac:dyDescent="0.25">
      <c r="A102" s="564"/>
      <c r="B102" s="567"/>
      <c r="C102" s="548"/>
      <c r="D102" s="551"/>
      <c r="E102" s="277">
        <v>5</v>
      </c>
      <c r="F102" s="258"/>
      <c r="G102" s="194"/>
      <c r="H102" s="194"/>
      <c r="I102" s="221" t="str">
        <f t="shared" si="7"/>
        <v xml:space="preserve">  </v>
      </c>
      <c r="J102" s="282"/>
      <c r="K102" s="232" t="str">
        <f>+IFERROR(VLOOKUP($J102,'10 FORMULAS'!$B$53:$C$53,2,0),"")</f>
        <v/>
      </c>
      <c r="L102" s="232" t="str">
        <f t="shared" si="8"/>
        <v/>
      </c>
      <c r="M102" s="278"/>
      <c r="N102" s="232" t="str">
        <f>+IFERROR(VLOOKUP($M102,'10 FORMULAS'!$B$54:$C$55,2,0),"")</f>
        <v/>
      </c>
      <c r="O102" s="279"/>
      <c r="P102" s="279"/>
      <c r="Q102" s="279"/>
      <c r="R102" s="279"/>
      <c r="S102" s="232" t="str">
        <f t="shared" si="9"/>
        <v/>
      </c>
      <c r="T102" s="232" t="str">
        <f t="shared" si="10"/>
        <v/>
      </c>
      <c r="U102" s="232" t="str">
        <f t="shared" si="11"/>
        <v/>
      </c>
      <c r="V102" s="558"/>
      <c r="W102" s="38"/>
      <c r="X102" s="228"/>
      <c r="Y102" s="229"/>
      <c r="Z102" s="229"/>
    </row>
    <row r="103" spans="1:26" ht="29.45" customHeight="1" thickBot="1" x14ac:dyDescent="0.3">
      <c r="A103" s="565"/>
      <c r="B103" s="568"/>
      <c r="C103" s="549"/>
      <c r="D103" s="552"/>
      <c r="E103" s="280">
        <v>6</v>
      </c>
      <c r="F103" s="261"/>
      <c r="G103" s="195"/>
      <c r="H103" s="195"/>
      <c r="I103" s="221" t="str">
        <f t="shared" si="7"/>
        <v xml:space="preserve">  </v>
      </c>
      <c r="J103" s="282"/>
      <c r="K103" s="232" t="str">
        <f>+IFERROR(VLOOKUP($J103,'10 FORMULAS'!$B$53:$C$53,2,0),"")</f>
        <v/>
      </c>
      <c r="L103" s="232" t="str">
        <f t="shared" si="8"/>
        <v/>
      </c>
      <c r="M103" s="278"/>
      <c r="N103" s="232" t="str">
        <f>+IFERROR(VLOOKUP($M103,'10 FORMULAS'!$B$54:$C$55,2,0),"")</f>
        <v/>
      </c>
      <c r="O103" s="279"/>
      <c r="P103" s="279"/>
      <c r="Q103" s="279"/>
      <c r="R103" s="279"/>
      <c r="S103" s="232" t="str">
        <f t="shared" si="9"/>
        <v/>
      </c>
      <c r="T103" s="232" t="str">
        <f t="shared" si="10"/>
        <v/>
      </c>
      <c r="U103" s="232" t="str">
        <f t="shared" si="11"/>
        <v/>
      </c>
      <c r="V103" s="559"/>
      <c r="W103" s="38"/>
    </row>
    <row r="104" spans="1:26" ht="29.45" customHeight="1" x14ac:dyDescent="0.25">
      <c r="A104" s="563" t="str">
        <f>'2 CONTEXTO E IDENTIFICACIÓN'!A25</f>
        <v>R17</v>
      </c>
      <c r="B104" s="566" t="str">
        <f>+'2 CONTEXTO E IDENTIFICACIÓN'!J25</f>
        <v xml:space="preserve"> por a causa de </v>
      </c>
      <c r="C104" s="547" t="str">
        <f>+'3 PROBABIL E IMPACTO INHERENTE'!E25</f>
        <v/>
      </c>
      <c r="D104" s="550" t="str">
        <f>+'3 PROBABIL E IMPACTO INHERENTE'!M25</f>
        <v/>
      </c>
      <c r="E104" s="281">
        <v>1</v>
      </c>
      <c r="F104" s="259"/>
      <c r="G104" s="52"/>
      <c r="H104" s="52"/>
      <c r="I104" s="221" t="str">
        <f t="shared" si="7"/>
        <v xml:space="preserve">  </v>
      </c>
      <c r="J104" s="282"/>
      <c r="K104" s="232" t="str">
        <f>+IFERROR(VLOOKUP($J104,'10 FORMULAS'!$B$53:$C$53,2,0),"")</f>
        <v/>
      </c>
      <c r="L104" s="232" t="str">
        <f t="shared" si="8"/>
        <v/>
      </c>
      <c r="M104" s="278"/>
      <c r="N104" s="232" t="str">
        <f>+IFERROR(VLOOKUP($M104,'10 FORMULAS'!$B$54:$C$55,2,0),"")</f>
        <v/>
      </c>
      <c r="O104" s="279"/>
      <c r="P104" s="279"/>
      <c r="Q104" s="279"/>
      <c r="R104" s="279"/>
      <c r="S104" s="232" t="str">
        <f t="shared" si="9"/>
        <v/>
      </c>
      <c r="T104" s="232" t="str">
        <f t="shared" si="10"/>
        <v/>
      </c>
      <c r="U104" s="232" t="str">
        <f t="shared" si="11"/>
        <v/>
      </c>
      <c r="V104" s="557"/>
      <c r="W104" s="38"/>
      <c r="X104" s="228"/>
      <c r="Y104" s="229"/>
      <c r="Z104" s="229"/>
    </row>
    <row r="105" spans="1:26" ht="29.45" customHeight="1" x14ac:dyDescent="0.25">
      <c r="A105" s="569"/>
      <c r="B105" s="570"/>
      <c r="C105" s="556"/>
      <c r="D105" s="554"/>
      <c r="E105" s="277">
        <v>2</v>
      </c>
      <c r="F105" s="257"/>
      <c r="G105" s="254"/>
      <c r="H105" s="254"/>
      <c r="I105" s="221" t="str">
        <f t="shared" si="7"/>
        <v xml:space="preserve">  </v>
      </c>
      <c r="J105" s="282"/>
      <c r="K105" s="232" t="str">
        <f>+IFERROR(VLOOKUP($J105,'10 FORMULAS'!$B$53:$C$53,2,0),"")</f>
        <v/>
      </c>
      <c r="L105" s="232" t="str">
        <f t="shared" si="8"/>
        <v/>
      </c>
      <c r="M105" s="278"/>
      <c r="N105" s="232" t="str">
        <f>+IFERROR(VLOOKUP($M105,'10 FORMULAS'!$B$54:$C$55,2,0),"")</f>
        <v/>
      </c>
      <c r="O105" s="279"/>
      <c r="P105" s="279"/>
      <c r="Q105" s="279"/>
      <c r="R105" s="279"/>
      <c r="S105" s="232" t="str">
        <f t="shared" si="9"/>
        <v/>
      </c>
      <c r="T105" s="232" t="str">
        <f t="shared" si="10"/>
        <v/>
      </c>
      <c r="U105" s="232" t="str">
        <f t="shared" si="11"/>
        <v/>
      </c>
      <c r="V105" s="599"/>
      <c r="W105" s="38"/>
      <c r="X105" s="228"/>
      <c r="Y105" s="229"/>
      <c r="Z105" s="229"/>
    </row>
    <row r="106" spans="1:26" ht="29.45" customHeight="1" x14ac:dyDescent="0.25">
      <c r="A106" s="569"/>
      <c r="B106" s="570"/>
      <c r="C106" s="556"/>
      <c r="D106" s="554"/>
      <c r="E106" s="277">
        <v>3</v>
      </c>
      <c r="F106" s="257"/>
      <c r="G106" s="254"/>
      <c r="H106" s="254"/>
      <c r="I106" s="221" t="str">
        <f t="shared" si="7"/>
        <v xml:space="preserve">  </v>
      </c>
      <c r="J106" s="282"/>
      <c r="K106" s="232" t="str">
        <f>+IFERROR(VLOOKUP($J106,'10 FORMULAS'!$B$53:$C$53,2,0),"")</f>
        <v/>
      </c>
      <c r="L106" s="232" t="str">
        <f t="shared" si="8"/>
        <v/>
      </c>
      <c r="M106" s="278"/>
      <c r="N106" s="232" t="str">
        <f>+IFERROR(VLOOKUP($M106,'10 FORMULAS'!$B$54:$C$55,2,0),"")</f>
        <v/>
      </c>
      <c r="O106" s="279"/>
      <c r="P106" s="279"/>
      <c r="Q106" s="279"/>
      <c r="R106" s="279"/>
      <c r="S106" s="232" t="str">
        <f t="shared" si="9"/>
        <v/>
      </c>
      <c r="T106" s="232" t="str">
        <f t="shared" si="10"/>
        <v/>
      </c>
      <c r="U106" s="232" t="str">
        <f t="shared" si="11"/>
        <v/>
      </c>
      <c r="V106" s="599"/>
      <c r="W106" s="38"/>
      <c r="X106" s="228"/>
      <c r="Y106" s="229"/>
      <c r="Z106" s="229"/>
    </row>
    <row r="107" spans="1:26" ht="29.45" customHeight="1" x14ac:dyDescent="0.25">
      <c r="A107" s="564"/>
      <c r="B107" s="567"/>
      <c r="C107" s="548"/>
      <c r="D107" s="551"/>
      <c r="E107" s="277">
        <v>4</v>
      </c>
      <c r="F107" s="258"/>
      <c r="G107" s="194"/>
      <c r="H107" s="194"/>
      <c r="I107" s="221" t="str">
        <f t="shared" si="7"/>
        <v xml:space="preserve">  </v>
      </c>
      <c r="J107" s="282"/>
      <c r="K107" s="232" t="str">
        <f>+IFERROR(VLOOKUP($J107,'10 FORMULAS'!$B$53:$C$53,2,0),"")</f>
        <v/>
      </c>
      <c r="L107" s="232" t="str">
        <f t="shared" si="8"/>
        <v/>
      </c>
      <c r="M107" s="278"/>
      <c r="N107" s="232" t="str">
        <f>+IFERROR(VLOOKUP($M107,'10 FORMULAS'!$B$54:$C$55,2,0),"")</f>
        <v/>
      </c>
      <c r="O107" s="279"/>
      <c r="P107" s="279"/>
      <c r="Q107" s="279"/>
      <c r="R107" s="279"/>
      <c r="S107" s="232" t="str">
        <f t="shared" si="9"/>
        <v/>
      </c>
      <c r="T107" s="232" t="str">
        <f t="shared" si="10"/>
        <v/>
      </c>
      <c r="U107" s="232" t="str">
        <f t="shared" si="11"/>
        <v/>
      </c>
      <c r="V107" s="558"/>
      <c r="W107" s="38"/>
      <c r="X107" s="228"/>
      <c r="Y107" s="229"/>
      <c r="Z107" s="229"/>
    </row>
    <row r="108" spans="1:26" ht="29.45" customHeight="1" x14ac:dyDescent="0.25">
      <c r="A108" s="564"/>
      <c r="B108" s="567"/>
      <c r="C108" s="548"/>
      <c r="D108" s="551"/>
      <c r="E108" s="277">
        <v>5</v>
      </c>
      <c r="F108" s="258"/>
      <c r="G108" s="194"/>
      <c r="H108" s="194"/>
      <c r="I108" s="221" t="str">
        <f t="shared" si="7"/>
        <v xml:space="preserve">  </v>
      </c>
      <c r="J108" s="282"/>
      <c r="K108" s="232" t="str">
        <f>+IFERROR(VLOOKUP($J108,'10 FORMULAS'!$B$53:$C$53,2,0),"")</f>
        <v/>
      </c>
      <c r="L108" s="232" t="str">
        <f t="shared" si="8"/>
        <v/>
      </c>
      <c r="M108" s="278"/>
      <c r="N108" s="232" t="str">
        <f>+IFERROR(VLOOKUP($M108,'10 FORMULAS'!$B$54:$C$55,2,0),"")</f>
        <v/>
      </c>
      <c r="O108" s="279"/>
      <c r="P108" s="279"/>
      <c r="Q108" s="279"/>
      <c r="R108" s="279"/>
      <c r="S108" s="232" t="str">
        <f t="shared" si="9"/>
        <v/>
      </c>
      <c r="T108" s="232" t="str">
        <f t="shared" si="10"/>
        <v/>
      </c>
      <c r="U108" s="232" t="str">
        <f t="shared" si="11"/>
        <v/>
      </c>
      <c r="V108" s="558"/>
      <c r="W108" s="38"/>
      <c r="X108" s="228"/>
      <c r="Y108" s="229"/>
      <c r="Z108" s="229"/>
    </row>
    <row r="109" spans="1:26" ht="29.45" customHeight="1" thickBot="1" x14ac:dyDescent="0.3">
      <c r="A109" s="565"/>
      <c r="B109" s="568"/>
      <c r="C109" s="549"/>
      <c r="D109" s="552"/>
      <c r="E109" s="280">
        <v>6</v>
      </c>
      <c r="F109" s="261"/>
      <c r="G109" s="195"/>
      <c r="H109" s="195"/>
      <c r="I109" s="221" t="str">
        <f t="shared" si="7"/>
        <v xml:space="preserve">  </v>
      </c>
      <c r="J109" s="282"/>
      <c r="K109" s="232" t="str">
        <f>+IFERROR(VLOOKUP($J109,'10 FORMULAS'!$B$53:$C$53,2,0),"")</f>
        <v/>
      </c>
      <c r="L109" s="232" t="str">
        <f t="shared" si="8"/>
        <v/>
      </c>
      <c r="M109" s="278"/>
      <c r="N109" s="232" t="str">
        <f>+IFERROR(VLOOKUP($M109,'10 FORMULAS'!$B$54:$C$55,2,0),"")</f>
        <v/>
      </c>
      <c r="O109" s="279"/>
      <c r="P109" s="279"/>
      <c r="Q109" s="279"/>
      <c r="R109" s="279"/>
      <c r="S109" s="232" t="str">
        <f t="shared" si="9"/>
        <v/>
      </c>
      <c r="T109" s="232" t="str">
        <f t="shared" si="10"/>
        <v/>
      </c>
      <c r="U109" s="232" t="str">
        <f t="shared" si="11"/>
        <v/>
      </c>
      <c r="V109" s="559"/>
      <c r="W109" s="38"/>
    </row>
    <row r="110" spans="1:26" ht="29.45" customHeight="1" x14ac:dyDescent="0.25">
      <c r="A110" s="563" t="str">
        <f>'2 CONTEXTO E IDENTIFICACIÓN'!A26</f>
        <v>R18</v>
      </c>
      <c r="B110" s="566" t="str">
        <f>+'2 CONTEXTO E IDENTIFICACIÓN'!J26</f>
        <v xml:space="preserve"> por a causa de </v>
      </c>
      <c r="C110" s="547" t="str">
        <f>+'3 PROBABIL E IMPACTO INHERENTE'!E26</f>
        <v/>
      </c>
      <c r="D110" s="550" t="str">
        <f>+'3 PROBABIL E IMPACTO INHERENTE'!M26</f>
        <v/>
      </c>
      <c r="E110" s="281">
        <v>1</v>
      </c>
      <c r="F110" s="259"/>
      <c r="G110" s="52"/>
      <c r="H110" s="52"/>
      <c r="I110" s="221" t="str">
        <f t="shared" si="7"/>
        <v xml:space="preserve">  </v>
      </c>
      <c r="J110" s="282"/>
      <c r="K110" s="232" t="str">
        <f>+IFERROR(VLOOKUP($J110,'10 FORMULAS'!$B$53:$C$53,2,0),"")</f>
        <v/>
      </c>
      <c r="L110" s="232" t="str">
        <f t="shared" si="8"/>
        <v/>
      </c>
      <c r="M110" s="278"/>
      <c r="N110" s="232" t="str">
        <f>+IFERROR(VLOOKUP($M110,'10 FORMULAS'!$B$54:$C$55,2,0),"")</f>
        <v/>
      </c>
      <c r="O110" s="279"/>
      <c r="P110" s="279"/>
      <c r="Q110" s="279"/>
      <c r="R110" s="279"/>
      <c r="S110" s="232" t="str">
        <f t="shared" si="9"/>
        <v/>
      </c>
      <c r="T110" s="232" t="str">
        <f t="shared" si="10"/>
        <v/>
      </c>
      <c r="U110" s="232" t="str">
        <f t="shared" si="11"/>
        <v/>
      </c>
      <c r="V110" s="557"/>
      <c r="W110" s="38"/>
      <c r="X110" s="228"/>
      <c r="Y110" s="229"/>
      <c r="Z110" s="229"/>
    </row>
    <row r="111" spans="1:26" ht="29.45" customHeight="1" x14ac:dyDescent="0.25">
      <c r="A111" s="569"/>
      <c r="B111" s="570"/>
      <c r="C111" s="556"/>
      <c r="D111" s="554"/>
      <c r="E111" s="277">
        <v>2</v>
      </c>
      <c r="F111" s="257"/>
      <c r="G111" s="254"/>
      <c r="H111" s="254"/>
      <c r="I111" s="221" t="str">
        <f t="shared" si="7"/>
        <v xml:space="preserve">  </v>
      </c>
      <c r="J111" s="282"/>
      <c r="K111" s="232" t="str">
        <f>+IFERROR(VLOOKUP($J111,'10 FORMULAS'!$B$53:$C$53,2,0),"")</f>
        <v/>
      </c>
      <c r="L111" s="232" t="str">
        <f t="shared" si="8"/>
        <v/>
      </c>
      <c r="M111" s="278"/>
      <c r="N111" s="232" t="str">
        <f>+IFERROR(VLOOKUP($M111,'10 FORMULAS'!$B$54:$C$55,2,0),"")</f>
        <v/>
      </c>
      <c r="O111" s="279"/>
      <c r="P111" s="279"/>
      <c r="Q111" s="279"/>
      <c r="R111" s="279"/>
      <c r="S111" s="232" t="str">
        <f t="shared" si="9"/>
        <v/>
      </c>
      <c r="T111" s="232" t="str">
        <f t="shared" si="10"/>
        <v/>
      </c>
      <c r="U111" s="232" t="str">
        <f t="shared" si="11"/>
        <v/>
      </c>
      <c r="V111" s="599"/>
      <c r="W111" s="38"/>
      <c r="X111" s="228"/>
      <c r="Y111" s="229"/>
      <c r="Z111" s="229"/>
    </row>
    <row r="112" spans="1:26" ht="29.45" customHeight="1" x14ac:dyDescent="0.25">
      <c r="A112" s="569"/>
      <c r="B112" s="570"/>
      <c r="C112" s="556"/>
      <c r="D112" s="554"/>
      <c r="E112" s="277">
        <v>3</v>
      </c>
      <c r="F112" s="257"/>
      <c r="G112" s="254"/>
      <c r="H112" s="254"/>
      <c r="I112" s="221" t="str">
        <f t="shared" si="7"/>
        <v xml:space="preserve">  </v>
      </c>
      <c r="J112" s="282"/>
      <c r="K112" s="232" t="str">
        <f>+IFERROR(VLOOKUP($J112,'10 FORMULAS'!$B$53:$C$53,2,0),"")</f>
        <v/>
      </c>
      <c r="L112" s="232" t="str">
        <f t="shared" si="8"/>
        <v/>
      </c>
      <c r="M112" s="278"/>
      <c r="N112" s="232" t="str">
        <f>+IFERROR(VLOOKUP($M112,'10 FORMULAS'!$B$54:$C$55,2,0),"")</f>
        <v/>
      </c>
      <c r="O112" s="279"/>
      <c r="P112" s="279"/>
      <c r="Q112" s="279"/>
      <c r="R112" s="279"/>
      <c r="S112" s="232" t="str">
        <f t="shared" si="9"/>
        <v/>
      </c>
      <c r="T112" s="232" t="str">
        <f t="shared" si="10"/>
        <v/>
      </c>
      <c r="U112" s="232" t="str">
        <f t="shared" si="11"/>
        <v/>
      </c>
      <c r="V112" s="599"/>
      <c r="W112" s="38"/>
      <c r="X112" s="228"/>
      <c r="Y112" s="229"/>
      <c r="Z112" s="229"/>
    </row>
    <row r="113" spans="1:26" ht="29.45" customHeight="1" x14ac:dyDescent="0.25">
      <c r="A113" s="564"/>
      <c r="B113" s="567"/>
      <c r="C113" s="548"/>
      <c r="D113" s="551"/>
      <c r="E113" s="277">
        <v>4</v>
      </c>
      <c r="F113" s="258"/>
      <c r="G113" s="194"/>
      <c r="H113" s="194"/>
      <c r="I113" s="221" t="str">
        <f t="shared" si="7"/>
        <v xml:space="preserve">  </v>
      </c>
      <c r="J113" s="282"/>
      <c r="K113" s="232" t="str">
        <f>+IFERROR(VLOOKUP($J113,'10 FORMULAS'!$B$53:$C$53,2,0),"")</f>
        <v/>
      </c>
      <c r="L113" s="232" t="str">
        <f t="shared" si="8"/>
        <v/>
      </c>
      <c r="M113" s="278"/>
      <c r="N113" s="232" t="str">
        <f>+IFERROR(VLOOKUP($M113,'10 FORMULAS'!$B$54:$C$55,2,0),"")</f>
        <v/>
      </c>
      <c r="O113" s="279"/>
      <c r="P113" s="279"/>
      <c r="Q113" s="279"/>
      <c r="R113" s="279"/>
      <c r="S113" s="232" t="str">
        <f t="shared" si="9"/>
        <v/>
      </c>
      <c r="T113" s="232" t="str">
        <f t="shared" si="10"/>
        <v/>
      </c>
      <c r="U113" s="232" t="str">
        <f t="shared" si="11"/>
        <v/>
      </c>
      <c r="V113" s="558"/>
      <c r="W113" s="38"/>
      <c r="X113" s="228"/>
      <c r="Y113" s="229"/>
      <c r="Z113" s="229"/>
    </row>
    <row r="114" spans="1:26" ht="29.45" customHeight="1" x14ac:dyDescent="0.25">
      <c r="A114" s="564"/>
      <c r="B114" s="567"/>
      <c r="C114" s="548"/>
      <c r="D114" s="551"/>
      <c r="E114" s="277">
        <v>5</v>
      </c>
      <c r="F114" s="258"/>
      <c r="G114" s="194"/>
      <c r="H114" s="194"/>
      <c r="I114" s="221" t="str">
        <f t="shared" si="7"/>
        <v xml:space="preserve">  </v>
      </c>
      <c r="J114" s="282"/>
      <c r="K114" s="232" t="str">
        <f>+IFERROR(VLOOKUP($J114,'10 FORMULAS'!$B$53:$C$53,2,0),"")</f>
        <v/>
      </c>
      <c r="L114" s="232" t="str">
        <f t="shared" si="8"/>
        <v/>
      </c>
      <c r="M114" s="278"/>
      <c r="N114" s="232" t="str">
        <f>+IFERROR(VLOOKUP($M114,'10 FORMULAS'!$B$54:$C$55,2,0),"")</f>
        <v/>
      </c>
      <c r="O114" s="279"/>
      <c r="P114" s="279"/>
      <c r="Q114" s="279"/>
      <c r="R114" s="279"/>
      <c r="S114" s="232" t="str">
        <f t="shared" si="9"/>
        <v/>
      </c>
      <c r="T114" s="232" t="str">
        <f t="shared" si="10"/>
        <v/>
      </c>
      <c r="U114" s="232" t="str">
        <f t="shared" si="11"/>
        <v/>
      </c>
      <c r="V114" s="558"/>
      <c r="W114" s="38"/>
      <c r="X114" s="228"/>
      <c r="Y114" s="229"/>
      <c r="Z114" s="229"/>
    </row>
    <row r="115" spans="1:26" ht="29.45" customHeight="1" thickBot="1" x14ac:dyDescent="0.3">
      <c r="A115" s="565"/>
      <c r="B115" s="568"/>
      <c r="C115" s="549"/>
      <c r="D115" s="552"/>
      <c r="E115" s="280">
        <v>6</v>
      </c>
      <c r="F115" s="261"/>
      <c r="G115" s="195"/>
      <c r="H115" s="195"/>
      <c r="I115" s="221" t="str">
        <f t="shared" si="7"/>
        <v xml:space="preserve">  </v>
      </c>
      <c r="J115" s="282"/>
      <c r="K115" s="232" t="str">
        <f>+IFERROR(VLOOKUP($J115,'10 FORMULAS'!$B$53:$C$53,2,0),"")</f>
        <v/>
      </c>
      <c r="L115" s="232" t="str">
        <f t="shared" si="8"/>
        <v/>
      </c>
      <c r="M115" s="278"/>
      <c r="N115" s="232" t="str">
        <f>+IFERROR(VLOOKUP($M115,'10 FORMULAS'!$B$54:$C$55,2,0),"")</f>
        <v/>
      </c>
      <c r="O115" s="279"/>
      <c r="P115" s="279"/>
      <c r="Q115" s="279"/>
      <c r="R115" s="279"/>
      <c r="S115" s="232" t="str">
        <f t="shared" si="9"/>
        <v/>
      </c>
      <c r="T115" s="232" t="str">
        <f t="shared" si="10"/>
        <v/>
      </c>
      <c r="U115" s="232" t="str">
        <f t="shared" si="11"/>
        <v/>
      </c>
      <c r="V115" s="559"/>
      <c r="W115" s="38"/>
    </row>
    <row r="116" spans="1:26" ht="29.45" customHeight="1" x14ac:dyDescent="0.25">
      <c r="A116" s="563" t="str">
        <f>'2 CONTEXTO E IDENTIFICACIÓN'!A27</f>
        <v>R19</v>
      </c>
      <c r="B116" s="566" t="str">
        <f>+'2 CONTEXTO E IDENTIFICACIÓN'!J27</f>
        <v xml:space="preserve"> por a causa de </v>
      </c>
      <c r="C116" s="547" t="str">
        <f>+'3 PROBABIL E IMPACTO INHERENTE'!E27</f>
        <v/>
      </c>
      <c r="D116" s="550" t="str">
        <f>+'3 PROBABIL E IMPACTO INHERENTE'!M27</f>
        <v/>
      </c>
      <c r="E116" s="281">
        <v>1</v>
      </c>
      <c r="F116" s="259"/>
      <c r="G116" s="52"/>
      <c r="H116" s="52"/>
      <c r="I116" s="221" t="str">
        <f t="shared" si="7"/>
        <v xml:space="preserve">  </v>
      </c>
      <c r="J116" s="282"/>
      <c r="K116" s="232" t="str">
        <f>+IFERROR(VLOOKUP($J116,'10 FORMULAS'!$B$53:$C$53,2,0),"")</f>
        <v/>
      </c>
      <c r="L116" s="232" t="str">
        <f t="shared" si="8"/>
        <v/>
      </c>
      <c r="M116" s="278"/>
      <c r="N116" s="232" t="str">
        <f>+IFERROR(VLOOKUP($M116,'10 FORMULAS'!$B$54:$C$55,2,0),"")</f>
        <v/>
      </c>
      <c r="O116" s="279"/>
      <c r="P116" s="279"/>
      <c r="Q116" s="279"/>
      <c r="R116" s="279"/>
      <c r="S116" s="232" t="str">
        <f t="shared" si="9"/>
        <v/>
      </c>
      <c r="T116" s="232" t="str">
        <f t="shared" ref="T116:T127" si="12">+IFERROR(D116*S116,"")</f>
        <v/>
      </c>
      <c r="U116" s="232" t="str">
        <f t="shared" ref="U116:U127" si="13">+IFERROR(D116-T116,"")</f>
        <v/>
      </c>
      <c r="V116" s="557"/>
      <c r="W116" s="38"/>
      <c r="X116" s="228"/>
      <c r="Y116" s="229"/>
      <c r="Z116" s="229"/>
    </row>
    <row r="117" spans="1:26" ht="29.45" customHeight="1" x14ac:dyDescent="0.25">
      <c r="A117" s="569"/>
      <c r="B117" s="570"/>
      <c r="C117" s="556"/>
      <c r="D117" s="554"/>
      <c r="E117" s="277">
        <v>2</v>
      </c>
      <c r="F117" s="257"/>
      <c r="G117" s="254"/>
      <c r="H117" s="254"/>
      <c r="I117" s="221" t="str">
        <f t="shared" si="7"/>
        <v xml:space="preserve">  </v>
      </c>
      <c r="J117" s="282"/>
      <c r="K117" s="232" t="str">
        <f>+IFERROR(VLOOKUP($J117,'10 FORMULAS'!$B$53:$C$53,2,0),"")</f>
        <v/>
      </c>
      <c r="L117" s="232" t="str">
        <f t="shared" si="8"/>
        <v/>
      </c>
      <c r="M117" s="278"/>
      <c r="N117" s="232" t="str">
        <f>+IFERROR(VLOOKUP($M117,'10 FORMULAS'!$B$54:$C$55,2,0),"")</f>
        <v/>
      </c>
      <c r="O117" s="279"/>
      <c r="P117" s="279"/>
      <c r="Q117" s="279"/>
      <c r="R117" s="279"/>
      <c r="S117" s="232" t="str">
        <f t="shared" si="9"/>
        <v/>
      </c>
      <c r="T117" s="232" t="str">
        <f t="shared" si="12"/>
        <v/>
      </c>
      <c r="U117" s="232" t="str">
        <f t="shared" si="13"/>
        <v/>
      </c>
      <c r="V117" s="599"/>
      <c r="W117" s="38"/>
      <c r="X117" s="228"/>
      <c r="Y117" s="229"/>
      <c r="Z117" s="229"/>
    </row>
    <row r="118" spans="1:26" ht="29.45" customHeight="1" x14ac:dyDescent="0.25">
      <c r="A118" s="569"/>
      <c r="B118" s="570"/>
      <c r="C118" s="556"/>
      <c r="D118" s="554"/>
      <c r="E118" s="277">
        <v>3</v>
      </c>
      <c r="F118" s="257"/>
      <c r="G118" s="254"/>
      <c r="H118" s="254"/>
      <c r="I118" s="221" t="str">
        <f t="shared" si="7"/>
        <v xml:space="preserve">  </v>
      </c>
      <c r="J118" s="282"/>
      <c r="K118" s="232" t="str">
        <f>+IFERROR(VLOOKUP($J118,'10 FORMULAS'!$B$53:$C$53,2,0),"")</f>
        <v/>
      </c>
      <c r="L118" s="232" t="str">
        <f t="shared" si="8"/>
        <v/>
      </c>
      <c r="M118" s="278"/>
      <c r="N118" s="232" t="str">
        <f>+IFERROR(VLOOKUP($M118,'10 FORMULAS'!$B$54:$C$55,2,0),"")</f>
        <v/>
      </c>
      <c r="O118" s="279"/>
      <c r="P118" s="279"/>
      <c r="Q118" s="279"/>
      <c r="R118" s="279"/>
      <c r="S118" s="232" t="str">
        <f t="shared" si="9"/>
        <v/>
      </c>
      <c r="T118" s="232" t="str">
        <f t="shared" si="12"/>
        <v/>
      </c>
      <c r="U118" s="232" t="str">
        <f t="shared" si="13"/>
        <v/>
      </c>
      <c r="V118" s="599"/>
      <c r="W118" s="38"/>
      <c r="X118" s="228"/>
      <c r="Y118" s="229"/>
      <c r="Z118" s="229"/>
    </row>
    <row r="119" spans="1:26" ht="29.45" customHeight="1" x14ac:dyDescent="0.25">
      <c r="A119" s="564"/>
      <c r="B119" s="567"/>
      <c r="C119" s="548"/>
      <c r="D119" s="551"/>
      <c r="E119" s="277">
        <v>4</v>
      </c>
      <c r="F119" s="258"/>
      <c r="G119" s="194"/>
      <c r="H119" s="194"/>
      <c r="I119" s="221" t="str">
        <f t="shared" si="7"/>
        <v xml:space="preserve">  </v>
      </c>
      <c r="J119" s="282"/>
      <c r="K119" s="232" t="str">
        <f>+IFERROR(VLOOKUP($J119,'10 FORMULAS'!$B$53:$C$53,2,0),"")</f>
        <v/>
      </c>
      <c r="L119" s="232" t="str">
        <f t="shared" si="8"/>
        <v/>
      </c>
      <c r="M119" s="278"/>
      <c r="N119" s="232" t="str">
        <f>+IFERROR(VLOOKUP($M119,'10 FORMULAS'!$B$54:$C$55,2,0),"")</f>
        <v/>
      </c>
      <c r="O119" s="279"/>
      <c r="P119" s="279"/>
      <c r="Q119" s="279"/>
      <c r="R119" s="279"/>
      <c r="S119" s="232" t="str">
        <f t="shared" si="9"/>
        <v/>
      </c>
      <c r="T119" s="232" t="str">
        <f t="shared" si="12"/>
        <v/>
      </c>
      <c r="U119" s="232" t="str">
        <f t="shared" si="13"/>
        <v/>
      </c>
      <c r="V119" s="558"/>
      <c r="W119" s="38"/>
      <c r="X119" s="228"/>
      <c r="Y119" s="229"/>
      <c r="Z119" s="229"/>
    </row>
    <row r="120" spans="1:26" ht="29.45" customHeight="1" x14ac:dyDescent="0.25">
      <c r="A120" s="564"/>
      <c r="B120" s="567"/>
      <c r="C120" s="548"/>
      <c r="D120" s="551"/>
      <c r="E120" s="277">
        <v>5</v>
      </c>
      <c r="F120" s="258"/>
      <c r="G120" s="194"/>
      <c r="H120" s="194"/>
      <c r="I120" s="221" t="str">
        <f t="shared" si="7"/>
        <v xml:space="preserve">  </v>
      </c>
      <c r="J120" s="282"/>
      <c r="K120" s="232" t="str">
        <f>+IFERROR(VLOOKUP($J120,'10 FORMULAS'!$B$53:$C$53,2,0),"")</f>
        <v/>
      </c>
      <c r="L120" s="232" t="str">
        <f t="shared" si="8"/>
        <v/>
      </c>
      <c r="M120" s="278"/>
      <c r="N120" s="232" t="str">
        <f>+IFERROR(VLOOKUP($M120,'10 FORMULAS'!$B$54:$C$55,2,0),"")</f>
        <v/>
      </c>
      <c r="O120" s="279"/>
      <c r="P120" s="279"/>
      <c r="Q120" s="279"/>
      <c r="R120" s="279"/>
      <c r="S120" s="232" t="str">
        <f t="shared" si="9"/>
        <v/>
      </c>
      <c r="T120" s="232" t="str">
        <f t="shared" si="12"/>
        <v/>
      </c>
      <c r="U120" s="232" t="str">
        <f t="shared" si="13"/>
        <v/>
      </c>
      <c r="V120" s="558"/>
      <c r="W120" s="38"/>
      <c r="X120" s="228"/>
      <c r="Y120" s="229"/>
      <c r="Z120" s="229"/>
    </row>
    <row r="121" spans="1:26" ht="29.45" customHeight="1" thickBot="1" x14ac:dyDescent="0.3">
      <c r="A121" s="565"/>
      <c r="B121" s="568"/>
      <c r="C121" s="549"/>
      <c r="D121" s="552"/>
      <c r="E121" s="280">
        <v>6</v>
      </c>
      <c r="F121" s="261"/>
      <c r="G121" s="195"/>
      <c r="H121" s="195"/>
      <c r="I121" s="221" t="str">
        <f t="shared" si="7"/>
        <v xml:space="preserve">  </v>
      </c>
      <c r="J121" s="282"/>
      <c r="K121" s="232" t="str">
        <f>+IFERROR(VLOOKUP($J121,'10 FORMULAS'!$B$53:$C$53,2,0),"")</f>
        <v/>
      </c>
      <c r="L121" s="232" t="str">
        <f t="shared" si="8"/>
        <v/>
      </c>
      <c r="M121" s="278"/>
      <c r="N121" s="232" t="str">
        <f>+IFERROR(VLOOKUP($M121,'10 FORMULAS'!$B$54:$C$55,2,0),"")</f>
        <v/>
      </c>
      <c r="O121" s="279"/>
      <c r="P121" s="279"/>
      <c r="Q121" s="279"/>
      <c r="R121" s="279"/>
      <c r="S121" s="232" t="str">
        <f t="shared" si="9"/>
        <v/>
      </c>
      <c r="T121" s="232" t="str">
        <f t="shared" si="12"/>
        <v/>
      </c>
      <c r="U121" s="232" t="str">
        <f t="shared" si="13"/>
        <v/>
      </c>
      <c r="V121" s="559"/>
      <c r="W121" s="38"/>
    </row>
    <row r="122" spans="1:26" ht="29.45" customHeight="1" x14ac:dyDescent="0.25">
      <c r="A122" s="563" t="str">
        <f>'2 CONTEXTO E IDENTIFICACIÓN'!A28</f>
        <v>R20</v>
      </c>
      <c r="B122" s="566" t="str">
        <f>+'2 CONTEXTO E IDENTIFICACIÓN'!J28</f>
        <v xml:space="preserve"> por a causa de </v>
      </c>
      <c r="C122" s="547" t="str">
        <f>+'3 PROBABIL E IMPACTO INHERENTE'!E28</f>
        <v/>
      </c>
      <c r="D122" s="550" t="str">
        <f>+'3 PROBABIL E IMPACTO INHERENTE'!M28</f>
        <v/>
      </c>
      <c r="E122" s="281">
        <v>1</v>
      </c>
      <c r="F122" s="259"/>
      <c r="G122" s="52"/>
      <c r="H122" s="52"/>
      <c r="I122" s="221" t="str">
        <f t="shared" si="7"/>
        <v xml:space="preserve">  </v>
      </c>
      <c r="J122" s="282"/>
      <c r="K122" s="232" t="str">
        <f>+IFERROR(VLOOKUP($J122,'10 FORMULAS'!$B$53:$C$53,2,0),"")</f>
        <v/>
      </c>
      <c r="L122" s="232" t="str">
        <f t="shared" si="8"/>
        <v/>
      </c>
      <c r="M122" s="278"/>
      <c r="N122" s="232" t="str">
        <f>+IFERROR(VLOOKUP($M122,'10 FORMULAS'!$B$54:$C$55,2,0),"")</f>
        <v/>
      </c>
      <c r="O122" s="279"/>
      <c r="P122" s="279"/>
      <c r="Q122" s="279"/>
      <c r="R122" s="279"/>
      <c r="S122" s="232" t="str">
        <f t="shared" si="9"/>
        <v/>
      </c>
      <c r="T122" s="232" t="str">
        <f t="shared" si="12"/>
        <v/>
      </c>
      <c r="U122" s="232" t="str">
        <f t="shared" si="13"/>
        <v/>
      </c>
      <c r="V122" s="557"/>
      <c r="W122" s="38"/>
      <c r="X122" s="228"/>
      <c r="Y122" s="229"/>
      <c r="Z122" s="229"/>
    </row>
    <row r="123" spans="1:26" ht="29.45" customHeight="1" x14ac:dyDescent="0.25">
      <c r="A123" s="569"/>
      <c r="B123" s="570"/>
      <c r="C123" s="556"/>
      <c r="D123" s="554"/>
      <c r="E123" s="277">
        <v>2</v>
      </c>
      <c r="F123" s="257"/>
      <c r="G123" s="254"/>
      <c r="H123" s="254"/>
      <c r="I123" s="221" t="str">
        <f t="shared" si="7"/>
        <v xml:space="preserve">  </v>
      </c>
      <c r="J123" s="282"/>
      <c r="K123" s="232" t="str">
        <f>+IFERROR(VLOOKUP($J123,'10 FORMULAS'!$B$53:$C$53,2,0),"")</f>
        <v/>
      </c>
      <c r="L123" s="232" t="str">
        <f t="shared" si="8"/>
        <v/>
      </c>
      <c r="M123" s="278"/>
      <c r="N123" s="232" t="str">
        <f>+IFERROR(VLOOKUP($M123,'10 FORMULAS'!$B$54:$C$55,2,0),"")</f>
        <v/>
      </c>
      <c r="O123" s="279"/>
      <c r="P123" s="279"/>
      <c r="Q123" s="279"/>
      <c r="R123" s="279"/>
      <c r="S123" s="232" t="str">
        <f t="shared" si="9"/>
        <v/>
      </c>
      <c r="T123" s="232" t="str">
        <f t="shared" si="12"/>
        <v/>
      </c>
      <c r="U123" s="232" t="str">
        <f t="shared" si="13"/>
        <v/>
      </c>
      <c r="V123" s="599"/>
      <c r="W123" s="38"/>
      <c r="X123" s="228"/>
      <c r="Y123" s="229"/>
      <c r="Z123" s="229"/>
    </row>
    <row r="124" spans="1:26" ht="29.45" customHeight="1" x14ac:dyDescent="0.25">
      <c r="A124" s="569"/>
      <c r="B124" s="570"/>
      <c r="C124" s="556"/>
      <c r="D124" s="554"/>
      <c r="E124" s="277">
        <v>3</v>
      </c>
      <c r="F124" s="257"/>
      <c r="G124" s="254"/>
      <c r="H124" s="254"/>
      <c r="I124" s="221" t="str">
        <f t="shared" si="7"/>
        <v xml:space="preserve">  </v>
      </c>
      <c r="J124" s="282"/>
      <c r="K124" s="232" t="str">
        <f>+IFERROR(VLOOKUP($J124,'10 FORMULAS'!$B$53:$C$53,2,0),"")</f>
        <v/>
      </c>
      <c r="L124" s="232" t="str">
        <f t="shared" si="8"/>
        <v/>
      </c>
      <c r="M124" s="278"/>
      <c r="N124" s="232" t="str">
        <f>+IFERROR(VLOOKUP($M124,'10 FORMULAS'!$B$54:$C$55,2,0),"")</f>
        <v/>
      </c>
      <c r="O124" s="279"/>
      <c r="P124" s="279"/>
      <c r="Q124" s="279"/>
      <c r="R124" s="279"/>
      <c r="S124" s="232" t="str">
        <f t="shared" si="9"/>
        <v/>
      </c>
      <c r="T124" s="232" t="str">
        <f t="shared" si="12"/>
        <v/>
      </c>
      <c r="U124" s="232" t="str">
        <f t="shared" si="13"/>
        <v/>
      </c>
      <c r="V124" s="599"/>
      <c r="W124" s="38"/>
      <c r="X124" s="228"/>
      <c r="Y124" s="229"/>
      <c r="Z124" s="229"/>
    </row>
    <row r="125" spans="1:26" ht="29.45" customHeight="1" x14ac:dyDescent="0.25">
      <c r="A125" s="564"/>
      <c r="B125" s="567"/>
      <c r="C125" s="548"/>
      <c r="D125" s="551"/>
      <c r="E125" s="277">
        <v>4</v>
      </c>
      <c r="F125" s="258"/>
      <c r="G125" s="194"/>
      <c r="H125" s="194"/>
      <c r="I125" s="221" t="str">
        <f t="shared" si="7"/>
        <v xml:space="preserve">  </v>
      </c>
      <c r="J125" s="282"/>
      <c r="K125" s="232" t="str">
        <f>+IFERROR(VLOOKUP($J125,'10 FORMULAS'!$B$53:$C$53,2,0),"")</f>
        <v/>
      </c>
      <c r="L125" s="232" t="str">
        <f t="shared" si="8"/>
        <v/>
      </c>
      <c r="M125" s="278"/>
      <c r="N125" s="232" t="str">
        <f>+IFERROR(VLOOKUP($M125,'10 FORMULAS'!$B$54:$C$55,2,0),"")</f>
        <v/>
      </c>
      <c r="O125" s="279"/>
      <c r="P125" s="279"/>
      <c r="Q125" s="279"/>
      <c r="R125" s="279"/>
      <c r="S125" s="232" t="str">
        <f t="shared" si="9"/>
        <v/>
      </c>
      <c r="T125" s="232" t="str">
        <f t="shared" si="12"/>
        <v/>
      </c>
      <c r="U125" s="232" t="str">
        <f t="shared" si="13"/>
        <v/>
      </c>
      <c r="V125" s="558"/>
      <c r="W125" s="38"/>
      <c r="X125" s="228"/>
      <c r="Y125" s="229"/>
      <c r="Z125" s="229"/>
    </row>
    <row r="126" spans="1:26" ht="29.45" customHeight="1" x14ac:dyDescent="0.25">
      <c r="A126" s="564"/>
      <c r="B126" s="567"/>
      <c r="C126" s="548"/>
      <c r="D126" s="551"/>
      <c r="E126" s="277">
        <v>5</v>
      </c>
      <c r="F126" s="258"/>
      <c r="G126" s="194"/>
      <c r="H126" s="194"/>
      <c r="I126" s="221" t="str">
        <f t="shared" si="7"/>
        <v xml:space="preserve">  </v>
      </c>
      <c r="J126" s="282"/>
      <c r="K126" s="232" t="str">
        <f>+IFERROR(VLOOKUP($J126,'10 FORMULAS'!$B$53:$C$53,2,0),"")</f>
        <v/>
      </c>
      <c r="L126" s="232" t="str">
        <f t="shared" si="8"/>
        <v/>
      </c>
      <c r="M126" s="278"/>
      <c r="N126" s="232" t="str">
        <f>+IFERROR(VLOOKUP($M126,'10 FORMULAS'!$B$54:$C$55,2,0),"")</f>
        <v/>
      </c>
      <c r="O126" s="279"/>
      <c r="P126" s="279"/>
      <c r="Q126" s="279"/>
      <c r="R126" s="279"/>
      <c r="S126" s="232" t="str">
        <f t="shared" si="9"/>
        <v/>
      </c>
      <c r="T126" s="232" t="str">
        <f t="shared" si="12"/>
        <v/>
      </c>
      <c r="U126" s="232" t="str">
        <f t="shared" si="13"/>
        <v/>
      </c>
      <c r="V126" s="558"/>
      <c r="W126" s="38"/>
      <c r="X126" s="228"/>
      <c r="Y126" s="229"/>
      <c r="Z126" s="229"/>
    </row>
    <row r="127" spans="1:26" ht="29.45" customHeight="1" thickBot="1" x14ac:dyDescent="0.3">
      <c r="A127" s="565"/>
      <c r="B127" s="568"/>
      <c r="C127" s="549"/>
      <c r="D127" s="552"/>
      <c r="E127" s="280">
        <v>6</v>
      </c>
      <c r="F127" s="261"/>
      <c r="G127" s="195"/>
      <c r="H127" s="195"/>
      <c r="I127" s="221" t="str">
        <f t="shared" si="7"/>
        <v xml:space="preserve">  </v>
      </c>
      <c r="J127" s="282"/>
      <c r="K127" s="232" t="str">
        <f>+IFERROR(VLOOKUP($J127,'10 FORMULAS'!$B$53:$C$53,2,0),"")</f>
        <v/>
      </c>
      <c r="L127" s="232" t="str">
        <f t="shared" si="8"/>
        <v/>
      </c>
      <c r="M127" s="278"/>
      <c r="N127" s="232" t="str">
        <f>+IFERROR(VLOOKUP($M127,'10 FORMULAS'!$B$54:$C$55,2,0),"")</f>
        <v/>
      </c>
      <c r="O127" s="279"/>
      <c r="P127" s="279"/>
      <c r="Q127" s="279"/>
      <c r="R127" s="279"/>
      <c r="S127" s="232" t="str">
        <f t="shared" si="9"/>
        <v/>
      </c>
      <c r="T127" s="232" t="str">
        <f t="shared" si="12"/>
        <v/>
      </c>
      <c r="U127" s="232" t="str">
        <f t="shared" si="13"/>
        <v/>
      </c>
      <c r="V127" s="559"/>
      <c r="W127" s="38"/>
    </row>
  </sheetData>
  <sheetProtection formatCells="0" formatColumns="0" formatRows="0" sort="0" autoFilter="0" pivotTables="0"/>
  <autoFilter ref="A7:W127" xr:uid="{00000000-0009-0000-0000-000006000000}"/>
  <dataConsolidate/>
  <mergeCells count="118">
    <mergeCell ref="T4:U6"/>
    <mergeCell ref="X4:Z4"/>
    <mergeCell ref="A6:A7"/>
    <mergeCell ref="B6:B7"/>
    <mergeCell ref="C6:C7"/>
    <mergeCell ref="D6:D7"/>
    <mergeCell ref="E6:E7"/>
    <mergeCell ref="A1:A2"/>
    <mergeCell ref="B1:B2"/>
    <mergeCell ref="C1:D1"/>
    <mergeCell ref="B3:D3"/>
    <mergeCell ref="B4:D4"/>
    <mergeCell ref="J6:N6"/>
    <mergeCell ref="O6:R6"/>
    <mergeCell ref="S4:S6"/>
    <mergeCell ref="V4:V6"/>
    <mergeCell ref="F6:I6"/>
    <mergeCell ref="J4:R5"/>
    <mergeCell ref="A14:A19"/>
    <mergeCell ref="B14:B19"/>
    <mergeCell ref="C14:C19"/>
    <mergeCell ref="D14:D19"/>
    <mergeCell ref="V14:V19"/>
    <mergeCell ref="A8:A13"/>
    <mergeCell ref="B8:B13"/>
    <mergeCell ref="C8:C13"/>
    <mergeCell ref="D8:D13"/>
    <mergeCell ref="V8:V13"/>
    <mergeCell ref="A26:A31"/>
    <mergeCell ref="B26:B31"/>
    <mergeCell ref="C26:C31"/>
    <mergeCell ref="D26:D31"/>
    <mergeCell ref="V26:V31"/>
    <mergeCell ref="A20:A25"/>
    <mergeCell ref="B20:B25"/>
    <mergeCell ref="C20:C25"/>
    <mergeCell ref="D20:D25"/>
    <mergeCell ref="V20:V25"/>
    <mergeCell ref="A38:A43"/>
    <mergeCell ref="B38:B43"/>
    <mergeCell ref="C38:C43"/>
    <mergeCell ref="D38:D43"/>
    <mergeCell ref="V38:V43"/>
    <mergeCell ref="A32:A37"/>
    <mergeCell ref="B32:B37"/>
    <mergeCell ref="C32:C37"/>
    <mergeCell ref="D32:D37"/>
    <mergeCell ref="V32:V37"/>
    <mergeCell ref="A50:A55"/>
    <mergeCell ref="B50:B55"/>
    <mergeCell ref="C50:C55"/>
    <mergeCell ref="D50:D55"/>
    <mergeCell ref="V50:V55"/>
    <mergeCell ref="A44:A49"/>
    <mergeCell ref="B44:B49"/>
    <mergeCell ref="C44:C49"/>
    <mergeCell ref="D44:D49"/>
    <mergeCell ref="V44:V49"/>
    <mergeCell ref="A62:A67"/>
    <mergeCell ref="B62:B67"/>
    <mergeCell ref="C62:C67"/>
    <mergeCell ref="D62:D67"/>
    <mergeCell ref="V62:V67"/>
    <mergeCell ref="A56:A61"/>
    <mergeCell ref="B56:B61"/>
    <mergeCell ref="C56:C61"/>
    <mergeCell ref="D56:D61"/>
    <mergeCell ref="V56:V61"/>
    <mergeCell ref="A74:A79"/>
    <mergeCell ref="B74:B79"/>
    <mergeCell ref="C74:C79"/>
    <mergeCell ref="D74:D79"/>
    <mergeCell ref="V74:V79"/>
    <mergeCell ref="A68:A73"/>
    <mergeCell ref="B68:B73"/>
    <mergeCell ref="C68:C73"/>
    <mergeCell ref="D68:D73"/>
    <mergeCell ref="V68:V73"/>
    <mergeCell ref="A86:A91"/>
    <mergeCell ref="B86:B91"/>
    <mergeCell ref="C86:C91"/>
    <mergeCell ref="D86:D91"/>
    <mergeCell ref="V86:V91"/>
    <mergeCell ref="A80:A85"/>
    <mergeCell ref="B80:B85"/>
    <mergeCell ref="C80:C85"/>
    <mergeCell ref="D80:D85"/>
    <mergeCell ref="V80:V85"/>
    <mergeCell ref="A98:A103"/>
    <mergeCell ref="B98:B103"/>
    <mergeCell ref="C98:C103"/>
    <mergeCell ref="D98:D103"/>
    <mergeCell ref="V98:V103"/>
    <mergeCell ref="A92:A97"/>
    <mergeCell ref="B92:B97"/>
    <mergeCell ref="C92:C97"/>
    <mergeCell ref="D92:D97"/>
    <mergeCell ref="V92:V97"/>
    <mergeCell ref="A122:A127"/>
    <mergeCell ref="B122:B127"/>
    <mergeCell ref="C122:C127"/>
    <mergeCell ref="D122:D127"/>
    <mergeCell ref="V122:V127"/>
    <mergeCell ref="A116:A121"/>
    <mergeCell ref="B116:B121"/>
    <mergeCell ref="C116:C121"/>
    <mergeCell ref="D116:D121"/>
    <mergeCell ref="V116:V121"/>
    <mergeCell ref="A110:A115"/>
    <mergeCell ref="B110:B115"/>
    <mergeCell ref="C110:C115"/>
    <mergeCell ref="D110:D115"/>
    <mergeCell ref="V110:V115"/>
    <mergeCell ref="A104:A109"/>
    <mergeCell ref="B104:B109"/>
    <mergeCell ref="C104:C109"/>
    <mergeCell ref="D104:D109"/>
    <mergeCell ref="V104:V109"/>
  </mergeCells>
  <conditionalFormatting sqref="C8:D8 V8 C14:D14 V14 C20:D20 V20 C26:D26 V26 C32:D34 V32:V34 C38:D40 V38:V40 C44:D44 V44 C50:D50 V50 C56:D56 V56 C62:D62 V62 C68:D70 V68:V70 C74:D74 V74 C80:D80 V80 C86:D86 V86 C92:D92 V92 C98:D98 V98 C104:D106 V104:V106 C110:D112 V110:V112 C116:D118 V116:V118 C122:D124 V122:V124">
    <cfRule type="cellIs" dxfId="36" priority="1" operator="between">
      <formula>$Y$6</formula>
      <formula>$Z$6</formula>
    </cfRule>
    <cfRule type="cellIs" dxfId="35" priority="2" operator="between">
      <formula>$Y$7</formula>
      <formula>$Z$7</formula>
    </cfRule>
    <cfRule type="cellIs" dxfId="34" priority="3" operator="between">
      <formula>$Y$8</formula>
      <formula>$Z$8</formula>
    </cfRule>
    <cfRule type="cellIs" dxfId="33" priority="4" operator="between">
      <formula>$Y$9</formula>
      <formula>$Z$9</formula>
    </cfRule>
    <cfRule type="cellIs" dxfId="32" priority="5" operator="between">
      <formula>$Y$10</formula>
      <formula>$Z$10</formula>
    </cfRule>
  </conditionalFormatting>
  <dataValidations count="1">
    <dataValidation type="list" allowBlank="1" showInputMessage="1" showErrorMessage="1" sqref="P8" xr:uid="{00000000-0002-0000-0600-000000000000}">
      <formula1>$B$64:$B$69</formula1>
    </dataValidation>
  </dataValidations>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7" max="16383" man="1"/>
    <brk id="75" max="26"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1000000}">
          <x14:formula1>
            <xm:f>'10 FORMULAS'!$B$53</xm:f>
          </x14:formula1>
          <xm:sqref>J8:J127</xm:sqref>
        </x14:dataValidation>
        <x14:dataValidation type="list" allowBlank="1" showInputMessage="1" showErrorMessage="1" xr:uid="{00000000-0002-0000-0600-000002000000}">
          <x14:formula1>
            <xm:f>'10 FORMULAS'!$B$64:$B$70</xm:f>
          </x14:formula1>
          <xm:sqref>P9:P127</xm:sqref>
        </x14:dataValidation>
        <x14:dataValidation type="list" allowBlank="1" showInputMessage="1" showErrorMessage="1" xr:uid="{00000000-0002-0000-0600-000003000000}">
          <x14:formula1>
            <xm:f>'10 FORMULAS'!$B$74:$B$76</xm:f>
          </x14:formula1>
          <xm:sqref>R8:R127</xm:sqref>
        </x14:dataValidation>
        <x14:dataValidation type="list" allowBlank="1" showInputMessage="1" showErrorMessage="1" xr:uid="{00000000-0002-0000-0600-000004000000}">
          <x14:formula1>
            <xm:f>'10 FORMULAS'!$B$71:$B$73</xm:f>
          </x14:formula1>
          <xm:sqref>Q8:Q127</xm:sqref>
        </x14:dataValidation>
        <x14:dataValidation type="list" allowBlank="1" showInputMessage="1" showErrorMessage="1" xr:uid="{00000000-0002-0000-0600-000005000000}">
          <x14:formula1>
            <xm:f>'10 FORMULAS'!$B$60:$B$63</xm:f>
          </x14:formula1>
          <xm:sqref>O8:O127</xm:sqref>
        </x14:dataValidation>
        <x14:dataValidation type="list" allowBlank="1" showInputMessage="1" showErrorMessage="1" xr:uid="{00000000-0002-0000-0600-000006000000}">
          <x14:formula1>
            <xm:f>'10 FORMULAS'!$B$54:$B$55</xm:f>
          </x14:formula1>
          <xm:sqref>M8:M127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XFC35"/>
  <sheetViews>
    <sheetView showGridLines="0" zoomScaleNormal="100" workbookViewId="0">
      <pane xSplit="1" ySplit="8" topLeftCell="Y9" activePane="bottomRight" state="frozen"/>
      <selection pane="topRight" activeCell="B1" sqref="B1"/>
      <selection pane="bottomLeft" activeCell="A7" sqref="A7"/>
      <selection pane="bottomRight" activeCell="AD8" sqref="AD8"/>
    </sheetView>
  </sheetViews>
  <sheetFormatPr baseColWidth="10" defaultColWidth="14.42578125" defaultRowHeight="12.75" zeroHeight="1" x14ac:dyDescent="0.25"/>
  <cols>
    <col min="1" max="1" width="11.42578125" style="68" customWidth="1"/>
    <col min="2" max="2" width="48.42578125" style="73" customWidth="1"/>
    <col min="3" max="3" width="18" style="73" customWidth="1"/>
    <col min="4" max="4" width="13" style="73" customWidth="1"/>
    <col min="5" max="5" width="13.42578125" style="73" customWidth="1"/>
    <col min="6" max="6" width="11.28515625" style="73" customWidth="1"/>
    <col min="7" max="7" width="16.140625" style="73" customWidth="1"/>
    <col min="8" max="8" width="10.140625" style="73" hidden="1" customWidth="1"/>
    <col min="9" max="9" width="7.42578125" style="73" hidden="1" customWidth="1"/>
    <col min="10" max="10" width="14" style="73" hidden="1" customWidth="1"/>
    <col min="11" max="15" width="12.42578125" style="73" hidden="1" customWidth="1"/>
    <col min="16" max="16" width="3.85546875" style="73" hidden="1" customWidth="1"/>
    <col min="17" max="17" width="4.85546875" style="68" hidden="1" customWidth="1"/>
    <col min="18" max="18" width="5.85546875" style="68" hidden="1" customWidth="1"/>
    <col min="19" max="24" width="14" style="68" hidden="1" customWidth="1"/>
    <col min="25" max="25" width="14.42578125" style="73" customWidth="1"/>
    <col min="26" max="26" width="21.28515625" style="68" customWidth="1"/>
    <col min="27" max="27" width="17.7109375" style="68" customWidth="1"/>
    <col min="28" max="28" width="15.42578125" style="68" customWidth="1"/>
    <col min="29" max="29" width="15.85546875" style="68" customWidth="1"/>
    <col min="30" max="30" width="27.42578125" style="68" customWidth="1"/>
    <col min="31" max="31" width="26.85546875" style="68" customWidth="1"/>
    <col min="32" max="36" width="22.85546875" style="73" customWidth="1"/>
    <col min="37" max="37" width="23.42578125" style="68" customWidth="1"/>
    <col min="38" max="265" width="11.42578125" style="68" customWidth="1"/>
    <col min="266" max="266" width="12.42578125" style="68" customWidth="1"/>
    <col min="267" max="267" width="47" style="68" customWidth="1"/>
    <col min="268" max="268" width="35" style="68" customWidth="1"/>
    <col min="269" max="16383" width="14.42578125" style="68"/>
    <col min="16384" max="16384" width="14.42578125" style="68" hidden="1" customWidth="1"/>
  </cols>
  <sheetData>
    <row r="1" spans="1:38" s="56" customFormat="1" ht="36" customHeight="1" x14ac:dyDescent="0.2">
      <c r="A1" s="533"/>
      <c r="B1" s="539" t="str">
        <f>+'2 CONTEXTO E IDENTIFICACIÓN'!A1</f>
        <v>MAPA DE RIESGOS INTEGRAL</v>
      </c>
      <c r="C1" s="526"/>
      <c r="D1" s="527"/>
      <c r="E1" s="57"/>
      <c r="F1" s="159"/>
      <c r="G1" s="364" t="str">
        <f>+'2 CONTEXTO E IDENTIFICACIÓN'!$I$4</f>
        <v>Elaboración o Actualización:</v>
      </c>
      <c r="H1" s="216">
        <f>'2 CONTEXTO E IDENTIFICACIÓN'!J4</f>
        <v>46038</v>
      </c>
      <c r="I1" s="13"/>
      <c r="J1" s="13"/>
      <c r="Y1" s="60"/>
      <c r="AF1" s="57"/>
      <c r="AG1" s="57"/>
      <c r="AH1" s="57"/>
      <c r="AI1" s="57"/>
      <c r="AJ1" s="57"/>
    </row>
    <row r="2" spans="1:38" s="56" customFormat="1" ht="24.75" customHeight="1" x14ac:dyDescent="0.2">
      <c r="A2" s="533"/>
      <c r="B2" s="539"/>
      <c r="C2" s="39" t="str">
        <f>+'2 CONTEXTO E IDENTIFICACIÓN'!A2</f>
        <v>VERSIÓN DEL MAPA DE RIESGOS:</v>
      </c>
      <c r="D2" s="112">
        <f>'2 CONTEXTO E IDENTIFICACIÓN'!B2</f>
        <v>1</v>
      </c>
      <c r="E2" s="57"/>
      <c r="F2" s="57"/>
      <c r="G2" s="112" t="str">
        <f>+'2 CONTEXTO E IDENTIFICACIÓN'!$E$5</f>
        <v>Vigencia: 2026</v>
      </c>
      <c r="H2" s="203">
        <f>'2 CONTEXTO E IDENTIFICACIÓN'!G5</f>
        <v>46023</v>
      </c>
      <c r="I2" s="204" t="s">
        <v>50</v>
      </c>
      <c r="J2" s="201">
        <f>'2 CONTEXTO E IDENTIFICACIÓN'!J5</f>
        <v>46386</v>
      </c>
      <c r="K2" s="59"/>
      <c r="L2" s="59"/>
      <c r="M2" s="59"/>
      <c r="N2" s="59"/>
      <c r="O2" s="59"/>
      <c r="P2" s="58"/>
      <c r="Y2" s="60"/>
      <c r="AF2" s="57"/>
      <c r="AG2" s="57"/>
      <c r="AH2" s="57"/>
      <c r="AI2" s="57"/>
      <c r="AJ2" s="57"/>
    </row>
    <row r="3" spans="1:38" s="56" customFormat="1" x14ac:dyDescent="0.2">
      <c r="A3" s="60"/>
      <c r="B3" s="58"/>
      <c r="C3" s="206"/>
      <c r="D3" s="206"/>
      <c r="E3" s="57"/>
      <c r="F3" s="206"/>
      <c r="G3" s="206"/>
      <c r="H3" s="219"/>
      <c r="I3" s="220"/>
      <c r="J3" s="199"/>
      <c r="K3" s="59"/>
      <c r="L3" s="59"/>
      <c r="M3" s="59"/>
      <c r="N3" s="59"/>
      <c r="O3" s="59"/>
      <c r="P3" s="58"/>
      <c r="Y3" s="60"/>
      <c r="AF3" s="57"/>
      <c r="AG3" s="57"/>
      <c r="AH3" s="57"/>
      <c r="AI3" s="57"/>
      <c r="AJ3" s="57"/>
    </row>
    <row r="4" spans="1:38" s="56" customFormat="1" ht="15" x14ac:dyDescent="0.2">
      <c r="A4" s="12" t="s">
        <v>46</v>
      </c>
      <c r="B4" s="518" t="str">
        <f>'2 CONTEXTO E IDENTIFICACIÓN'!B4</f>
        <v>UAERMV</v>
      </c>
      <c r="C4" s="518"/>
      <c r="D4" s="518"/>
      <c r="E4" s="365"/>
      <c r="F4" s="58"/>
      <c r="G4" s="57"/>
      <c r="Y4" s="60"/>
      <c r="AF4" s="57"/>
      <c r="AG4" s="57"/>
      <c r="AH4" s="57"/>
      <c r="AI4" s="57"/>
      <c r="AJ4" s="57"/>
    </row>
    <row r="5" spans="1:38" s="56" customFormat="1" ht="20.25" customHeight="1" thickBot="1" x14ac:dyDescent="0.45">
      <c r="A5" s="12" t="s">
        <v>47</v>
      </c>
      <c r="B5" s="518" t="str">
        <f>'2 CONTEXTO E IDENTIFICACIÓN'!F4</f>
        <v>6. Gestión De Laboratorio</v>
      </c>
      <c r="C5" s="519"/>
      <c r="D5" s="519"/>
      <c r="E5" s="365"/>
      <c r="F5" s="58"/>
      <c r="G5" s="57"/>
      <c r="K5" s="616"/>
      <c r="L5" s="616"/>
      <c r="M5" s="616"/>
      <c r="N5" s="616"/>
      <c r="O5" s="616"/>
      <c r="P5" s="616"/>
      <c r="Q5" s="616"/>
      <c r="R5" s="616"/>
      <c r="S5" s="616"/>
      <c r="T5" s="616"/>
      <c r="U5" s="616"/>
      <c r="V5" s="616"/>
      <c r="Y5" s="60"/>
      <c r="AF5" s="57"/>
      <c r="AG5" s="57"/>
      <c r="AH5" s="57"/>
      <c r="AI5" s="57"/>
      <c r="AJ5" s="57"/>
    </row>
    <row r="6" spans="1:38" s="56" customFormat="1" ht="5.45" customHeight="1" thickBot="1" x14ac:dyDescent="0.25">
      <c r="D6" s="58"/>
      <c r="E6" s="206"/>
      <c r="F6" s="58"/>
      <c r="G6" s="57"/>
      <c r="I6" s="540" t="s">
        <v>279</v>
      </c>
      <c r="J6" s="541"/>
      <c r="K6" s="541"/>
      <c r="L6" s="541"/>
      <c r="M6" s="541"/>
      <c r="N6" s="541"/>
      <c r="O6" s="542"/>
      <c r="R6" s="61"/>
      <c r="S6" s="62"/>
      <c r="T6" s="617" t="s">
        <v>125</v>
      </c>
      <c r="U6" s="618"/>
      <c r="V6" s="618"/>
      <c r="W6" s="618"/>
      <c r="X6" s="619"/>
      <c r="Y6" s="60"/>
      <c r="AF6" s="57"/>
      <c r="AG6" s="57"/>
      <c r="AH6" s="57"/>
      <c r="AI6" s="57"/>
      <c r="AJ6" s="57"/>
    </row>
    <row r="7" spans="1:38" ht="24.75" customHeight="1" x14ac:dyDescent="0.25">
      <c r="A7" s="114"/>
      <c r="B7" s="114"/>
      <c r="C7" s="65"/>
      <c r="D7" s="114"/>
      <c r="E7" s="534" t="s">
        <v>280</v>
      </c>
      <c r="F7" s="534"/>
      <c r="G7" s="534"/>
      <c r="H7" s="65"/>
      <c r="I7" s="66"/>
      <c r="J7" s="67"/>
      <c r="K7" s="531" t="s">
        <v>125</v>
      </c>
      <c r="L7" s="531"/>
      <c r="M7" s="531"/>
      <c r="N7" s="531"/>
      <c r="O7" s="532"/>
      <c r="P7" s="65"/>
      <c r="R7" s="69"/>
      <c r="T7" s="70">
        <v>0.2</v>
      </c>
      <c r="U7" s="70">
        <v>0.4</v>
      </c>
      <c r="V7" s="70">
        <v>0.6</v>
      </c>
      <c r="W7" s="70">
        <v>0.8</v>
      </c>
      <c r="X7" s="71">
        <v>1</v>
      </c>
      <c r="Y7" s="609" t="s">
        <v>363</v>
      </c>
      <c r="Z7" s="610"/>
      <c r="AA7" s="610"/>
      <c r="AB7" s="610"/>
      <c r="AC7" s="611"/>
      <c r="AD7" s="612" t="s">
        <v>364</v>
      </c>
      <c r="AE7" s="610"/>
      <c r="AF7" s="611"/>
    </row>
    <row r="8" spans="1:38" ht="39.950000000000003" customHeight="1" x14ac:dyDescent="0.2">
      <c r="A8" s="76" t="s">
        <v>219</v>
      </c>
      <c r="B8" s="76" t="s">
        <v>256</v>
      </c>
      <c r="C8" s="76" t="s">
        <v>281</v>
      </c>
      <c r="D8" s="76" t="s">
        <v>42</v>
      </c>
      <c r="E8" s="76" t="s">
        <v>106</v>
      </c>
      <c r="F8" s="76" t="s">
        <v>125</v>
      </c>
      <c r="G8" s="76" t="s">
        <v>282</v>
      </c>
      <c r="H8" s="65"/>
      <c r="I8" s="69"/>
      <c r="J8" s="78"/>
      <c r="K8" s="79" t="s">
        <v>235</v>
      </c>
      <c r="L8" s="79" t="s">
        <v>238</v>
      </c>
      <c r="M8" s="79" t="s">
        <v>242</v>
      </c>
      <c r="N8" s="79" t="s">
        <v>246</v>
      </c>
      <c r="O8" s="80" t="s">
        <v>250</v>
      </c>
      <c r="P8" s="65"/>
      <c r="R8" s="69"/>
      <c r="S8" s="81"/>
      <c r="T8" s="82" t="s">
        <v>235</v>
      </c>
      <c r="U8" s="82" t="s">
        <v>238</v>
      </c>
      <c r="V8" s="82" t="s">
        <v>242</v>
      </c>
      <c r="W8" s="82" t="s">
        <v>246</v>
      </c>
      <c r="X8" s="348" t="s">
        <v>250</v>
      </c>
      <c r="Y8" s="76" t="s">
        <v>44</v>
      </c>
      <c r="Z8" s="76" t="s">
        <v>356</v>
      </c>
      <c r="AA8" s="76" t="s">
        <v>357</v>
      </c>
      <c r="AB8" s="76" t="s">
        <v>358</v>
      </c>
      <c r="AC8" s="76" t="s">
        <v>359</v>
      </c>
      <c r="AD8" s="76" t="s">
        <v>360</v>
      </c>
      <c r="AE8" s="76" t="s">
        <v>361</v>
      </c>
      <c r="AF8" s="76" t="s">
        <v>357</v>
      </c>
      <c r="AG8" s="84"/>
      <c r="AH8" s="84"/>
      <c r="AI8" s="84"/>
      <c r="AJ8" s="84"/>
      <c r="AK8" s="84"/>
      <c r="AL8" s="84"/>
    </row>
    <row r="9" spans="1:38" ht="87.6" customHeight="1" x14ac:dyDescent="0.2">
      <c r="A9" s="85" t="str">
        <f>'2 CONTEXTO E IDENTIFICACIÓN'!A9</f>
        <v>R1</v>
      </c>
      <c r="B9" s="86" t="str">
        <f>+'2 CONTEXTO E IDENTIFICACIÓN'!J9</f>
        <v>Posibilidad de afectación económica y reputacional por que los resultados de los ensayos realizados en el laboratorio sean errados a causa de Desviaciones en la manipulación, preparación de los ítems de ensayo y/o el procedimiento de la norma de ensayo aplicable.</v>
      </c>
      <c r="C9" s="115">
        <f>+'5 VALORACIÓN CONTROL PROBAB.'!V8</f>
        <v>1.63296E-2</v>
      </c>
      <c r="D9" s="87">
        <f>+'5 VALORACIÓN CONTROL IMPACTO'!V8</f>
        <v>0.6</v>
      </c>
      <c r="E9" s="87" t="str">
        <f>+IF(C9=0,"",IF(C9&lt;=$R$13,$S$13,IF(C9&lt;=$R$12,$S$12,IF(C9&lt;=$R$11,$S$11,IF(C9&lt;=$R$10,$S$10,IF(C9&lt;=$R$9,$S$9,""))))))</f>
        <v>Muy Baja</v>
      </c>
      <c r="F9" s="87" t="str">
        <f>+IF(D9=0,"",IF(D9&lt;=$T$7,$T$8,IF(D9&lt;=$U$7,$U$8,IF(D9&lt;=$V$7,$V$8,IF(D9&lt;=$W$7,$W$8,IF(D9&lt;=$X$7,$X$8,""))))))</f>
        <v>Moderado</v>
      </c>
      <c r="G9" s="360" t="str">
        <f t="shared" ref="G9:G28" si="0">+IF(E9=$S$9,IF(F9=$T$8,$T$9,IF(F9=$U$8,$U$9,IF(F9=$V$8,$V$9,IF(F9=$W$8,$W$9,IF(F9=$X$8,$X$9))))),IF(E9=$S$10,IF(F9=$T$8,$T$10,IF(F9=$U$8,$U$10,IF(F9=$V$8,$V$10,IF(F9=$W$8,$W$10,IF(F9=$X$8,$X$10))))),IF(E9=$S$11,IF(F9=$T$8,$T$11,IF(F9=$U$8,$U$11,IF(F9=$V$8,$V$11,IF(F9=$W$8,$W$11,IF(F9=$X$8,$X$11))))),IF(E9=$S$12,IF(F9=$T$8,$T$12,IF(F9=$U$8,$U$12,IF(F9=$V$8,$V$12,IF(F9=$W$8,$W$12,IF(F9=$X$8,$X$12))))),IF(E9=$S$13,IF(F9=$T$8,$T$13,IF(F9=$U$8,$U$13,IF(F9=$V$8,$V$13,IF(F9=$W$8,$W$13,IF(F9=$X$8,$X$13))))),"")))))</f>
        <v>Moderado</v>
      </c>
      <c r="H9" s="88"/>
      <c r="I9" s="537" t="s">
        <v>106</v>
      </c>
      <c r="J9" s="79" t="s">
        <v>248</v>
      </c>
      <c r="K9" s="89"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89"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89"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89"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90"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88"/>
      <c r="Q9" s="613" t="s">
        <v>106</v>
      </c>
      <c r="R9" s="91">
        <v>1</v>
      </c>
      <c r="S9" s="82" t="s">
        <v>248</v>
      </c>
      <c r="T9" s="89" t="s">
        <v>257</v>
      </c>
      <c r="U9" s="89" t="s">
        <v>257</v>
      </c>
      <c r="V9" s="89" t="s">
        <v>257</v>
      </c>
      <c r="W9" s="89" t="s">
        <v>257</v>
      </c>
      <c r="X9" s="349" t="s">
        <v>258</v>
      </c>
      <c r="Y9" s="361" t="s">
        <v>107</v>
      </c>
      <c r="Z9" s="360" t="s">
        <v>456</v>
      </c>
      <c r="AA9" s="360" t="s">
        <v>414</v>
      </c>
      <c r="AB9" s="360" t="s">
        <v>454</v>
      </c>
      <c r="AC9" s="353" t="s">
        <v>455</v>
      </c>
      <c r="AD9" s="391" t="s">
        <v>461</v>
      </c>
      <c r="AE9" s="391" t="s">
        <v>412</v>
      </c>
      <c r="AF9" s="391" t="s">
        <v>413</v>
      </c>
      <c r="AG9" s="92"/>
      <c r="AH9" s="92"/>
      <c r="AI9" s="92"/>
      <c r="AJ9" s="92"/>
      <c r="AK9" s="84"/>
      <c r="AL9" s="84"/>
    </row>
    <row r="10" spans="1:38" ht="93" customHeight="1" x14ac:dyDescent="0.2">
      <c r="A10" s="85" t="str">
        <f>'2 CONTEXTO E IDENTIFICACIÓN'!A10</f>
        <v>R2</v>
      </c>
      <c r="B10" s="86" t="str">
        <f>+'2 CONTEXTO E IDENTIFICACIÓN'!J10</f>
        <v>Posibilidad de afectación reputacional porincumplimiento en la fecha de entrega de los informes a causa de Fallas de la red de internet o del aplicativo ORFEO.</v>
      </c>
      <c r="C10" s="115">
        <f>'5 VALORACIÓN CONTROL PROBAB.'!V16</f>
        <v>0.216</v>
      </c>
      <c r="D10" s="87">
        <f>+'5 VALORACIÓN CONTROL IMPACTO'!V14</f>
        <v>0.6</v>
      </c>
      <c r="E10" s="87" t="str">
        <f>+IF(C10=0,"",IF(C10&lt;=$R$13,$S$13,IF(C10&lt;=$R$12,$S$12,IF(C10&lt;=$R$11,$S$11,IF(C10&lt;=$R$10,$S$10,IF(C10&lt;=$R$9,$S$9,""))))))</f>
        <v>Baja</v>
      </c>
      <c r="F10" s="87" t="str">
        <f>+IF(D10=0,"",IF(D10&lt;=$T$7,$T$8,IF(D10&lt;=$U$7,$U$8,IF(D10&lt;=$V$7,$V$8,IF(D10&lt;=$W$7,$W$8,IF(D10&lt;=$X$7,$X$8,""))))))</f>
        <v>Moderado</v>
      </c>
      <c r="G10" s="360" t="str">
        <f t="shared" si="0"/>
        <v>Moderado</v>
      </c>
      <c r="H10" s="88"/>
      <c r="I10" s="537"/>
      <c r="J10" s="79" t="s">
        <v>244</v>
      </c>
      <c r="K10" s="93"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93"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89"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89"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90"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88"/>
      <c r="Q10" s="614"/>
      <c r="R10" s="91">
        <v>0.8</v>
      </c>
      <c r="S10" s="82" t="s">
        <v>244</v>
      </c>
      <c r="T10" s="93" t="s">
        <v>242</v>
      </c>
      <c r="U10" s="93" t="s">
        <v>242</v>
      </c>
      <c r="V10" s="89" t="s">
        <v>257</v>
      </c>
      <c r="W10" s="89" t="s">
        <v>257</v>
      </c>
      <c r="X10" s="349" t="s">
        <v>258</v>
      </c>
      <c r="Y10" s="361" t="s">
        <v>107</v>
      </c>
      <c r="Z10" s="81" t="s">
        <v>463</v>
      </c>
      <c r="AA10" s="360" t="s">
        <v>458</v>
      </c>
      <c r="AB10" s="360" t="s">
        <v>457</v>
      </c>
      <c r="AC10" s="411">
        <v>46386</v>
      </c>
      <c r="AD10" s="391" t="s">
        <v>462</v>
      </c>
      <c r="AE10" s="391" t="s">
        <v>412</v>
      </c>
      <c r="AF10" s="391" t="s">
        <v>413</v>
      </c>
      <c r="AG10" s="92"/>
      <c r="AH10" s="92"/>
      <c r="AI10" s="92"/>
      <c r="AJ10" s="92"/>
      <c r="AK10" s="84"/>
      <c r="AL10" s="84"/>
    </row>
    <row r="11" spans="1:38" ht="111" customHeight="1" x14ac:dyDescent="0.2">
      <c r="A11" s="85" t="str">
        <f>'2 CONTEXTO E IDENTIFICACIÓN'!A11</f>
        <v>R3</v>
      </c>
      <c r="B11" s="86" t="str">
        <f>+'2 CONTEXTO E IDENTIFICACIÓN'!J11</f>
        <v>Posibilidad de afectación reputacional por Fraude Interno en la presentación de los resultados de ensayos a causa de modificar los resultados y/o los tiempos de entrega de informes de ensayos para beneficio personal o de terceros</v>
      </c>
      <c r="C11" s="115">
        <f>'5 VALORACIÓN CONTROL PROBAB.'!V22</f>
        <v>0.252</v>
      </c>
      <c r="D11" s="87">
        <f>+'5 VALORACIÓN CONTROL IMPACTO'!V20</f>
        <v>0.6</v>
      </c>
      <c r="E11" s="87" t="str">
        <f t="shared" ref="E11:E28" si="1">+IF(C11=0,"",IF(C11&lt;=$R$13,$S$13,IF(C11&lt;=$R$12,$S$12,IF(C11&lt;=$R$11,$S$11,IF(C11&lt;=$R$10,$S$10,IF(C11&lt;=$R$9,$S$9,""))))))</f>
        <v>Baja</v>
      </c>
      <c r="F11" s="87" t="str">
        <f t="shared" ref="F11:F28" si="2">+IF(D11=0,"",IF(D11&lt;=$T$7,$T$8,IF(D11&lt;=$U$7,$U$8,IF(D11&lt;=$V$7,$V$8,IF(D11&lt;=$W$7,$W$8,IF(D11&lt;=$X$7,$X$8,""))))))</f>
        <v>Moderado</v>
      </c>
      <c r="G11" s="360" t="str">
        <f t="shared" si="0"/>
        <v>Moderado</v>
      </c>
      <c r="H11" s="88"/>
      <c r="I11" s="537"/>
      <c r="J11" s="79" t="s">
        <v>240</v>
      </c>
      <c r="K11" s="93"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93"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93"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89"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90"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88"/>
      <c r="Q11" s="614"/>
      <c r="R11" s="91">
        <v>0.6</v>
      </c>
      <c r="S11" s="82" t="s">
        <v>240</v>
      </c>
      <c r="T11" s="93" t="s">
        <v>242</v>
      </c>
      <c r="U11" s="93" t="s">
        <v>242</v>
      </c>
      <c r="V11" s="93" t="s">
        <v>242</v>
      </c>
      <c r="W11" s="89" t="s">
        <v>257</v>
      </c>
      <c r="X11" s="349" t="s">
        <v>258</v>
      </c>
      <c r="Y11" s="361" t="s">
        <v>107</v>
      </c>
      <c r="Z11" s="412" t="s">
        <v>464</v>
      </c>
      <c r="AA11" s="413" t="s">
        <v>459</v>
      </c>
      <c r="AB11" s="414" t="s">
        <v>460</v>
      </c>
      <c r="AC11" s="415">
        <v>46387</v>
      </c>
      <c r="AD11" s="391" t="s">
        <v>422</v>
      </c>
      <c r="AE11" s="391" t="s">
        <v>423</v>
      </c>
      <c r="AF11" s="391" t="s">
        <v>424</v>
      </c>
      <c r="AG11" s="92"/>
      <c r="AH11" s="92"/>
      <c r="AI11" s="92"/>
      <c r="AJ11" s="96"/>
      <c r="AK11" s="84"/>
      <c r="AL11" s="84"/>
    </row>
    <row r="12" spans="1:38" ht="93" customHeight="1" x14ac:dyDescent="0.2">
      <c r="A12" s="85" t="str">
        <f>'2 CONTEXTO E IDENTIFICACIÓN'!A12</f>
        <v>R4</v>
      </c>
      <c r="B12" s="86" t="str">
        <f>+'2 CONTEXTO E IDENTIFICACIÓN'!J12</f>
        <v>Posibilidad de perdida de integridad porperdidad de la integridad a causa de Ausencia de controles para la prevención y protección de incendios de manera automática.</v>
      </c>
      <c r="C12" s="115">
        <f>'5 VALORACIÓN CONTROL PROBAB.'!V28</f>
        <v>0.1512</v>
      </c>
      <c r="D12" s="87">
        <f>+'5 VALORACIÓN CONTROL IMPACTO'!V26</f>
        <v>0.4</v>
      </c>
      <c r="E12" s="87" t="str">
        <f t="shared" si="1"/>
        <v>Muy Baja</v>
      </c>
      <c r="F12" s="87" t="str">
        <f t="shared" si="2"/>
        <v>Menor</v>
      </c>
      <c r="G12" s="360" t="str">
        <f t="shared" si="0"/>
        <v>Bajo</v>
      </c>
      <c r="H12" s="88"/>
      <c r="I12" s="537"/>
      <c r="J12" s="79" t="s">
        <v>236</v>
      </c>
      <c r="K12" s="97"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93"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93"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R2 R3                 </v>
      </c>
      <c r="N12" s="89"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v>
      </c>
      <c r="O12" s="90"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88"/>
      <c r="Q12" s="614"/>
      <c r="R12" s="91">
        <v>0.4</v>
      </c>
      <c r="S12" s="82" t="s">
        <v>236</v>
      </c>
      <c r="T12" s="97" t="s">
        <v>259</v>
      </c>
      <c r="U12" s="93" t="s">
        <v>242</v>
      </c>
      <c r="V12" s="93" t="s">
        <v>242</v>
      </c>
      <c r="W12" s="89" t="s">
        <v>257</v>
      </c>
      <c r="X12" s="349" t="s">
        <v>258</v>
      </c>
      <c r="Y12" s="361" t="s">
        <v>126</v>
      </c>
      <c r="Z12" s="81"/>
      <c r="AA12" s="351"/>
      <c r="AB12" s="351"/>
      <c r="AC12" s="352"/>
      <c r="AD12" s="391" t="s">
        <v>431</v>
      </c>
      <c r="AE12" s="391" t="s">
        <v>432</v>
      </c>
      <c r="AF12" s="353" t="s">
        <v>433</v>
      </c>
      <c r="AG12" s="92"/>
      <c r="AH12" s="92"/>
      <c r="AI12" s="96"/>
      <c r="AJ12" s="92"/>
      <c r="AK12" s="84"/>
      <c r="AL12" s="84"/>
    </row>
    <row r="13" spans="1:38" ht="93" customHeight="1" thickBot="1" x14ac:dyDescent="0.25">
      <c r="A13" s="85" t="str">
        <f>'2 CONTEXTO E IDENTIFICACIÓN'!A13</f>
        <v>R5</v>
      </c>
      <c r="B13" s="86" t="str">
        <f>+'2 CONTEXTO E IDENTIFICACIÓN'!J13</f>
        <v xml:space="preserve"> por a causa de </v>
      </c>
      <c r="C13" s="115">
        <f>'5 VALORACIÓN CONTROL PROBAB.'!V34</f>
        <v>0</v>
      </c>
      <c r="D13" s="87">
        <f>'5 VALORACIÓN CONTROL PROBAB.'!V34</f>
        <v>0</v>
      </c>
      <c r="E13" s="87" t="str">
        <f t="shared" si="1"/>
        <v/>
      </c>
      <c r="F13" s="87" t="str">
        <f t="shared" si="2"/>
        <v/>
      </c>
      <c r="G13" s="360" t="str">
        <f t="shared" si="0"/>
        <v/>
      </c>
      <c r="H13" s="88"/>
      <c r="I13" s="538"/>
      <c r="J13" s="98" t="s">
        <v>233</v>
      </c>
      <c r="K13" s="99"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99"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R4                </v>
      </c>
      <c r="M13" s="100"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R1                   </v>
      </c>
      <c r="N13" s="101"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102"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88"/>
      <c r="Q13" s="615"/>
      <c r="R13" s="103">
        <v>0.2</v>
      </c>
      <c r="S13" s="104" t="s">
        <v>233</v>
      </c>
      <c r="T13" s="99" t="s">
        <v>259</v>
      </c>
      <c r="U13" s="99" t="s">
        <v>259</v>
      </c>
      <c r="V13" s="100" t="s">
        <v>242</v>
      </c>
      <c r="W13" s="101" t="s">
        <v>257</v>
      </c>
      <c r="X13" s="350" t="s">
        <v>258</v>
      </c>
      <c r="Y13" s="361"/>
      <c r="Z13" s="81"/>
      <c r="AA13" s="351"/>
      <c r="AB13" s="351"/>
      <c r="AC13" s="352"/>
      <c r="AD13" s="354"/>
      <c r="AE13" s="355"/>
      <c r="AF13" s="353"/>
      <c r="AG13" s="92"/>
      <c r="AH13" s="92"/>
      <c r="AI13" s="105"/>
      <c r="AJ13" s="92"/>
      <c r="AK13" s="84"/>
      <c r="AL13" s="84"/>
    </row>
    <row r="14" spans="1:38" ht="93" customHeight="1" x14ac:dyDescent="0.2">
      <c r="A14" s="85" t="str">
        <f>'2 CONTEXTO E IDENTIFICACIÓN'!A14</f>
        <v>R6</v>
      </c>
      <c r="B14" s="86" t="str">
        <f>+'2 CONTEXTO E IDENTIFICACIÓN'!J14</f>
        <v xml:space="preserve"> por a causa de </v>
      </c>
      <c r="C14" s="115">
        <f>'5 VALORACIÓN CONTROL PROBAB.'!V40</f>
        <v>0</v>
      </c>
      <c r="D14" s="87">
        <f>'5 VALORACIÓN CONTROL PROBAB.'!V40</f>
        <v>0</v>
      </c>
      <c r="E14" s="87" t="str">
        <f t="shared" si="1"/>
        <v/>
      </c>
      <c r="F14" s="87" t="str">
        <f t="shared" si="2"/>
        <v/>
      </c>
      <c r="G14" s="360" t="str">
        <f t="shared" si="0"/>
        <v/>
      </c>
      <c r="H14" s="88"/>
      <c r="I14" s="88"/>
      <c r="J14" s="88"/>
      <c r="K14" s="88"/>
      <c r="L14" s="88"/>
      <c r="M14" s="88"/>
      <c r="N14" s="88"/>
      <c r="O14" s="88"/>
      <c r="P14" s="88"/>
      <c r="Y14" s="361"/>
      <c r="Z14" s="81"/>
      <c r="AA14" s="351"/>
      <c r="AB14" s="351"/>
      <c r="AC14" s="352"/>
      <c r="AD14" s="354"/>
      <c r="AE14" s="355"/>
      <c r="AF14" s="353"/>
      <c r="AG14" s="92"/>
      <c r="AH14" s="92"/>
      <c r="AI14" s="92"/>
      <c r="AJ14" s="92"/>
      <c r="AK14" s="84"/>
      <c r="AL14" s="84"/>
    </row>
    <row r="15" spans="1:38" ht="93" customHeight="1" x14ac:dyDescent="0.2">
      <c r="A15" s="85" t="str">
        <f>'2 CONTEXTO E IDENTIFICACIÓN'!A15</f>
        <v>R7</v>
      </c>
      <c r="B15" s="86" t="str">
        <f>+'2 CONTEXTO E IDENTIFICACIÓN'!J15</f>
        <v xml:space="preserve"> por a causa de </v>
      </c>
      <c r="C15" s="115" t="str">
        <f>'5 VALORACIÓN CONTROL PROBAB.'!C46</f>
        <v/>
      </c>
      <c r="D15" s="87">
        <f>'5 VALORACIÓN CONTROL PROBAB.'!V46</f>
        <v>0</v>
      </c>
      <c r="E15" s="87" t="str">
        <f t="shared" si="1"/>
        <v/>
      </c>
      <c r="F15" s="87" t="str">
        <f t="shared" si="2"/>
        <v/>
      </c>
      <c r="G15" s="360" t="str">
        <f t="shared" si="0"/>
        <v/>
      </c>
      <c r="H15" s="88"/>
      <c r="I15" s="88"/>
      <c r="J15" s="76" t="s">
        <v>260</v>
      </c>
      <c r="K15" s="88"/>
      <c r="L15" s="88"/>
      <c r="M15" s="88"/>
      <c r="N15" s="88"/>
      <c r="O15" s="88"/>
      <c r="P15" s="88"/>
      <c r="V15" s="72"/>
      <c r="W15" s="72"/>
      <c r="X15" s="72"/>
      <c r="Y15" s="362"/>
      <c r="Z15" s="351"/>
      <c r="AA15" s="351"/>
      <c r="AB15" s="351"/>
      <c r="AC15" s="352"/>
      <c r="AD15" s="354"/>
      <c r="AE15" s="352"/>
      <c r="AF15" s="355"/>
      <c r="AG15" s="95"/>
      <c r="AH15" s="95"/>
      <c r="AI15" s="95"/>
      <c r="AJ15" s="95"/>
      <c r="AK15" s="84"/>
      <c r="AL15" s="84"/>
    </row>
    <row r="16" spans="1:38" ht="93" customHeight="1" x14ac:dyDescent="0.2">
      <c r="A16" s="85" t="str">
        <f>'2 CONTEXTO E IDENTIFICACIÓN'!A16</f>
        <v>R8</v>
      </c>
      <c r="B16" s="86" t="str">
        <f>+'2 CONTEXTO E IDENTIFICACIÓN'!J16</f>
        <v xml:space="preserve"> por a causa de </v>
      </c>
      <c r="C16" s="115">
        <f>'5 VALORACIÓN CONTROL PROBAB.'!V52</f>
        <v>0</v>
      </c>
      <c r="D16" s="87">
        <f>'5 VALORACIÓN CONTROL PROBAB.'!V52</f>
        <v>0</v>
      </c>
      <c r="E16" s="87" t="str">
        <f t="shared" si="1"/>
        <v/>
      </c>
      <c r="F16" s="87" t="str">
        <f t="shared" si="2"/>
        <v/>
      </c>
      <c r="G16" s="360" t="str">
        <f t="shared" si="0"/>
        <v/>
      </c>
      <c r="H16" s="88"/>
      <c r="I16" s="88"/>
      <c r="J16" s="106" t="s">
        <v>258</v>
      </c>
      <c r="K16" s="88"/>
      <c r="L16" s="88"/>
      <c r="M16" s="88"/>
      <c r="N16" s="88"/>
      <c r="O16" s="88"/>
      <c r="P16" s="88"/>
      <c r="V16" s="72"/>
      <c r="W16" s="72"/>
      <c r="X16" s="72"/>
      <c r="Y16" s="362"/>
      <c r="Z16" s="351"/>
      <c r="AA16" s="351"/>
      <c r="AB16" s="351"/>
      <c r="AC16" s="352"/>
      <c r="AD16" s="352"/>
      <c r="AE16" s="352"/>
      <c r="AF16" s="353"/>
      <c r="AG16" s="92"/>
      <c r="AH16" s="92"/>
      <c r="AI16" s="92"/>
      <c r="AJ16" s="92"/>
      <c r="AK16" s="84"/>
      <c r="AL16" s="84"/>
    </row>
    <row r="17" spans="1:38" ht="93" customHeight="1" x14ac:dyDescent="0.2">
      <c r="A17" s="85" t="str">
        <f>'2 CONTEXTO E IDENTIFICACIÓN'!A17</f>
        <v>R9</v>
      </c>
      <c r="B17" s="86" t="str">
        <f>+'2 CONTEXTO E IDENTIFICACIÓN'!J17</f>
        <v xml:space="preserve"> por a causa de </v>
      </c>
      <c r="C17" s="115">
        <f>'5 VALORACIÓN CONTROL PROBAB.'!V58</f>
        <v>0</v>
      </c>
      <c r="D17" s="87">
        <f>'5 VALORACIÓN CONTROL PROBAB.'!V58</f>
        <v>0</v>
      </c>
      <c r="E17" s="87" t="str">
        <f t="shared" si="1"/>
        <v/>
      </c>
      <c r="F17" s="87" t="str">
        <f t="shared" si="2"/>
        <v/>
      </c>
      <c r="G17" s="360" t="str">
        <f t="shared" si="0"/>
        <v/>
      </c>
      <c r="H17" s="88"/>
      <c r="I17" s="88"/>
      <c r="J17" s="89" t="s">
        <v>257</v>
      </c>
      <c r="K17" s="88"/>
      <c r="L17" s="88"/>
      <c r="M17" s="88"/>
      <c r="N17" s="88"/>
      <c r="O17" s="88"/>
      <c r="P17" s="88"/>
      <c r="U17" s="72"/>
      <c r="V17" s="72"/>
      <c r="W17" s="72"/>
      <c r="X17" s="72"/>
      <c r="Y17" s="362"/>
      <c r="Z17" s="351"/>
      <c r="AA17" s="351"/>
      <c r="AB17" s="351"/>
      <c r="AC17" s="352"/>
      <c r="AD17" s="352"/>
      <c r="AE17" s="352"/>
      <c r="AF17" s="353"/>
      <c r="AG17" s="92"/>
      <c r="AH17" s="92"/>
      <c r="AI17" s="92"/>
      <c r="AJ17" s="92"/>
      <c r="AK17" s="84"/>
      <c r="AL17" s="84"/>
    </row>
    <row r="18" spans="1:38" ht="93" customHeight="1" x14ac:dyDescent="0.2">
      <c r="A18" s="85" t="str">
        <f>'2 CONTEXTO E IDENTIFICACIÓN'!A18</f>
        <v>R10</v>
      </c>
      <c r="B18" s="86" t="str">
        <f>+'2 CONTEXTO E IDENTIFICACIÓN'!J18</f>
        <v xml:space="preserve"> por a causa de </v>
      </c>
      <c r="C18" s="115">
        <f>'5 VALORACIÓN CONTROL PROBAB.'!V64</f>
        <v>0</v>
      </c>
      <c r="D18" s="87">
        <f>'5 VALORACIÓN CONTROL PROBAB.'!V64</f>
        <v>0</v>
      </c>
      <c r="E18" s="87" t="str">
        <f t="shared" si="1"/>
        <v/>
      </c>
      <c r="F18" s="87" t="str">
        <f t="shared" si="2"/>
        <v/>
      </c>
      <c r="G18" s="360" t="str">
        <f t="shared" si="0"/>
        <v/>
      </c>
      <c r="H18" s="88"/>
      <c r="I18" s="88"/>
      <c r="J18" s="93" t="s">
        <v>242</v>
      </c>
      <c r="K18" s="88"/>
      <c r="L18" s="88"/>
      <c r="M18" s="88"/>
      <c r="N18" s="88"/>
      <c r="O18" s="88"/>
      <c r="P18" s="88"/>
      <c r="S18" s="107"/>
      <c r="U18" s="107"/>
      <c r="V18" s="107"/>
      <c r="W18" s="107"/>
      <c r="X18" s="107"/>
      <c r="Y18" s="363"/>
      <c r="Z18" s="356"/>
      <c r="AA18" s="356"/>
      <c r="AB18" s="356"/>
      <c r="AC18" s="352"/>
      <c r="AD18" s="352"/>
      <c r="AE18" s="357"/>
      <c r="AF18" s="357"/>
      <c r="AG18" s="108"/>
      <c r="AH18" s="108"/>
      <c r="AI18" s="108"/>
      <c r="AJ18" s="108"/>
      <c r="AK18" s="84"/>
      <c r="AL18" s="84"/>
    </row>
    <row r="19" spans="1:38" ht="93" customHeight="1" x14ac:dyDescent="0.2">
      <c r="A19" s="85" t="str">
        <f>'2 CONTEXTO E IDENTIFICACIÓN'!A19</f>
        <v>R11</v>
      </c>
      <c r="B19" s="86" t="str">
        <f>+'2 CONTEXTO E IDENTIFICACIÓN'!J19</f>
        <v xml:space="preserve"> por a causa de </v>
      </c>
      <c r="C19" s="115">
        <f>'5 VALORACIÓN CONTROL PROBAB.'!V70</f>
        <v>0</v>
      </c>
      <c r="D19" s="87">
        <f>'5 VALORACIÓN CONTROL PROBAB.'!V70</f>
        <v>0</v>
      </c>
      <c r="E19" s="87" t="str">
        <f t="shared" si="1"/>
        <v/>
      </c>
      <c r="F19" s="87" t="str">
        <f t="shared" si="2"/>
        <v/>
      </c>
      <c r="G19" s="360" t="str">
        <f t="shared" si="0"/>
        <v/>
      </c>
      <c r="H19" s="88"/>
      <c r="I19" s="88"/>
      <c r="J19" s="97" t="s">
        <v>259</v>
      </c>
      <c r="K19" s="88"/>
      <c r="L19" s="88"/>
      <c r="M19" s="88"/>
      <c r="N19" s="88"/>
      <c r="O19" s="88"/>
      <c r="P19" s="88"/>
      <c r="S19" s="107"/>
      <c r="Y19" s="361"/>
      <c r="Z19" s="81"/>
      <c r="AA19" s="356"/>
      <c r="AB19" s="356"/>
      <c r="AC19" s="352"/>
      <c r="AD19" s="352"/>
      <c r="AE19" s="352"/>
      <c r="AF19" s="353"/>
      <c r="AG19" s="92"/>
      <c r="AH19" s="92"/>
      <c r="AI19" s="92"/>
      <c r="AJ19" s="92"/>
      <c r="AK19" s="84"/>
      <c r="AL19" s="84"/>
    </row>
    <row r="20" spans="1:38" ht="93" customHeight="1" x14ac:dyDescent="0.2">
      <c r="A20" s="85" t="str">
        <f>'2 CONTEXTO E IDENTIFICACIÓN'!A20</f>
        <v>R12</v>
      </c>
      <c r="B20" s="86" t="str">
        <f>+'2 CONTEXTO E IDENTIFICACIÓN'!J20</f>
        <v xml:space="preserve"> por a causa de </v>
      </c>
      <c r="C20" s="115">
        <f>'5 VALORACIÓN CONTROL PROBAB.'!V76</f>
        <v>0</v>
      </c>
      <c r="D20" s="87">
        <f>'5 VALORACIÓN CONTROL PROBAB.'!V76</f>
        <v>0</v>
      </c>
      <c r="E20" s="87" t="str">
        <f t="shared" si="1"/>
        <v/>
      </c>
      <c r="F20" s="87" t="str">
        <f t="shared" si="2"/>
        <v/>
      </c>
      <c r="G20" s="360" t="str">
        <f t="shared" si="0"/>
        <v/>
      </c>
      <c r="H20" s="88"/>
      <c r="I20" s="88"/>
      <c r="J20" s="88"/>
      <c r="K20" s="88"/>
      <c r="L20" s="88"/>
      <c r="M20" s="88"/>
      <c r="N20" s="88"/>
      <c r="O20" s="88"/>
      <c r="P20" s="88"/>
      <c r="Q20" s="109"/>
      <c r="R20" s="109"/>
      <c r="S20" s="107"/>
      <c r="Y20" s="361"/>
      <c r="Z20" s="81"/>
      <c r="AA20" s="356"/>
      <c r="AB20" s="356"/>
      <c r="AC20" s="352"/>
      <c r="AD20" s="352"/>
      <c r="AE20" s="352"/>
      <c r="AF20" s="353"/>
      <c r="AG20" s="92"/>
      <c r="AH20" s="92"/>
      <c r="AI20" s="92"/>
      <c r="AJ20" s="92"/>
      <c r="AK20" s="84"/>
      <c r="AL20" s="84"/>
    </row>
    <row r="21" spans="1:38" ht="93" customHeight="1" x14ac:dyDescent="0.2">
      <c r="A21" s="85" t="str">
        <f>'2 CONTEXTO E IDENTIFICACIÓN'!A21</f>
        <v>R13</v>
      </c>
      <c r="B21" s="86" t="str">
        <f>+'2 CONTEXTO E IDENTIFICACIÓN'!J21</f>
        <v xml:space="preserve"> por a causa de </v>
      </c>
      <c r="C21" s="115">
        <f>'5 VALORACIÓN CONTROL PROBAB.'!V82</f>
        <v>0</v>
      </c>
      <c r="D21" s="87">
        <f>'5 VALORACIÓN CONTROL PROBAB.'!V82</f>
        <v>0</v>
      </c>
      <c r="E21" s="87" t="str">
        <f t="shared" si="1"/>
        <v/>
      </c>
      <c r="F21" s="87" t="str">
        <f t="shared" si="2"/>
        <v/>
      </c>
      <c r="G21" s="360" t="str">
        <f t="shared" si="0"/>
        <v/>
      </c>
      <c r="H21" s="88"/>
      <c r="I21" s="88"/>
      <c r="J21" s="88"/>
      <c r="K21" s="88"/>
      <c r="L21" s="88"/>
      <c r="M21" s="88"/>
      <c r="N21" s="88"/>
      <c r="O21" s="88"/>
      <c r="P21" s="88"/>
      <c r="Q21" s="109"/>
      <c r="R21" s="109"/>
      <c r="S21" s="110"/>
      <c r="Y21" s="361"/>
      <c r="Z21" s="81"/>
      <c r="AA21" s="356"/>
      <c r="AB21" s="356"/>
      <c r="AC21" s="352"/>
      <c r="AD21" s="358"/>
      <c r="AE21" s="358"/>
      <c r="AF21" s="358"/>
      <c r="AG21" s="105"/>
      <c r="AH21" s="105"/>
      <c r="AI21" s="105"/>
      <c r="AJ21" s="92"/>
      <c r="AK21" s="84"/>
      <c r="AL21" s="84"/>
    </row>
    <row r="22" spans="1:38" ht="93" customHeight="1" x14ac:dyDescent="0.2">
      <c r="A22" s="85" t="str">
        <f>'2 CONTEXTO E IDENTIFICACIÓN'!A22</f>
        <v>R14</v>
      </c>
      <c r="B22" s="86" t="str">
        <f>+'2 CONTEXTO E IDENTIFICACIÓN'!J22</f>
        <v xml:space="preserve"> por a causa de </v>
      </c>
      <c r="C22" s="115">
        <f>'5 VALORACIÓN CONTROL PROBAB.'!V88</f>
        <v>0</v>
      </c>
      <c r="D22" s="87">
        <f>'5 VALORACIÓN CONTROL PROBAB.'!V88</f>
        <v>0</v>
      </c>
      <c r="E22" s="87" t="str">
        <f t="shared" si="1"/>
        <v/>
      </c>
      <c r="F22" s="87" t="str">
        <f t="shared" si="2"/>
        <v/>
      </c>
      <c r="G22" s="360" t="str">
        <f t="shared" si="0"/>
        <v/>
      </c>
      <c r="H22" s="88"/>
      <c r="I22" s="88"/>
      <c r="J22" s="88"/>
      <c r="K22" s="88"/>
      <c r="L22" s="88"/>
      <c r="M22" s="88"/>
      <c r="N22" s="88"/>
      <c r="O22" s="88"/>
      <c r="P22" s="88"/>
      <c r="Q22" s="109"/>
      <c r="R22" s="109"/>
      <c r="Y22" s="361"/>
      <c r="Z22" s="81"/>
      <c r="AA22" s="81"/>
      <c r="AB22" s="81"/>
      <c r="AC22" s="352"/>
      <c r="AD22" s="359"/>
      <c r="AE22" s="359"/>
      <c r="AF22" s="359"/>
      <c r="AG22" s="111"/>
      <c r="AH22" s="111"/>
      <c r="AI22" s="111"/>
      <c r="AJ22" s="92"/>
      <c r="AK22" s="84"/>
      <c r="AL22" s="84"/>
    </row>
    <row r="23" spans="1:38" ht="93" customHeight="1" x14ac:dyDescent="0.2">
      <c r="A23" s="85" t="str">
        <f>'2 CONTEXTO E IDENTIFICACIÓN'!A23</f>
        <v>R15</v>
      </c>
      <c r="B23" s="86" t="str">
        <f>+'2 CONTEXTO E IDENTIFICACIÓN'!J23</f>
        <v xml:space="preserve"> por a causa de </v>
      </c>
      <c r="C23" s="115">
        <f>'5 VALORACIÓN CONTROL PROBAB.'!V94</f>
        <v>0</v>
      </c>
      <c r="D23" s="87">
        <f>'5 VALORACIÓN CONTROL PROBAB.'!V94</f>
        <v>0</v>
      </c>
      <c r="E23" s="87" t="str">
        <f t="shared" si="1"/>
        <v/>
      </c>
      <c r="F23" s="87" t="str">
        <f t="shared" si="2"/>
        <v/>
      </c>
      <c r="G23" s="360" t="str">
        <f t="shared" si="0"/>
        <v/>
      </c>
      <c r="H23" s="88"/>
      <c r="I23" s="88"/>
      <c r="J23" s="88"/>
      <c r="K23" s="88"/>
      <c r="L23" s="88"/>
      <c r="M23" s="88"/>
      <c r="N23" s="88"/>
      <c r="O23" s="88"/>
      <c r="P23" s="88"/>
      <c r="Q23" s="109"/>
      <c r="R23" s="109"/>
      <c r="Y23" s="361"/>
      <c r="Z23" s="81"/>
      <c r="AA23" s="81"/>
      <c r="AB23" s="81"/>
      <c r="AC23" s="352"/>
      <c r="AD23" s="358"/>
      <c r="AE23" s="358"/>
      <c r="AF23" s="358"/>
      <c r="AG23" s="105"/>
      <c r="AH23" s="105"/>
      <c r="AI23" s="105"/>
      <c r="AJ23" s="92"/>
      <c r="AK23" s="84"/>
      <c r="AL23" s="84"/>
    </row>
    <row r="24" spans="1:38" ht="93" customHeight="1" x14ac:dyDescent="0.2">
      <c r="A24" s="85" t="str">
        <f>'2 CONTEXTO E IDENTIFICACIÓN'!A24</f>
        <v>R16</v>
      </c>
      <c r="B24" s="86" t="str">
        <f>+'2 CONTEXTO E IDENTIFICACIÓN'!J24</f>
        <v xml:space="preserve"> por a causa de </v>
      </c>
      <c r="C24" s="115">
        <f>'5 VALORACIÓN CONTROL PROBAB.'!V100</f>
        <v>0</v>
      </c>
      <c r="D24" s="87">
        <f>'5 VALORACIÓN CONTROL PROBAB.'!V100</f>
        <v>0</v>
      </c>
      <c r="E24" s="87" t="str">
        <f t="shared" si="1"/>
        <v/>
      </c>
      <c r="F24" s="87" t="str">
        <f t="shared" si="2"/>
        <v/>
      </c>
      <c r="G24" s="360" t="str">
        <f t="shared" si="0"/>
        <v/>
      </c>
      <c r="H24" s="88"/>
      <c r="I24" s="88"/>
      <c r="J24" s="88"/>
      <c r="K24" s="88"/>
      <c r="L24" s="88"/>
      <c r="M24" s="88"/>
      <c r="N24" s="88"/>
      <c r="O24" s="88"/>
      <c r="P24" s="88"/>
      <c r="Y24" s="361"/>
      <c r="Z24" s="81"/>
      <c r="AA24" s="81"/>
      <c r="AB24" s="81"/>
      <c r="AC24" s="352"/>
      <c r="AD24" s="358"/>
      <c r="AE24" s="358"/>
      <c r="AF24" s="358"/>
      <c r="AG24" s="105"/>
      <c r="AH24" s="105"/>
      <c r="AI24" s="105"/>
      <c r="AJ24" s="92"/>
      <c r="AK24" s="84"/>
      <c r="AL24" s="84"/>
    </row>
    <row r="25" spans="1:38" ht="93" customHeight="1" x14ac:dyDescent="0.25">
      <c r="A25" s="85" t="str">
        <f>'2 CONTEXTO E IDENTIFICACIÓN'!A25</f>
        <v>R17</v>
      </c>
      <c r="B25" s="86" t="str">
        <f>+'2 CONTEXTO E IDENTIFICACIÓN'!J25</f>
        <v xml:space="preserve"> por a causa de </v>
      </c>
      <c r="C25" s="115">
        <f>'5 VALORACIÓN CONTROL PROBAB.'!V106</f>
        <v>0</v>
      </c>
      <c r="D25" s="87">
        <f>'5 VALORACIÓN CONTROL PROBAB.'!V106</f>
        <v>0</v>
      </c>
      <c r="E25" s="87" t="str">
        <f t="shared" si="1"/>
        <v/>
      </c>
      <c r="F25" s="87" t="str">
        <f t="shared" si="2"/>
        <v/>
      </c>
      <c r="G25" s="360" t="str">
        <f t="shared" si="0"/>
        <v/>
      </c>
      <c r="H25" s="88"/>
      <c r="I25" s="88"/>
      <c r="J25" s="88"/>
      <c r="K25" s="88"/>
      <c r="L25" s="88"/>
      <c r="M25" s="88"/>
      <c r="N25" s="88"/>
      <c r="O25" s="88"/>
      <c r="P25" s="88"/>
      <c r="Y25" s="361"/>
      <c r="Z25" s="81"/>
      <c r="AA25" s="81"/>
      <c r="AB25" s="81"/>
      <c r="AC25" s="81"/>
      <c r="AD25" s="81"/>
      <c r="AE25" s="81"/>
      <c r="AF25" s="360"/>
    </row>
    <row r="26" spans="1:38" ht="93" customHeight="1" x14ac:dyDescent="0.25">
      <c r="A26" s="85" t="str">
        <f>'2 CONTEXTO E IDENTIFICACIÓN'!A26</f>
        <v>R18</v>
      </c>
      <c r="B26" s="86" t="str">
        <f>+'2 CONTEXTO E IDENTIFICACIÓN'!J26</f>
        <v xml:space="preserve"> por a causa de </v>
      </c>
      <c r="C26" s="115">
        <f>'5 VALORACIÓN CONTROL PROBAB.'!V112</f>
        <v>0</v>
      </c>
      <c r="D26" s="87">
        <f>'5 VALORACIÓN CONTROL PROBAB.'!V112</f>
        <v>0</v>
      </c>
      <c r="E26" s="87" t="str">
        <f t="shared" si="1"/>
        <v/>
      </c>
      <c r="F26" s="87" t="str">
        <f t="shared" si="2"/>
        <v/>
      </c>
      <c r="G26" s="360" t="str">
        <f t="shared" si="0"/>
        <v/>
      </c>
      <c r="H26" s="88"/>
      <c r="I26" s="88"/>
      <c r="J26" s="88"/>
      <c r="K26" s="88"/>
      <c r="L26" s="88"/>
      <c r="M26" s="88"/>
      <c r="N26" s="88"/>
      <c r="O26" s="88"/>
      <c r="P26" s="88"/>
      <c r="Y26" s="361"/>
      <c r="Z26" s="81"/>
      <c r="AA26" s="81"/>
      <c r="AB26" s="81"/>
      <c r="AC26" s="81"/>
      <c r="AD26" s="81"/>
      <c r="AE26" s="81"/>
      <c r="AF26" s="360"/>
    </row>
    <row r="27" spans="1:38" ht="93" customHeight="1" x14ac:dyDescent="0.25">
      <c r="A27" s="85" t="str">
        <f>'2 CONTEXTO E IDENTIFICACIÓN'!A27</f>
        <v>R19</v>
      </c>
      <c r="B27" s="86" t="str">
        <f>+'2 CONTEXTO E IDENTIFICACIÓN'!J27</f>
        <v xml:space="preserve"> por a causa de </v>
      </c>
      <c r="C27" s="115">
        <f>'5 VALORACIÓN CONTROL PROBAB.'!V118</f>
        <v>0</v>
      </c>
      <c r="D27" s="87">
        <f>'5 VALORACIÓN CONTROL PROBAB.'!V118</f>
        <v>0</v>
      </c>
      <c r="E27" s="87" t="str">
        <f t="shared" si="1"/>
        <v/>
      </c>
      <c r="F27" s="87" t="str">
        <f t="shared" si="2"/>
        <v/>
      </c>
      <c r="G27" s="360" t="str">
        <f t="shared" si="0"/>
        <v/>
      </c>
      <c r="H27" s="88"/>
      <c r="I27" s="88"/>
      <c r="J27" s="88"/>
      <c r="K27" s="88"/>
      <c r="L27" s="88"/>
      <c r="M27" s="88"/>
      <c r="N27" s="88"/>
      <c r="O27" s="88"/>
      <c r="P27" s="88"/>
      <c r="Y27" s="361"/>
      <c r="Z27" s="81"/>
      <c r="AA27" s="81"/>
      <c r="AB27" s="81"/>
      <c r="AC27" s="81"/>
      <c r="AD27" s="81"/>
      <c r="AE27" s="81"/>
      <c r="AF27" s="360"/>
    </row>
    <row r="28" spans="1:38" ht="93" customHeight="1" x14ac:dyDescent="0.25">
      <c r="A28" s="85" t="str">
        <f>'2 CONTEXTO E IDENTIFICACIÓN'!A28</f>
        <v>R20</v>
      </c>
      <c r="B28" s="86" t="str">
        <f>+'2 CONTEXTO E IDENTIFICACIÓN'!J28</f>
        <v xml:space="preserve"> por a causa de </v>
      </c>
      <c r="C28" s="115">
        <f>'5 VALORACIÓN CONTROL PROBAB.'!V124</f>
        <v>0</v>
      </c>
      <c r="D28" s="87">
        <f>'5 VALORACIÓN CONTROL PROBAB.'!V124</f>
        <v>0</v>
      </c>
      <c r="E28" s="87" t="str">
        <f t="shared" si="1"/>
        <v/>
      </c>
      <c r="F28" s="87" t="str">
        <f t="shared" si="2"/>
        <v/>
      </c>
      <c r="G28" s="360" t="str">
        <f t="shared" si="0"/>
        <v/>
      </c>
      <c r="H28" s="88"/>
      <c r="I28" s="88"/>
      <c r="J28" s="88"/>
      <c r="K28" s="88"/>
      <c r="L28" s="88"/>
      <c r="M28" s="88"/>
      <c r="N28" s="88"/>
      <c r="O28" s="88"/>
      <c r="P28" s="88"/>
      <c r="Y28" s="361"/>
      <c r="Z28" s="81"/>
      <c r="AA28" s="81"/>
      <c r="AB28" s="81"/>
      <c r="AC28" s="81"/>
      <c r="AD28" s="81"/>
      <c r="AE28" s="81"/>
      <c r="AF28" s="360"/>
    </row>
    <row r="29" spans="1:38" ht="14.45" customHeight="1" x14ac:dyDescent="0.25">
      <c r="B29" s="68"/>
      <c r="D29" s="68"/>
      <c r="H29" s="68"/>
      <c r="I29" s="68"/>
      <c r="J29" s="68"/>
      <c r="K29" s="68"/>
      <c r="L29" s="68"/>
      <c r="M29" s="68"/>
      <c r="N29" s="68"/>
      <c r="O29" s="68"/>
      <c r="P29" s="68"/>
      <c r="AA29" s="73"/>
      <c r="AB29" s="73"/>
      <c r="AC29" s="73"/>
      <c r="AD29" s="73"/>
      <c r="AE29" s="73"/>
      <c r="AF29" s="68"/>
      <c r="AG29" s="68"/>
      <c r="AH29" s="68"/>
      <c r="AI29" s="68"/>
      <c r="AJ29" s="68"/>
    </row>
    <row r="30" spans="1:38" ht="39" hidden="1" customHeight="1" x14ac:dyDescent="0.25">
      <c r="B30" s="68"/>
      <c r="D30" s="68"/>
      <c r="H30" s="68"/>
      <c r="I30" s="68"/>
      <c r="J30" s="68"/>
      <c r="K30" s="68"/>
      <c r="L30" s="68"/>
      <c r="M30" s="68"/>
      <c r="N30" s="68"/>
      <c r="O30" s="68"/>
      <c r="P30" s="68"/>
      <c r="AA30" s="73"/>
      <c r="AB30" s="73"/>
      <c r="AC30" s="73"/>
      <c r="AD30" s="73"/>
      <c r="AE30" s="73"/>
      <c r="AF30" s="68"/>
      <c r="AG30" s="68"/>
      <c r="AH30" s="68"/>
      <c r="AI30" s="68"/>
      <c r="AJ30" s="68"/>
    </row>
    <row r="31" spans="1:38" ht="19.5" hidden="1" customHeight="1" x14ac:dyDescent="0.25">
      <c r="B31" s="68"/>
      <c r="D31" s="68"/>
      <c r="H31" s="68"/>
      <c r="I31" s="68"/>
      <c r="J31" s="68"/>
      <c r="K31" s="68"/>
      <c r="L31" s="68"/>
      <c r="M31" s="68"/>
      <c r="N31" s="68"/>
      <c r="O31" s="68"/>
      <c r="P31" s="68"/>
      <c r="AA31" s="73"/>
      <c r="AB31" s="73"/>
      <c r="AC31" s="73"/>
      <c r="AD31" s="73"/>
      <c r="AE31" s="73"/>
      <c r="AF31" s="68"/>
      <c r="AG31" s="68"/>
      <c r="AH31" s="68"/>
      <c r="AI31" s="68"/>
      <c r="AJ31" s="68"/>
    </row>
    <row r="32" spans="1:38" ht="19.5" hidden="1" customHeight="1" x14ac:dyDescent="0.25">
      <c r="B32" s="68"/>
      <c r="D32" s="68"/>
      <c r="H32" s="68"/>
      <c r="I32" s="68"/>
      <c r="J32" s="68"/>
      <c r="K32" s="68"/>
      <c r="L32" s="68"/>
      <c r="M32" s="68"/>
      <c r="N32" s="68"/>
      <c r="O32" s="68"/>
      <c r="P32" s="68"/>
      <c r="AA32" s="73"/>
      <c r="AB32" s="73"/>
      <c r="AC32" s="73"/>
      <c r="AD32" s="73"/>
      <c r="AE32" s="73"/>
      <c r="AF32" s="68"/>
      <c r="AG32" s="68"/>
      <c r="AH32" s="68"/>
      <c r="AI32" s="68"/>
      <c r="AJ32" s="68"/>
    </row>
    <row r="33" spans="3:31" s="68" customFormat="1" ht="19.5" hidden="1" customHeight="1" x14ac:dyDescent="0.25">
      <c r="C33" s="73"/>
      <c r="E33" s="73"/>
      <c r="F33" s="73"/>
      <c r="G33" s="73"/>
      <c r="Y33" s="73"/>
      <c r="AA33" s="73"/>
      <c r="AB33" s="73"/>
      <c r="AC33" s="73"/>
      <c r="AD33" s="73"/>
      <c r="AE33" s="73"/>
    </row>
    <row r="34" spans="3:31" s="68" customFormat="1" ht="19.5" hidden="1" customHeight="1" x14ac:dyDescent="0.25">
      <c r="C34" s="73"/>
      <c r="E34" s="73"/>
      <c r="F34" s="73"/>
      <c r="G34" s="73"/>
      <c r="Y34" s="73"/>
      <c r="AA34" s="73"/>
      <c r="AB34" s="73"/>
      <c r="AC34" s="73"/>
      <c r="AD34" s="73"/>
      <c r="AE34" s="73"/>
    </row>
    <row r="35" spans="3:31" s="68" customFormat="1" ht="19.5" hidden="1" customHeight="1" x14ac:dyDescent="0.25">
      <c r="C35" s="73"/>
      <c r="E35" s="73"/>
      <c r="F35" s="73"/>
      <c r="G35" s="73"/>
      <c r="Y35" s="73"/>
      <c r="AA35" s="73"/>
      <c r="AB35" s="73"/>
      <c r="AC35" s="73"/>
      <c r="AD35" s="73"/>
      <c r="AE35" s="73"/>
    </row>
  </sheetData>
  <sheetProtection formatCells="0" formatColumns="0" formatRows="0" sort="0" autoFilter="0" pivotTables="0"/>
  <dataConsolidate/>
  <mergeCells count="14">
    <mergeCell ref="A1:A2"/>
    <mergeCell ref="B1:B2"/>
    <mergeCell ref="I6:O6"/>
    <mergeCell ref="B4:D4"/>
    <mergeCell ref="B5:D5"/>
    <mergeCell ref="C1:D1"/>
    <mergeCell ref="K5:V5"/>
    <mergeCell ref="T6:X6"/>
    <mergeCell ref="Y7:AC7"/>
    <mergeCell ref="AD7:AF7"/>
    <mergeCell ref="E7:G7"/>
    <mergeCell ref="K7:O7"/>
    <mergeCell ref="I9:I13"/>
    <mergeCell ref="Q9:Q13"/>
  </mergeCells>
  <conditionalFormatting sqref="D9:E28">
    <cfRule type="cellIs" dxfId="31" priority="1" operator="equal">
      <formula>$S$13</formula>
    </cfRule>
    <cfRule type="cellIs" dxfId="30" priority="2" operator="equal">
      <formula>$S$12</formula>
    </cfRule>
    <cfRule type="cellIs" dxfId="29" priority="3" operator="equal">
      <formula>$S$11</formula>
    </cfRule>
    <cfRule type="cellIs" dxfId="28" priority="4" operator="equal">
      <formula>$S$10</formula>
    </cfRule>
    <cfRule type="cellIs" dxfId="27" priority="5" operator="equal">
      <formula>$S$9</formula>
    </cfRule>
  </conditionalFormatting>
  <conditionalFormatting sqref="F9:F28">
    <cfRule type="cellIs" dxfId="26" priority="6" operator="equal">
      <formula>$T$8</formula>
    </cfRule>
    <cfRule type="cellIs" dxfId="25" priority="7" operator="equal">
      <formula>$U$8</formula>
    </cfRule>
    <cfRule type="cellIs" dxfId="24" priority="8" operator="equal">
      <formula>$V$8</formula>
    </cfRule>
    <cfRule type="cellIs" dxfId="23" priority="9" operator="equal">
      <formula>$W$8</formula>
    </cfRule>
    <cfRule type="cellIs" dxfId="22" priority="10" operator="equal">
      <formula>$X$8</formula>
    </cfRule>
  </conditionalFormatting>
  <conditionalFormatting sqref="G9:G28">
    <cfRule type="cellIs" dxfId="21" priority="274" operator="equal">
      <formula>$J$16</formula>
    </cfRule>
    <cfRule type="cellIs" dxfId="20" priority="275" operator="equal">
      <formula>$J$17</formula>
    </cfRule>
    <cfRule type="cellIs" dxfId="19" priority="276" operator="equal">
      <formula>$J$18</formula>
    </cfRule>
    <cfRule type="cellIs" dxfId="18" priority="277" operator="equal">
      <formula>$J$19</formula>
    </cfRule>
  </conditionalFormatting>
  <dataValidations count="3">
    <dataValidation allowBlank="1" showInputMessage="1" showErrorMessage="1" prompt="Es la materialización del riesgo y las consecuencias de su aparición. Su escala es: 5 bajo impacto, 10 medio, 20 alto impacto._x000a_" sqref="JD8:JJ8" xr:uid="{00000000-0002-0000-0700-000000000000}"/>
    <dataValidation allowBlank="1" showInputMessage="1" showErrorMessage="1" prompt="La probabilidad se encuentra determinada por una escala de 1 a 3, siendo 1 la menor probabilidad de ocurrencia del riesgo y 3 la mayor probabilidad de  ocurrencia." sqref="JC8" xr:uid="{00000000-0002-0000-0700-000001000000}"/>
    <dataValidation type="list" allowBlank="1" showInputMessage="1" showErrorMessage="1" sqref="JD9:JJ16" xr:uid="{00000000-0002-0000-0700-000002000000}">
      <formula1>#REF!</formula1>
    </dataValidation>
  </dataValidations>
  <printOptions horizontalCentered="1" verticalCentered="1"/>
  <pageMargins left="0.31496062992125984" right="0.27559055118110237" top="0.23622047244094491" bottom="0.15748031496062992" header="0" footer="0"/>
  <pageSetup paperSize="5" scale="60" orientation="landscape" r:id="rId1"/>
  <headerFooter alignWithMargins="0"/>
  <colBreaks count="1" manualBreakCount="1">
    <brk id="3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3000000}">
          <x14:formula1>
            <xm:f>'10 FORMULAS'!$S$3:$S$7</xm:f>
          </x14:formula1>
          <xm:sqref>Y9:Y28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JH72"/>
  <sheetViews>
    <sheetView showGridLines="0" zoomScale="70" zoomScaleNormal="70" workbookViewId="0">
      <pane xSplit="1" ySplit="9" topLeftCell="B10" activePane="bottomRight" state="frozen"/>
      <selection pane="topRight" activeCell="B1" sqref="B1"/>
      <selection pane="bottomLeft" activeCell="A7" sqref="A7"/>
      <selection pane="bottomRight" activeCell="L14" sqref="L14"/>
    </sheetView>
  </sheetViews>
  <sheetFormatPr baseColWidth="10" defaultColWidth="0" defaultRowHeight="12.75" zeroHeight="1" x14ac:dyDescent="0.25"/>
  <cols>
    <col min="1" max="1" width="11.42578125" style="68" customWidth="1"/>
    <col min="2" max="2" width="9.140625" style="73" bestFit="1" customWidth="1"/>
    <col min="3" max="4" width="15.42578125" style="73" customWidth="1"/>
    <col min="5" max="6" width="15.42578125" style="116" customWidth="1"/>
    <col min="7" max="7" width="15.42578125" style="73" customWidth="1"/>
    <col min="8" max="8" width="3.85546875" style="73" customWidth="1"/>
    <col min="9" max="9" width="7.42578125" style="73" customWidth="1"/>
    <col min="10" max="10" width="14" style="73" customWidth="1"/>
    <col min="11" max="15" width="12.42578125" style="73" customWidth="1"/>
    <col min="16" max="16" width="3.85546875" style="73" customWidth="1"/>
    <col min="17" max="17" width="4.85546875" style="68" hidden="1" customWidth="1"/>
    <col min="18" max="18" width="6.140625" style="68" hidden="1" customWidth="1"/>
    <col min="19" max="24" width="14" style="68" hidden="1" customWidth="1"/>
    <col min="25" max="29" width="11.42578125" style="68" customWidth="1"/>
    <col min="30" max="30" width="5.42578125" style="68" bestFit="1" customWidth="1"/>
    <col min="31" max="31" width="26.85546875" style="68" customWidth="1"/>
    <col min="32" max="32" width="22.85546875" style="73" customWidth="1"/>
    <col min="33" max="36" width="22.85546875" style="73" hidden="1" customWidth="1"/>
    <col min="37" max="37" width="23.42578125" style="68" hidden="1" customWidth="1"/>
    <col min="38" max="265" width="11.42578125" style="68" hidden="1" customWidth="1"/>
    <col min="266" max="266" width="12.42578125" style="68" hidden="1" customWidth="1"/>
    <col min="267" max="267" width="47" style="68" hidden="1" customWidth="1"/>
    <col min="268" max="268" width="35" style="68" hidden="1" customWidth="1"/>
    <col min="269" max="16384" width="14.42578125" style="68" hidden="1"/>
  </cols>
  <sheetData>
    <row r="1" spans="1:38" s="56" customFormat="1" ht="15.75" customHeight="1" x14ac:dyDescent="0.2">
      <c r="A1" s="533"/>
      <c r="B1" s="539" t="str">
        <f>+'2 CONTEXTO E IDENTIFICACIÓN'!A1</f>
        <v>MAPA DE RIESGOS INTEGRAL</v>
      </c>
      <c r="C1" s="539"/>
      <c r="D1" s="539"/>
      <c r="E1" s="526"/>
      <c r="F1" s="527"/>
      <c r="J1" s="202" t="str">
        <f>+'2 CONTEXTO E IDENTIFICACIÓN'!$I$4</f>
        <v>Elaboración o Actualización:</v>
      </c>
      <c r="K1" s="216">
        <f>'2 CONTEXTO E IDENTIFICACIÓN'!J4</f>
        <v>46038</v>
      </c>
      <c r="L1" s="13"/>
      <c r="M1" s="13"/>
      <c r="AF1" s="57"/>
      <c r="AG1" s="57"/>
      <c r="AH1" s="57"/>
      <c r="AI1" s="57"/>
      <c r="AJ1" s="57"/>
    </row>
    <row r="2" spans="1:38" s="56" customFormat="1" ht="15.75" customHeight="1" x14ac:dyDescent="0.2">
      <c r="A2" s="533"/>
      <c r="B2" s="539"/>
      <c r="C2" s="539"/>
      <c r="D2" s="539"/>
      <c r="E2" s="39" t="str">
        <f>+'2 CONTEXTO E IDENTIFICACIÓN'!A2</f>
        <v>VERSIÓN DEL MAPA DE RIESGOS:</v>
      </c>
      <c r="F2" s="112">
        <f>'2 CONTEXTO E IDENTIFICACIÓN'!B2</f>
        <v>1</v>
      </c>
      <c r="G2" s="58"/>
      <c r="H2" s="58"/>
      <c r="J2" s="205" t="str">
        <f>+'2 CONTEXTO E IDENTIFICACIÓN'!$E$5</f>
        <v>Vigencia: 2026</v>
      </c>
      <c r="K2" s="203">
        <f>'2 CONTEXTO E IDENTIFICACIÓN'!G5</f>
        <v>46023</v>
      </c>
      <c r="L2" s="204" t="s">
        <v>50</v>
      </c>
      <c r="M2" s="201">
        <f>'2 CONTEXTO E IDENTIFICACIÓN'!J5</f>
        <v>46386</v>
      </c>
      <c r="N2" s="59"/>
      <c r="O2" s="59"/>
      <c r="P2" s="58"/>
      <c r="AF2" s="57"/>
      <c r="AG2" s="57"/>
      <c r="AH2" s="57"/>
      <c r="AI2" s="57"/>
      <c r="AJ2" s="57"/>
    </row>
    <row r="3" spans="1:38" s="56" customFormat="1" x14ac:dyDescent="0.2">
      <c r="A3" s="60"/>
      <c r="B3" s="58"/>
      <c r="C3" s="58"/>
      <c r="D3" s="58"/>
      <c r="E3" s="206"/>
      <c r="F3" s="206"/>
      <c r="G3" s="58"/>
      <c r="H3" s="58"/>
      <c r="N3" s="59"/>
      <c r="O3" s="59"/>
      <c r="P3" s="58"/>
      <c r="AF3" s="57"/>
      <c r="AG3" s="57"/>
      <c r="AH3" s="57"/>
      <c r="AI3" s="57"/>
      <c r="AJ3" s="57"/>
    </row>
    <row r="4" spans="1:38" s="56" customFormat="1" ht="15.75" customHeight="1" x14ac:dyDescent="0.2">
      <c r="A4" s="12" t="s">
        <v>46</v>
      </c>
      <c r="B4" s="518" t="str">
        <f>'2 CONTEXTO E IDENTIFICACIÓN'!B4</f>
        <v>UAERMV</v>
      </c>
      <c r="C4" s="518"/>
      <c r="D4" s="518"/>
      <c r="E4" s="54"/>
      <c r="F4" s="206"/>
      <c r="G4" s="58"/>
      <c r="H4" s="58"/>
      <c r="I4" s="207"/>
      <c r="J4" s="207"/>
      <c r="K4" s="208"/>
      <c r="L4" s="208"/>
      <c r="M4" s="208"/>
      <c r="N4" s="59"/>
      <c r="O4" s="59"/>
      <c r="P4" s="58"/>
      <c r="AF4" s="57"/>
      <c r="AG4" s="57"/>
      <c r="AH4" s="57"/>
      <c r="AI4" s="57"/>
      <c r="AJ4" s="57"/>
    </row>
    <row r="5" spans="1:38" s="56" customFormat="1" ht="15.75" customHeight="1" x14ac:dyDescent="0.2">
      <c r="A5" s="12" t="s">
        <v>47</v>
      </c>
      <c r="B5" s="518" t="str">
        <f>'2 CONTEXTO E IDENTIFICACIÓN'!F4</f>
        <v>6. Gestión De Laboratorio</v>
      </c>
      <c r="C5" s="519"/>
      <c r="D5" s="519"/>
      <c r="E5" s="54"/>
      <c r="F5" s="206"/>
      <c r="G5" s="58"/>
      <c r="H5" s="58"/>
      <c r="I5" s="207"/>
      <c r="J5" s="207"/>
      <c r="K5" s="208"/>
      <c r="L5" s="208"/>
      <c r="M5" s="208"/>
      <c r="N5" s="59"/>
      <c r="O5" s="59"/>
      <c r="P5" s="58"/>
      <c r="AF5" s="57"/>
      <c r="AG5" s="57"/>
      <c r="AH5" s="57"/>
      <c r="AI5" s="57"/>
      <c r="AJ5" s="57"/>
    </row>
    <row r="6" spans="1:38" s="56" customFormat="1" ht="15" thickBot="1" x14ac:dyDescent="0.25">
      <c r="D6" s="54"/>
      <c r="E6" s="54"/>
      <c r="F6" s="113"/>
      <c r="AF6" s="57"/>
      <c r="AG6" s="57"/>
      <c r="AH6" s="57"/>
      <c r="AI6" s="57"/>
      <c r="AJ6" s="57"/>
    </row>
    <row r="7" spans="1:38" s="366" customFormat="1" ht="23.25" customHeight="1" thickBot="1" x14ac:dyDescent="0.3">
      <c r="A7" s="620" t="s">
        <v>253</v>
      </c>
      <c r="B7" s="621"/>
      <c r="C7" s="621"/>
      <c r="D7" s="621"/>
      <c r="E7" s="621"/>
      <c r="F7" s="621"/>
      <c r="G7" s="622"/>
      <c r="I7" s="620" t="s">
        <v>279</v>
      </c>
      <c r="J7" s="621"/>
      <c r="K7" s="621"/>
      <c r="L7" s="621"/>
      <c r="M7" s="621"/>
      <c r="N7" s="621"/>
      <c r="O7" s="622"/>
      <c r="R7" s="367"/>
      <c r="S7" s="368"/>
      <c r="T7" s="531" t="s">
        <v>125</v>
      </c>
      <c r="U7" s="531"/>
      <c r="V7" s="531"/>
      <c r="W7" s="531"/>
      <c r="X7" s="532"/>
      <c r="AF7" s="57"/>
      <c r="AG7" s="57"/>
      <c r="AH7" s="57"/>
      <c r="AI7" s="57"/>
      <c r="AJ7" s="57"/>
    </row>
    <row r="8" spans="1:38" ht="18" customHeight="1" x14ac:dyDescent="0.25">
      <c r="A8" s="66"/>
      <c r="B8" s="67"/>
      <c r="C8" s="531" t="s">
        <v>125</v>
      </c>
      <c r="D8" s="531"/>
      <c r="E8" s="531"/>
      <c r="F8" s="531"/>
      <c r="G8" s="532"/>
      <c r="H8" s="65"/>
      <c r="I8" s="66"/>
      <c r="J8" s="67"/>
      <c r="K8" s="531" t="s">
        <v>125</v>
      </c>
      <c r="L8" s="531"/>
      <c r="M8" s="531"/>
      <c r="N8" s="531"/>
      <c r="O8" s="532"/>
      <c r="P8" s="65"/>
      <c r="R8" s="69"/>
      <c r="T8" s="70">
        <v>0.2</v>
      </c>
      <c r="U8" s="70">
        <v>0.4</v>
      </c>
      <c r="V8" s="70">
        <v>0.6</v>
      </c>
      <c r="W8" s="70">
        <v>0.8</v>
      </c>
      <c r="X8" s="71">
        <v>1</v>
      </c>
      <c r="Y8" s="72"/>
      <c r="Z8" s="72"/>
      <c r="AA8" s="72"/>
      <c r="AB8" s="72"/>
      <c r="AC8" s="72"/>
      <c r="AD8" s="72"/>
      <c r="AE8" s="72"/>
    </row>
    <row r="9" spans="1:38" x14ac:dyDescent="0.2">
      <c r="A9" s="69"/>
      <c r="B9" s="78"/>
      <c r="C9" s="79" t="s">
        <v>235</v>
      </c>
      <c r="D9" s="79" t="s">
        <v>238</v>
      </c>
      <c r="E9" s="79" t="s">
        <v>242</v>
      </c>
      <c r="F9" s="79" t="s">
        <v>246</v>
      </c>
      <c r="G9" s="80" t="s">
        <v>250</v>
      </c>
      <c r="H9" s="65"/>
      <c r="I9" s="69"/>
      <c r="J9" s="78"/>
      <c r="K9" s="79" t="s">
        <v>235</v>
      </c>
      <c r="L9" s="79" t="s">
        <v>238</v>
      </c>
      <c r="M9" s="79" t="s">
        <v>242</v>
      </c>
      <c r="N9" s="79" t="s">
        <v>246</v>
      </c>
      <c r="O9" s="80" t="s">
        <v>250</v>
      </c>
      <c r="P9" s="65"/>
      <c r="R9" s="69"/>
      <c r="S9" s="81"/>
      <c r="T9" s="82" t="s">
        <v>235</v>
      </c>
      <c r="U9" s="82" t="s">
        <v>238</v>
      </c>
      <c r="V9" s="82" t="s">
        <v>242</v>
      </c>
      <c r="W9" s="82" t="s">
        <v>246</v>
      </c>
      <c r="X9" s="83" t="s">
        <v>250</v>
      </c>
      <c r="AA9" s="72"/>
      <c r="AB9" s="72"/>
      <c r="AC9" s="84"/>
      <c r="AD9" s="84"/>
      <c r="AE9" s="84"/>
      <c r="AF9" s="84"/>
      <c r="AG9" s="84"/>
      <c r="AH9" s="84"/>
      <c r="AI9" s="84"/>
      <c r="AJ9" s="84"/>
      <c r="AK9" s="84"/>
      <c r="AL9" s="84"/>
    </row>
    <row r="10" spans="1:38" ht="55.5" customHeight="1" x14ac:dyDescent="0.2">
      <c r="A10" s="537" t="s">
        <v>106</v>
      </c>
      <c r="B10" s="79" t="s">
        <v>248</v>
      </c>
      <c r="C10" s="89" t="str">
        <f>+'4 MAPA CALOR INHERENTE'!I10</f>
        <v xml:space="preserve">                   </v>
      </c>
      <c r="D10" s="89" t="str">
        <f>+'4 MAPA CALOR INHERENTE'!J10</f>
        <v xml:space="preserve">   R4                </v>
      </c>
      <c r="E10" s="89" t="str">
        <f>+'4 MAPA CALOR INHERENTE'!K10</f>
        <v xml:space="preserve">R1 R2 R3                 </v>
      </c>
      <c r="F10" s="89" t="str">
        <f>+'4 MAPA CALOR INHERENTE'!L10</f>
        <v xml:space="preserve">                   </v>
      </c>
      <c r="G10" s="90" t="str">
        <f>+'4 MAPA CALOR INHERENTE'!M10</f>
        <v xml:space="preserve">                   </v>
      </c>
      <c r="H10" s="88"/>
      <c r="I10" s="537" t="s">
        <v>106</v>
      </c>
      <c r="J10" s="79" t="s">
        <v>248</v>
      </c>
      <c r="K10" s="89" t="str">
        <f>+'6 MAPA CALOR RESIDUAL-TRATAMIEN'!K9</f>
        <v xml:space="preserve">                   </v>
      </c>
      <c r="L10" s="89" t="str">
        <f>+'6 MAPA CALOR RESIDUAL-TRATAMIEN'!L9</f>
        <v xml:space="preserve">                   </v>
      </c>
      <c r="M10" s="89" t="str">
        <f>+'6 MAPA CALOR RESIDUAL-TRATAMIEN'!M9</f>
        <v xml:space="preserve">                   </v>
      </c>
      <c r="N10" s="89" t="str">
        <f>+'6 MAPA CALOR RESIDUAL-TRATAMIEN'!N9</f>
        <v xml:space="preserve">                   </v>
      </c>
      <c r="O10" s="90" t="str">
        <f>+'6 MAPA CALOR RESIDUAL-TRATAMIEN'!O9</f>
        <v xml:space="preserve">                   </v>
      </c>
      <c r="P10" s="88"/>
      <c r="Q10" s="623" t="s">
        <v>106</v>
      </c>
      <c r="R10" s="91">
        <v>1</v>
      </c>
      <c r="S10" s="82" t="s">
        <v>248</v>
      </c>
      <c r="T10" s="89" t="s">
        <v>257</v>
      </c>
      <c r="U10" s="89" t="s">
        <v>257</v>
      </c>
      <c r="V10" s="89" t="s">
        <v>257</v>
      </c>
      <c r="W10" s="89" t="s">
        <v>257</v>
      </c>
      <c r="X10" s="90" t="s">
        <v>258</v>
      </c>
      <c r="AA10" s="72"/>
      <c r="AB10" s="72"/>
      <c r="AC10" s="84"/>
      <c r="AD10" s="84"/>
      <c r="AE10" s="84"/>
      <c r="AF10" s="92"/>
      <c r="AG10" s="92"/>
      <c r="AH10" s="92"/>
      <c r="AI10" s="92"/>
      <c r="AJ10" s="92"/>
      <c r="AK10" s="84"/>
      <c r="AL10" s="84"/>
    </row>
    <row r="11" spans="1:38" ht="55.5" customHeight="1" x14ac:dyDescent="0.2">
      <c r="A11" s="537"/>
      <c r="B11" s="79" t="s">
        <v>244</v>
      </c>
      <c r="C11" s="93" t="str">
        <f>+'4 MAPA CALOR INHERENTE'!I11</f>
        <v xml:space="preserve">                   </v>
      </c>
      <c r="D11" s="93" t="str">
        <f>+'4 MAPA CALOR INHERENTE'!J11</f>
        <v xml:space="preserve">                   </v>
      </c>
      <c r="E11" s="89" t="str">
        <f>+'4 MAPA CALOR INHERENTE'!K11</f>
        <v xml:space="preserve">                   </v>
      </c>
      <c r="F11" s="89" t="str">
        <f>+'4 MAPA CALOR INHERENTE'!L11</f>
        <v xml:space="preserve">                   </v>
      </c>
      <c r="G11" s="90" t="str">
        <f>+'4 MAPA CALOR INHERENTE'!M11</f>
        <v xml:space="preserve">                   </v>
      </c>
      <c r="H11" s="88"/>
      <c r="I11" s="537"/>
      <c r="J11" s="79" t="s">
        <v>244</v>
      </c>
      <c r="K11" s="93" t="str">
        <f>+'6 MAPA CALOR RESIDUAL-TRATAMIEN'!K10</f>
        <v xml:space="preserve">                   </v>
      </c>
      <c r="L11" s="93" t="str">
        <f>+'6 MAPA CALOR RESIDUAL-TRATAMIEN'!L10</f>
        <v xml:space="preserve">                   </v>
      </c>
      <c r="M11" s="89" t="str">
        <f>+'6 MAPA CALOR RESIDUAL-TRATAMIEN'!M10</f>
        <v xml:space="preserve">                   </v>
      </c>
      <c r="N11" s="89" t="str">
        <f>+'6 MAPA CALOR RESIDUAL-TRATAMIEN'!N10</f>
        <v xml:space="preserve">                   </v>
      </c>
      <c r="O11" s="90" t="str">
        <f>+'6 MAPA CALOR RESIDUAL-TRATAMIEN'!O10</f>
        <v xml:space="preserve">                   </v>
      </c>
      <c r="P11" s="88"/>
      <c r="Q11" s="623"/>
      <c r="R11" s="91">
        <v>0.8</v>
      </c>
      <c r="S11" s="82" t="s">
        <v>244</v>
      </c>
      <c r="T11" s="93" t="s">
        <v>242</v>
      </c>
      <c r="U11" s="93" t="s">
        <v>242</v>
      </c>
      <c r="V11" s="89" t="s">
        <v>257</v>
      </c>
      <c r="W11" s="89" t="s">
        <v>257</v>
      </c>
      <c r="X11" s="90" t="s">
        <v>258</v>
      </c>
      <c r="AA11" s="72"/>
      <c r="AB11" s="72"/>
      <c r="AC11" s="84"/>
      <c r="AD11" s="94"/>
      <c r="AE11" s="95"/>
      <c r="AF11" s="92"/>
      <c r="AG11" s="92"/>
      <c r="AH11" s="92"/>
      <c r="AI11" s="92"/>
      <c r="AJ11" s="92"/>
      <c r="AK11" s="84"/>
      <c r="AL11" s="84"/>
    </row>
    <row r="12" spans="1:38" ht="55.5" customHeight="1" x14ac:dyDescent="0.2">
      <c r="A12" s="537"/>
      <c r="B12" s="79" t="s">
        <v>240</v>
      </c>
      <c r="C12" s="93" t="str">
        <f>+'4 MAPA CALOR INHERENTE'!I12</f>
        <v xml:space="preserve">                   </v>
      </c>
      <c r="D12" s="93" t="str">
        <f>+'4 MAPA CALOR INHERENTE'!J12</f>
        <v xml:space="preserve">                   </v>
      </c>
      <c r="E12" s="93" t="str">
        <f>+'4 MAPA CALOR INHERENTE'!K12</f>
        <v xml:space="preserve">                   </v>
      </c>
      <c r="F12" s="89" t="str">
        <f>+'4 MAPA CALOR INHERENTE'!L12</f>
        <v xml:space="preserve">                   </v>
      </c>
      <c r="G12" s="90" t="str">
        <f>+'4 MAPA CALOR INHERENTE'!M12</f>
        <v xml:space="preserve">                   </v>
      </c>
      <c r="H12" s="88"/>
      <c r="I12" s="537"/>
      <c r="J12" s="79" t="s">
        <v>240</v>
      </c>
      <c r="K12" s="93" t="str">
        <f>+'6 MAPA CALOR RESIDUAL-TRATAMIEN'!K11</f>
        <v xml:space="preserve">                   </v>
      </c>
      <c r="L12" s="93" t="str">
        <f>+'6 MAPA CALOR RESIDUAL-TRATAMIEN'!L11</f>
        <v xml:space="preserve">                   </v>
      </c>
      <c r="M12" s="93" t="str">
        <f>+'6 MAPA CALOR RESIDUAL-TRATAMIEN'!M11</f>
        <v xml:space="preserve">                   </v>
      </c>
      <c r="N12" s="89" t="str">
        <f>+'6 MAPA CALOR RESIDUAL-TRATAMIEN'!N11</f>
        <v xml:space="preserve">                   </v>
      </c>
      <c r="O12" s="90" t="str">
        <f>+'6 MAPA CALOR RESIDUAL-TRATAMIEN'!O11</f>
        <v xml:space="preserve">                   </v>
      </c>
      <c r="P12" s="88"/>
      <c r="Q12" s="623"/>
      <c r="R12" s="91">
        <v>0.6</v>
      </c>
      <c r="S12" s="82" t="s">
        <v>240</v>
      </c>
      <c r="T12" s="93" t="s">
        <v>242</v>
      </c>
      <c r="U12" s="93" t="s">
        <v>242</v>
      </c>
      <c r="V12" s="93" t="s">
        <v>242</v>
      </c>
      <c r="W12" s="89" t="s">
        <v>257</v>
      </c>
      <c r="X12" s="90" t="s">
        <v>258</v>
      </c>
      <c r="AA12" s="72"/>
      <c r="AB12" s="72"/>
      <c r="AC12" s="84"/>
      <c r="AD12" s="94"/>
      <c r="AE12" s="95"/>
      <c r="AF12" s="92"/>
      <c r="AG12" s="92"/>
      <c r="AH12" s="92"/>
      <c r="AI12" s="92"/>
      <c r="AJ12" s="96"/>
      <c r="AK12" s="84"/>
      <c r="AL12" s="84"/>
    </row>
    <row r="13" spans="1:38" ht="55.5" customHeight="1" x14ac:dyDescent="0.2">
      <c r="A13" s="537"/>
      <c r="B13" s="79" t="s">
        <v>236</v>
      </c>
      <c r="C13" s="97" t="str">
        <f>+'4 MAPA CALOR INHERENTE'!I13</f>
        <v xml:space="preserve">                   </v>
      </c>
      <c r="D13" s="93" t="str">
        <f>+'4 MAPA CALOR INHERENTE'!J13</f>
        <v xml:space="preserve">                   </v>
      </c>
      <c r="E13" s="93" t="str">
        <f>+'4 MAPA CALOR INHERENTE'!K13</f>
        <v xml:space="preserve">                   </v>
      </c>
      <c r="F13" s="89" t="str">
        <f>+'4 MAPA CALOR INHERENTE'!L13</f>
        <v xml:space="preserve">                   </v>
      </c>
      <c r="G13" s="90" t="str">
        <f>+'4 MAPA CALOR INHERENTE'!M13</f>
        <v xml:space="preserve">                   </v>
      </c>
      <c r="H13" s="88"/>
      <c r="I13" s="537"/>
      <c r="J13" s="79" t="s">
        <v>236</v>
      </c>
      <c r="K13" s="97" t="str">
        <f>+'6 MAPA CALOR RESIDUAL-TRATAMIEN'!K12</f>
        <v xml:space="preserve">                   </v>
      </c>
      <c r="L13" s="93" t="str">
        <f>+'6 MAPA CALOR RESIDUAL-TRATAMIEN'!L12</f>
        <v xml:space="preserve">                   </v>
      </c>
      <c r="M13" s="93" t="str">
        <f>+'6 MAPA CALOR RESIDUAL-TRATAMIEN'!M12</f>
        <v xml:space="preserve"> R2 R3                 </v>
      </c>
      <c r="N13" s="89" t="str">
        <f>+'6 MAPA CALOR RESIDUAL-TRATAMIEN'!N12</f>
        <v xml:space="preserve">                   </v>
      </c>
      <c r="O13" s="90" t="str">
        <f>+'6 MAPA CALOR RESIDUAL-TRATAMIEN'!O12</f>
        <v xml:space="preserve">                   </v>
      </c>
      <c r="P13" s="88"/>
      <c r="Q13" s="623"/>
      <c r="R13" s="91">
        <v>0.4</v>
      </c>
      <c r="S13" s="82" t="s">
        <v>236</v>
      </c>
      <c r="T13" s="97" t="s">
        <v>259</v>
      </c>
      <c r="U13" s="93" t="s">
        <v>242</v>
      </c>
      <c r="V13" s="93" t="s">
        <v>242</v>
      </c>
      <c r="W13" s="89" t="s">
        <v>257</v>
      </c>
      <c r="X13" s="90" t="s">
        <v>258</v>
      </c>
      <c r="AA13" s="72"/>
      <c r="AB13" s="72"/>
      <c r="AC13" s="84"/>
      <c r="AD13" s="94"/>
      <c r="AE13" s="95"/>
      <c r="AF13" s="92"/>
      <c r="AG13" s="92"/>
      <c r="AH13" s="92"/>
      <c r="AI13" s="96"/>
      <c r="AJ13" s="92"/>
      <c r="AK13" s="84"/>
      <c r="AL13" s="84"/>
    </row>
    <row r="14" spans="1:38" ht="55.5" customHeight="1" thickBot="1" x14ac:dyDescent="0.25">
      <c r="A14" s="538"/>
      <c r="B14" s="98" t="s">
        <v>233</v>
      </c>
      <c r="C14" s="99" t="str">
        <f>+'4 MAPA CALOR INHERENTE'!I14</f>
        <v xml:space="preserve">                   </v>
      </c>
      <c r="D14" s="99" t="str">
        <f>+'4 MAPA CALOR INHERENTE'!J14</f>
        <v xml:space="preserve">                   </v>
      </c>
      <c r="E14" s="100" t="str">
        <f>+'4 MAPA CALOR INHERENTE'!K14</f>
        <v xml:space="preserve">                   </v>
      </c>
      <c r="F14" s="101" t="str">
        <f>+'4 MAPA CALOR INHERENTE'!L14</f>
        <v xml:space="preserve">                   </v>
      </c>
      <c r="G14" s="102" t="str">
        <f>+'4 MAPA CALOR INHERENTE'!M14</f>
        <v xml:space="preserve">                   </v>
      </c>
      <c r="H14" s="88"/>
      <c r="I14" s="538"/>
      <c r="J14" s="98" t="s">
        <v>233</v>
      </c>
      <c r="K14" s="99" t="str">
        <f>+'6 MAPA CALOR RESIDUAL-TRATAMIEN'!K13</f>
        <v xml:space="preserve">                   </v>
      </c>
      <c r="L14" s="99" t="str">
        <f>+'6 MAPA CALOR RESIDUAL-TRATAMIEN'!L13</f>
        <v xml:space="preserve">   R4                </v>
      </c>
      <c r="M14" s="100" t="str">
        <f>+'6 MAPA CALOR RESIDUAL-TRATAMIEN'!M13</f>
        <v xml:space="preserve">R1                   </v>
      </c>
      <c r="N14" s="101" t="str">
        <f>+'6 MAPA CALOR RESIDUAL-TRATAMIEN'!N13</f>
        <v xml:space="preserve">                   </v>
      </c>
      <c r="O14" s="102" t="str">
        <f>+'6 MAPA CALOR RESIDUAL-TRATAMIEN'!O13</f>
        <v xml:space="preserve">                   </v>
      </c>
      <c r="P14" s="88"/>
      <c r="Q14" s="623"/>
      <c r="R14" s="103">
        <v>0.2</v>
      </c>
      <c r="S14" s="104" t="s">
        <v>233</v>
      </c>
      <c r="T14" s="99" t="s">
        <v>259</v>
      </c>
      <c r="U14" s="99" t="s">
        <v>259</v>
      </c>
      <c r="V14" s="100" t="s">
        <v>242</v>
      </c>
      <c r="W14" s="101" t="s">
        <v>257</v>
      </c>
      <c r="X14" s="102" t="s">
        <v>258</v>
      </c>
      <c r="AA14" s="72"/>
      <c r="AB14" s="72"/>
      <c r="AC14" s="84"/>
      <c r="AD14" s="94"/>
      <c r="AE14" s="95"/>
      <c r="AF14" s="92"/>
      <c r="AG14" s="92"/>
      <c r="AH14" s="92"/>
      <c r="AI14" s="105"/>
      <c r="AJ14" s="92"/>
      <c r="AK14" s="84"/>
      <c r="AL14" s="84"/>
    </row>
    <row r="15" spans="1:38" x14ac:dyDescent="0.2">
      <c r="A15" s="73"/>
      <c r="B15" s="88"/>
      <c r="C15" s="177"/>
      <c r="D15" s="178"/>
      <c r="E15" s="179"/>
      <c r="F15" s="179"/>
      <c r="G15" s="88"/>
      <c r="H15" s="88"/>
      <c r="I15" s="88"/>
      <c r="J15" s="88"/>
      <c r="K15" s="88"/>
      <c r="L15" s="88"/>
      <c r="M15" s="88"/>
      <c r="N15" s="88"/>
      <c r="O15" s="88"/>
      <c r="P15" s="88"/>
      <c r="AA15" s="72"/>
      <c r="AB15" s="72"/>
      <c r="AC15" s="84"/>
      <c r="AD15" s="94"/>
      <c r="AE15" s="95"/>
      <c r="AF15" s="92"/>
      <c r="AG15" s="92"/>
      <c r="AH15" s="92"/>
      <c r="AI15" s="92"/>
      <c r="AJ15" s="92"/>
      <c r="AK15" s="84"/>
      <c r="AL15" s="84"/>
    </row>
    <row r="16" spans="1:38" ht="25.5" x14ac:dyDescent="0.2">
      <c r="A16" s="73"/>
      <c r="B16" s="88"/>
      <c r="C16" s="177"/>
      <c r="D16" s="178"/>
      <c r="E16" s="179"/>
      <c r="F16" s="179"/>
      <c r="G16" s="88"/>
      <c r="H16" s="88"/>
      <c r="I16" s="88"/>
      <c r="J16" s="88"/>
      <c r="K16" s="88"/>
      <c r="L16" s="88"/>
      <c r="M16" s="88"/>
      <c r="N16" s="88"/>
      <c r="O16" s="88"/>
      <c r="P16" s="88"/>
      <c r="T16" s="76" t="s">
        <v>260</v>
      </c>
      <c r="V16" s="72"/>
      <c r="W16" s="72"/>
      <c r="X16" s="72"/>
      <c r="Y16" s="72"/>
      <c r="Z16" s="72"/>
      <c r="AA16" s="72"/>
      <c r="AB16" s="72"/>
      <c r="AC16" s="84"/>
      <c r="AD16" s="94"/>
      <c r="AE16" s="84"/>
      <c r="AF16" s="95"/>
      <c r="AG16" s="95"/>
      <c r="AH16" s="95"/>
      <c r="AI16" s="95"/>
      <c r="AJ16" s="95"/>
      <c r="AK16" s="84"/>
      <c r="AL16" s="84"/>
    </row>
    <row r="17" spans="1:38" x14ac:dyDescent="0.2">
      <c r="A17" s="73"/>
      <c r="B17" s="88"/>
      <c r="C17" s="177"/>
      <c r="D17" s="178"/>
      <c r="E17" s="179"/>
      <c r="F17" s="179"/>
      <c r="G17" s="88"/>
      <c r="H17" s="88"/>
      <c r="I17" s="88"/>
      <c r="J17" s="88"/>
      <c r="K17" s="88"/>
      <c r="L17" s="88"/>
      <c r="M17" s="88"/>
      <c r="N17" s="88"/>
      <c r="O17" s="88"/>
      <c r="P17" s="88"/>
      <c r="T17" s="106" t="s">
        <v>258</v>
      </c>
      <c r="V17" s="72"/>
      <c r="W17" s="72"/>
      <c r="X17" s="72"/>
      <c r="Y17" s="72"/>
      <c r="Z17" s="72"/>
      <c r="AA17" s="72"/>
      <c r="AB17" s="72"/>
      <c r="AC17" s="84"/>
      <c r="AD17" s="84"/>
      <c r="AE17" s="84"/>
      <c r="AF17" s="92"/>
      <c r="AG17" s="92"/>
      <c r="AH17" s="92"/>
      <c r="AI17" s="92"/>
      <c r="AJ17" s="92"/>
      <c r="AK17" s="84"/>
      <c r="AL17" s="84"/>
    </row>
    <row r="18" spans="1:38" x14ac:dyDescent="0.2">
      <c r="A18" s="73"/>
      <c r="B18" s="88"/>
      <c r="C18" s="177"/>
      <c r="D18" s="178"/>
      <c r="E18" s="179"/>
      <c r="F18" s="179"/>
      <c r="G18" s="88"/>
      <c r="H18" s="88"/>
      <c r="I18" s="88"/>
      <c r="J18" s="88"/>
      <c r="K18" s="88"/>
      <c r="L18" s="88"/>
      <c r="M18" s="88"/>
      <c r="N18" s="88"/>
      <c r="O18" s="88"/>
      <c r="P18" s="88"/>
      <c r="T18" s="89" t="s">
        <v>257</v>
      </c>
      <c r="U18" s="72"/>
      <c r="V18" s="72"/>
      <c r="W18" s="72"/>
      <c r="X18" s="72"/>
      <c r="Y18" s="72"/>
      <c r="Z18" s="72"/>
      <c r="AA18" s="72"/>
      <c r="AB18" s="72"/>
      <c r="AC18" s="84"/>
      <c r="AD18" s="84"/>
      <c r="AE18" s="84"/>
      <c r="AF18" s="92"/>
      <c r="AG18" s="92"/>
      <c r="AH18" s="92"/>
      <c r="AI18" s="92"/>
      <c r="AJ18" s="92"/>
      <c r="AK18" s="84"/>
      <c r="AL18" s="84"/>
    </row>
    <row r="19" spans="1:38" x14ac:dyDescent="0.2">
      <c r="A19" s="73"/>
      <c r="B19" s="88"/>
      <c r="C19" s="177"/>
      <c r="D19" s="178"/>
      <c r="E19" s="179"/>
      <c r="F19" s="179"/>
      <c r="G19" s="88"/>
      <c r="H19" s="88"/>
      <c r="I19" s="88"/>
      <c r="J19" s="88"/>
      <c r="K19" s="88"/>
      <c r="L19" s="88"/>
      <c r="M19" s="88"/>
      <c r="N19" s="88"/>
      <c r="O19" s="88"/>
      <c r="P19" s="88"/>
      <c r="S19" s="107"/>
      <c r="T19" s="93" t="s">
        <v>242</v>
      </c>
      <c r="U19" s="107"/>
      <c r="V19" s="107"/>
      <c r="W19" s="107"/>
      <c r="X19" s="107"/>
      <c r="Y19" s="107"/>
      <c r="Z19" s="107"/>
      <c r="AA19" s="107"/>
      <c r="AB19" s="107"/>
      <c r="AC19" s="84"/>
      <c r="AD19" s="84"/>
      <c r="AE19" s="108"/>
      <c r="AF19" s="108"/>
      <c r="AG19" s="108"/>
      <c r="AH19" s="108"/>
      <c r="AI19" s="108"/>
      <c r="AJ19" s="108"/>
      <c r="AK19" s="84"/>
      <c r="AL19" s="84"/>
    </row>
    <row r="20" spans="1:38" x14ac:dyDescent="0.2">
      <c r="A20" s="73"/>
      <c r="B20" s="88"/>
      <c r="C20" s="177"/>
      <c r="D20" s="178"/>
      <c r="E20" s="179"/>
      <c r="F20" s="179"/>
      <c r="G20" s="88"/>
      <c r="H20" s="88"/>
      <c r="I20" s="88"/>
      <c r="J20" s="88"/>
      <c r="K20" s="88"/>
      <c r="L20" s="88"/>
      <c r="M20" s="88"/>
      <c r="N20" s="88"/>
      <c r="O20" s="88"/>
      <c r="P20" s="88"/>
      <c r="S20" s="107"/>
      <c r="T20" s="97" t="s">
        <v>259</v>
      </c>
      <c r="AA20" s="107"/>
      <c r="AB20" s="107"/>
      <c r="AC20" s="84"/>
      <c r="AD20" s="84"/>
      <c r="AE20" s="84"/>
      <c r="AF20" s="92"/>
      <c r="AG20" s="92"/>
      <c r="AH20" s="92"/>
      <c r="AI20" s="92"/>
      <c r="AJ20" s="92"/>
      <c r="AK20" s="84"/>
      <c r="AL20" s="84"/>
    </row>
    <row r="21" spans="1:38" x14ac:dyDescent="0.2">
      <c r="A21" s="73"/>
      <c r="B21" s="88"/>
      <c r="C21" s="177"/>
      <c r="D21" s="178"/>
      <c r="E21" s="179"/>
      <c r="F21" s="179"/>
      <c r="G21" s="88"/>
      <c r="H21" s="88"/>
      <c r="I21" s="88"/>
      <c r="J21" s="88"/>
      <c r="K21" s="88"/>
      <c r="L21" s="88"/>
      <c r="M21" s="88"/>
      <c r="N21" s="88"/>
      <c r="O21" s="88"/>
      <c r="P21" s="88"/>
      <c r="Q21" s="109"/>
      <c r="R21" s="109"/>
      <c r="S21" s="107"/>
      <c r="AA21" s="107"/>
      <c r="AB21" s="107"/>
      <c r="AC21" s="84"/>
      <c r="AD21" s="84"/>
      <c r="AE21" s="84"/>
      <c r="AF21" s="92"/>
      <c r="AG21" s="92"/>
      <c r="AH21" s="92"/>
      <c r="AI21" s="92"/>
      <c r="AJ21" s="92"/>
      <c r="AK21" s="84"/>
      <c r="AL21" s="84"/>
    </row>
    <row r="22" spans="1:38" x14ac:dyDescent="0.2">
      <c r="A22" s="73"/>
      <c r="B22" s="88"/>
      <c r="C22" s="177"/>
      <c r="D22" s="178"/>
      <c r="E22" s="179"/>
      <c r="F22" s="179"/>
      <c r="G22" s="88"/>
      <c r="H22" s="88"/>
      <c r="I22" s="88"/>
      <c r="J22" s="88"/>
      <c r="K22" s="88"/>
      <c r="L22" s="88"/>
      <c r="M22" s="88"/>
      <c r="N22" s="88"/>
      <c r="O22" s="88"/>
      <c r="P22" s="88"/>
      <c r="Q22" s="109"/>
      <c r="R22" s="109"/>
      <c r="S22" s="110"/>
      <c r="AA22" s="107"/>
      <c r="AB22" s="107"/>
      <c r="AC22" s="84"/>
      <c r="AD22" s="105"/>
      <c r="AE22" s="105"/>
      <c r="AF22" s="105"/>
      <c r="AG22" s="105"/>
      <c r="AH22" s="105"/>
      <c r="AI22" s="105"/>
      <c r="AJ22" s="92"/>
      <c r="AK22" s="84"/>
      <c r="AL22" s="84"/>
    </row>
    <row r="23" spans="1:38" x14ac:dyDescent="0.2">
      <c r="A23" s="73"/>
      <c r="B23" s="88"/>
      <c r="C23" s="177"/>
      <c r="D23" s="178"/>
      <c r="E23" s="179"/>
      <c r="F23" s="179"/>
      <c r="G23" s="88"/>
      <c r="H23" s="88"/>
      <c r="I23" s="88"/>
      <c r="J23" s="88"/>
      <c r="K23" s="88"/>
      <c r="L23" s="88"/>
      <c r="M23" s="88"/>
      <c r="N23" s="88"/>
      <c r="O23" s="88"/>
      <c r="P23" s="88"/>
      <c r="Q23" s="109"/>
      <c r="R23" s="109"/>
      <c r="AC23" s="84"/>
      <c r="AD23" s="111"/>
      <c r="AE23" s="111"/>
      <c r="AF23" s="111"/>
      <c r="AG23" s="111"/>
      <c r="AH23" s="111"/>
      <c r="AI23" s="111"/>
      <c r="AJ23" s="92"/>
      <c r="AK23" s="84"/>
      <c r="AL23" s="84"/>
    </row>
    <row r="24" spans="1:38" x14ac:dyDescent="0.2">
      <c r="A24" s="73"/>
      <c r="B24" s="88"/>
      <c r="C24" s="177"/>
      <c r="D24" s="178"/>
      <c r="E24" s="179"/>
      <c r="F24" s="179"/>
      <c r="G24" s="88"/>
      <c r="H24" s="88"/>
      <c r="I24" s="88"/>
      <c r="J24" s="88"/>
      <c r="K24" s="88"/>
      <c r="L24" s="88"/>
      <c r="M24" s="88"/>
      <c r="N24" s="88"/>
      <c r="O24" s="88"/>
      <c r="P24" s="88"/>
      <c r="Q24" s="109"/>
      <c r="R24" s="109"/>
      <c r="AC24" s="84"/>
      <c r="AD24" s="105"/>
      <c r="AE24" s="105"/>
      <c r="AF24" s="105"/>
      <c r="AG24" s="105"/>
      <c r="AH24" s="105"/>
      <c r="AI24" s="105"/>
      <c r="AJ24" s="92"/>
      <c r="AK24" s="84"/>
      <c r="AL24" s="84"/>
    </row>
    <row r="25" spans="1:38" x14ac:dyDescent="0.2">
      <c r="A25" s="73"/>
      <c r="B25" s="88"/>
      <c r="C25" s="177"/>
      <c r="D25" s="178"/>
      <c r="E25" s="179"/>
      <c r="F25" s="179"/>
      <c r="G25" s="88"/>
      <c r="H25" s="88"/>
      <c r="I25" s="88"/>
      <c r="J25" s="88"/>
      <c r="K25" s="88"/>
      <c r="L25" s="88"/>
      <c r="M25" s="88"/>
      <c r="N25" s="88"/>
      <c r="O25" s="88"/>
      <c r="P25" s="88"/>
      <c r="AC25" s="84"/>
      <c r="AD25" s="105"/>
      <c r="AE25" s="105"/>
      <c r="AF25" s="105"/>
      <c r="AG25" s="105"/>
      <c r="AH25" s="105"/>
      <c r="AI25" s="105"/>
      <c r="AJ25" s="92"/>
      <c r="AK25" s="84"/>
      <c r="AL25" s="84"/>
    </row>
    <row r="26" spans="1:38" x14ac:dyDescent="0.25">
      <c r="A26" s="73"/>
      <c r="B26" s="88"/>
      <c r="C26" s="177"/>
      <c r="D26" s="178"/>
      <c r="E26" s="179"/>
      <c r="F26" s="179"/>
      <c r="G26" s="88"/>
      <c r="H26" s="88"/>
      <c r="I26" s="88"/>
      <c r="J26" s="88"/>
      <c r="K26" s="88"/>
      <c r="L26" s="88"/>
      <c r="M26" s="88"/>
      <c r="N26" s="88"/>
      <c r="O26" s="88"/>
      <c r="P26" s="88"/>
    </row>
    <row r="27" spans="1:38" x14ac:dyDescent="0.25">
      <c r="A27" s="73"/>
      <c r="B27" s="88"/>
      <c r="C27" s="177"/>
      <c r="D27" s="178"/>
      <c r="E27" s="179"/>
      <c r="F27" s="179"/>
      <c r="G27" s="88"/>
      <c r="H27" s="88"/>
      <c r="I27" s="88"/>
      <c r="J27" s="88"/>
      <c r="K27" s="88"/>
      <c r="L27" s="88"/>
      <c r="M27" s="88"/>
      <c r="N27" s="88"/>
      <c r="O27" s="88"/>
      <c r="P27" s="88"/>
    </row>
    <row r="28" spans="1:38" x14ac:dyDescent="0.25">
      <c r="A28" s="73"/>
      <c r="B28" s="88"/>
      <c r="C28" s="177"/>
      <c r="D28" s="178"/>
      <c r="E28" s="179"/>
      <c r="F28" s="179"/>
      <c r="G28" s="88"/>
      <c r="H28" s="88"/>
      <c r="I28" s="88"/>
      <c r="J28" s="88"/>
      <c r="K28" s="88"/>
      <c r="L28" s="88"/>
      <c r="M28" s="88"/>
      <c r="N28" s="88"/>
      <c r="O28" s="88"/>
      <c r="P28" s="88"/>
    </row>
    <row r="29" spans="1:38" x14ac:dyDescent="0.25">
      <c r="A29" s="73"/>
      <c r="B29" s="88"/>
      <c r="C29" s="177"/>
      <c r="D29" s="178"/>
      <c r="E29" s="179"/>
      <c r="F29" s="179"/>
      <c r="G29" s="88"/>
      <c r="H29" s="88"/>
      <c r="I29" s="88"/>
      <c r="J29" s="88"/>
      <c r="K29" s="88"/>
      <c r="L29" s="88"/>
      <c r="M29" s="88"/>
      <c r="N29" s="88"/>
      <c r="O29" s="88"/>
      <c r="P29" s="88"/>
    </row>
    <row r="30" spans="1:38" ht="14.45" customHeight="1" x14ac:dyDescent="0.25">
      <c r="B30" s="68"/>
      <c r="D30" s="68"/>
      <c r="G30" s="68"/>
      <c r="H30" s="68"/>
      <c r="I30" s="68"/>
      <c r="J30" s="68"/>
      <c r="K30" s="68"/>
      <c r="L30" s="68"/>
      <c r="M30" s="68"/>
      <c r="N30" s="68"/>
      <c r="O30" s="68"/>
      <c r="P30" s="68"/>
      <c r="AA30" s="73"/>
      <c r="AB30" s="73"/>
      <c r="AC30" s="73"/>
      <c r="AD30" s="73"/>
      <c r="AE30" s="73"/>
      <c r="AF30" s="68"/>
      <c r="AG30" s="68"/>
      <c r="AH30" s="68"/>
      <c r="AI30" s="68"/>
      <c r="AJ30" s="68"/>
    </row>
    <row r="31" spans="1:38" ht="39" customHeight="1" x14ac:dyDescent="0.25">
      <c r="B31" s="68"/>
      <c r="D31" s="68"/>
      <c r="G31" s="68"/>
      <c r="H31" s="68"/>
      <c r="I31" s="68"/>
      <c r="J31" s="68"/>
      <c r="K31" s="68"/>
      <c r="L31" s="68"/>
      <c r="M31" s="68"/>
      <c r="N31" s="68"/>
      <c r="O31" s="68"/>
      <c r="P31" s="68"/>
      <c r="AA31" s="73"/>
      <c r="AB31" s="73"/>
      <c r="AC31" s="73"/>
      <c r="AD31" s="73"/>
      <c r="AE31" s="73"/>
      <c r="AF31" s="68"/>
      <c r="AG31" s="68"/>
      <c r="AH31" s="68"/>
      <c r="AI31" s="68"/>
      <c r="AJ31" s="68"/>
    </row>
    <row r="32" spans="1:38" ht="19.5" customHeight="1" x14ac:dyDescent="0.25">
      <c r="B32" s="68"/>
      <c r="D32" s="68"/>
      <c r="G32" s="68"/>
      <c r="H32" s="68"/>
      <c r="I32" s="68"/>
      <c r="J32" s="68"/>
      <c r="K32" s="68"/>
      <c r="L32" s="68"/>
      <c r="M32" s="68"/>
      <c r="N32" s="68"/>
      <c r="O32" s="68"/>
      <c r="P32" s="68"/>
      <c r="AA32" s="73"/>
      <c r="AB32" s="73"/>
      <c r="AC32" s="73"/>
      <c r="AD32" s="73"/>
      <c r="AE32" s="73"/>
      <c r="AF32" s="68"/>
      <c r="AG32" s="68"/>
      <c r="AH32" s="68"/>
      <c r="AI32" s="68"/>
      <c r="AJ32" s="68"/>
    </row>
    <row r="33" spans="2:36" ht="19.5" customHeight="1" x14ac:dyDescent="0.25">
      <c r="B33" s="68"/>
      <c r="D33" s="68"/>
      <c r="G33" s="68"/>
      <c r="H33" s="68"/>
      <c r="I33" s="68"/>
      <c r="J33" s="68"/>
      <c r="K33" s="68"/>
      <c r="L33" s="68"/>
      <c r="M33" s="68"/>
      <c r="N33" s="68"/>
      <c r="O33" s="68"/>
      <c r="P33" s="68"/>
      <c r="AA33" s="73"/>
      <c r="AB33" s="73"/>
      <c r="AC33" s="73"/>
      <c r="AD33" s="73"/>
      <c r="AE33" s="73"/>
      <c r="AF33" s="68"/>
      <c r="AG33" s="68"/>
      <c r="AH33" s="68"/>
      <c r="AI33" s="68"/>
      <c r="AJ33" s="68"/>
    </row>
    <row r="34" spans="2:36" ht="19.5" customHeight="1" x14ac:dyDescent="0.25">
      <c r="B34" s="68"/>
      <c r="D34" s="68"/>
      <c r="G34" s="68"/>
      <c r="H34" s="68"/>
      <c r="I34" s="68"/>
      <c r="J34" s="68"/>
      <c r="K34" s="68"/>
      <c r="L34" s="68"/>
      <c r="M34" s="68"/>
      <c r="N34" s="68"/>
      <c r="O34" s="68"/>
      <c r="P34" s="68"/>
      <c r="AA34" s="73"/>
      <c r="AB34" s="73"/>
      <c r="AC34" s="73"/>
      <c r="AD34" s="73"/>
      <c r="AE34" s="73"/>
      <c r="AF34" s="68"/>
      <c r="AG34" s="68"/>
      <c r="AH34" s="68"/>
      <c r="AI34" s="68"/>
      <c r="AJ34" s="68"/>
    </row>
    <row r="35" spans="2:36" ht="19.5" customHeight="1" x14ac:dyDescent="0.25">
      <c r="B35" s="68"/>
      <c r="D35" s="68"/>
      <c r="G35" s="68"/>
      <c r="H35" s="68"/>
      <c r="I35" s="68"/>
      <c r="J35" s="68"/>
      <c r="K35" s="68"/>
      <c r="L35" s="68"/>
      <c r="M35" s="68"/>
      <c r="N35" s="68"/>
      <c r="O35" s="68"/>
      <c r="P35" s="68"/>
      <c r="AA35" s="73"/>
      <c r="AB35" s="73"/>
      <c r="AC35" s="73"/>
      <c r="AD35" s="73"/>
      <c r="AE35" s="73"/>
      <c r="AF35" s="68"/>
      <c r="AG35" s="68"/>
      <c r="AH35" s="68"/>
      <c r="AI35" s="68"/>
      <c r="AJ35" s="68"/>
    </row>
    <row r="36" spans="2:36" ht="19.5" customHeight="1" x14ac:dyDescent="0.25">
      <c r="B36" s="68"/>
      <c r="D36" s="68"/>
      <c r="G36" s="68"/>
      <c r="H36" s="68"/>
      <c r="I36" s="68"/>
      <c r="J36" s="68"/>
      <c r="K36" s="68"/>
      <c r="L36" s="68"/>
      <c r="M36" s="68"/>
      <c r="N36" s="68"/>
      <c r="O36" s="68"/>
      <c r="P36" s="68"/>
      <c r="AA36" s="73"/>
      <c r="AB36" s="73"/>
      <c r="AC36" s="73"/>
      <c r="AD36" s="73"/>
      <c r="AE36" s="73"/>
      <c r="AF36" s="68"/>
      <c r="AG36" s="68"/>
      <c r="AH36" s="68"/>
      <c r="AI36" s="68"/>
      <c r="AJ36" s="68"/>
    </row>
    <row r="37" spans="2:36" x14ac:dyDescent="0.25"/>
    <row r="38" spans="2:36" x14ac:dyDescent="0.25"/>
    <row r="39" spans="2:36" x14ac:dyDescent="0.25"/>
    <row r="40" spans="2:36" x14ac:dyDescent="0.25"/>
    <row r="41" spans="2:36" x14ac:dyDescent="0.25"/>
    <row r="42" spans="2:36" x14ac:dyDescent="0.25"/>
    <row r="43" spans="2:36" x14ac:dyDescent="0.25"/>
    <row r="44" spans="2:36" x14ac:dyDescent="0.25"/>
    <row r="45" spans="2:36" x14ac:dyDescent="0.25"/>
    <row r="46" spans="2:36" x14ac:dyDescent="0.25"/>
    <row r="47" spans="2:36" x14ac:dyDescent="0.25"/>
    <row r="48" spans="2:3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sheetData>
  <sheetProtection sheet="1" formatCells="0" formatColumns="0" formatRows="0" sort="0" autoFilter="0" pivotTables="0"/>
  <dataConsolidate/>
  <mergeCells count="13">
    <mergeCell ref="I10:I14"/>
    <mergeCell ref="Q10:Q14"/>
    <mergeCell ref="A7:G7"/>
    <mergeCell ref="C8:G8"/>
    <mergeCell ref="A10:A14"/>
    <mergeCell ref="B1:D2"/>
    <mergeCell ref="A1:A2"/>
    <mergeCell ref="I7:O7"/>
    <mergeCell ref="T7:X7"/>
    <mergeCell ref="K8:O8"/>
    <mergeCell ref="B4:D4"/>
    <mergeCell ref="B5:D5"/>
    <mergeCell ref="E1:F1"/>
  </mergeCells>
  <conditionalFormatting sqref="D15:E29">
    <cfRule type="cellIs" dxfId="17" priority="1" operator="equal">
      <formula>$S$14</formula>
    </cfRule>
    <cfRule type="cellIs" dxfId="16" priority="2" operator="equal">
      <formula>$S$13</formula>
    </cfRule>
    <cfRule type="cellIs" dxfId="15" priority="3" operator="equal">
      <formula>$S$12</formula>
    </cfRule>
    <cfRule type="cellIs" dxfId="14" priority="4" operator="equal">
      <formula>$S$11</formula>
    </cfRule>
    <cfRule type="cellIs" dxfId="13" priority="5" operator="equal">
      <formula>$S$10</formula>
    </cfRule>
  </conditionalFormatting>
  <conditionalFormatting sqref="F15:F29">
    <cfRule type="cellIs" dxfId="12" priority="6" operator="equal">
      <formula>$T$9</formula>
    </cfRule>
    <cfRule type="cellIs" dxfId="11" priority="7" operator="equal">
      <formula>$U$9</formula>
    </cfRule>
    <cfRule type="cellIs" dxfId="10" priority="8" operator="equal">
      <formula>$V$9</formula>
    </cfRule>
    <cfRule type="cellIs" dxfId="9" priority="9" operator="equal">
      <formula>$W$9</formula>
    </cfRule>
    <cfRule type="cellIs" dxfId="8" priority="10" operator="equal">
      <formula>$X$9</formula>
    </cfRule>
  </conditionalFormatting>
  <conditionalFormatting sqref="G15:G29">
    <cfRule type="cellIs" dxfId="7" priority="16" operator="equal">
      <formula>$T$17</formula>
    </cfRule>
    <cfRule type="cellIs" dxfId="6" priority="17" operator="equal">
      <formula>$T$18</formula>
    </cfRule>
    <cfRule type="cellIs" dxfId="5" priority="18" operator="equal">
      <formula>$T$19</formula>
    </cfRule>
    <cfRule type="cellIs" dxfId="4" priority="19" operator="equal">
      <formula>$T$20</formula>
    </cfRule>
  </conditionalFormatting>
  <dataValidations count="3">
    <dataValidation type="list" allowBlank="1" showInputMessage="1" showErrorMessage="1" sqref="JD10:JJ17"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800-000001000000}"/>
    <dataValidation allowBlank="1" showInputMessage="1" showErrorMessage="1" prompt="Es la materialización del riesgo y las consecuencias de su aparición. Su escala es: 5 bajo impacto, 10 medio, 20 alto impacto._x000a_" sqref="JD9:JJ9" xr:uid="{00000000-0002-0000-08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1" ma:contentTypeDescription="Crear nuevo documento." ma:contentTypeScope="" ma:versionID="5733d2604a720bb2885b7b426f836bde">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b20fc0b8f429c472a71be35be7945ee6"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D0167-1D94-443D-9441-36E43987C786}">
  <ds:schemaRefs>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eb8db8e2-9e38-4af2-b3f2-f3ede193e57b"/>
    <ds:schemaRef ds:uri="http://schemas.microsoft.com/office/infopath/2007/PartnerControls"/>
    <ds:schemaRef ds:uri="cadaebf9-c45c-4928-a835-b6d2640c562f"/>
    <ds:schemaRef ds:uri="http://www.w3.org/XML/1998/namespace"/>
    <ds:schemaRef ds:uri="http://purl.org/dc/terms/"/>
  </ds:schemaRefs>
</ds:datastoreItem>
</file>

<file path=customXml/itemProps2.xml><?xml version="1.0" encoding="utf-8"?>
<ds:datastoreItem xmlns:ds="http://schemas.openxmlformats.org/officeDocument/2006/customXml" ds:itemID="{26957C31-191E-418B-87E7-1B7431F1D449}">
  <ds:schemaRefs>
    <ds:schemaRef ds:uri="http://schemas.microsoft.com/sharepoint/v3/contenttype/forms"/>
  </ds:schemaRefs>
</ds:datastoreItem>
</file>

<file path=customXml/itemProps3.xml><?xml version="1.0" encoding="utf-8"?>
<ds:datastoreItem xmlns:ds="http://schemas.openxmlformats.org/officeDocument/2006/customXml" ds:itemID="{A3501676-3BA2-466E-A6B4-0FCB46D464D2}"/>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1 INSTRUCTIVO DES-DE-008</vt:lpstr>
      <vt:lpstr>2 CONTEXTO E IDENTIFICACIÓN</vt:lpstr>
      <vt:lpstr>10 FORMULAS</vt:lpstr>
      <vt:lpstr>3 PROBABIL E IMPACTO INHERENTE</vt:lpstr>
      <vt:lpstr>4 MAPA CALOR INHERENTE</vt:lpstr>
      <vt:lpstr>5 VALORACIÓN CONTROL PROBAB.</vt:lpstr>
      <vt:lpstr>5 VALORACIÓN CONTROL IMPACTO</vt:lpstr>
      <vt:lpstr>6 MAPA CALOR RESIDUAL-TRATAMIEN</vt:lpstr>
      <vt:lpstr>7 MAPA CALOR INHEREN Y RESIDUAL</vt:lpstr>
      <vt:lpstr>8 PEFIL RIESGO DEL PROCESO</vt:lpstr>
      <vt:lpstr>10 CONTROL DE CAMBIOS</vt:lpstr>
      <vt:lpstr>Afectación_Económica</vt:lpstr>
      <vt:lpstr>'10 CONTROL DE CAMBIOS'!Área_de_impresión</vt:lpstr>
      <vt:lpstr>'3 PROBABIL E IMPACTO INHERENTE'!Área_de_impresión</vt:lpstr>
      <vt:lpstr>E_Relaciones_Laborales</vt:lpstr>
      <vt:lpstr>'5 VALORACIÓN CONTROL IMPACTO'!Ejecución_administración_de_procesos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Reputacional</vt:lpstr>
      <vt:lpstr>Seguridad_Información</vt:lpstr>
      <vt:lpstr>Talento_Humano</vt:lpstr>
      <vt:lpstr>Tecnología</vt:lpstr>
      <vt:lpstr>Tipo</vt:lpstr>
      <vt:lpstr>'2 CONTEXTO E IDENTIFICACIÓN'!Títulos_a_imprimir</vt:lpstr>
      <vt:lpstr>'3 PROBABIL E IMPACTO INHERENTE'!Títulos_a_imprimir</vt:lpstr>
      <vt:lpstr>'5 VALORACIÓN CONTROL IMPACTO'!Títulos_a_imprimir</vt:lpstr>
      <vt:lpstr>'5 VALORACIÓN CONTROL PROBAB.'!Títulos_a_imprimir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maria natalia norato mora</cp:lastModifiedBy>
  <cp:revision/>
  <dcterms:created xsi:type="dcterms:W3CDTF">2006-09-16T00:00:00Z</dcterms:created>
  <dcterms:modified xsi:type="dcterms:W3CDTF">2026-02-26T19:12:38Z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