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0490" windowHeight="7650"/>
  </bookViews>
  <sheets>
    <sheet name="733 - 73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" localSheetId="0">INDEX([4]firmas!$C$34:$C$36,MATCH([4]TSR!$V$51,[4]firmas!$A$34:$A$36,0))</definedName>
    <definedName name="aprobofirmas">INDEX([5]firmas!$C$34:$C$36,MATCH([5]TSR!$V$51,[5]firmas!$A$34:$A$36,0))</definedName>
    <definedName name="aprobofirmas1" localSheetId="0">INDEX([5]firmas!$C$34:$C$36,MATCH('733 - 735'!#REF!,[5]firmas!$A$34:$A$36,0))</definedName>
    <definedName name="aprobofirmas1">INDEX([5]firmas!$C$34:$C$36,MATCH('733 - 735'!#REF!,[5]firmas!$A$34:$A$36,0))</definedName>
    <definedName name="aprobonombres" localSheetId="0">[4]firmas!$A$34:$A$36</definedName>
    <definedName name="aprobonombres">[5]firmas!$A$34:$A$36</definedName>
    <definedName name="_xlnm.Print_Area" localSheetId="0">'733 - 735'!$A$1:$O$39</definedName>
    <definedName name="elaborofirmas" localSheetId="0">INDEX([4]firmas!$C$3:$C$27,MATCH([4]TSR!$F$51,[4]firmas!$A$3:$A$27,0))</definedName>
    <definedName name="elaborofirmas">INDEX([5]firmas!$C$3:$C$27,MATCH([5]TSR!$F$51,[5]firmas!$A$3:$A$27,0))</definedName>
    <definedName name="elaborofirmas1" localSheetId="0">INDEX([5]firmas!$C$3:$C$27,MATCH('733 - 735'!#REF!,[5]firmas!$A$3:$A$27,0))</definedName>
    <definedName name="elaborofirmas1">INDEX([5]firmas!$C$3:$C$27,MATCH(#REF!,[5]firmas!$A$3:$A$27,0))</definedName>
    <definedName name="Elaboronombres" localSheetId="0">[4]firmas!$A$3:$A$27</definedName>
    <definedName name="Elaboronombres">[5]firmas!$A$3:$A$27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firmas" localSheetId="0">INDEX([4]firmas!$C$29:$C$32,MATCH([4]TSR!$N$51,[4]firmas!$A$29:$A$32,0))</definedName>
    <definedName name="revisofirmas">INDEX([5]firmas!$C$29:$C$32,MATCH([5]TSR!$N$51,[5]firmas!$A$29:$A$32,0))</definedName>
    <definedName name="revisofirmas1" localSheetId="0">INDEX([5]firmas!$C$29:$C$32,MATCH('733 - 735'!#REF!,[5]firmas!$A$29:$A$32,0))</definedName>
    <definedName name="revisofirmas1">INDEX([5]firmas!$C$29:$C$32,MATCH(#REF!,[5]firmas!$A$29:$A$32,0))</definedName>
    <definedName name="revisonombres" localSheetId="0">[4]firmas!$A$29:$A$32</definedName>
    <definedName name="revisonombres">[5]firmas!$A$29:$A$32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L8" i="1" l="1"/>
  <c r="V167" i="1" l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G27" i="1"/>
  <c r="T29" i="1"/>
  <c r="T28" i="1"/>
  <c r="T27" i="1"/>
  <c r="U26" i="1"/>
  <c r="T26" i="1"/>
  <c r="M21" i="1"/>
  <c r="L21" i="1"/>
  <c r="K21" i="1"/>
  <c r="J21" i="1"/>
  <c r="N21" i="1" s="1"/>
  <c r="M19" i="1"/>
  <c r="M20" i="1" s="1"/>
  <c r="L19" i="1"/>
  <c r="L20" i="1" s="1"/>
  <c r="K19" i="1"/>
  <c r="K20" i="1" s="1"/>
  <c r="J19" i="1"/>
  <c r="J20" i="1" s="1"/>
  <c r="N20" i="1" s="1"/>
  <c r="M18" i="1"/>
  <c r="L18" i="1"/>
  <c r="K18" i="1"/>
  <c r="J18" i="1"/>
  <c r="M13" i="1"/>
  <c r="L13" i="1"/>
  <c r="K13" i="1"/>
  <c r="J13" i="1"/>
  <c r="M12" i="1"/>
  <c r="L12" i="1"/>
  <c r="K12" i="1"/>
  <c r="J12" i="1"/>
  <c r="I26" i="1"/>
  <c r="N19" i="1" l="1"/>
</calcChain>
</file>

<file path=xl/sharedStrings.xml><?xml version="1.0" encoding="utf-8"?>
<sst xmlns="http://schemas.openxmlformats.org/spreadsheetml/2006/main" count="59" uniqueCount="52">
  <si>
    <t>Código:</t>
  </si>
  <si>
    <t>Fecha de ejecución:</t>
  </si>
  <si>
    <t>Espesores individuales</t>
  </si>
  <si>
    <t xml:space="preserve">Numero del espécimen </t>
  </si>
  <si>
    <t>Nº</t>
  </si>
  <si>
    <t>Espesor del espécimen (Método A, con calibrador)</t>
  </si>
  <si>
    <t>mm</t>
  </si>
  <si>
    <t>Temperatura del agua</t>
  </si>
  <si>
    <t>°C</t>
  </si>
  <si>
    <t>Diámetros individuales</t>
  </si>
  <si>
    <t>A: Masa del espécimen seco en el aire</t>
  </si>
  <si>
    <t>g</t>
  </si>
  <si>
    <t>C: Masa del espécimen sumergido en agua</t>
  </si>
  <si>
    <t>B: Masa en el aire del espécimen saturado y superficialmente seco SSS</t>
  </si>
  <si>
    <t>B-C: Masa del volumen de agua correspondiente al volumen del espécimen</t>
  </si>
  <si>
    <t>PROMEDIO</t>
  </si>
  <si>
    <t xml:space="preserve">Gravedad específica Bulk a 25° C </t>
  </si>
  <si>
    <t>Densidad de la mezcla a 25° C</t>
  </si>
  <si>
    <t>Absorción de agua</t>
  </si>
  <si>
    <t>%</t>
  </si>
  <si>
    <t xml:space="preserve">Verificación del tamaño </t>
  </si>
  <si>
    <t>N° de ensayo:</t>
  </si>
  <si>
    <t>Procedimiento :</t>
  </si>
  <si>
    <t>Pesado en el aire</t>
  </si>
  <si>
    <t>1 1/2"</t>
  </si>
  <si>
    <t>A: masa en el aire de la muestra seca:</t>
  </si>
  <si>
    <t>Recipiente :</t>
  </si>
  <si>
    <t>Picnómetro de vacío (figura 735-1)</t>
  </si>
  <si>
    <t>1"</t>
  </si>
  <si>
    <t>D: masa de la tapa + picnómetro lleno de agua a 25°:</t>
  </si>
  <si>
    <t>Tamaño máximo nominal:</t>
  </si>
  <si>
    <t>1/2"</t>
  </si>
  <si>
    <t>3/4"</t>
  </si>
  <si>
    <t>E: masa del  picnómetro con la  tapa,  el  agua y  la muestra a 25°:</t>
  </si>
  <si>
    <t>Gmm:Gravedad especifica máxima  teórica:</t>
  </si>
  <si>
    <t>Observaciones:</t>
  </si>
  <si>
    <t>Laboratorio de suelos asfaltos y pavimentos de la UAERMV 
Sede de Producción Parque Minero Industrial El Mochuelo Kilometro 3 vía Pasquilla localidad Ciudad Bolívar, Bogotá D.C. - Colombia
Tel: 3779555 Ext. 1145   E- mail: p.laboratorio@umv.gov.co</t>
  </si>
  <si>
    <t xml:space="preserve">Diámetro del espécimen </t>
  </si>
  <si>
    <t xml:space="preserve">Tamaño máximo  nominal </t>
  </si>
  <si>
    <t xml:space="preserve">Tamaño mínimo de la muestra </t>
  </si>
  <si>
    <t>FIN DEL INFORME DE  ENSAYO</t>
  </si>
  <si>
    <t xml:space="preserve"> kg/m³</t>
  </si>
  <si>
    <t>Paginas</t>
  </si>
  <si>
    <t>Pagina</t>
  </si>
  <si>
    <t>de</t>
  </si>
  <si>
    <t>Pagina xx de xx</t>
  </si>
  <si>
    <t>CÓDIGO: GLAB-FM-174</t>
  </si>
  <si>
    <t>INFORME DE ENSAYO
GRAVEDAD ESPECÍFICA BULK Y MÁXIMA  DE MEZCLA ASFÁLTICA</t>
  </si>
  <si>
    <t>VERSIÓN: 3</t>
  </si>
  <si>
    <t>Gravedad específica bulk y densidad de mezclas asfálticas compactadas no absorbentes empleando especímenes saturados  y superficialmente secos INV E 733-13</t>
  </si>
  <si>
    <t>Gravedad especifica máxima de mezclas asfálticas para pavimentos INV 735-13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</si>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</sst>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yyyy\-mm\-dd;@"/>
    <numFmt numFmtId="166" formatCode="0.000"/>
    <numFmt numFmtId="167" formatCode="&quot;$&quot;\ #,##0.00_);\(&quot;$&quot;\ #,##0.00\)"/>
    <numFmt numFmtId="168" formatCode="_ * #,##0.00_ ;_ * \-#,##0.00_ ;_ * &quot;-&quot;??_ ;_ @_ "/>
    <numFmt numFmtId="169" formatCode="#,"/>
    <numFmt numFmtId="170" formatCode="_ [$€-2]\ * #,##0.00_ ;_ [$€-2]\ * \-#,##0.00_ ;_ [$€-2]\ * &quot;-&quot;??_ "/>
    <numFmt numFmtId="171" formatCode="#,##0\ &quot;$&quot;;\-#,##0\ &quot;$&quot;"/>
    <numFmt numFmtId="172" formatCode="0.0000"/>
    <numFmt numFmtId="173" formatCode="_(* #,##0.00000_);_(* \(#,##0.00000\);_(* &quot;-&quot;??_);_(@_)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-* #,##0.0\ _P_t_s_-;\-* #,##0.0\ _P_t_s_-;_-* &quot;-&quot;??\ _P_t_s_-;_-@_-"/>
    <numFmt numFmtId="179" formatCode="_ * #,##0_ ;_ * \-#,##0_ ;_ * &quot;-&quot;_ ;_ @_ "/>
    <numFmt numFmtId="180" formatCode="&quot;$&quot;#,##0\ ;\(&quot;$&quot;#,##0\)"/>
    <numFmt numFmtId="181" formatCode="General_)"/>
    <numFmt numFmtId="182" formatCode="#,##0.00\ &quot;$&quot;;\-#,##0.00\ &quot;$&quot;"/>
  </numFmts>
  <fonts count="9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theme="1"/>
      <name val="Arial"/>
      <family val="2"/>
    </font>
    <font>
      <sz val="7"/>
      <color theme="1" tint="0.499984740745262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2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7"/>
      <name val="Arial"/>
      <family val="2"/>
    </font>
    <font>
      <b/>
      <sz val="6"/>
      <name val="Arial"/>
      <family val="2"/>
    </font>
    <font>
      <b/>
      <sz val="8"/>
      <color theme="1" tint="0.499984740745262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63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indexed="12"/>
      <name val="Arial"/>
      <family val="2"/>
    </font>
    <font>
      <b/>
      <sz val="8"/>
      <color rgb="FF00B050"/>
      <name val="Arial"/>
      <family val="2"/>
    </font>
    <font>
      <sz val="8"/>
      <color theme="0" tint="-0.499984740745262"/>
      <name val="Arial"/>
      <family val="2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u/>
      <sz val="11"/>
      <color theme="10"/>
      <name val="Arial"/>
      <family val="2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Arial Rounded MT Bold"/>
      <family val="2"/>
    </font>
    <font>
      <sz val="10"/>
      <name val="MS Sans Serif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2"/>
      <name val="Times New Roman"/>
      <family val="1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6"/>
      <name val="ALLWORK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 tint="0.499984740745262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5">
    <xf numFmtId="0" fontId="0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2" fillId="0" borderId="0"/>
    <xf numFmtId="1" fontId="3" fillId="0" borderId="0"/>
    <xf numFmtId="0" fontId="3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43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70" fontId="3" fillId="0" borderId="0" applyFont="0" applyFill="0" applyBorder="0" applyAlignment="0" applyProtection="0"/>
    <xf numFmtId="169" fontId="43" fillId="0" borderId="0">
      <protection locked="0"/>
    </xf>
    <xf numFmtId="169" fontId="43" fillId="0" borderId="0">
      <protection locked="0"/>
    </xf>
    <xf numFmtId="169" fontId="44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69" fontId="43" fillId="0" borderId="0">
      <protection locked="0"/>
    </xf>
    <xf numFmtId="169" fontId="44" fillId="0" borderId="0">
      <protection locked="0"/>
    </xf>
    <xf numFmtId="169" fontId="43" fillId="0" borderId="0">
      <protection locked="0"/>
    </xf>
    <xf numFmtId="169" fontId="45" fillId="0" borderId="0">
      <protection locked="0"/>
    </xf>
    <xf numFmtId="169" fontId="45" fillId="0" borderId="0">
      <protection locked="0"/>
    </xf>
    <xf numFmtId="169" fontId="43" fillId="0" borderId="0">
      <protection locked="0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8" fillId="13" borderId="0" applyNumberFormat="0" applyBorder="0" applyAlignment="0" applyProtection="0"/>
    <xf numFmtId="0" fontId="49" fillId="25" borderId="34" applyNumberFormat="0" applyAlignment="0" applyProtection="0"/>
    <xf numFmtId="0" fontId="50" fillId="26" borderId="35" applyNumberFormat="0" applyAlignment="0" applyProtection="0"/>
    <xf numFmtId="0" fontId="51" fillId="0" borderId="36" applyNumberFormat="0" applyFill="0" applyAlignment="0" applyProtection="0"/>
    <xf numFmtId="0" fontId="52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53" fillId="16" borderId="34" applyNumberFormat="0" applyAlignment="0" applyProtection="0"/>
    <xf numFmtId="170" fontId="3" fillId="0" borderId="0" applyFont="0" applyFill="0" applyBorder="0" applyAlignment="0" applyProtection="0"/>
    <xf numFmtId="0" fontId="54" fillId="12" borderId="0" applyNumberFormat="0" applyBorder="0" applyAlignment="0" applyProtection="0"/>
    <xf numFmtId="0" fontId="55" fillId="31" borderId="0" applyNumberFormat="0" applyBorder="0" applyAlignment="0" applyProtection="0"/>
    <xf numFmtId="0" fontId="3" fillId="32" borderId="37" applyNumberFormat="0" applyFont="0" applyAlignment="0" applyProtection="0"/>
    <xf numFmtId="9" fontId="3" fillId="0" borderId="0" applyFont="0" applyFill="0" applyBorder="0" applyAlignment="0" applyProtection="0"/>
    <xf numFmtId="0" fontId="56" fillId="25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62" fillId="0" borderId="42" applyNumberFormat="0" applyFill="0" applyAlignment="0" applyProtection="0"/>
    <xf numFmtId="170" fontId="3" fillId="0" borderId="0" applyFont="0" applyFill="0" applyBorder="0" applyAlignment="0" applyProtection="0"/>
    <xf numFmtId="0" fontId="3" fillId="32" borderId="37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8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171" fontId="3" fillId="0" borderId="43">
      <alignment horizontal="right"/>
    </xf>
    <xf numFmtId="2" fontId="10" fillId="0" borderId="0"/>
    <xf numFmtId="166" fontId="10" fillId="0" borderId="0"/>
    <xf numFmtId="172" fontId="14" fillId="0" borderId="0"/>
    <xf numFmtId="173" fontId="3" fillId="0" borderId="43">
      <alignment horizontal="right"/>
    </xf>
    <xf numFmtId="3" fontId="70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67" fontId="3" fillId="0" borderId="0" applyFont="0" applyFill="0" applyBorder="0" applyAlignment="0" applyProtection="0"/>
    <xf numFmtId="0" fontId="71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75" fontId="3" fillId="0" borderId="0">
      <alignment horizontal="right"/>
    </xf>
    <xf numFmtId="176" fontId="3" fillId="0" borderId="0" applyFont="0" applyFill="0" applyBorder="0" applyAlignment="0">
      <alignment horizont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>
      <alignment horizontal="right"/>
    </xf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0" fontId="74" fillId="0" borderId="0" applyFont="0" applyFill="0" applyBorder="0" applyAlignment="0" applyProtection="0"/>
    <xf numFmtId="181" fontId="75" fillId="0" borderId="0"/>
    <xf numFmtId="182" fontId="3" fillId="0" borderId="0" applyFont="0" applyFill="0" applyBorder="0" applyAlignment="0">
      <alignment horizontal="center"/>
    </xf>
    <xf numFmtId="0" fontId="3" fillId="0" borderId="0"/>
    <xf numFmtId="0" fontId="3" fillId="0" borderId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0">
      <alignment vertical="top"/>
    </xf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1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7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48" fillId="13" borderId="0" applyNumberFormat="0" applyBorder="0" applyAlignment="0" applyProtection="0"/>
    <xf numFmtId="0" fontId="49" fillId="25" borderId="34" applyNumberFormat="0" applyAlignment="0" applyProtection="0"/>
    <xf numFmtId="0" fontId="49" fillId="25" borderId="34" applyNumberFormat="0" applyAlignment="0" applyProtection="0"/>
    <xf numFmtId="0" fontId="49" fillId="25" borderId="34" applyNumberFormat="0" applyAlignment="0" applyProtection="0"/>
    <xf numFmtId="0" fontId="50" fillId="26" borderId="35" applyNumberFormat="0" applyAlignment="0" applyProtection="0"/>
    <xf numFmtId="0" fontId="51" fillId="0" borderId="36" applyNumberFormat="0" applyFill="0" applyAlignment="0" applyProtection="0"/>
    <xf numFmtId="0" fontId="50" fillId="26" borderId="35" applyNumberFormat="0" applyAlignment="0" applyProtection="0"/>
    <xf numFmtId="0" fontId="50" fillId="26" borderId="35" applyNumberFormat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30" borderId="0" applyNumberFormat="0" applyBorder="0" applyAlignment="0" applyProtection="0"/>
    <xf numFmtId="0" fontId="53" fillId="16" borderId="34" applyNumberFormat="0" applyAlignment="0" applyProtection="0"/>
    <xf numFmtId="0" fontId="77" fillId="15" borderId="41" applyFill="0" applyBorder="0" applyAlignment="0" applyProtection="0"/>
    <xf numFmtId="0" fontId="78" fillId="15" borderId="41" applyFont="0" applyFill="0" applyBorder="0" applyAlignment="0" applyProtection="0"/>
    <xf numFmtId="0" fontId="79" fillId="33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80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81" fillId="0" borderId="0" applyNumberFormat="0" applyFill="0" applyBorder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52" fillId="0" borderId="41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12" borderId="0" applyNumberFormat="0" applyBorder="0" applyAlignment="0" applyProtection="0"/>
    <xf numFmtId="0" fontId="53" fillId="16" borderId="34" applyNumberFormat="0" applyAlignment="0" applyProtection="0"/>
    <xf numFmtId="0" fontId="53" fillId="16" borderId="34" applyNumberFormat="0" applyAlignment="0" applyProtection="0"/>
    <xf numFmtId="0" fontId="51" fillId="0" borderId="36" applyNumberFormat="0" applyFill="0" applyAlignment="0" applyProtection="0"/>
    <xf numFmtId="0" fontId="51" fillId="0" borderId="36" applyNumberFormat="0" applyFill="0" applyAlignment="0" applyProtection="0"/>
    <xf numFmtId="0" fontId="55" fillId="31" borderId="0" applyNumberFormat="0" applyBorder="0" applyAlignment="0" applyProtection="0"/>
    <xf numFmtId="0" fontId="82" fillId="0" borderId="0"/>
    <xf numFmtId="0" fontId="3" fillId="0" borderId="0"/>
    <xf numFmtId="0" fontId="82" fillId="0" borderId="0"/>
    <xf numFmtId="0" fontId="1" fillId="0" borderId="0"/>
    <xf numFmtId="0" fontId="46" fillId="0" borderId="0"/>
    <xf numFmtId="0" fontId="46" fillId="0" borderId="0"/>
    <xf numFmtId="0" fontId="3" fillId="0" borderId="0"/>
    <xf numFmtId="0" fontId="1" fillId="0" borderId="0"/>
    <xf numFmtId="0" fontId="3" fillId="32" borderId="37" applyNumberFormat="0" applyFont="0" applyAlignment="0" applyProtection="0"/>
    <xf numFmtId="0" fontId="56" fillId="25" borderId="38" applyNumberFormat="0" applyAlignment="0" applyProtection="0"/>
    <xf numFmtId="0" fontId="56" fillId="25" borderId="38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56" fillId="25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9" applyNumberFormat="0" applyFill="0" applyAlignment="0" applyProtection="0"/>
    <xf numFmtId="0" fontId="61" fillId="0" borderId="40" applyNumberFormat="0" applyFill="0" applyAlignment="0" applyProtection="0"/>
    <xf numFmtId="0" fontId="52" fillId="0" borderId="41" applyNumberFormat="0" applyFill="0" applyAlignment="0" applyProtection="0"/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4">
    <xf numFmtId="0" fontId="0" fillId="0" borderId="0" xfId="0"/>
    <xf numFmtId="0" fontId="5" fillId="0" borderId="0" xfId="0" applyFont="1" applyAlignment="1">
      <alignment horizontal="center" vertical="center" wrapText="1"/>
    </xf>
    <xf numFmtId="164" fontId="0" fillId="2" borderId="0" xfId="0" applyNumberFormat="1" applyFill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2" fontId="0" fillId="2" borderId="0" xfId="0" applyNumberForma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Protection="1">
      <protection locked="0"/>
    </xf>
    <xf numFmtId="16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6" fillId="4" borderId="0" xfId="3" applyFont="1" applyFill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7" fillId="3" borderId="0" xfId="3" applyFont="1" applyFill="1" applyAlignment="1">
      <alignment horizontal="center" vertical="center" wrapText="1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8" fillId="5" borderId="0" xfId="3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/>
    </xf>
    <xf numFmtId="0" fontId="19" fillId="3" borderId="26" xfId="5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22" fillId="5" borderId="0" xfId="6" applyNumberFormat="1" applyFont="1" applyFill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9" xfId="0" applyFont="1" applyBorder="1" applyAlignment="1" applyProtection="1">
      <alignment horizontal="center"/>
      <protection locked="0"/>
    </xf>
    <xf numFmtId="0" fontId="25" fillId="2" borderId="0" xfId="0" applyFont="1" applyFill="1" applyAlignment="1">
      <alignment horizontal="center" vertical="center"/>
    </xf>
    <xf numFmtId="0" fontId="21" fillId="6" borderId="0" xfId="6" applyNumberFormat="1" applyFont="1" applyFill="1" applyAlignment="1">
      <alignment horizontal="left" vertical="top" wrapText="1"/>
    </xf>
    <xf numFmtId="0" fontId="22" fillId="5" borderId="0" xfId="6" applyNumberFormat="1" applyFont="1" applyFill="1"/>
    <xf numFmtId="0" fontId="4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22" fillId="0" borderId="0" xfId="6" applyNumberFormat="1" applyFont="1"/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32" xfId="0" applyFont="1" applyBorder="1" applyProtection="1">
      <protection locked="0"/>
    </xf>
    <xf numFmtId="0" fontId="25" fillId="2" borderId="0" xfId="0" applyFont="1" applyFill="1" applyAlignment="1">
      <alignment horizontal="center" vertical="center" wrapText="1"/>
    </xf>
    <xf numFmtId="0" fontId="26" fillId="0" borderId="0" xfId="6" applyNumberFormat="1" applyFont="1" applyAlignment="1">
      <alignment horizontal="center"/>
    </xf>
    <xf numFmtId="0" fontId="26" fillId="8" borderId="0" xfId="6" applyNumberFormat="1" applyFont="1" applyFill="1" applyAlignment="1">
      <alignment horizontal="center"/>
    </xf>
    <xf numFmtId="0" fontId="22" fillId="8" borderId="0" xfId="6" applyNumberFormat="1" applyFont="1" applyFill="1" applyAlignment="1">
      <alignment horizontal="center"/>
    </xf>
    <xf numFmtId="0" fontId="22" fillId="0" borderId="0" xfId="6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6" fontId="27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9" borderId="0" xfId="6" applyNumberFormat="1" applyFont="1" applyFill="1" applyAlignment="1">
      <alignment horizontal="center"/>
    </xf>
    <xf numFmtId="0" fontId="22" fillId="9" borderId="0" xfId="6" applyNumberFormat="1" applyFont="1" applyFill="1" applyAlignment="1">
      <alignment horizontal="center"/>
    </xf>
    <xf numFmtId="1" fontId="19" fillId="5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/>
    </xf>
    <xf numFmtId="164" fontId="19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166" fontId="19" fillId="5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7" fillId="3" borderId="0" xfId="3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9" fillId="2" borderId="0" xfId="0" applyFont="1" applyFill="1" applyAlignment="1">
      <alignment vertical="center"/>
    </xf>
    <xf numFmtId="0" fontId="34" fillId="0" borderId="0" xfId="0" applyFont="1"/>
    <xf numFmtId="0" fontId="28" fillId="0" borderId="0" xfId="0" applyFont="1" applyAlignment="1" applyProtection="1">
      <alignment vertical="center"/>
      <protection locked="0"/>
    </xf>
    <xf numFmtId="164" fontId="25" fillId="2" borderId="0" xfId="0" applyNumberFormat="1" applyFont="1" applyFill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25" fillId="2" borderId="0" xfId="0" applyNumberFormat="1" applyFont="1" applyFill="1" applyAlignment="1" applyProtection="1">
      <alignment horizontal="center" vertical="center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36" fillId="0" borderId="0" xfId="6" applyNumberFormat="1" applyFont="1" applyAlignment="1">
      <alignment horizontal="center" vertical="center"/>
    </xf>
    <xf numFmtId="0" fontId="36" fillId="0" borderId="0" xfId="6" applyNumberFormat="1" applyFont="1"/>
    <xf numFmtId="0" fontId="11" fillId="0" borderId="0" xfId="0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0" borderId="0" xfId="6" applyNumberFormat="1" applyFont="1"/>
    <xf numFmtId="0" fontId="38" fillId="0" borderId="0" xfId="6" applyNumberFormat="1" applyFont="1" applyAlignment="1">
      <alignment horizontal="center" vertical="center"/>
    </xf>
    <xf numFmtId="10" fontId="27" fillId="5" borderId="0" xfId="0" applyNumberFormat="1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1" fontId="4" fillId="0" borderId="0" xfId="0" applyNumberFormat="1" applyFont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0" fillId="10" borderId="0" xfId="0" applyNumberFormat="1" applyFont="1" applyFill="1" applyAlignment="1">
      <alignment horizontal="center" vertical="center"/>
    </xf>
    <xf numFmtId="164" fontId="41" fillId="0" borderId="0" xfId="0" applyNumberFormat="1" applyFont="1" applyAlignment="1">
      <alignment horizontal="center" vertical="center"/>
    </xf>
    <xf numFmtId="166" fontId="41" fillId="0" borderId="0" xfId="0" applyNumberFormat="1" applyFont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42" fillId="5" borderId="0" xfId="0" applyFont="1" applyFill="1" applyAlignment="1">
      <alignment vertical="center" wrapText="1"/>
    </xf>
    <xf numFmtId="12" fontId="42" fillId="5" borderId="0" xfId="0" applyNumberFormat="1" applyFont="1" applyFill="1" applyAlignment="1">
      <alignment vertical="center"/>
    </xf>
    <xf numFmtId="1" fontId="42" fillId="5" borderId="0" xfId="0" applyNumberFormat="1" applyFont="1" applyFill="1" applyAlignment="1">
      <alignment vertical="center"/>
    </xf>
    <xf numFmtId="0" fontId="14" fillId="3" borderId="0" xfId="3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64" fontId="36" fillId="0" borderId="0" xfId="6" applyNumberFormat="1" applyFont="1" applyAlignment="1">
      <alignment horizontal="center" vertical="center"/>
    </xf>
    <xf numFmtId="0" fontId="30" fillId="0" borderId="0" xfId="1" applyFont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8" applyProtection="1">
      <protection locked="0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6" fontId="14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/>
    </xf>
    <xf numFmtId="166" fontId="14" fillId="0" borderId="0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top"/>
      <protection locked="0"/>
    </xf>
    <xf numFmtId="1" fontId="23" fillId="0" borderId="28" xfId="0" applyNumberFormat="1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/>
    </xf>
    <xf numFmtId="166" fontId="1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vertical="top"/>
      <protection locked="0"/>
    </xf>
    <xf numFmtId="0" fontId="28" fillId="0" borderId="1" xfId="0" applyFont="1" applyBorder="1" applyAlignment="1" applyProtection="1">
      <alignment vertical="top"/>
      <protection locked="0"/>
    </xf>
    <xf numFmtId="0" fontId="28" fillId="0" borderId="3" xfId="0" applyFont="1" applyBorder="1" applyAlignment="1" applyProtection="1">
      <alignment vertical="top"/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vertical="top"/>
      <protection locked="0"/>
    </xf>
    <xf numFmtId="0" fontId="0" fillId="0" borderId="5" xfId="0" applyFont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165" fontId="10" fillId="0" borderId="2" xfId="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85" fillId="5" borderId="0" xfId="0" applyFont="1" applyFill="1" applyAlignment="1">
      <alignment vertical="center"/>
    </xf>
    <xf numFmtId="0" fontId="85" fillId="5" borderId="0" xfId="0" applyFont="1" applyFill="1" applyAlignment="1" applyProtection="1">
      <alignment horizontal="center" vertical="center"/>
      <protection locked="0"/>
    </xf>
    <xf numFmtId="164" fontId="86" fillId="5" borderId="0" xfId="0" applyNumberFormat="1" applyFont="1" applyFill="1" applyAlignment="1">
      <alignment horizontal="center" vertical="center" wrapText="1"/>
    </xf>
    <xf numFmtId="1" fontId="86" fillId="5" borderId="0" xfId="0" applyNumberFormat="1" applyFont="1" applyFill="1" applyAlignment="1" applyProtection="1">
      <alignment horizontal="center" vertical="center" wrapText="1"/>
      <protection locked="0"/>
    </xf>
    <xf numFmtId="164" fontId="86" fillId="5" borderId="0" xfId="0" applyNumberFormat="1" applyFont="1" applyFill="1" applyAlignment="1" applyProtection="1">
      <alignment horizontal="center" vertical="center" wrapText="1"/>
      <protection locked="0"/>
    </xf>
    <xf numFmtId="166" fontId="86" fillId="5" borderId="0" xfId="0" applyNumberFormat="1" applyFont="1" applyFill="1" applyAlignment="1">
      <alignment horizontal="center" vertical="center" wrapText="1"/>
    </xf>
    <xf numFmtId="1" fontId="86" fillId="5" borderId="0" xfId="0" applyNumberFormat="1" applyFont="1" applyFill="1" applyAlignment="1">
      <alignment horizontal="center" vertical="center" wrapText="1"/>
    </xf>
    <xf numFmtId="164" fontId="86" fillId="5" borderId="24" xfId="0" applyNumberFormat="1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0" xfId="0" applyFont="1" applyBorder="1" applyAlignment="1">
      <alignment horizontal="center" vertical="center"/>
    </xf>
    <xf numFmtId="166" fontId="88" fillId="7" borderId="1" xfId="0" applyNumberFormat="1" applyFont="1" applyFill="1" applyBorder="1" applyAlignment="1">
      <alignment vertical="center"/>
    </xf>
    <xf numFmtId="166" fontId="85" fillId="7" borderId="0" xfId="0" applyNumberFormat="1" applyFont="1" applyFill="1" applyBorder="1" applyAlignment="1">
      <alignment vertical="center"/>
    </xf>
    <xf numFmtId="166" fontId="85" fillId="7" borderId="2" xfId="0" applyNumberFormat="1" applyFont="1" applyFill="1" applyBorder="1" applyAlignment="1">
      <alignment vertical="center"/>
    </xf>
    <xf numFmtId="0" fontId="20" fillId="0" borderId="7" xfId="0" applyFont="1" applyBorder="1" applyAlignment="1">
      <alignment horizontal="center"/>
    </xf>
    <xf numFmtId="166" fontId="85" fillId="7" borderId="6" xfId="0" applyNumberFormat="1" applyFont="1" applyFill="1" applyBorder="1" applyAlignment="1">
      <alignment vertical="center"/>
    </xf>
    <xf numFmtId="166" fontId="85" fillId="7" borderId="7" xfId="0" applyNumberFormat="1" applyFont="1" applyFill="1" applyBorder="1" applyAlignment="1">
      <alignment vertical="center"/>
    </xf>
    <xf numFmtId="166" fontId="85" fillId="7" borderId="8" xfId="0" applyNumberFormat="1" applyFont="1" applyFill="1" applyBorder="1" applyAlignment="1">
      <alignment vertical="center"/>
    </xf>
    <xf numFmtId="0" fontId="28" fillId="0" borderId="47" xfId="0" applyFont="1" applyBorder="1" applyAlignment="1" applyProtection="1">
      <alignment vertical="top"/>
      <protection locked="0"/>
    </xf>
    <xf numFmtId="0" fontId="0" fillId="0" borderId="32" xfId="0" applyFont="1" applyBorder="1" applyProtection="1">
      <protection locked="0"/>
    </xf>
    <xf numFmtId="0" fontId="0" fillId="0" borderId="32" xfId="0" applyFont="1" applyBorder="1" applyAlignment="1" applyProtection="1">
      <alignment vertical="top"/>
      <protection locked="0"/>
    </xf>
    <xf numFmtId="0" fontId="0" fillId="0" borderId="48" xfId="0" applyFont="1" applyBorder="1" applyAlignment="1" applyProtection="1">
      <alignment vertical="top"/>
      <protection locked="0"/>
    </xf>
    <xf numFmtId="1" fontId="23" fillId="0" borderId="3" xfId="0" applyNumberFormat="1" applyFont="1" applyBorder="1" applyAlignment="1">
      <alignment horizontal="left" vertical="center" wrapText="1"/>
    </xf>
    <xf numFmtId="1" fontId="23" fillId="0" borderId="4" xfId="0" applyNumberFormat="1" applyFont="1" applyBorder="1" applyAlignment="1">
      <alignment horizontal="left" vertical="center" wrapText="1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166" fontId="14" fillId="0" borderId="5" xfId="0" applyNumberFormat="1" applyFont="1" applyBorder="1" applyAlignment="1" applyProtection="1">
      <alignment horizontal="center" vertical="center"/>
      <protection locked="0"/>
    </xf>
    <xf numFmtId="1" fontId="23" fillId="0" borderId="1" xfId="0" applyNumberFormat="1" applyFont="1" applyBorder="1" applyAlignment="1">
      <alignment horizontal="left" vertical="center" wrapText="1"/>
    </xf>
    <xf numFmtId="0" fontId="0" fillId="5" borderId="6" xfId="0" applyFont="1" applyFill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85" fillId="0" borderId="46" xfId="32" applyFont="1" applyFill="1" applyBorder="1" applyAlignment="1" applyProtection="1">
      <protection locked="0"/>
    </xf>
    <xf numFmtId="0" fontId="20" fillId="0" borderId="43" xfId="32" applyFont="1" applyFill="1" applyBorder="1" applyAlignment="1" applyProtection="1">
      <protection locked="0"/>
    </xf>
    <xf numFmtId="0" fontId="3" fillId="5" borderId="43" xfId="32" applyFont="1" applyFill="1" applyBorder="1" applyAlignment="1" applyProtection="1">
      <protection locked="0"/>
    </xf>
    <xf numFmtId="0" fontId="3" fillId="0" borderId="43" xfId="32" applyFont="1" applyFill="1" applyBorder="1" applyAlignment="1" applyProtection="1">
      <protection locked="0"/>
    </xf>
    <xf numFmtId="0" fontId="89" fillId="0" borderId="49" xfId="32" applyFont="1" applyFill="1" applyBorder="1" applyAlignment="1" applyProtection="1">
      <protection locked="0"/>
    </xf>
    <xf numFmtId="0" fontId="85" fillId="5" borderId="0" xfId="0" applyFont="1" applyFill="1" applyBorder="1" applyAlignment="1" applyProtection="1">
      <alignment vertical="center"/>
      <protection locked="0"/>
    </xf>
    <xf numFmtId="0" fontId="89" fillId="5" borderId="0" xfId="8" applyFont="1" applyFill="1" applyBorder="1" applyAlignment="1" applyProtection="1">
      <alignment vertical="center" wrapText="1"/>
    </xf>
    <xf numFmtId="0" fontId="3" fillId="0" borderId="0" xfId="32" applyFont="1" applyFill="1" applyBorder="1" applyAlignment="1" applyProtection="1">
      <alignment horizontal="right"/>
      <protection locked="0"/>
    </xf>
    <xf numFmtId="0" fontId="89" fillId="5" borderId="0" xfId="8" applyFont="1" applyFill="1" applyBorder="1" applyAlignment="1" applyProtection="1">
      <alignment horizontal="right" vertical="center" wrapText="1"/>
    </xf>
    <xf numFmtId="0" fontId="85" fillId="5" borderId="0" xfId="0" applyFont="1" applyFill="1" applyBorder="1" applyAlignment="1" applyProtection="1">
      <alignment horizontal="center" vertical="center"/>
      <protection locked="0"/>
    </xf>
    <xf numFmtId="0" fontId="83" fillId="0" borderId="3" xfId="1" applyFont="1" applyBorder="1" applyAlignment="1">
      <alignment horizontal="left" vertical="center" wrapText="1"/>
    </xf>
    <xf numFmtId="0" fontId="83" fillId="0" borderId="4" xfId="1" applyFont="1" applyBorder="1" applyAlignment="1">
      <alignment horizontal="left" vertical="center" wrapText="1"/>
    </xf>
    <xf numFmtId="0" fontId="83" fillId="0" borderId="5" xfId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85" fillId="3" borderId="9" xfId="0" applyFont="1" applyFill="1" applyBorder="1" applyAlignment="1">
      <alignment horizontal="center" vertical="center" wrapText="1"/>
    </xf>
    <xf numFmtId="0" fontId="85" fillId="3" borderId="10" xfId="0" applyFont="1" applyFill="1" applyBorder="1" applyAlignment="1">
      <alignment horizontal="center" vertical="center" wrapText="1"/>
    </xf>
    <xf numFmtId="0" fontId="85" fillId="3" borderId="1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2" fontId="20" fillId="5" borderId="1" xfId="0" applyNumberFormat="1" applyFont="1" applyFill="1" applyBorder="1" applyAlignment="1">
      <alignment horizontal="left" vertical="center" wrapText="1"/>
    </xf>
    <xf numFmtId="12" fontId="20" fillId="5" borderId="0" xfId="0" applyNumberFormat="1" applyFont="1" applyFill="1" applyAlignment="1">
      <alignment horizontal="left" vertical="center" wrapText="1"/>
    </xf>
    <xf numFmtId="12" fontId="85" fillId="5" borderId="0" xfId="0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5" borderId="0" xfId="0" applyNumberFormat="1" applyFont="1" applyFill="1" applyAlignment="1">
      <alignment horizontal="center" vertical="center" wrapText="1"/>
    </xf>
    <xf numFmtId="166" fontId="20" fillId="5" borderId="2" xfId="0" applyNumberFormat="1" applyFont="1" applyFill="1" applyBorder="1" applyAlignment="1">
      <alignment horizontal="center" vertical="center" wrapText="1"/>
    </xf>
    <xf numFmtId="1" fontId="20" fillId="5" borderId="0" xfId="0" applyNumberFormat="1" applyFont="1" applyFill="1" applyAlignment="1">
      <alignment horizontal="center" vertical="center" wrapText="1"/>
    </xf>
    <xf numFmtId="1" fontId="20" fillId="5" borderId="2" xfId="0" applyNumberFormat="1" applyFont="1" applyFill="1" applyBorder="1" applyAlignment="1">
      <alignment horizontal="center" vertical="center" wrapText="1"/>
    </xf>
    <xf numFmtId="10" fontId="85" fillId="5" borderId="0" xfId="0" applyNumberFormat="1" applyFont="1" applyFill="1" applyAlignment="1">
      <alignment horizontal="center" vertical="center"/>
    </xf>
    <xf numFmtId="10" fontId="85" fillId="5" borderId="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1" fontId="87" fillId="0" borderId="30" xfId="0" applyNumberFormat="1" applyFont="1" applyBorder="1" applyAlignment="1">
      <alignment horizontal="left" vertical="center" wrapText="1"/>
    </xf>
    <xf numFmtId="1" fontId="87" fillId="0" borderId="0" xfId="0" applyNumberFormat="1" applyFont="1" applyBorder="1" applyAlignment="1">
      <alignment horizontal="left" vertical="center" wrapText="1"/>
    </xf>
    <xf numFmtId="0" fontId="86" fillId="5" borderId="0" xfId="0" applyFont="1" applyFill="1" applyBorder="1" applyAlignment="1" applyProtection="1">
      <alignment horizontal="center" vertical="center" wrapText="1"/>
      <protection locked="0"/>
    </xf>
    <xf numFmtId="0" fontId="86" fillId="5" borderId="2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164" fontId="87" fillId="0" borderId="30" xfId="0" applyNumberFormat="1" applyFont="1" applyBorder="1" applyAlignment="1">
      <alignment horizontal="left" vertical="center" wrapText="1"/>
    </xf>
    <xf numFmtId="164" fontId="87" fillId="0" borderId="0" xfId="0" applyNumberFormat="1" applyFont="1" applyBorder="1" applyAlignment="1">
      <alignment horizontal="left" vertical="center" wrapText="1"/>
    </xf>
    <xf numFmtId="2" fontId="20" fillId="0" borderId="0" xfId="0" applyNumberFormat="1" applyFont="1" applyBorder="1" applyAlignment="1" applyProtection="1">
      <alignment horizontal="center" vertical="center" wrapText="1"/>
      <protection locked="0"/>
    </xf>
    <xf numFmtId="2" fontId="20" fillId="0" borderId="2" xfId="0" applyNumberFormat="1" applyFont="1" applyBorder="1" applyAlignment="1" applyProtection="1">
      <alignment horizontal="center" vertical="center" wrapText="1"/>
      <protection locked="0"/>
    </xf>
    <xf numFmtId="164" fontId="20" fillId="0" borderId="30" xfId="0" applyNumberFormat="1" applyFont="1" applyBorder="1" applyAlignment="1">
      <alignment horizontal="left" vertical="center" wrapText="1"/>
    </xf>
    <xf numFmtId="164" fontId="20" fillId="0" borderId="0" xfId="0" applyNumberFormat="1" applyFont="1" applyBorder="1" applyAlignment="1">
      <alignment horizontal="left" vertical="center" wrapText="1"/>
    </xf>
    <xf numFmtId="1" fontId="20" fillId="0" borderId="45" xfId="0" applyNumberFormat="1" applyFont="1" applyBorder="1" applyAlignment="1">
      <alignment horizontal="left" vertical="center" wrapText="1"/>
    </xf>
    <xf numFmtId="1" fontId="20" fillId="0" borderId="7" xfId="0" applyNumberFormat="1" applyFont="1" applyBorder="1" applyAlignment="1">
      <alignment horizontal="left" vertical="center" wrapText="1"/>
    </xf>
    <xf numFmtId="166" fontId="85" fillId="0" borderId="7" xfId="0" applyNumberFormat="1" applyFont="1" applyBorder="1" applyAlignment="1" applyProtection="1">
      <alignment horizontal="center" vertical="center"/>
      <protection locked="0"/>
    </xf>
    <xf numFmtId="166" fontId="85" fillId="0" borderId="8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>
      <alignment horizontal="left" vertical="center" wrapText="1"/>
    </xf>
    <xf numFmtId="0" fontId="21" fillId="6" borderId="0" xfId="6" applyNumberFormat="1" applyFont="1" applyFill="1" applyAlignment="1">
      <alignment horizontal="center" vertical="top" wrapText="1"/>
    </xf>
    <xf numFmtId="0" fontId="20" fillId="0" borderId="4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86" fillId="0" borderId="4" xfId="0" applyFont="1" applyBorder="1" applyAlignment="1" applyProtection="1">
      <alignment horizontal="center" vertical="center"/>
    </xf>
    <xf numFmtId="0" fontId="86" fillId="0" borderId="5" xfId="0" applyFont="1" applyBorder="1" applyAlignment="1" applyProtection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3" fillId="0" borderId="9" xfId="1" applyFont="1" applyBorder="1" applyAlignment="1">
      <alignment horizontal="left" vertical="center" wrapText="1"/>
    </xf>
    <xf numFmtId="0" fontId="83" fillId="0" borderId="10" xfId="1" applyFont="1" applyBorder="1" applyAlignment="1">
      <alignment horizontal="left" vertical="center" wrapText="1"/>
    </xf>
    <xf numFmtId="0" fontId="83" fillId="0" borderId="11" xfId="1" applyFont="1" applyBorder="1" applyAlignment="1">
      <alignment horizontal="left" vertical="center" wrapText="1"/>
    </xf>
    <xf numFmtId="0" fontId="84" fillId="3" borderId="32" xfId="4" applyFont="1" applyFill="1" applyBorder="1" applyAlignment="1" applyProtection="1">
      <alignment horizontal="center" vertical="center"/>
    </xf>
    <xf numFmtId="0" fontId="30" fillId="0" borderId="0" xfId="7" applyFont="1" applyBorder="1" applyAlignment="1">
      <alignment horizontal="center" vertical="top" wrapText="1"/>
    </xf>
    <xf numFmtId="0" fontId="30" fillId="0" borderId="0" xfId="7" applyFont="1" applyAlignment="1">
      <alignment horizontal="center" vertical="top" wrapText="1"/>
    </xf>
    <xf numFmtId="165" fontId="0" fillId="0" borderId="0" xfId="0" applyNumberFormat="1" applyFont="1" applyBorder="1" applyAlignment="1">
      <alignment horizontal="center" vertical="center" wrapText="1"/>
    </xf>
    <xf numFmtId="0" fontId="87" fillId="5" borderId="23" xfId="0" applyFont="1" applyFill="1" applyBorder="1" applyAlignment="1">
      <alignment horizontal="left" vertical="center"/>
    </xf>
    <xf numFmtId="0" fontId="87" fillId="5" borderId="24" xfId="0" applyFont="1" applyFill="1" applyBorder="1" applyAlignment="1">
      <alignment horizontal="left" vertical="center"/>
    </xf>
    <xf numFmtId="0" fontId="20" fillId="5" borderId="24" xfId="0" applyFont="1" applyFill="1" applyBorder="1" applyAlignment="1">
      <alignment horizontal="center" vertical="center"/>
    </xf>
    <xf numFmtId="164" fontId="20" fillId="5" borderId="24" xfId="0" applyNumberFormat="1" applyFont="1" applyFill="1" applyBorder="1" applyAlignment="1">
      <alignment horizontal="center" vertical="center" wrapText="1"/>
    </xf>
    <xf numFmtId="164" fontId="20" fillId="5" borderId="25" xfId="0" applyNumberFormat="1" applyFont="1" applyFill="1" applyBorder="1" applyAlignment="1">
      <alignment horizontal="center" vertical="center" wrapText="1"/>
    </xf>
    <xf numFmtId="0" fontId="85" fillId="3" borderId="9" xfId="3" applyFont="1" applyFill="1" applyBorder="1" applyAlignment="1">
      <alignment horizontal="center" vertical="center" wrapText="1"/>
    </xf>
    <xf numFmtId="0" fontId="85" fillId="3" borderId="10" xfId="3" applyFont="1" applyFill="1" applyBorder="1" applyAlignment="1">
      <alignment horizontal="center" vertical="center" wrapText="1"/>
    </xf>
    <xf numFmtId="0" fontId="85" fillId="3" borderId="11" xfId="3" applyFont="1" applyFill="1" applyBorder="1" applyAlignment="1">
      <alignment horizontal="center" vertical="center" wrapText="1"/>
    </xf>
    <xf numFmtId="0" fontId="87" fillId="5" borderId="1" xfId="0" applyFont="1" applyFill="1" applyBorder="1" applyAlignment="1">
      <alignment horizontal="left" vertical="center"/>
    </xf>
    <xf numFmtId="0" fontId="87" fillId="5" borderId="0" xfId="0" applyFont="1" applyFill="1" applyAlignment="1">
      <alignment horizontal="left" vertical="center"/>
    </xf>
    <xf numFmtId="0" fontId="87" fillId="5" borderId="0" xfId="0" applyFont="1" applyFill="1" applyAlignment="1">
      <alignment horizontal="center" vertical="center"/>
    </xf>
  </cellXfs>
  <cellStyles count="545">
    <cellStyle name="20% - Accent1" xfId="302"/>
    <cellStyle name="20% - Accent1 2" xfId="303"/>
    <cellStyle name="20% - Accent1 2 2" xfId="434"/>
    <cellStyle name="20% - Accent1 3" xfId="435"/>
    <cellStyle name="20% - Accent2" xfId="304"/>
    <cellStyle name="20% - Accent2 2" xfId="305"/>
    <cellStyle name="20% - Accent2 2 2" xfId="436"/>
    <cellStyle name="20% - Accent2 3" xfId="437"/>
    <cellStyle name="20% - Accent3" xfId="306"/>
    <cellStyle name="20% - Accent3 2" xfId="307"/>
    <cellStyle name="20% - Accent3 2 2" xfId="438"/>
    <cellStyle name="20% - Accent3 3" xfId="439"/>
    <cellStyle name="20% - Accent4" xfId="308"/>
    <cellStyle name="20% - Accent4 2" xfId="309"/>
    <cellStyle name="20% - Accent4 2 2" xfId="440"/>
    <cellStyle name="20% - Accent4 3" xfId="441"/>
    <cellStyle name="20% - Accent5" xfId="310"/>
    <cellStyle name="20% - Accent5 2" xfId="311"/>
    <cellStyle name="20% - Accent5 2 2" xfId="442"/>
    <cellStyle name="20% - Accent5 3" xfId="443"/>
    <cellStyle name="20% - Accent6" xfId="312"/>
    <cellStyle name="20% - Accent6 2" xfId="313"/>
    <cellStyle name="20% - Accent6 2 2" xfId="444"/>
    <cellStyle name="20% - Accent6 3" xfId="445"/>
    <cellStyle name="20% - Énfasis1 2" xfId="33"/>
    <cellStyle name="20% - Énfasis1 2 2" xfId="314"/>
    <cellStyle name="20% - Énfasis1 2 2 2" xfId="446"/>
    <cellStyle name="20% - Énfasis1 2 3" xfId="447"/>
    <cellStyle name="20% - Énfasis2 2" xfId="34"/>
    <cellStyle name="20% - Énfasis2 2 2" xfId="315"/>
    <cellStyle name="20% - Énfasis2 2 2 2" xfId="448"/>
    <cellStyle name="20% - Énfasis2 2 3" xfId="449"/>
    <cellStyle name="20% - Énfasis3 2" xfId="35"/>
    <cellStyle name="20% - Énfasis3 2 2" xfId="316"/>
    <cellStyle name="20% - Énfasis3 2 2 2" xfId="450"/>
    <cellStyle name="20% - Énfasis3 2 3" xfId="451"/>
    <cellStyle name="20% - Énfasis4 2" xfId="36"/>
    <cellStyle name="20% - Énfasis4 2 2" xfId="317"/>
    <cellStyle name="20% - Énfasis4 2 2 2" xfId="452"/>
    <cellStyle name="20% - Énfasis4 2 3" xfId="453"/>
    <cellStyle name="20% - Énfasis5 2" xfId="37"/>
    <cellStyle name="20% - Énfasis5 2 2" xfId="318"/>
    <cellStyle name="20% - Énfasis5 2 2 2" xfId="454"/>
    <cellStyle name="20% - Énfasis5 2 3" xfId="455"/>
    <cellStyle name="20% - Énfasis6 2" xfId="38"/>
    <cellStyle name="20% - Énfasis6 2 2" xfId="319"/>
    <cellStyle name="20% - Énfasis6 2 2 2" xfId="456"/>
    <cellStyle name="20% - Énfasis6 2 3" xfId="457"/>
    <cellStyle name="40% - Accent1" xfId="320"/>
    <cellStyle name="40% - Accent1 2" xfId="321"/>
    <cellStyle name="40% - Accent1 2 2" xfId="458"/>
    <cellStyle name="40% - Accent1 3" xfId="459"/>
    <cellStyle name="40% - Accent2" xfId="322"/>
    <cellStyle name="40% - Accent2 2" xfId="323"/>
    <cellStyle name="40% - Accent2 2 2" xfId="460"/>
    <cellStyle name="40% - Accent2 3" xfId="461"/>
    <cellStyle name="40% - Accent3" xfId="324"/>
    <cellStyle name="40% - Accent3 2" xfId="325"/>
    <cellStyle name="40% - Accent3 2 2" xfId="462"/>
    <cellStyle name="40% - Accent3 3" xfId="463"/>
    <cellStyle name="40% - Accent4" xfId="326"/>
    <cellStyle name="40% - Accent4 2" xfId="327"/>
    <cellStyle name="40% - Accent4 2 2" xfId="464"/>
    <cellStyle name="40% - Accent4 3" xfId="465"/>
    <cellStyle name="40% - Accent5" xfId="328"/>
    <cellStyle name="40% - Accent5 2" xfId="329"/>
    <cellStyle name="40% - Accent5 2 2" xfId="466"/>
    <cellStyle name="40% - Accent5 3" xfId="467"/>
    <cellStyle name="40% - Accent6" xfId="330"/>
    <cellStyle name="40% - Accent6 2" xfId="331"/>
    <cellStyle name="40% - Accent6 2 2" xfId="468"/>
    <cellStyle name="40% - Accent6 3" xfId="469"/>
    <cellStyle name="40% - Énfasis1 2" xfId="39"/>
    <cellStyle name="40% - Énfasis1 2 2" xfId="332"/>
    <cellStyle name="40% - Énfasis1 2 2 2" xfId="470"/>
    <cellStyle name="40% - Énfasis1 2 3" xfId="471"/>
    <cellStyle name="40% - Énfasis2 2" xfId="40"/>
    <cellStyle name="40% - Énfasis2 2 2" xfId="333"/>
    <cellStyle name="40% - Énfasis2 2 2 2" xfId="472"/>
    <cellStyle name="40% - Énfasis2 2 3" xfId="473"/>
    <cellStyle name="40% - Énfasis3 2" xfId="41"/>
    <cellStyle name="40% - Énfasis3 2 2" xfId="334"/>
    <cellStyle name="40% - Énfasis3 2 2 2" xfId="474"/>
    <cellStyle name="40% - Énfasis3 2 3" xfId="475"/>
    <cellStyle name="40% - Énfasis4 2" xfId="42"/>
    <cellStyle name="40% - Énfasis4 2 2" xfId="335"/>
    <cellStyle name="40% - Énfasis4 2 2 2" xfId="476"/>
    <cellStyle name="40% - Énfasis4 2 3" xfId="477"/>
    <cellStyle name="40% - Énfasis5 2" xfId="43"/>
    <cellStyle name="40% - Énfasis5 2 2" xfId="336"/>
    <cellStyle name="40% - Énfasis5 2 2 2" xfId="478"/>
    <cellStyle name="40% - Énfasis5 2 3" xfId="479"/>
    <cellStyle name="40% - Énfasis6 2" xfId="44"/>
    <cellStyle name="40% - Énfasis6 2 2" xfId="337"/>
    <cellStyle name="40% - Énfasis6 2 2 2" xfId="480"/>
    <cellStyle name="40% - Énfasis6 2 3" xfId="481"/>
    <cellStyle name="60% - Accent1" xfId="338"/>
    <cellStyle name="60% - Accent1 2" xfId="339"/>
    <cellStyle name="60% - Accent2" xfId="340"/>
    <cellStyle name="60% - Accent2 2" xfId="341"/>
    <cellStyle name="60% - Accent3" xfId="342"/>
    <cellStyle name="60% - Accent3 2" xfId="343"/>
    <cellStyle name="60% - Accent4" xfId="344"/>
    <cellStyle name="60% - Accent4 2" xfId="345"/>
    <cellStyle name="60% - Accent5" xfId="346"/>
    <cellStyle name="60% - Accent5 2" xfId="347"/>
    <cellStyle name="60% - Accent6" xfId="348"/>
    <cellStyle name="60% - Accent6 2" xfId="349"/>
    <cellStyle name="60% - Énfasis1 2" xfId="45"/>
    <cellStyle name="60% - Énfasis1 2 2" xfId="350"/>
    <cellStyle name="60% - Énfasis2 2" xfId="46"/>
    <cellStyle name="60% - Énfasis2 2 2" xfId="351"/>
    <cellStyle name="60% - Énfasis3 2" xfId="47"/>
    <cellStyle name="60% - Énfasis3 2 2" xfId="352"/>
    <cellStyle name="60% - Énfasis4 2" xfId="48"/>
    <cellStyle name="60% - Énfasis4 2 2" xfId="353"/>
    <cellStyle name="60% - Énfasis5 2" xfId="49"/>
    <cellStyle name="60% - Énfasis5 2 2" xfId="354"/>
    <cellStyle name="60% - Énfasis6 2" xfId="50"/>
    <cellStyle name="60% - Énfasis6 2 2" xfId="355"/>
    <cellStyle name="Accent1" xfId="356"/>
    <cellStyle name="Accent1 2" xfId="357"/>
    <cellStyle name="Accent2" xfId="358"/>
    <cellStyle name="Accent2 2" xfId="359"/>
    <cellStyle name="Accent3" xfId="360"/>
    <cellStyle name="Accent3 2" xfId="361"/>
    <cellStyle name="Accent4" xfId="362"/>
    <cellStyle name="Accent4 2" xfId="363"/>
    <cellStyle name="Accent5" xfId="364"/>
    <cellStyle name="Accent5 2" xfId="365"/>
    <cellStyle name="Accent6" xfId="366"/>
    <cellStyle name="Accent6 2" xfId="367"/>
    <cellStyle name="Bad" xfId="368"/>
    <cellStyle name="Bad 2" xfId="369"/>
    <cellStyle name="Buena 2" xfId="51"/>
    <cellStyle name="Buena 2 2" xfId="370"/>
    <cellStyle name="Calculation" xfId="371"/>
    <cellStyle name="Calculation 2" xfId="372"/>
    <cellStyle name="Cálculo 2" xfId="52"/>
    <cellStyle name="Cálculo 2 2" xfId="373"/>
    <cellStyle name="Celda de comprobación 2" xfId="53"/>
    <cellStyle name="Celda de comprobación 2 2" xfId="374"/>
    <cellStyle name="Celda vinculada 2" xfId="54"/>
    <cellStyle name="Celda vinculada 2 2" xfId="375"/>
    <cellStyle name="Check Cell" xfId="376"/>
    <cellStyle name="Check Cell 2" xfId="377"/>
    <cellStyle name="CIENTOS" xfId="158"/>
    <cellStyle name="CIENTOS 2D" xfId="159"/>
    <cellStyle name="CIENTOS 3D" xfId="160"/>
    <cellStyle name="CIENTOS 4D" xfId="161"/>
    <cellStyle name="CIENTOS_Acta 01 Sep15 a Oct 31_07 Rogelio" xfId="162"/>
    <cellStyle name="Comma" xfId="15"/>
    <cellStyle name="Comma [0]" xfId="378"/>
    <cellStyle name="Comma0" xfId="163"/>
    <cellStyle name="Comma0 - Modelo5" xfId="164"/>
    <cellStyle name="Comma1 - Modelo1" xfId="165"/>
    <cellStyle name="Curren - Modelo2" xfId="166"/>
    <cellStyle name="Curren - Modelo6" xfId="167"/>
    <cellStyle name="Currency" xfId="16"/>
    <cellStyle name="Currency [0]" xfId="379"/>
    <cellStyle name="Currency0" xfId="168"/>
    <cellStyle name="Date" xfId="17"/>
    <cellStyle name="Date - Modelo4" xfId="169"/>
    <cellStyle name="Encabezado 4 2" xfId="55"/>
    <cellStyle name="Encabezado 4 2 2" xfId="380"/>
    <cellStyle name="Énfasis1 2" xfId="56"/>
    <cellStyle name="Énfasis1 2 2" xfId="381"/>
    <cellStyle name="Énfasis2 2" xfId="57"/>
    <cellStyle name="Énfasis2 2 2" xfId="382"/>
    <cellStyle name="Énfasis3 2" xfId="58"/>
    <cellStyle name="Énfasis3 2 2" xfId="383"/>
    <cellStyle name="Énfasis4 2" xfId="59"/>
    <cellStyle name="Énfasis4 2 2" xfId="384"/>
    <cellStyle name="Énfasis5 2" xfId="60"/>
    <cellStyle name="Énfasis5 2 2" xfId="385"/>
    <cellStyle name="Énfasis6 2" xfId="61"/>
    <cellStyle name="Énfasis6 2 2" xfId="386"/>
    <cellStyle name="Entrada 2" xfId="62"/>
    <cellStyle name="Entrada 2 2" xfId="387"/>
    <cellStyle name="Estilo 1" xfId="388"/>
    <cellStyle name="Estilo 2" xfId="389"/>
    <cellStyle name="Estilo 3" xfId="390"/>
    <cellStyle name="Euro" xfId="18"/>
    <cellStyle name="Euro 2" xfId="63"/>
    <cellStyle name="Euro 2 2" xfId="76"/>
    <cellStyle name="Euro 3" xfId="170"/>
    <cellStyle name="Euro 4" xfId="171"/>
    <cellStyle name="Euro 5" xfId="172"/>
    <cellStyle name="Euro_ACTAS DE OBRA CONTRATO" xfId="173"/>
    <cellStyle name="Explanatory Text" xfId="391"/>
    <cellStyle name="Explanatory Text 2" xfId="392"/>
    <cellStyle name="F2" xfId="19"/>
    <cellStyle name="F3" xfId="20"/>
    <cellStyle name="F4" xfId="21"/>
    <cellStyle name="F5" xfId="22"/>
    <cellStyle name="F6" xfId="23"/>
    <cellStyle name="F7" xfId="24"/>
    <cellStyle name="F8" xfId="25"/>
    <cellStyle name="Fixed" xfId="26"/>
    <cellStyle name="Good" xfId="393"/>
    <cellStyle name="Good 2" xfId="394"/>
    <cellStyle name="Heading 1" xfId="174"/>
    <cellStyle name="Heading 1 2" xfId="395"/>
    <cellStyle name="Heading 1 3" xfId="396"/>
    <cellStyle name="Heading 2" xfId="175"/>
    <cellStyle name="Heading 2 2" xfId="397"/>
    <cellStyle name="Heading 2 3" xfId="398"/>
    <cellStyle name="Heading 3" xfId="399"/>
    <cellStyle name="Heading 3 2" xfId="400"/>
    <cellStyle name="Heading 4" xfId="401"/>
    <cellStyle name="Heading 4 2" xfId="402"/>
    <cellStyle name="Heading1" xfId="27"/>
    <cellStyle name="Heading2" xfId="28"/>
    <cellStyle name="Hipervínculo 2" xfId="82"/>
    <cellStyle name="Hipervínculo 2 2" xfId="83"/>
    <cellStyle name="Hipervínculo 2 3" xfId="84"/>
    <cellStyle name="Hipervínculo 2 4" xfId="85"/>
    <cellStyle name="Hipervínculo 3" xfId="86"/>
    <cellStyle name="Hipervínculo 3 2" xfId="176"/>
    <cellStyle name="Hipervínculo 4" xfId="87"/>
    <cellStyle name="Hipervínculo 4 2" xfId="88"/>
    <cellStyle name="Hipervínculo 4 3" xfId="89"/>
    <cellStyle name="Hipervínculo 5" xfId="90"/>
    <cellStyle name="Hipervínculo 5 2" xfId="91"/>
    <cellStyle name="Hipervínculo 6" xfId="92"/>
    <cellStyle name="Hipervínculo 6 2" xfId="93"/>
    <cellStyle name="Hipervínculo 7" xfId="177"/>
    <cellStyle name="Incorrecto 2" xfId="64"/>
    <cellStyle name="Incorrecto 2 2" xfId="403"/>
    <cellStyle name="Input" xfId="404"/>
    <cellStyle name="Input 2" xfId="405"/>
    <cellStyle name="Linked Cell" xfId="406"/>
    <cellStyle name="Linked Cell 2" xfId="407"/>
    <cellStyle name="MILE DE MILLONES" xfId="178"/>
    <cellStyle name="MILES" xfId="179"/>
    <cellStyle name="Millares [0] 2" xfId="180"/>
    <cellStyle name="Millares [0] 2 2" xfId="181"/>
    <cellStyle name="Millares [0] 2 2 2" xfId="490"/>
    <cellStyle name="Millares [0] 2 2 2 2" xfId="491"/>
    <cellStyle name="Millares [0] 2 3" xfId="182"/>
    <cellStyle name="Millares [0] 2 3 2" xfId="492"/>
    <cellStyle name="Millares [0] 2 3 2 2" xfId="493"/>
    <cellStyle name="Millares [0] 2 4" xfId="183"/>
    <cellStyle name="Millares [0] 2 4 2" xfId="494"/>
    <cellStyle name="Millares [0] 2 4 2 2" xfId="495"/>
    <cellStyle name="Millares [0] 2 5" xfId="184"/>
    <cellStyle name="Millares [0] 2 5 2" xfId="496"/>
    <cellStyle name="Millares [0] 2 5 2 2" xfId="497"/>
    <cellStyle name="Millares [0] 2 6" xfId="498"/>
    <cellStyle name="Millares [0] 2 6 2" xfId="499"/>
    <cellStyle name="Millares 10" xfId="185"/>
    <cellStyle name="Millares 11" xfId="186"/>
    <cellStyle name="Millares 12" xfId="187"/>
    <cellStyle name="Millares 13" xfId="188"/>
    <cellStyle name="Millares 14" xfId="189"/>
    <cellStyle name="Millares 15" xfId="190"/>
    <cellStyle name="Millares 2" xfId="14"/>
    <cellStyle name="Millares 2 2" xfId="500"/>
    <cellStyle name="Millares 2 2 2" xfId="501"/>
    <cellStyle name="Millares 2 2 2 2" xfId="502"/>
    <cellStyle name="Millares 2 2 3" xfId="503"/>
    <cellStyle name="Millares 3" xfId="191"/>
    <cellStyle name="Millares 3 2" xfId="192"/>
    <cellStyle name="Millares 3 2 2" xfId="504"/>
    <cellStyle name="Millares 3 2 2 2" xfId="505"/>
    <cellStyle name="Millares 4" xfId="193"/>
    <cellStyle name="Millares 5" xfId="194"/>
    <cellStyle name="Millares 6" xfId="195"/>
    <cellStyle name="Millares 7" xfId="196"/>
    <cellStyle name="Millares 8" xfId="197"/>
    <cellStyle name="Millares 9" xfId="198"/>
    <cellStyle name="MILLONES" xfId="199"/>
    <cellStyle name="Moneda 10" xfId="200"/>
    <cellStyle name="Moneda 11" xfId="201"/>
    <cellStyle name="Moneda 12" xfId="202"/>
    <cellStyle name="Moneda 13" xfId="203"/>
    <cellStyle name="Moneda 2" xfId="204"/>
    <cellStyle name="Moneda 3" xfId="205"/>
    <cellStyle name="Moneda 4" xfId="206"/>
    <cellStyle name="Moneda 5" xfId="207"/>
    <cellStyle name="Moneda 6" xfId="208"/>
    <cellStyle name="Moneda 7" xfId="209"/>
    <cellStyle name="Moneda 8" xfId="210"/>
    <cellStyle name="Moneda 9" xfId="211"/>
    <cellStyle name="Monetario0" xfId="212"/>
    <cellStyle name="Neutral 2" xfId="65"/>
    <cellStyle name="Neutral 2 2" xfId="408"/>
    <cellStyle name="Nïrmal_PROINVER" xfId="213"/>
    <cellStyle name="No. punto" xfId="214"/>
    <cellStyle name="Normal" xfId="0" builtinId="0"/>
    <cellStyle name="Normal 10" xfId="94"/>
    <cellStyle name="Normal 10 2" xfId="215"/>
    <cellStyle name="Normal 10 2 2" xfId="506"/>
    <cellStyle name="Normal 10 3" xfId="507"/>
    <cellStyle name="Normal 10 4" xfId="508"/>
    <cellStyle name="Normal 11" xfId="216"/>
    <cellStyle name="Normal 11 2" xfId="217"/>
    <cellStyle name="Normal 12" xfId="509"/>
    <cellStyle name="Normal 12 2" xfId="510"/>
    <cellStyle name="Normal 12 2 2" xfId="511"/>
    <cellStyle name="Normal 12 3" xfId="512"/>
    <cellStyle name="Normal 13" xfId="6"/>
    <cellStyle name="Normal 14" xfId="11"/>
    <cellStyle name="Normal 2" xfId="12"/>
    <cellStyle name="Normal 2 10" xfId="218"/>
    <cellStyle name="Normal 2 10 2" xfId="157"/>
    <cellStyle name="Normal 2 2" xfId="80"/>
    <cellStyle name="Normal 2 2 2" xfId="95"/>
    <cellStyle name="Normal 2 2 2 2" xfId="96"/>
    <cellStyle name="Normal 2 2 2 2 2" xfId="219"/>
    <cellStyle name="Normal 2 2 2 2 3" xfId="220"/>
    <cellStyle name="Normal 2 2 2 3" xfId="97"/>
    <cellStyle name="Normal 2 2 2 3 2" xfId="221"/>
    <cellStyle name="Normal 2 2 2 3 3" xfId="222"/>
    <cellStyle name="Normal 2 2 2 4" xfId="98"/>
    <cellStyle name="Normal 2 2 2 4 2" xfId="223"/>
    <cellStyle name="Normal 2 2 2 5" xfId="99"/>
    <cellStyle name="Normal 2 2 2 5 2" xfId="224"/>
    <cellStyle name="Normal 2 2 2 6" xfId="225"/>
    <cellStyle name="Normal 2 2 3" xfId="100"/>
    <cellStyle name="Normal 2 2 3 2" xfId="101"/>
    <cellStyle name="Normal 2 2 3 3" xfId="226"/>
    <cellStyle name="Normal 2 2 3 3 2" xfId="227"/>
    <cellStyle name="Normal 2 2 4" xfId="102"/>
    <cellStyle name="Normal 2 2 4 2" xfId="103"/>
    <cellStyle name="Normal 2 2 4 2 2" xfId="104"/>
    <cellStyle name="Normal 2 2 4 3" xfId="228"/>
    <cellStyle name="Normal 2 2 4 3 2" xfId="229"/>
    <cellStyle name="Normal 2 2 5" xfId="105"/>
    <cellStyle name="Normal 2 2 5 2" xfId="513"/>
    <cellStyle name="Normal 2 2 6" xfId="514"/>
    <cellStyle name="Normal 2 3" xfId="106"/>
    <cellStyle name="Normal 2 3 10" xfId="230"/>
    <cellStyle name="Normal 2 3 10 2" xfId="231"/>
    <cellStyle name="Normal 2 3 10 2 2" xfId="232"/>
    <cellStyle name="Normal 2 3 11" xfId="233"/>
    <cellStyle name="Normal 2 3 12" xfId="234"/>
    <cellStyle name="Normal 2 3 13" xfId="235"/>
    <cellStyle name="Normal 2 3 14" xfId="236"/>
    <cellStyle name="Normal 2 3 15" xfId="237"/>
    <cellStyle name="Normal 2 3 16" xfId="238"/>
    <cellStyle name="Normal 2 3 17" xfId="239"/>
    <cellStyle name="Normal 2 3 17 2" xfId="240"/>
    <cellStyle name="Normal 2 3 17 3" xfId="241"/>
    <cellStyle name="Normal 2 3 18" xfId="242"/>
    <cellStyle name="Normal 2 3 2" xfId="107"/>
    <cellStyle name="Normal 2 3 3" xfId="4"/>
    <cellStyle name="Normal 2 3 3 2" xfId="243"/>
    <cellStyle name="Normal 2 3 4" xfId="244"/>
    <cellStyle name="Normal 2 3 5" xfId="245"/>
    <cellStyle name="Normal 2 3 5 2" xfId="246"/>
    <cellStyle name="Normal 2 3 5 2 2" xfId="247"/>
    <cellStyle name="Normal 2 3 5 2 2 2" xfId="248"/>
    <cellStyle name="Normal 2 3 5 3" xfId="249"/>
    <cellStyle name="Normal 2 3 5 4" xfId="250"/>
    <cellStyle name="Normal 2 3 5 5" xfId="251"/>
    <cellStyle name="Normal 2 3 5 6" xfId="252"/>
    <cellStyle name="Normal 2 3 5 7" xfId="253"/>
    <cellStyle name="Normal 2 3 5 7 2" xfId="254"/>
    <cellStyle name="Normal 2 3 5 7 2 2" xfId="255"/>
    <cellStyle name="Normal 2 3 5 7 2 2 2" xfId="256"/>
    <cellStyle name="Normal 2 3 5 7 2 2 3" xfId="257"/>
    <cellStyle name="Normal 2 3 5 7 3" xfId="258"/>
    <cellStyle name="Normal 2 3 5 7 4" xfId="259"/>
    <cellStyle name="Normal 2 3 5 7 5" xfId="260"/>
    <cellStyle name="Normal 2 3 5 7 6" xfId="261"/>
    <cellStyle name="Normal 2 3 5 7 7" xfId="262"/>
    <cellStyle name="Normal 2 3 5 7 8" xfId="263"/>
    <cellStyle name="Normal 2 3 5 7 8 2" xfId="264"/>
    <cellStyle name="Normal 2 3 5 7 8 3" xfId="265"/>
    <cellStyle name="Normal 2 3 5 7 8 4" xfId="266"/>
    <cellStyle name="Normal 2 3 5 7 8 4 2" xfId="267"/>
    <cellStyle name="Normal 2 3 5 7 8 4 3" xfId="268"/>
    <cellStyle name="Normal 2 3 5 7 8 4 3 2" xfId="269"/>
    <cellStyle name="Normal 2 3 5 7 8 4 3 3" xfId="270"/>
    <cellStyle name="Normal 2 3 5 7 8 4 3 3 2" xfId="271"/>
    <cellStyle name="Normal 2 3 5 7 8 4 4" xfId="272"/>
    <cellStyle name="Normal 2 3 6" xfId="273"/>
    <cellStyle name="Normal 2 3 7" xfId="274"/>
    <cellStyle name="Normal 2 3 8" xfId="275"/>
    <cellStyle name="Normal 2 3 9" xfId="276"/>
    <cellStyle name="Normal 2 4" xfId="8"/>
    <cellStyle name="Normal 2 4 2" xfId="81"/>
    <cellStyle name="Normal 2 4 3" xfId="277"/>
    <cellStyle name="Normal 2 4 4" xfId="278"/>
    <cellStyle name="Normal 2 5" xfId="108"/>
    <cellStyle name="Normal 2 5 2" xfId="109"/>
    <cellStyle name="Normal 2 5 2 2" xfId="110"/>
    <cellStyle name="Normal 2 6" xfId="111"/>
    <cellStyle name="Normal 2 6 2" xfId="112"/>
    <cellStyle name="Normal 2 6 2 2" xfId="113"/>
    <cellStyle name="Normal 2 6 3" xfId="114"/>
    <cellStyle name="Normal 2 6 3 2" xfId="115"/>
    <cellStyle name="Normal 2 6 3 2 2" xfId="116"/>
    <cellStyle name="Normal 2 6 3 2 3" xfId="117"/>
    <cellStyle name="Normal 2 6 3 2 3 2" xfId="118"/>
    <cellStyle name="Normal 2 6 3 2 3 2 2" xfId="119"/>
    <cellStyle name="Normal 2 6 3 2 4" xfId="120"/>
    <cellStyle name="Normal 2 6 3 2 4 2" xfId="121"/>
    <cellStyle name="Normal 2 6 4" xfId="122"/>
    <cellStyle name="Normal 2 6 5" xfId="123"/>
    <cellStyle name="Normal 2 6 5 2" xfId="279"/>
    <cellStyle name="Normal 2 6 6" xfId="124"/>
    <cellStyle name="Normal 2 6 7" xfId="125"/>
    <cellStyle name="Normal 2 6 7 2" xfId="126"/>
    <cellStyle name="Normal 2 6 7 3" xfId="127"/>
    <cellStyle name="Normal 2 6 8" xfId="128"/>
    <cellStyle name="Normal 2 6 8 2" xfId="129"/>
    <cellStyle name="Normal 2 6 8 2 2" xfId="130"/>
    <cellStyle name="Normal 2 6 8 2 3" xfId="131"/>
    <cellStyle name="Normal 2 6 8 2 4" xfId="280"/>
    <cellStyle name="Normal 2 6 8 3" xfId="132"/>
    <cellStyle name="Normal 2 7" xfId="133"/>
    <cellStyle name="Normal 2 7 2" xfId="134"/>
    <cellStyle name="Normal 2 7 3" xfId="135"/>
    <cellStyle name="Normal 2 7 4" xfId="136"/>
    <cellStyle name="Normal 2 8" xfId="137"/>
    <cellStyle name="Normal 2 8 2" xfId="281"/>
    <cellStyle name="Normal 2 8 2 2" xfId="515"/>
    <cellStyle name="Normal 2 8 3" xfId="516"/>
    <cellStyle name="Normal 2 9" xfId="282"/>
    <cellStyle name="Normal 2 9 2" xfId="517"/>
    <cellStyle name="Normal 2 9 2 2" xfId="518"/>
    <cellStyle name="Normal 2 9 3" xfId="519"/>
    <cellStyle name="Normal 2_138-09" xfId="409"/>
    <cellStyle name="Normal 3" xfId="31"/>
    <cellStyle name="Normal 3 2" xfId="32"/>
    <cellStyle name="Normal 3 3" xfId="138"/>
    <cellStyle name="Normal 3 3 2" xfId="410"/>
    <cellStyle name="Normal 3 3 2 2" xfId="520"/>
    <cellStyle name="Normal 3 3 3" xfId="411"/>
    <cellStyle name="Normal 3 4" xfId="412"/>
    <cellStyle name="Normal 3 5" xfId="413"/>
    <cellStyle name="Normal 3 5 2" xfId="414"/>
    <cellStyle name="Normal 3 6" xfId="482"/>
    <cellStyle name="Normal 3_003-10" xfId="415"/>
    <cellStyle name="Normal 4" xfId="79"/>
    <cellStyle name="Normal 4 2" xfId="139"/>
    <cellStyle name="Normal 4 2 2" xfId="521"/>
    <cellStyle name="Normal 4 3" xfId="416"/>
    <cellStyle name="Normal 4 4" xfId="544"/>
    <cellStyle name="Normal 4 4 2" xfId="3"/>
    <cellStyle name="Normal 4 4 2 2" xfId="9"/>
    <cellStyle name="Normal 4 4 3" xfId="5"/>
    <cellStyle name="Normal 4 4 3 2" xfId="10"/>
    <cellStyle name="Normal 5" xfId="140"/>
    <cellStyle name="Normal 5 2" xfId="283"/>
    <cellStyle name="Normal 5 3" xfId="284"/>
    <cellStyle name="Normal 5 4" xfId="285"/>
    <cellStyle name="Normal 5 5" xfId="286"/>
    <cellStyle name="Normal 5 6" xfId="1"/>
    <cellStyle name="Normal 6" xfId="141"/>
    <cellStyle name="Normal 6 2" xfId="142"/>
    <cellStyle name="Normal 6 2 2" xfId="143"/>
    <cellStyle name="Normal 6 2 2 2" xfId="483"/>
    <cellStyle name="Normal 6 2 3" xfId="484"/>
    <cellStyle name="Normal 6 3" xfId="287"/>
    <cellStyle name="Normal 6 3 2" xfId="522"/>
    <cellStyle name="Normal 6 3 2 2" xfId="523"/>
    <cellStyle name="Normal 6 3 3" xfId="524"/>
    <cellStyle name="Normal 6 4" xfId="288"/>
    <cellStyle name="Normal 6 4 2" xfId="525"/>
    <cellStyle name="Normal 6 4 2 2" xfId="526"/>
    <cellStyle name="Normal 6 4 3" xfId="527"/>
    <cellStyle name="Normal 7" xfId="144"/>
    <cellStyle name="Normal 7 2" xfId="528"/>
    <cellStyle name="Normal 7 2 2" xfId="529"/>
    <cellStyle name="Normal 7 3" xfId="530"/>
    <cellStyle name="Normal 8" xfId="145"/>
    <cellStyle name="Normal 8 2" xfId="146"/>
    <cellStyle name="Normal 8 2 2" xfId="531"/>
    <cellStyle name="Normal 8 3" xfId="147"/>
    <cellStyle name="Normal 8 4" xfId="148"/>
    <cellStyle name="Normal 8 4 2" xfId="149"/>
    <cellStyle name="Normal 8 5" xfId="150"/>
    <cellStyle name="Normal 8 6" xfId="151"/>
    <cellStyle name="Normal 9" xfId="152"/>
    <cellStyle name="Normal 9 2" xfId="532"/>
    <cellStyle name="Normal 9 2 2" xfId="533"/>
    <cellStyle name="Normal 9 3" xfId="534"/>
    <cellStyle name="Normal_Grad. Lim. Auto 1-4" xfId="7"/>
    <cellStyle name="Normal_GRADACION (2)" xfId="2"/>
    <cellStyle name="Notas 2" xfId="66"/>
    <cellStyle name="Notas 2 2" xfId="77"/>
    <cellStyle name="Note" xfId="417"/>
    <cellStyle name="Output" xfId="418"/>
    <cellStyle name="Output 2" xfId="419"/>
    <cellStyle name="Percen - Modelo3" xfId="289"/>
    <cellStyle name="Percent" xfId="29"/>
    <cellStyle name="Porcentaje 2" xfId="13"/>
    <cellStyle name="Porcentaje 3" xfId="30"/>
    <cellStyle name="Porcentaje 4" xfId="67"/>
    <cellStyle name="Porcentaje 4 2" xfId="78"/>
    <cellStyle name="Porcentaje 4 2 2" xfId="485"/>
    <cellStyle name="Porcentaje 4 3" xfId="486"/>
    <cellStyle name="Porcentaje 5" xfId="420"/>
    <cellStyle name="Porcentaje 5 2" xfId="487"/>
    <cellStyle name="Porcentaje 6" xfId="421"/>
    <cellStyle name="Porcentaje 7" xfId="433"/>
    <cellStyle name="Porcentual 2" xfId="153"/>
    <cellStyle name="Porcentual 2 2" xfId="290"/>
    <cellStyle name="Porcentual 2 2 2" xfId="291"/>
    <cellStyle name="Porcentual 2 2 3" xfId="292"/>
    <cellStyle name="Porcentual 2 2 4" xfId="293"/>
    <cellStyle name="Porcentual 2 2 5" xfId="535"/>
    <cellStyle name="Porcentual 2 2 5 2" xfId="536"/>
    <cellStyle name="Porcentual 2 2 6" xfId="537"/>
    <cellStyle name="Porcentual 2 3" xfId="294"/>
    <cellStyle name="Porcentual 2 4" xfId="295"/>
    <cellStyle name="Porcentual 2 5" xfId="296"/>
    <cellStyle name="Porcentual 2 6" xfId="297"/>
    <cellStyle name="Porcentual 2 7" xfId="298"/>
    <cellStyle name="Porcentual 2 8" xfId="299"/>
    <cellStyle name="Porcentual 2 8 2" xfId="538"/>
    <cellStyle name="Porcentual 2 8 2 2" xfId="539"/>
    <cellStyle name="Porcentual 2 8 3" xfId="540"/>
    <cellStyle name="Porcentual 2 9" xfId="300"/>
    <cellStyle name="Porcentual 2 9 2" xfId="541"/>
    <cellStyle name="Porcentual 2 9 2 2" xfId="542"/>
    <cellStyle name="Porcentual 2 9 3" xfId="543"/>
    <cellStyle name="Porcentual 3" xfId="154"/>
    <cellStyle name="Porcentual 3 2" xfId="155"/>
    <cellStyle name="Porcentual 3 2 2" xfId="488"/>
    <cellStyle name="Porcentual 3 3" xfId="489"/>
    <cellStyle name="Porcentual 4" xfId="156"/>
    <cellStyle name="resaltado" xfId="301"/>
    <cellStyle name="Salida 2" xfId="68"/>
    <cellStyle name="Salida 2 2" xfId="422"/>
    <cellStyle name="Texto de advertencia 2" xfId="69"/>
    <cellStyle name="Texto de advertencia 2 2" xfId="423"/>
    <cellStyle name="Texto explicativo 2" xfId="70"/>
    <cellStyle name="Texto explicativo 2 2" xfId="424"/>
    <cellStyle name="Title" xfId="425"/>
    <cellStyle name="Title 2" xfId="426"/>
    <cellStyle name="Título 1 2" xfId="72"/>
    <cellStyle name="Título 1 2 2" xfId="427"/>
    <cellStyle name="Título 2 2" xfId="73"/>
    <cellStyle name="Título 2 2 2" xfId="428"/>
    <cellStyle name="Título 3 2" xfId="74"/>
    <cellStyle name="Título 3 2 2" xfId="429"/>
    <cellStyle name="Título 4" xfId="71"/>
    <cellStyle name="Título 4 2" xfId="430"/>
    <cellStyle name="Total 2" xfId="75"/>
    <cellStyle name="Warning Text" xfId="431"/>
    <cellStyle name="Warning Text 2" xfId="4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56332F8C-DCA8-4862-8C48-D43159617444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3" name="Text Box 65">
          <a:extLst>
            <a:ext uri="{FF2B5EF4-FFF2-40B4-BE49-F238E27FC236}">
              <a16:creationId xmlns:a16="http://schemas.microsoft.com/office/drawing/2014/main" id="{3A6E988E-D3FF-4DA6-B652-53668615D1A2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D42E6DEB-1EBC-4E73-8FED-16041E320A13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5" name="Text Box 67">
          <a:extLst>
            <a:ext uri="{FF2B5EF4-FFF2-40B4-BE49-F238E27FC236}">
              <a16:creationId xmlns:a16="http://schemas.microsoft.com/office/drawing/2014/main" id="{91642C41-2CCE-4258-90B4-5EB640D2B46A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6" name="Text Box 68">
          <a:extLst>
            <a:ext uri="{FF2B5EF4-FFF2-40B4-BE49-F238E27FC236}">
              <a16:creationId xmlns:a16="http://schemas.microsoft.com/office/drawing/2014/main" id="{88EE052A-96BD-4414-A179-B765F1B0264C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7" name="Text Box 69">
          <a:extLst>
            <a:ext uri="{FF2B5EF4-FFF2-40B4-BE49-F238E27FC236}">
              <a16:creationId xmlns:a16="http://schemas.microsoft.com/office/drawing/2014/main" id="{D5FAED88-CBEC-4B97-A032-138357AE2CB9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8" name="Text Box 70">
          <a:extLst>
            <a:ext uri="{FF2B5EF4-FFF2-40B4-BE49-F238E27FC236}">
              <a16:creationId xmlns:a16="http://schemas.microsoft.com/office/drawing/2014/main" id="{F3F1D225-479D-4252-A6FE-BBEC77ADA4D2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9" name="Text Box 71">
          <a:extLst>
            <a:ext uri="{FF2B5EF4-FFF2-40B4-BE49-F238E27FC236}">
              <a16:creationId xmlns:a16="http://schemas.microsoft.com/office/drawing/2014/main" id="{195088CF-220C-4000-8258-F66B107519DD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0" name="Text Box 72">
          <a:extLst>
            <a:ext uri="{FF2B5EF4-FFF2-40B4-BE49-F238E27FC236}">
              <a16:creationId xmlns:a16="http://schemas.microsoft.com/office/drawing/2014/main" id="{E3356F4E-6D85-4DFF-9F6D-AEBD0C81A898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1" name="Text Box 73">
          <a:extLst>
            <a:ext uri="{FF2B5EF4-FFF2-40B4-BE49-F238E27FC236}">
              <a16:creationId xmlns:a16="http://schemas.microsoft.com/office/drawing/2014/main" id="{641BFDF4-A0A9-424F-BD3D-0B72312D5FDE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2" name="Text Box 74">
          <a:extLst>
            <a:ext uri="{FF2B5EF4-FFF2-40B4-BE49-F238E27FC236}">
              <a16:creationId xmlns:a16="http://schemas.microsoft.com/office/drawing/2014/main" id="{63DF5C97-CA0D-4D49-9FE9-70D19B17FDF6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3" name="Text Box 75">
          <a:extLst>
            <a:ext uri="{FF2B5EF4-FFF2-40B4-BE49-F238E27FC236}">
              <a16:creationId xmlns:a16="http://schemas.microsoft.com/office/drawing/2014/main" id="{13D640C3-ECCA-4D23-BC72-7F36A9A88C6F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4" name="Text Box 76">
          <a:extLst>
            <a:ext uri="{FF2B5EF4-FFF2-40B4-BE49-F238E27FC236}">
              <a16:creationId xmlns:a16="http://schemas.microsoft.com/office/drawing/2014/main" id="{55525E73-DF0D-42BE-98B1-69F1614E73EA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46A36A28-3BF4-4951-BFC7-DB87F43CE15D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id="{5784AF6D-BBC2-4B1F-BC1A-503D476E498B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id="{C6B6920D-C4CC-4407-A25E-32ED73A4196B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104775</xdr:colOff>
      <xdr:row>9</xdr:row>
      <xdr:rowOff>217714</xdr:rowOff>
    </xdr:to>
    <xdr:sp macro="" textlink="">
      <xdr:nvSpPr>
        <xdr:cNvPr id="18" name="Text Box 80">
          <a:extLst>
            <a:ext uri="{FF2B5EF4-FFF2-40B4-BE49-F238E27FC236}">
              <a16:creationId xmlns:a16="http://schemas.microsoft.com/office/drawing/2014/main" id="{CB1FF36C-A830-4628-BDEE-47A7135DF843}"/>
            </a:ext>
          </a:extLst>
        </xdr:cNvPr>
        <xdr:cNvSpPr txBox="1">
          <a:spLocks noChangeArrowheads="1"/>
        </xdr:cNvSpPr>
      </xdr:nvSpPr>
      <xdr:spPr bwMode="auto">
        <a:xfrm>
          <a:off x="6086475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19" name="Text Box 82">
          <a:extLst>
            <a:ext uri="{FF2B5EF4-FFF2-40B4-BE49-F238E27FC236}">
              <a16:creationId xmlns:a16="http://schemas.microsoft.com/office/drawing/2014/main" id="{0309E340-4C9E-437A-829F-C78EAA06ED93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104775</xdr:colOff>
      <xdr:row>9</xdr:row>
      <xdr:rowOff>217714</xdr:rowOff>
    </xdr:to>
    <xdr:sp macro="" textlink="">
      <xdr:nvSpPr>
        <xdr:cNvPr id="20" name="Text Box 83">
          <a:extLst>
            <a:ext uri="{FF2B5EF4-FFF2-40B4-BE49-F238E27FC236}">
              <a16:creationId xmlns:a16="http://schemas.microsoft.com/office/drawing/2014/main" id="{DA204A3E-AE74-4C8F-BBE4-1326C0599FF6}"/>
            </a:ext>
          </a:extLst>
        </xdr:cNvPr>
        <xdr:cNvSpPr txBox="1">
          <a:spLocks noChangeArrowheads="1"/>
        </xdr:cNvSpPr>
      </xdr:nvSpPr>
      <xdr:spPr bwMode="auto">
        <a:xfrm>
          <a:off x="5676900" y="2152650"/>
          <a:ext cx="104775" cy="217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95249</xdr:colOff>
      <xdr:row>0</xdr:row>
      <xdr:rowOff>95249</xdr:rowOff>
    </xdr:from>
    <xdr:to>
      <xdr:col>1</xdr:col>
      <xdr:colOff>390525</xdr:colOff>
      <xdr:row>4</xdr:row>
      <xdr:rowOff>53249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8C81AD1-0B2A-446C-9C03-60FC3D42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95249"/>
          <a:ext cx="723901" cy="7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99%20V1%20Inf.%20Control%20de%20la%20%20calidad%20de%20la%20%20mezcla%20asf&#225;ltic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Formatos%20acreditaci&#243;n\GLAB-FM-XXX%20V1%20Inf.%20733%20-%20735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732"/>
      <sheetName val="782"/>
      <sheetName val="733 "/>
      <sheetName val="748"/>
      <sheetName val="MD-12 UMV  (6)"/>
      <sheetName val="TSR"/>
      <sheetName val="firmas"/>
      <sheetName val="Hoja1"/>
      <sheetName val="Formato"/>
    </sheetNames>
    <sheetDataSet>
      <sheetData sheetId="0">
        <row r="10">
          <cell r="E10">
            <v>0</v>
          </cell>
        </row>
      </sheetData>
      <sheetData sheetId="1">
        <row r="17">
          <cell r="M17" t="str">
            <v/>
          </cell>
        </row>
      </sheetData>
      <sheetData sheetId="2">
        <row r="16">
          <cell r="M16" t="str">
            <v/>
          </cell>
        </row>
      </sheetData>
      <sheetData sheetId="3"/>
      <sheetData sheetId="4">
        <row r="35">
          <cell r="G35" t="str">
            <v/>
          </cell>
        </row>
      </sheetData>
      <sheetData sheetId="5"/>
      <sheetData sheetId="6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7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ACHIARDI LEONARDO</v>
          </cell>
          <cell r="C9">
            <v>8</v>
          </cell>
        </row>
        <row r="10">
          <cell r="A10" t="str">
            <v>OSPINA JUAN GABRIEL</v>
          </cell>
        </row>
        <row r="11">
          <cell r="A11" t="str">
            <v>SUAREZ  WILLIAM</v>
          </cell>
          <cell r="C11">
            <v>9</v>
          </cell>
        </row>
        <row r="12">
          <cell r="A12" t="str">
            <v>YARA FABIAN</v>
          </cell>
        </row>
        <row r="13">
          <cell r="A13" t="str">
            <v>RINCON SATURNINO</v>
          </cell>
          <cell r="C13">
            <v>1</v>
          </cell>
        </row>
        <row r="14">
          <cell r="A14" t="str">
            <v xml:space="preserve">MOLINA JOSE </v>
          </cell>
        </row>
        <row r="15">
          <cell r="A15" t="str">
            <v>ALBARRACIN JAIRO</v>
          </cell>
        </row>
        <row r="16">
          <cell r="A16" t="str">
            <v>ALMONACID JIMMY</v>
          </cell>
        </row>
        <row r="17">
          <cell r="A17" t="str">
            <v>CANO LUIS EDUARDO</v>
          </cell>
        </row>
        <row r="19">
          <cell r="A19" t="str">
            <v>GOMEZ LUIS CARLOS</v>
          </cell>
        </row>
        <row r="21">
          <cell r="A21" t="str">
            <v>PATIÑO MARLON</v>
          </cell>
        </row>
        <row r="22">
          <cell r="A22" t="str">
            <v>PRIETO YULY PAOLA</v>
          </cell>
        </row>
        <row r="23">
          <cell r="A23" t="str">
            <v>SASTOQUE CINDY</v>
          </cell>
        </row>
        <row r="24">
          <cell r="A24" t="str">
            <v>TEUTA DIEGO</v>
          </cell>
        </row>
        <row r="25">
          <cell r="A25" t="str">
            <v>VARGAS RODOLFO</v>
          </cell>
        </row>
        <row r="26">
          <cell r="A26" t="str">
            <v>VILLANUEVA BRAYAN</v>
          </cell>
        </row>
        <row r="27">
          <cell r="A27" t="str">
            <v>--</v>
          </cell>
        </row>
        <row r="29">
          <cell r="A29" t="str">
            <v>ARIAS JENNIFER</v>
          </cell>
        </row>
        <row r="30">
          <cell r="A30" t="str">
            <v xml:space="preserve">VARGAS PABLO </v>
          </cell>
        </row>
        <row r="31">
          <cell r="C31">
            <v>1</v>
          </cell>
        </row>
        <row r="32">
          <cell r="A32" t="str">
            <v>--</v>
          </cell>
        </row>
        <row r="34">
          <cell r="A34" t="str">
            <v xml:space="preserve">VARGAS PABLO </v>
          </cell>
        </row>
        <row r="35">
          <cell r="A35" t="str">
            <v>CONTRERAS WILINTONG</v>
          </cell>
        </row>
        <row r="36">
          <cell r="A36" t="str">
            <v>--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732"/>
      <sheetName val="782"/>
      <sheetName val="733 - 735"/>
      <sheetName val="748"/>
      <sheetName val="TSR"/>
      <sheetName val="firmas"/>
      <sheetName val="Hoja1"/>
    </sheetNames>
    <sheetDataSet>
      <sheetData sheetId="0"/>
      <sheetData sheetId="1"/>
      <sheetData sheetId="2"/>
      <sheetData sheetId="3"/>
      <sheetData sheetId="4"/>
      <sheetData sheetId="5">
        <row r="51">
          <cell r="F51" t="str">
            <v>--</v>
          </cell>
          <cell r="N51" t="str">
            <v>--</v>
          </cell>
          <cell r="V51" t="str">
            <v>--</v>
          </cell>
        </row>
      </sheetData>
      <sheetData sheetId="6">
        <row r="3">
          <cell r="A3" t="str">
            <v>CHAPARRO CARLOS</v>
          </cell>
          <cell r="C3">
            <v>2</v>
          </cell>
        </row>
        <row r="4">
          <cell r="A4" t="str">
            <v>CORDOBA ALEXANDER</v>
          </cell>
          <cell r="C4">
            <v>3</v>
          </cell>
        </row>
        <row r="5">
          <cell r="A5" t="str">
            <v>CRISTANCHO VICTOR</v>
          </cell>
          <cell r="C5">
            <v>7</v>
          </cell>
        </row>
        <row r="6">
          <cell r="A6" t="str">
            <v>DIAZ CESAR</v>
          </cell>
        </row>
        <row r="7">
          <cell r="A7" t="str">
            <v>FLOREZ KAREN</v>
          </cell>
          <cell r="C7">
            <v>6</v>
          </cell>
        </row>
        <row r="8">
          <cell r="A8" t="str">
            <v>GALVIS DAVID</v>
          </cell>
          <cell r="C8">
            <v>4</v>
          </cell>
        </row>
        <row r="9">
          <cell r="A9" t="str">
            <v>ACHIARDI LEONARDO</v>
          </cell>
          <cell r="C9">
            <v>8</v>
          </cell>
        </row>
        <row r="10">
          <cell r="A10" t="str">
            <v>OSPINA JUAN GABRIEL</v>
          </cell>
        </row>
        <row r="11">
          <cell r="A11" t="str">
            <v>SUAREZ  WILLIAM</v>
          </cell>
          <cell r="C11">
            <v>9</v>
          </cell>
        </row>
        <row r="12">
          <cell r="A12" t="str">
            <v>YARA FABIAN</v>
          </cell>
        </row>
        <row r="13">
          <cell r="A13" t="str">
            <v>RINCON SATURNINO</v>
          </cell>
          <cell r="C13">
            <v>1</v>
          </cell>
        </row>
        <row r="14">
          <cell r="A14" t="str">
            <v xml:space="preserve">MOLINA JOSE </v>
          </cell>
        </row>
        <row r="15">
          <cell r="A15" t="str">
            <v>ALBARRACIN JAIRO</v>
          </cell>
        </row>
        <row r="16">
          <cell r="A16" t="str">
            <v>ALMONACID JIMMY</v>
          </cell>
        </row>
        <row r="17">
          <cell r="A17" t="str">
            <v>CANO LUIS EDUARDO</v>
          </cell>
        </row>
        <row r="19">
          <cell r="A19" t="str">
            <v>GOMEZ LUIS CARLOS</v>
          </cell>
        </row>
        <row r="21">
          <cell r="A21" t="str">
            <v>PATIÑO MARLON</v>
          </cell>
        </row>
        <row r="22">
          <cell r="A22" t="str">
            <v>PRIETO YULY PAOLA</v>
          </cell>
        </row>
        <row r="23">
          <cell r="A23" t="str">
            <v>SASTOQUE CINDY</v>
          </cell>
        </row>
        <row r="24">
          <cell r="A24" t="str">
            <v>TEUTA DIEGO</v>
          </cell>
        </row>
        <row r="25">
          <cell r="A25" t="str">
            <v>VARGAS RODOLFO</v>
          </cell>
        </row>
        <row r="26">
          <cell r="A26" t="str">
            <v>VILLANUEVA BRAYAN</v>
          </cell>
        </row>
        <row r="27">
          <cell r="A27" t="str">
            <v>--</v>
          </cell>
        </row>
        <row r="29">
          <cell r="A29" t="str">
            <v>RINCON SATURNINO</v>
          </cell>
          <cell r="C29">
            <v>1</v>
          </cell>
        </row>
        <row r="30">
          <cell r="A30" t="str">
            <v xml:space="preserve">VARGAS PABLO </v>
          </cell>
        </row>
        <row r="31">
          <cell r="A31" t="str">
            <v>--</v>
          </cell>
          <cell r="C31">
            <v>1</v>
          </cell>
        </row>
        <row r="32">
          <cell r="A32" t="str">
            <v>--</v>
          </cell>
        </row>
        <row r="34">
          <cell r="A34" t="str">
            <v xml:space="preserve">VARGAS PABLO </v>
          </cell>
        </row>
        <row r="35">
          <cell r="A35" t="str">
            <v>CONTRERAS WILINTONG</v>
          </cell>
        </row>
        <row r="36">
          <cell r="A36" t="str">
            <v>--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BE177"/>
  <sheetViews>
    <sheetView showGridLines="0" tabSelected="1" view="pageBreakPreview" zoomScaleSheetLayoutView="100" workbookViewId="0">
      <selection activeCell="C1" sqref="C1:O3"/>
    </sheetView>
  </sheetViews>
  <sheetFormatPr baseColWidth="10" defaultRowHeight="12.75"/>
  <cols>
    <col min="1" max="1" width="6.42578125" style="5" customWidth="1"/>
    <col min="2" max="2" width="7" style="5" customWidth="1"/>
    <col min="3" max="3" width="6" style="5" customWidth="1"/>
    <col min="4" max="4" width="5.140625" style="5" customWidth="1"/>
    <col min="5" max="5" width="6.140625" style="5" customWidth="1"/>
    <col min="6" max="6" width="5.140625" style="5" customWidth="1"/>
    <col min="7" max="7" width="5" style="5" customWidth="1"/>
    <col min="8" max="8" width="5.85546875" style="5" customWidth="1"/>
    <col min="9" max="9" width="4.7109375" style="5" customWidth="1"/>
    <col min="10" max="10" width="7.42578125" style="5" customWidth="1"/>
    <col min="11" max="12" width="8.28515625" style="5" customWidth="1"/>
    <col min="13" max="13" width="7.7109375" style="5" customWidth="1"/>
    <col min="14" max="14" width="6.7109375" style="5" customWidth="1"/>
    <col min="15" max="15" width="3.5703125" style="5" customWidth="1"/>
    <col min="16" max="16" width="11" style="5" hidden="1" customWidth="1"/>
    <col min="17" max="24" width="13.140625" style="5" hidden="1" customWidth="1"/>
    <col min="25" max="25" width="13.140625" style="5" customWidth="1"/>
    <col min="26" max="36" width="11.42578125" style="5" customWidth="1"/>
    <col min="37" max="16384" width="11.42578125" style="5"/>
  </cols>
  <sheetData>
    <row r="1" spans="1:51" ht="15" customHeight="1">
      <c r="A1" s="244"/>
      <c r="B1" s="245"/>
      <c r="C1" s="250" t="s">
        <v>47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2"/>
      <c r="P1" s="1"/>
      <c r="Q1" s="2"/>
      <c r="R1" s="3"/>
      <c r="S1" s="3"/>
      <c r="T1" s="3"/>
      <c r="U1" s="4"/>
      <c r="V1" s="4"/>
      <c r="W1" s="4"/>
      <c r="X1" s="4"/>
      <c r="Y1" s="4"/>
      <c r="AH1" s="4"/>
      <c r="AI1" s="4"/>
      <c r="AQ1" s="4"/>
      <c r="AR1" s="4"/>
      <c r="AS1" s="4"/>
      <c r="AT1" s="4"/>
      <c r="AU1" s="4"/>
      <c r="AV1" s="4"/>
      <c r="AW1" s="4"/>
      <c r="AX1" s="4"/>
    </row>
    <row r="2" spans="1:51" ht="15" customHeight="1">
      <c r="A2" s="246"/>
      <c r="B2" s="247"/>
      <c r="C2" s="253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5"/>
      <c r="P2" s="6"/>
      <c r="Q2" s="2"/>
      <c r="R2" s="3"/>
      <c r="S2" s="3"/>
      <c r="T2" s="3"/>
      <c r="U2" s="4"/>
      <c r="AQ2" s="4"/>
      <c r="AR2" s="4"/>
      <c r="AS2" s="4"/>
      <c r="AT2" s="4"/>
      <c r="AU2" s="4"/>
      <c r="AV2" s="4"/>
      <c r="AW2" s="4"/>
      <c r="AX2" s="4"/>
    </row>
    <row r="3" spans="1:51" ht="15" customHeight="1">
      <c r="A3" s="246"/>
      <c r="B3" s="247"/>
      <c r="C3" s="253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5"/>
      <c r="P3" s="6"/>
      <c r="Q3" s="2"/>
      <c r="R3" s="3"/>
      <c r="S3" s="3"/>
      <c r="T3" s="3"/>
      <c r="U3" s="4"/>
      <c r="AQ3" s="4"/>
      <c r="AR3" s="4"/>
      <c r="AS3" s="4"/>
      <c r="AT3" s="4"/>
      <c r="AU3" s="4"/>
      <c r="AV3" s="4"/>
      <c r="AW3" s="4"/>
      <c r="AX3" s="4"/>
    </row>
    <row r="4" spans="1:51" ht="15" customHeight="1">
      <c r="A4" s="246"/>
      <c r="B4" s="247"/>
      <c r="C4" s="256" t="s">
        <v>46</v>
      </c>
      <c r="D4" s="257"/>
      <c r="E4" s="257"/>
      <c r="F4" s="257"/>
      <c r="G4" s="257"/>
      <c r="H4" s="257"/>
      <c r="I4" s="257"/>
      <c r="J4" s="257"/>
      <c r="K4" s="257"/>
      <c r="L4" s="258"/>
      <c r="M4" s="181" t="s">
        <v>48</v>
      </c>
      <c r="N4" s="182"/>
      <c r="O4" s="183"/>
      <c r="P4" s="7"/>
      <c r="Q4" s="8"/>
      <c r="R4" s="8"/>
      <c r="S4" s="8"/>
      <c r="T4" s="8"/>
      <c r="U4" s="4"/>
      <c r="V4" s="4"/>
      <c r="W4" s="4"/>
      <c r="X4" s="4"/>
      <c r="Y4" s="4"/>
      <c r="AH4" s="4"/>
      <c r="AI4" s="4"/>
      <c r="AQ4" s="4"/>
      <c r="AR4" s="4"/>
      <c r="AS4" s="4"/>
      <c r="AT4" s="4"/>
      <c r="AU4" s="4"/>
      <c r="AV4" s="4"/>
      <c r="AW4" s="4"/>
      <c r="AX4" s="4"/>
    </row>
    <row r="5" spans="1:51" ht="15" customHeight="1">
      <c r="A5" s="248"/>
      <c r="B5" s="249"/>
      <c r="C5" s="256" t="s">
        <v>51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8"/>
      <c r="P5" s="7"/>
      <c r="Y5" s="4"/>
      <c r="AH5" s="4"/>
      <c r="AI5" s="4"/>
      <c r="AQ5" s="4"/>
      <c r="AR5" s="4"/>
      <c r="AS5" s="4"/>
      <c r="AT5" s="4"/>
      <c r="AU5" s="4"/>
      <c r="AV5" s="4"/>
      <c r="AW5" s="4"/>
      <c r="AX5" s="4"/>
    </row>
    <row r="6" spans="1:51" ht="15" customHeight="1">
      <c r="A6" s="115"/>
      <c r="B6" s="116"/>
      <c r="C6" s="116"/>
      <c r="D6" s="136"/>
      <c r="E6" s="136"/>
      <c r="F6" s="136"/>
      <c r="G6" s="136"/>
      <c r="H6" s="136"/>
      <c r="I6" s="136"/>
      <c r="J6" s="136"/>
      <c r="K6" s="116"/>
      <c r="L6" s="116"/>
      <c r="M6" s="136"/>
      <c r="N6" s="136"/>
      <c r="O6" s="137"/>
      <c r="P6" s="171" t="s">
        <v>42</v>
      </c>
      <c r="AH6" s="4"/>
      <c r="AI6" s="4"/>
      <c r="AQ6" s="4"/>
      <c r="AR6" s="4"/>
      <c r="AS6" s="4"/>
      <c r="AT6" s="4"/>
      <c r="AU6" s="4"/>
      <c r="AV6" s="4"/>
      <c r="AW6" s="4"/>
      <c r="AX6" s="4"/>
    </row>
    <row r="7" spans="1:51" ht="15" customHeight="1">
      <c r="A7" s="117"/>
      <c r="B7" s="118"/>
      <c r="C7" s="118"/>
      <c r="G7" s="176"/>
      <c r="H7" s="176"/>
      <c r="I7" s="176"/>
      <c r="J7" s="178" t="s">
        <v>0</v>
      </c>
      <c r="K7" s="178"/>
      <c r="L7" s="180"/>
      <c r="M7" s="180"/>
      <c r="N7" s="180"/>
      <c r="O7" s="139"/>
      <c r="P7" s="172" t="s">
        <v>43</v>
      </c>
      <c r="AH7" s="4"/>
      <c r="AI7" s="4"/>
      <c r="AQ7" s="4"/>
      <c r="AR7" s="4"/>
      <c r="AS7" s="4"/>
      <c r="AT7" s="4"/>
      <c r="AU7" s="4"/>
      <c r="AV7" s="4"/>
      <c r="AW7" s="4"/>
      <c r="AX7" s="4"/>
    </row>
    <row r="8" spans="1:51" ht="15" customHeight="1">
      <c r="A8" s="117"/>
      <c r="B8" s="118"/>
      <c r="C8" s="118"/>
      <c r="D8" s="176"/>
      <c r="E8" s="176"/>
      <c r="G8" s="177"/>
      <c r="H8" s="177"/>
      <c r="I8" s="177"/>
      <c r="J8" s="177"/>
      <c r="L8" s="179" t="str">
        <f>IF(L7="",P11,CONCATENATE(P7," ",P8," ",P9," ", P10))</f>
        <v>Pagina xx de xx</v>
      </c>
      <c r="M8" s="179"/>
      <c r="N8" s="179"/>
      <c r="O8" s="141"/>
      <c r="P8" s="173">
        <v>0</v>
      </c>
      <c r="AH8" s="4"/>
      <c r="AI8" s="4"/>
      <c r="AQ8" s="4"/>
      <c r="AR8" s="4"/>
      <c r="AS8" s="4"/>
      <c r="AT8" s="4"/>
      <c r="AU8" s="4"/>
      <c r="AV8" s="4"/>
      <c r="AW8" s="4"/>
      <c r="AX8" s="4"/>
    </row>
    <row r="9" spans="1:51" ht="15" customHeight="1">
      <c r="A9" s="120"/>
      <c r="B9" s="119"/>
      <c r="C9" s="119"/>
      <c r="D9" s="138"/>
      <c r="E9" s="138"/>
      <c r="F9" s="138"/>
      <c r="G9" s="138"/>
      <c r="H9" s="138"/>
      <c r="I9" s="138"/>
      <c r="J9" s="138"/>
      <c r="K9" s="119"/>
      <c r="L9" s="119"/>
      <c r="M9" s="140"/>
      <c r="N9" s="140"/>
      <c r="O9" s="141"/>
      <c r="P9" s="174" t="s">
        <v>44</v>
      </c>
      <c r="Q9" s="4"/>
      <c r="R9" s="4"/>
      <c r="S9" s="4"/>
      <c r="T9" s="4"/>
      <c r="U9" s="4"/>
      <c r="V9" s="4"/>
      <c r="W9" s="4"/>
      <c r="X9" s="4"/>
      <c r="Y9" s="4"/>
      <c r="AH9" s="4"/>
      <c r="AI9" s="4"/>
      <c r="AQ9" s="4"/>
      <c r="AR9" s="4"/>
      <c r="AS9" s="4"/>
      <c r="AT9" s="4"/>
      <c r="AU9" s="4"/>
      <c r="AV9" s="4"/>
      <c r="AW9" s="4"/>
      <c r="AX9" s="4"/>
    </row>
    <row r="10" spans="1:51" ht="30" customHeight="1">
      <c r="A10" s="187" t="s">
        <v>49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9"/>
      <c r="P10" s="174">
        <v>0</v>
      </c>
      <c r="Q10" s="10"/>
      <c r="R10" s="10"/>
      <c r="S10" s="10"/>
      <c r="T10" s="10"/>
      <c r="U10" s="10"/>
      <c r="V10" s="10"/>
      <c r="W10" s="10"/>
      <c r="X10" s="10"/>
      <c r="Y10" s="4"/>
      <c r="AB10" s="11"/>
      <c r="AH10" s="4"/>
      <c r="AI10" s="4"/>
      <c r="AQ10" s="4"/>
      <c r="AR10" s="4"/>
      <c r="AS10" s="4"/>
      <c r="AT10" s="4"/>
      <c r="AU10" s="4"/>
      <c r="AV10" s="4"/>
      <c r="AW10" s="4"/>
      <c r="AX10" s="4"/>
    </row>
    <row r="11" spans="1:51" ht="15" customHeight="1" thickBot="1">
      <c r="A11" s="194" t="s">
        <v>3</v>
      </c>
      <c r="B11" s="195"/>
      <c r="C11" s="195"/>
      <c r="D11" s="195"/>
      <c r="E11" s="142"/>
      <c r="F11" s="142"/>
      <c r="G11" s="143"/>
      <c r="H11" s="196" t="s">
        <v>4</v>
      </c>
      <c r="I11" s="196"/>
      <c r="J11" s="144">
        <v>1</v>
      </c>
      <c r="K11" s="144">
        <v>2</v>
      </c>
      <c r="L11" s="144">
        <v>3</v>
      </c>
      <c r="M11" s="144">
        <v>4</v>
      </c>
      <c r="N11" s="197"/>
      <c r="O11" s="198"/>
      <c r="P11" s="175" t="s">
        <v>45</v>
      </c>
      <c r="Q11" s="10"/>
      <c r="R11" s="10"/>
      <c r="S11" s="10"/>
      <c r="T11" s="10"/>
      <c r="U11" s="10"/>
      <c r="V11" s="10"/>
      <c r="W11" s="10"/>
      <c r="X11" s="10"/>
      <c r="Y11" s="4"/>
      <c r="AB11" s="11"/>
      <c r="AH11" s="4"/>
      <c r="AI11" s="4"/>
      <c r="AQ11" s="4"/>
      <c r="AR11" s="4"/>
      <c r="AS11" s="4"/>
      <c r="AT11" s="4"/>
      <c r="AU11" s="4"/>
      <c r="AV11" s="4"/>
      <c r="AW11" s="4"/>
      <c r="AX11" s="4"/>
    </row>
    <row r="12" spans="1:51" ht="15" customHeight="1" thickTop="1">
      <c r="A12" s="199" t="s">
        <v>5</v>
      </c>
      <c r="B12" s="200"/>
      <c r="C12" s="200"/>
      <c r="D12" s="200"/>
      <c r="E12" s="200"/>
      <c r="F12" s="200"/>
      <c r="G12" s="200"/>
      <c r="H12" s="201" t="s">
        <v>6</v>
      </c>
      <c r="I12" s="201"/>
      <c r="J12" s="145" t="str">
        <f>+IF(Q14="","",AVERAGE(Q14:R15))</f>
        <v/>
      </c>
      <c r="K12" s="145" t="str">
        <f>+IF(S14="","",AVERAGE(S14:T15))</f>
        <v/>
      </c>
      <c r="L12" s="145" t="str">
        <f>+IF(U14="","",AVERAGE(U14:V15))</f>
        <v/>
      </c>
      <c r="M12" s="145" t="str">
        <f>+IF(W14="","",AVERAGE(W14:X15))</f>
        <v/>
      </c>
      <c r="N12" s="197"/>
      <c r="O12" s="198"/>
      <c r="P12" s="12"/>
      <c r="Q12" s="184" t="s">
        <v>2</v>
      </c>
      <c r="R12" s="185"/>
      <c r="S12" s="185"/>
      <c r="T12" s="185"/>
      <c r="U12" s="185"/>
      <c r="V12" s="185"/>
      <c r="W12" s="185"/>
      <c r="X12" s="186"/>
      <c r="Y12" s="4"/>
      <c r="AB12" s="11"/>
      <c r="AH12" s="4"/>
      <c r="AI12" s="4"/>
      <c r="AQ12" s="4"/>
      <c r="AR12" s="4"/>
      <c r="AS12" s="4"/>
      <c r="AT12" s="4"/>
      <c r="AU12" s="4"/>
      <c r="AV12" s="4"/>
      <c r="AW12" s="4"/>
      <c r="AX12" s="4"/>
    </row>
    <row r="13" spans="1:51" ht="15" customHeight="1">
      <c r="A13" s="199" t="s">
        <v>37</v>
      </c>
      <c r="B13" s="202"/>
      <c r="C13" s="202"/>
      <c r="D13" s="202"/>
      <c r="E13" s="202"/>
      <c r="F13" s="202"/>
      <c r="G13" s="202"/>
      <c r="H13" s="201" t="s">
        <v>6</v>
      </c>
      <c r="I13" s="201"/>
      <c r="J13" s="145" t="str">
        <f>+IF(Q19="","",AVERAGE(Q19:R19))</f>
        <v/>
      </c>
      <c r="K13" s="145" t="str">
        <f>+IF(S19="","",AVERAGE(S19:T19))</f>
        <v/>
      </c>
      <c r="L13" s="145" t="str">
        <f>+IF(U19="","",AVERAGE(U19:V19))</f>
        <v/>
      </c>
      <c r="M13" s="145" t="str">
        <f>+IF(W19="","",AVERAGE(W19:X19))</f>
        <v/>
      </c>
      <c r="N13" s="197"/>
      <c r="O13" s="198"/>
      <c r="P13" s="13"/>
      <c r="Q13" s="190">
        <v>1</v>
      </c>
      <c r="R13" s="191"/>
      <c r="S13" s="192">
        <v>2</v>
      </c>
      <c r="T13" s="191"/>
      <c r="U13" s="192">
        <v>3</v>
      </c>
      <c r="V13" s="191"/>
      <c r="W13" s="192">
        <v>4</v>
      </c>
      <c r="X13" s="193"/>
      <c r="Y13" s="4"/>
      <c r="AB13" s="11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1:51" ht="15" customHeight="1">
      <c r="A14" s="203" t="s">
        <v>7</v>
      </c>
      <c r="B14" s="202"/>
      <c r="C14" s="202"/>
      <c r="D14" s="202"/>
      <c r="E14" s="202"/>
      <c r="F14" s="202"/>
      <c r="G14" s="202"/>
      <c r="H14" s="204" t="s">
        <v>8</v>
      </c>
      <c r="I14" s="204"/>
      <c r="J14" s="146"/>
      <c r="K14" s="146"/>
      <c r="L14" s="146"/>
      <c r="M14" s="146"/>
      <c r="N14" s="197"/>
      <c r="O14" s="198"/>
      <c r="P14" s="13"/>
      <c r="Q14" s="14"/>
      <c r="R14" s="15"/>
      <c r="S14" s="15"/>
      <c r="T14" s="15"/>
      <c r="U14" s="15"/>
      <c r="V14" s="15"/>
      <c r="W14" s="15"/>
      <c r="X14" s="16"/>
      <c r="Y14" s="17"/>
      <c r="AB14" s="11"/>
      <c r="AH14" s="17"/>
      <c r="AI14" s="17"/>
      <c r="AJ14" s="17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1:51" ht="30" customHeight="1" thickBot="1">
      <c r="A15" s="203" t="s">
        <v>10</v>
      </c>
      <c r="B15" s="202"/>
      <c r="C15" s="202"/>
      <c r="D15" s="202"/>
      <c r="E15" s="202"/>
      <c r="F15" s="202"/>
      <c r="G15" s="202"/>
      <c r="H15" s="201" t="s">
        <v>11</v>
      </c>
      <c r="I15" s="201"/>
      <c r="J15" s="147"/>
      <c r="K15" s="147"/>
      <c r="L15" s="147"/>
      <c r="M15" s="147"/>
      <c r="N15" s="197"/>
      <c r="O15" s="198"/>
      <c r="P15" s="18"/>
      <c r="Q15" s="19"/>
      <c r="R15" s="20"/>
      <c r="S15" s="20"/>
      <c r="T15" s="20"/>
      <c r="U15" s="20"/>
      <c r="V15" s="20"/>
      <c r="W15" s="20"/>
      <c r="X15" s="21"/>
      <c r="Y15" s="22"/>
      <c r="AB15" s="11"/>
      <c r="AH15" s="17"/>
      <c r="AI15" s="17"/>
      <c r="AJ15" s="17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1:51" ht="30" customHeight="1" thickTop="1" thickBot="1">
      <c r="A16" s="203" t="s">
        <v>12</v>
      </c>
      <c r="B16" s="202"/>
      <c r="C16" s="202"/>
      <c r="D16" s="202"/>
      <c r="E16" s="202"/>
      <c r="F16" s="202"/>
      <c r="G16" s="202"/>
      <c r="H16" s="201" t="s">
        <v>11</v>
      </c>
      <c r="I16" s="201"/>
      <c r="J16" s="147"/>
      <c r="K16" s="147"/>
      <c r="L16" s="147"/>
      <c r="M16" s="147"/>
      <c r="N16" s="197"/>
      <c r="O16" s="198"/>
      <c r="P16" s="18"/>
      <c r="Q16" s="10"/>
      <c r="R16" s="10"/>
      <c r="S16" s="10"/>
      <c r="T16" s="10"/>
      <c r="U16" s="10"/>
      <c r="V16" s="10"/>
      <c r="W16" s="10"/>
      <c r="X16" s="10"/>
      <c r="Y16" s="22"/>
      <c r="AG16" s="17"/>
      <c r="AH16" s="17"/>
      <c r="AI16" s="17"/>
      <c r="AJ16" s="17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5" ht="30" customHeight="1" thickTop="1">
      <c r="A17" s="199" t="s">
        <v>13</v>
      </c>
      <c r="B17" s="200"/>
      <c r="C17" s="200"/>
      <c r="D17" s="200"/>
      <c r="E17" s="200"/>
      <c r="F17" s="200"/>
      <c r="G17" s="200"/>
      <c r="H17" s="201" t="s">
        <v>11</v>
      </c>
      <c r="I17" s="201"/>
      <c r="J17" s="147"/>
      <c r="K17" s="147"/>
      <c r="L17" s="147"/>
      <c r="M17" s="147"/>
      <c r="N17" s="197"/>
      <c r="O17" s="198"/>
      <c r="P17" s="23"/>
      <c r="Q17" s="184" t="s">
        <v>9</v>
      </c>
      <c r="R17" s="185"/>
      <c r="S17" s="185"/>
      <c r="T17" s="185"/>
      <c r="U17" s="185"/>
      <c r="V17" s="185"/>
      <c r="W17" s="185"/>
      <c r="X17" s="186"/>
      <c r="Y17" s="11"/>
      <c r="AG17" s="17"/>
      <c r="AH17" s="17"/>
      <c r="AI17" s="17"/>
      <c r="AJ17" s="17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1:55" ht="30" customHeight="1">
      <c r="A18" s="199" t="s">
        <v>14</v>
      </c>
      <c r="B18" s="200"/>
      <c r="C18" s="200"/>
      <c r="D18" s="200"/>
      <c r="E18" s="200"/>
      <c r="F18" s="200"/>
      <c r="G18" s="200"/>
      <c r="H18" s="201" t="s">
        <v>11</v>
      </c>
      <c r="I18" s="201"/>
      <c r="J18" s="145" t="str">
        <f>IF(J17="","",+J17-J16)</f>
        <v/>
      </c>
      <c r="K18" s="145" t="str">
        <f>IF(K17="","",+K17-K16)</f>
        <v/>
      </c>
      <c r="L18" s="145" t="str">
        <f>IF(L17="","",+L17-L16)</f>
        <v/>
      </c>
      <c r="M18" s="145" t="str">
        <f>IF(M17="","",+M17-M16)</f>
        <v/>
      </c>
      <c r="N18" s="209" t="s">
        <v>15</v>
      </c>
      <c r="O18" s="210"/>
      <c r="P18" s="23"/>
      <c r="Q18" s="190">
        <v>1</v>
      </c>
      <c r="R18" s="191"/>
      <c r="S18" s="192">
        <v>2</v>
      </c>
      <c r="T18" s="191"/>
      <c r="U18" s="192">
        <v>3</v>
      </c>
      <c r="V18" s="191"/>
      <c r="W18" s="192">
        <v>4</v>
      </c>
      <c r="X18" s="193"/>
      <c r="Y18" s="17"/>
      <c r="Z18" s="24"/>
      <c r="AA18" s="25"/>
      <c r="AB18" s="25"/>
      <c r="AC18" s="26"/>
      <c r="AD18" s="26"/>
      <c r="AE18" s="17"/>
      <c r="AF18" s="17"/>
      <c r="AG18" s="17"/>
      <c r="AH18" s="17"/>
      <c r="AI18" s="17"/>
      <c r="AJ18" s="17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1:55" ht="30" customHeight="1" thickBot="1">
      <c r="A19" s="271" t="s">
        <v>16</v>
      </c>
      <c r="B19" s="272"/>
      <c r="C19" s="272"/>
      <c r="D19" s="272"/>
      <c r="E19" s="272"/>
      <c r="F19" s="272"/>
      <c r="G19" s="272"/>
      <c r="H19" s="273"/>
      <c r="I19" s="273"/>
      <c r="J19" s="148" t="str">
        <f>IF(J15="","",+J15/J18)</f>
        <v/>
      </c>
      <c r="K19" s="148" t="str">
        <f>IF(K15="","",+K15/K18)</f>
        <v/>
      </c>
      <c r="L19" s="148" t="str">
        <f>IF(L15="","",+L15/L18)</f>
        <v/>
      </c>
      <c r="M19" s="148" t="str">
        <f>IF(M15="","",+M15/M18)</f>
        <v/>
      </c>
      <c r="N19" s="205" t="str">
        <f>IF(J19="","",+AVERAGE(J19:M19))</f>
        <v/>
      </c>
      <c r="O19" s="206"/>
      <c r="P19" s="23"/>
      <c r="Q19" s="19"/>
      <c r="R19" s="20"/>
      <c r="S19" s="20"/>
      <c r="T19" s="20"/>
      <c r="U19" s="20"/>
      <c r="V19" s="20"/>
      <c r="W19" s="20"/>
      <c r="X19" s="21"/>
      <c r="Y19" s="11"/>
      <c r="AH19" s="17"/>
      <c r="AI19" s="17"/>
      <c r="AJ19" s="2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28"/>
      <c r="BA19" s="28"/>
      <c r="BB19" s="28"/>
      <c r="BC19" s="28"/>
    </row>
    <row r="20" spans="1:55" ht="30" customHeight="1" thickTop="1">
      <c r="A20" s="203" t="s">
        <v>17</v>
      </c>
      <c r="B20" s="202"/>
      <c r="C20" s="202"/>
      <c r="D20" s="202"/>
      <c r="E20" s="202"/>
      <c r="F20" s="202"/>
      <c r="G20" s="202"/>
      <c r="H20" s="201" t="s">
        <v>41</v>
      </c>
      <c r="I20" s="201"/>
      <c r="J20" s="149" t="str">
        <f>IF(J19="","",+J19*997)</f>
        <v/>
      </c>
      <c r="K20" s="149" t="str">
        <f>IF(K19="","",+K19*997)</f>
        <v/>
      </c>
      <c r="L20" s="149" t="str">
        <f>IF(L19="","",+L19*997)</f>
        <v/>
      </c>
      <c r="M20" s="149" t="str">
        <f>IF(M19="","",+M19*997)</f>
        <v/>
      </c>
      <c r="N20" s="207" t="str">
        <f>IF(J20="","",+AVERAGE(J20:M20))</f>
        <v/>
      </c>
      <c r="O20" s="208"/>
      <c r="P20" s="23"/>
      <c r="Q20" s="10"/>
      <c r="R20" s="10"/>
      <c r="S20" s="10"/>
      <c r="T20" s="10"/>
      <c r="U20" s="10"/>
      <c r="V20" s="29"/>
      <c r="W20" s="29"/>
      <c r="X20" s="29"/>
      <c r="Y20" s="11"/>
      <c r="AH20" s="30"/>
      <c r="AI20" s="30"/>
      <c r="AJ20" s="2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28"/>
      <c r="BA20" s="28"/>
      <c r="BB20" s="28"/>
      <c r="BC20" s="28"/>
    </row>
    <row r="21" spans="1:55" ht="30" customHeight="1">
      <c r="A21" s="263" t="s">
        <v>18</v>
      </c>
      <c r="B21" s="264"/>
      <c r="C21" s="264"/>
      <c r="D21" s="264"/>
      <c r="E21" s="264"/>
      <c r="F21" s="264"/>
      <c r="G21" s="264"/>
      <c r="H21" s="265" t="s">
        <v>19</v>
      </c>
      <c r="I21" s="265"/>
      <c r="J21" s="150" t="str">
        <f>IF(J17="","",+(J17-J15)/(J17-J16)*100)</f>
        <v/>
      </c>
      <c r="K21" s="150" t="str">
        <f>IF(K16="","",+(K17-K15)/(K17-K16)*100)</f>
        <v/>
      </c>
      <c r="L21" s="150" t="str">
        <f>IF(L17="","",+(L17-L15)/(L17-L16)*100)</f>
        <v/>
      </c>
      <c r="M21" s="150" t="str">
        <f>IF(M17="","",+(M17-M15)/(M17-M16)*100)</f>
        <v/>
      </c>
      <c r="N21" s="266" t="str">
        <f>IF(J21="","",+AVERAGE(J21:M21))</f>
        <v/>
      </c>
      <c r="O21" s="267"/>
      <c r="P21" s="23"/>
      <c r="Q21" s="10"/>
      <c r="R21" s="10"/>
      <c r="S21" s="10"/>
      <c r="T21" s="10"/>
      <c r="U21" s="10"/>
      <c r="V21" s="29"/>
      <c r="W21" s="29"/>
      <c r="X21" s="29"/>
      <c r="Y21" s="11"/>
      <c r="AH21" s="30"/>
      <c r="AI21" s="30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28"/>
      <c r="BA21" s="28"/>
      <c r="BB21" s="28"/>
      <c r="BC21" s="28"/>
    </row>
    <row r="22" spans="1:55" ht="30" customHeight="1">
      <c r="A22" s="268" t="s">
        <v>50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70"/>
      <c r="P22" s="23"/>
      <c r="Q22" s="10"/>
      <c r="R22" s="10"/>
      <c r="S22" s="10"/>
      <c r="T22" s="10"/>
      <c r="U22" s="10"/>
      <c r="V22" s="29"/>
      <c r="W22" s="29"/>
      <c r="X22" s="29"/>
      <c r="Y22" s="11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28"/>
      <c r="BA22" s="28"/>
      <c r="BB22" s="28"/>
      <c r="BC22" s="28"/>
    </row>
    <row r="23" spans="1:55" ht="15" customHeight="1">
      <c r="A23" s="232" t="s">
        <v>21</v>
      </c>
      <c r="B23" s="233"/>
      <c r="C23" s="233"/>
      <c r="D23" s="233"/>
      <c r="E23" s="233"/>
      <c r="F23" s="151"/>
      <c r="G23" s="234" t="str">
        <f>IF(G27="","","1")</f>
        <v/>
      </c>
      <c r="H23" s="235"/>
      <c r="I23" s="236" t="s">
        <v>22</v>
      </c>
      <c r="J23" s="233"/>
      <c r="K23" s="233"/>
      <c r="L23" s="233" t="s">
        <v>23</v>
      </c>
      <c r="M23" s="233"/>
      <c r="N23" s="233"/>
      <c r="O23" s="237"/>
      <c r="P23" s="23"/>
      <c r="Q23" s="10"/>
      <c r="R23" s="10"/>
      <c r="S23" s="10"/>
      <c r="T23" s="10"/>
      <c r="U23" s="10"/>
      <c r="V23" s="29"/>
      <c r="W23" s="29"/>
      <c r="X23" s="29"/>
      <c r="Y23" s="11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28"/>
      <c r="BA23" s="28"/>
      <c r="BB23" s="28"/>
      <c r="BC23" s="28"/>
    </row>
    <row r="24" spans="1:55" ht="30" customHeight="1" thickBot="1">
      <c r="A24" s="213" t="s">
        <v>25</v>
      </c>
      <c r="B24" s="214"/>
      <c r="C24" s="214"/>
      <c r="D24" s="214"/>
      <c r="E24" s="214"/>
      <c r="F24" s="152" t="s">
        <v>11</v>
      </c>
      <c r="G24" s="215"/>
      <c r="H24" s="216"/>
      <c r="I24" s="217" t="s">
        <v>26</v>
      </c>
      <c r="J24" s="218"/>
      <c r="K24" s="218"/>
      <c r="L24" s="218" t="s">
        <v>27</v>
      </c>
      <c r="M24" s="218"/>
      <c r="N24" s="218"/>
      <c r="O24" s="219"/>
      <c r="P24" s="23"/>
      <c r="Q24" s="10"/>
      <c r="R24" s="10"/>
      <c r="S24" s="10"/>
      <c r="T24" s="10"/>
      <c r="U24" s="10"/>
      <c r="V24" s="29"/>
      <c r="W24" s="10"/>
      <c r="X24" s="10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28"/>
      <c r="BA24" s="28"/>
      <c r="BB24" s="28"/>
      <c r="BC24" s="28"/>
    </row>
    <row r="25" spans="1:55" ht="30" customHeight="1" thickTop="1">
      <c r="A25" s="220" t="s">
        <v>29</v>
      </c>
      <c r="B25" s="221"/>
      <c r="C25" s="221"/>
      <c r="D25" s="221"/>
      <c r="E25" s="221"/>
      <c r="F25" s="152" t="s">
        <v>11</v>
      </c>
      <c r="G25" s="215"/>
      <c r="H25" s="216"/>
      <c r="I25" s="217" t="s">
        <v>30</v>
      </c>
      <c r="J25" s="218"/>
      <c r="K25" s="218"/>
      <c r="L25" s="222"/>
      <c r="M25" s="222"/>
      <c r="N25" s="222"/>
      <c r="O25" s="223"/>
      <c r="P25" s="31"/>
      <c r="Q25" s="10"/>
      <c r="R25" s="32" t="s">
        <v>38</v>
      </c>
      <c r="S25" s="33" t="s">
        <v>39</v>
      </c>
      <c r="T25" s="34" t="s">
        <v>20</v>
      </c>
      <c r="U25" s="35"/>
      <c r="V25" s="10"/>
      <c r="W25" s="10"/>
      <c r="X25" s="10"/>
      <c r="AG25" s="231"/>
      <c r="AH25" s="231"/>
      <c r="AI25" s="231"/>
      <c r="AK25" s="36"/>
      <c r="AL25" s="36"/>
      <c r="AM25" s="36"/>
      <c r="AN25" s="3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28"/>
      <c r="BA25" s="28"/>
      <c r="BB25" s="28"/>
      <c r="BC25" s="28"/>
    </row>
    <row r="26" spans="1:55" ht="30" customHeight="1">
      <c r="A26" s="224" t="s">
        <v>33</v>
      </c>
      <c r="B26" s="225"/>
      <c r="C26" s="225"/>
      <c r="D26" s="225"/>
      <c r="E26" s="225"/>
      <c r="F26" s="152" t="s">
        <v>11</v>
      </c>
      <c r="G26" s="215"/>
      <c r="H26" s="216"/>
      <c r="I26" s="153" t="str">
        <f>+IF(D8="","",IF(U26="No cumple"," La muestra no cumple con el tamaño minimo",""))</f>
        <v/>
      </c>
      <c r="J26" s="154"/>
      <c r="K26" s="154"/>
      <c r="L26" s="154"/>
      <c r="M26" s="154"/>
      <c r="N26" s="154"/>
      <c r="O26" s="155"/>
      <c r="Q26" s="10"/>
      <c r="R26" s="37" t="s">
        <v>24</v>
      </c>
      <c r="S26" s="38">
        <v>5000</v>
      </c>
      <c r="T26" s="10" t="str">
        <f>+IF(AND($L$25=R26,$G$24&lt;S26),"No cumple","Cumple")</f>
        <v>Cumple</v>
      </c>
      <c r="U26" s="211" t="e">
        <f>+VLOOKUP(L25,R26:T29,3,0)</f>
        <v>#N/A</v>
      </c>
      <c r="V26" s="39"/>
      <c r="W26" s="10"/>
      <c r="X26" s="10"/>
      <c r="AG26" s="40"/>
      <c r="AH26" s="40"/>
      <c r="AI26" s="40"/>
      <c r="AK26" s="41"/>
      <c r="AL26" s="41"/>
      <c r="AM26" s="41"/>
      <c r="AN26" s="41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28"/>
      <c r="BA26" s="28"/>
      <c r="BB26" s="28"/>
      <c r="BC26" s="28"/>
    </row>
    <row r="27" spans="1:55" ht="30" customHeight="1">
      <c r="A27" s="226" t="s">
        <v>34</v>
      </c>
      <c r="B27" s="227"/>
      <c r="C27" s="227"/>
      <c r="D27" s="227"/>
      <c r="E27" s="227"/>
      <c r="F27" s="156"/>
      <c r="G27" s="228" t="str">
        <f>IF(G24="","",(G24/(G24+G25-G26)))</f>
        <v/>
      </c>
      <c r="H27" s="229"/>
      <c r="I27" s="157"/>
      <c r="J27" s="158"/>
      <c r="K27" s="158"/>
      <c r="L27" s="158"/>
      <c r="M27" s="158"/>
      <c r="N27" s="158"/>
      <c r="O27" s="159"/>
      <c r="Q27" s="10"/>
      <c r="R27" s="37" t="s">
        <v>28</v>
      </c>
      <c r="S27" s="38">
        <v>2500</v>
      </c>
      <c r="T27" s="10" t="str">
        <f>+IF(AND($L$25=R27,$G$24&lt;S27),"No cumple","Cumple")</f>
        <v>Cumple</v>
      </c>
      <c r="U27" s="211"/>
      <c r="V27" s="43"/>
      <c r="W27" s="10"/>
      <c r="X27" s="10"/>
      <c r="AG27" s="44"/>
      <c r="AH27" s="44"/>
      <c r="AI27" s="44"/>
      <c r="AK27" s="41"/>
      <c r="AL27" s="41"/>
      <c r="AM27" s="41"/>
      <c r="AN27" s="41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28"/>
      <c r="BA27" s="28"/>
      <c r="BB27" s="28"/>
      <c r="BC27" s="28"/>
    </row>
    <row r="28" spans="1:55" ht="15" customHeight="1">
      <c r="A28" s="164"/>
      <c r="B28" s="165"/>
      <c r="C28" s="165"/>
      <c r="D28" s="165"/>
      <c r="E28" s="165"/>
      <c r="F28" s="122"/>
      <c r="G28" s="166"/>
      <c r="H28" s="166"/>
      <c r="I28" s="166"/>
      <c r="J28" s="166"/>
      <c r="K28" s="166"/>
      <c r="L28" s="166"/>
      <c r="M28" s="166"/>
      <c r="N28" s="166"/>
      <c r="O28" s="167"/>
      <c r="Q28" s="10"/>
      <c r="R28" s="37" t="s">
        <v>32</v>
      </c>
      <c r="S28" s="38">
        <v>2500</v>
      </c>
      <c r="T28" s="10" t="str">
        <f>+IF(AND($L$25=R28,$G$24&lt;S28),"No cumple","Cumple")</f>
        <v>Cumple</v>
      </c>
      <c r="U28" s="211"/>
      <c r="V28" s="43"/>
      <c r="W28" s="10"/>
      <c r="X28" s="10"/>
      <c r="AK28" s="41"/>
      <c r="AL28" s="41"/>
      <c r="AM28" s="41"/>
      <c r="AN28" s="41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28"/>
      <c r="BA28" s="28"/>
      <c r="BB28" s="28"/>
      <c r="BC28" s="28"/>
    </row>
    <row r="29" spans="1:55" ht="15" customHeight="1" thickBot="1">
      <c r="A29" s="168"/>
      <c r="B29" s="230" t="s">
        <v>1</v>
      </c>
      <c r="C29" s="230"/>
      <c r="D29" s="230"/>
      <c r="E29" s="262"/>
      <c r="F29" s="262"/>
      <c r="G29" s="262"/>
      <c r="H29" s="123"/>
      <c r="I29" s="123"/>
      <c r="J29" s="123"/>
      <c r="K29" s="123"/>
      <c r="L29" s="123"/>
      <c r="M29" s="123"/>
      <c r="N29" s="123"/>
      <c r="O29" s="121"/>
      <c r="Q29" s="10"/>
      <c r="R29" s="45" t="s">
        <v>31</v>
      </c>
      <c r="S29" s="46">
        <v>1500</v>
      </c>
      <c r="T29" s="47" t="str">
        <f>+IF(AND($L$25=R29,$G$24&lt;S29),"No cumple","Cumple")</f>
        <v>Cumple</v>
      </c>
      <c r="U29" s="212"/>
      <c r="V29" s="48"/>
      <c r="W29" s="10"/>
      <c r="X29" s="10"/>
      <c r="Z29" s="49"/>
      <c r="AA29" s="50"/>
      <c r="AB29" s="51"/>
      <c r="AC29" s="51"/>
      <c r="AD29" s="52"/>
      <c r="AE29" s="52"/>
      <c r="AF29" s="52"/>
      <c r="AG29" s="44"/>
      <c r="AH29" s="44"/>
      <c r="AI29" s="44"/>
      <c r="AK29" s="41"/>
      <c r="AL29" s="41"/>
      <c r="AM29" s="41"/>
      <c r="AN29" s="41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28"/>
      <c r="BA29" s="28"/>
      <c r="BB29" s="28"/>
      <c r="BC29" s="28"/>
    </row>
    <row r="30" spans="1:55" ht="15" customHeight="1" thickTop="1">
      <c r="A30" s="169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70"/>
      <c r="Q30" s="10"/>
      <c r="R30" s="54"/>
      <c r="S30" s="54"/>
      <c r="T30" s="29"/>
      <c r="U30" s="48"/>
      <c r="V30" s="48"/>
      <c r="W30" s="10"/>
      <c r="X30" s="10"/>
      <c r="AG30" s="44"/>
      <c r="AH30" s="44"/>
      <c r="AI30" s="44"/>
      <c r="AK30" s="41"/>
      <c r="AL30" s="41"/>
      <c r="AM30" s="41"/>
      <c r="AN30" s="41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28"/>
      <c r="BA30" s="28"/>
      <c r="BB30" s="28"/>
      <c r="BC30" s="28"/>
    </row>
    <row r="31" spans="1:55" ht="15" customHeight="1">
      <c r="A31" s="132" t="s">
        <v>35</v>
      </c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Q31" s="10"/>
      <c r="R31" s="54"/>
      <c r="S31" s="54"/>
      <c r="T31" s="29"/>
      <c r="U31" s="48"/>
      <c r="V31" s="48"/>
      <c r="W31" s="10"/>
      <c r="X31" s="10"/>
      <c r="AG31" s="44"/>
      <c r="AH31" s="44"/>
      <c r="AI31" s="44"/>
      <c r="AK31" s="41"/>
      <c r="AL31" s="41"/>
      <c r="AM31" s="41"/>
      <c r="AN31" s="41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28"/>
      <c r="BA31" s="28"/>
      <c r="BB31" s="28"/>
      <c r="BC31" s="28"/>
    </row>
    <row r="32" spans="1:55" ht="15" customHeight="1">
      <c r="A32" s="131"/>
      <c r="B32" s="12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  <c r="Q32" s="10"/>
      <c r="R32" s="54"/>
      <c r="S32" s="54"/>
      <c r="T32" s="29"/>
      <c r="U32" s="48"/>
      <c r="V32" s="48"/>
      <c r="W32" s="10"/>
      <c r="X32" s="10"/>
      <c r="AG32" s="44"/>
      <c r="AH32" s="44"/>
      <c r="AI32" s="44"/>
      <c r="AK32" s="41"/>
      <c r="AL32" s="41"/>
      <c r="AM32" s="41"/>
      <c r="AN32" s="41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28"/>
      <c r="BA32" s="28"/>
      <c r="BB32" s="28"/>
      <c r="BC32" s="28"/>
    </row>
    <row r="33" spans="1:57" ht="15" customHeight="1">
      <c r="A33" s="131"/>
      <c r="B33" s="128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Q33" s="10"/>
      <c r="R33" s="54"/>
      <c r="S33" s="54"/>
      <c r="T33" s="29"/>
      <c r="U33" s="48"/>
      <c r="V33" s="48"/>
      <c r="W33" s="10"/>
      <c r="X33" s="10"/>
      <c r="AG33" s="44"/>
      <c r="AH33" s="44"/>
      <c r="AI33" s="44"/>
      <c r="AK33" s="41"/>
      <c r="AL33" s="41"/>
      <c r="AM33" s="41"/>
      <c r="AN33" s="41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28"/>
      <c r="BA33" s="28"/>
      <c r="BB33" s="28"/>
      <c r="BC33" s="28"/>
    </row>
    <row r="34" spans="1:57" ht="15" customHeight="1">
      <c r="A34" s="131"/>
      <c r="B34" s="128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30"/>
      <c r="Q34" s="10"/>
      <c r="R34" s="10"/>
      <c r="S34" s="10"/>
      <c r="T34" s="29"/>
      <c r="U34" s="55"/>
      <c r="V34" s="55"/>
      <c r="W34" s="56"/>
      <c r="X34" s="57"/>
      <c r="Y34" s="58"/>
      <c r="Z34" s="49"/>
      <c r="AA34" s="59"/>
      <c r="AB34" s="60"/>
      <c r="AC34" s="60"/>
      <c r="AD34" s="52"/>
      <c r="AE34" s="52"/>
      <c r="AF34" s="52"/>
      <c r="AG34" s="44"/>
      <c r="AH34" s="44"/>
      <c r="AI34" s="44"/>
      <c r="AK34" s="41"/>
      <c r="AL34" s="41"/>
      <c r="AM34" s="41"/>
      <c r="AN34" s="41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28"/>
      <c r="BA34" s="28"/>
      <c r="BB34" s="28"/>
      <c r="BC34" s="28"/>
      <c r="BD34" s="28"/>
      <c r="BE34" s="28"/>
    </row>
    <row r="35" spans="1:57" ht="15" customHeight="1" thickBot="1">
      <c r="A35" s="160"/>
      <c r="B35" s="161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3"/>
      <c r="Q35" s="61"/>
      <c r="R35" s="43"/>
      <c r="S35" s="57"/>
      <c r="T35" s="43"/>
      <c r="U35" s="62"/>
      <c r="V35" s="56"/>
      <c r="W35" s="56"/>
      <c r="X35" s="57"/>
      <c r="Y35" s="58"/>
      <c r="AG35" s="44"/>
      <c r="AH35" s="44"/>
      <c r="AI35" s="44"/>
      <c r="AK35" s="41"/>
      <c r="AL35" s="41"/>
      <c r="AM35" s="41"/>
      <c r="AN35" s="41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28"/>
      <c r="BA35" s="28"/>
      <c r="BB35" s="28"/>
      <c r="BC35" s="28"/>
      <c r="BD35" s="28"/>
      <c r="BE35" s="28"/>
    </row>
    <row r="36" spans="1:57" ht="15" customHeight="1" thickTop="1" thickBot="1">
      <c r="A36" s="259" t="s">
        <v>40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Q36" s="10"/>
      <c r="R36" s="54"/>
      <c r="S36" s="54"/>
      <c r="T36" s="29"/>
      <c r="U36" s="48"/>
      <c r="V36" s="48"/>
      <c r="W36" s="10"/>
      <c r="X36" s="10"/>
      <c r="AG36" s="44"/>
      <c r="AH36" s="44"/>
      <c r="AI36" s="44"/>
      <c r="AK36" s="41"/>
      <c r="AL36" s="41"/>
      <c r="AM36" s="41"/>
      <c r="AN36" s="41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28"/>
      <c r="BA36" s="28"/>
      <c r="BB36" s="28"/>
      <c r="BC36" s="28"/>
    </row>
    <row r="37" spans="1:57" ht="15" customHeight="1" thickTop="1">
      <c r="A37" s="125"/>
      <c r="B37" s="125"/>
      <c r="C37" s="125"/>
      <c r="D37" s="125"/>
      <c r="E37" s="125"/>
      <c r="F37" s="126"/>
      <c r="G37" s="127"/>
      <c r="H37" s="127"/>
      <c r="I37" s="127"/>
      <c r="J37" s="127"/>
      <c r="K37" s="127"/>
      <c r="L37" s="127"/>
      <c r="M37" s="127"/>
      <c r="N37" s="127"/>
      <c r="O37" s="127"/>
      <c r="Q37" s="63"/>
      <c r="R37" s="43"/>
      <c r="S37" s="57"/>
      <c r="T37" s="43"/>
      <c r="U37" s="62"/>
      <c r="V37" s="56"/>
      <c r="W37" s="56"/>
      <c r="X37" s="57"/>
      <c r="Y37" s="58"/>
      <c r="AK37" s="41"/>
      <c r="AL37" s="41"/>
      <c r="AM37" s="41"/>
      <c r="AN37" s="41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28"/>
      <c r="BA37" s="28"/>
      <c r="BB37" s="28"/>
      <c r="BC37" s="28"/>
      <c r="BD37" s="28"/>
      <c r="BE37" s="28"/>
    </row>
    <row r="38" spans="1:57" ht="15" customHeight="1">
      <c r="A38" s="260" t="s">
        <v>36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Q38" s="64"/>
      <c r="R38" s="43"/>
      <c r="S38" s="57"/>
      <c r="T38" s="43"/>
      <c r="U38" s="62"/>
      <c r="V38" s="56"/>
      <c r="W38" s="56"/>
      <c r="X38" s="57"/>
      <c r="Y38" s="58"/>
      <c r="AK38" s="41"/>
      <c r="AL38" s="41"/>
      <c r="AM38" s="41"/>
      <c r="AN38" s="41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28"/>
      <c r="BA38" s="28"/>
      <c r="BB38" s="28"/>
      <c r="BC38" s="28"/>
      <c r="BD38" s="28"/>
      <c r="BE38" s="28"/>
    </row>
    <row r="39" spans="1:57" ht="12.95" customHeight="1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1"/>
      <c r="O39" s="261"/>
      <c r="Q39" s="65"/>
      <c r="R39" s="43"/>
      <c r="S39" s="57"/>
      <c r="T39" s="43"/>
      <c r="U39" s="62"/>
      <c r="V39" s="56"/>
      <c r="W39" s="56"/>
      <c r="X39" s="57"/>
      <c r="Y39" s="58"/>
      <c r="AC39" s="66"/>
      <c r="AD39" s="58"/>
      <c r="AE39" s="17"/>
      <c r="AF39" s="4"/>
      <c r="AG39" s="4"/>
      <c r="AH39" s="4"/>
      <c r="AI39" s="4"/>
      <c r="AK39" s="44"/>
      <c r="AL39" s="44"/>
      <c r="AM39" s="44"/>
      <c r="AN39" s="44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28"/>
      <c r="BA39" s="28"/>
      <c r="BB39" s="28"/>
      <c r="BC39" s="28"/>
      <c r="BD39" s="28"/>
      <c r="BE39" s="28"/>
    </row>
    <row r="40" spans="1:57" ht="12.95" customHeight="1">
      <c r="A40" s="239"/>
      <c r="B40" s="240"/>
      <c r="C40" s="240"/>
      <c r="D40" s="42"/>
      <c r="Q40" s="65"/>
      <c r="R40" s="43"/>
      <c r="S40" s="57"/>
      <c r="T40" s="43"/>
      <c r="U40" s="62"/>
      <c r="V40" s="56"/>
      <c r="W40" s="56"/>
      <c r="X40" s="57"/>
      <c r="Y40" s="58"/>
      <c r="AC40" s="66"/>
      <c r="AD40" s="58"/>
      <c r="AE40" s="17"/>
      <c r="AF40" s="4"/>
      <c r="AG40" s="4"/>
      <c r="AH40" s="4"/>
      <c r="AI40" s="4"/>
      <c r="AK40" s="44"/>
      <c r="AL40" s="44"/>
      <c r="AM40" s="44"/>
      <c r="AN40" s="44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28"/>
      <c r="BA40" s="28"/>
      <c r="BB40" s="28"/>
      <c r="BC40" s="28"/>
      <c r="BD40" s="28"/>
      <c r="BE40" s="28"/>
    </row>
    <row r="41" spans="1:57" ht="19.5" customHeight="1">
      <c r="A41" s="239"/>
      <c r="B41" s="240"/>
      <c r="C41" s="240"/>
      <c r="D41" s="42"/>
      <c r="Q41" s="65"/>
      <c r="R41" s="67"/>
      <c r="S41" s="68"/>
      <c r="T41" s="68"/>
      <c r="U41" s="62"/>
      <c r="V41" s="56"/>
      <c r="W41" s="56"/>
      <c r="X41" s="57"/>
      <c r="Y41" s="58"/>
      <c r="AC41" s="66"/>
      <c r="AD41" s="17"/>
      <c r="AE41" s="17"/>
      <c r="AF41" s="4"/>
      <c r="AG41" s="4"/>
      <c r="AH41" s="4"/>
      <c r="AI41" s="4"/>
      <c r="AJ41" s="4"/>
      <c r="AK41" s="4"/>
      <c r="AL41" s="4"/>
      <c r="AM41" s="4"/>
      <c r="AN41" s="44"/>
      <c r="AO41" s="44"/>
      <c r="AP41" s="44"/>
      <c r="AQ41" s="17"/>
      <c r="AR41" s="17"/>
      <c r="AS41" s="17"/>
      <c r="AT41" s="17"/>
      <c r="AU41" s="17"/>
      <c r="AV41" s="17"/>
      <c r="AW41" s="17"/>
      <c r="AX41" s="17"/>
      <c r="AY41" s="17"/>
      <c r="AZ41" s="28"/>
      <c r="BA41" s="28"/>
      <c r="BB41" s="28"/>
      <c r="BC41" s="28"/>
      <c r="BD41" s="28"/>
      <c r="BE41" s="28"/>
    </row>
    <row r="42" spans="1:57" ht="30" customHeight="1">
      <c r="A42" s="239"/>
      <c r="B42" s="240"/>
      <c r="C42" s="240"/>
      <c r="D42" s="42"/>
      <c r="Q42" s="65"/>
      <c r="R42" s="43"/>
      <c r="S42" s="57"/>
      <c r="T42" s="43"/>
      <c r="U42" s="62"/>
      <c r="V42" s="56"/>
      <c r="W42" s="56"/>
      <c r="X42" s="57"/>
      <c r="Y42" s="17"/>
      <c r="Z42" s="53"/>
      <c r="AA42" s="53"/>
      <c r="AB42" s="53"/>
      <c r="AC42" s="53"/>
      <c r="AD42" s="4"/>
      <c r="AE42" s="58"/>
      <c r="AF42" s="4"/>
      <c r="AG42" s="4"/>
      <c r="AH42" s="4"/>
      <c r="AI42" s="4"/>
      <c r="AJ42" s="4"/>
      <c r="AK42" s="4"/>
      <c r="AL42" s="4"/>
      <c r="AM42" s="4"/>
      <c r="AN42" s="44"/>
      <c r="AO42" s="44"/>
      <c r="AP42" s="44"/>
      <c r="AQ42" s="17"/>
      <c r="AR42" s="17"/>
      <c r="AS42" s="17"/>
      <c r="AT42" s="17"/>
      <c r="AU42" s="17"/>
      <c r="AV42" s="17"/>
      <c r="AW42" s="17"/>
      <c r="AX42" s="17"/>
      <c r="AY42" s="17"/>
      <c r="AZ42" s="28"/>
      <c r="BA42" s="28"/>
      <c r="BB42" s="28"/>
      <c r="BC42" s="28"/>
      <c r="BD42" s="28"/>
      <c r="BE42" s="28"/>
    </row>
    <row r="43" spans="1:57" ht="12.95" customHeight="1">
      <c r="A43" s="239"/>
      <c r="B43" s="240"/>
      <c r="C43" s="240"/>
      <c r="D43" s="42"/>
      <c r="Q43" s="69"/>
      <c r="R43" s="70"/>
      <c r="S43" s="71"/>
      <c r="T43" s="72"/>
      <c r="U43" s="62"/>
      <c r="V43" s="56"/>
      <c r="W43" s="56"/>
      <c r="X43" s="57"/>
      <c r="Y43" s="4"/>
      <c r="AF43" s="4"/>
      <c r="AG43" s="4"/>
      <c r="AH43" s="4"/>
      <c r="AI43" s="4"/>
      <c r="AJ43" s="4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28"/>
      <c r="BE43" s="28"/>
    </row>
    <row r="44" spans="1:57" ht="12.95" customHeight="1">
      <c r="A44" s="239"/>
      <c r="B44" s="240"/>
      <c r="C44" s="240"/>
      <c r="D44" s="42"/>
      <c r="Q44" s="74"/>
      <c r="R44" s="70"/>
      <c r="S44" s="68"/>
      <c r="T44" s="68"/>
      <c r="U44" s="62"/>
      <c r="V44" s="56"/>
      <c r="W44" s="56"/>
      <c r="X44" s="10"/>
      <c r="AF44" s="4"/>
      <c r="AG44" s="4"/>
      <c r="AH44" s="4"/>
      <c r="AI44" s="4"/>
      <c r="AJ44" s="4"/>
      <c r="AK44" s="75"/>
      <c r="AL44" s="4"/>
      <c r="AM44" s="4"/>
      <c r="AN44" s="44"/>
      <c r="AO44" s="44"/>
      <c r="AP44" s="44"/>
      <c r="AQ44" s="58"/>
      <c r="AR44" s="58"/>
      <c r="AS44" s="58"/>
      <c r="AT44" s="58"/>
      <c r="AU44" s="58"/>
      <c r="AV44" s="58"/>
      <c r="AW44" s="58"/>
      <c r="AX44" s="58"/>
      <c r="AY44" s="58"/>
      <c r="AZ44" s="76"/>
      <c r="BA44" s="76"/>
      <c r="BB44" s="76"/>
      <c r="BC44" s="76"/>
      <c r="BD44" s="28"/>
      <c r="BE44" s="28"/>
    </row>
    <row r="45" spans="1:57" ht="15.75" customHeight="1">
      <c r="A45" s="239"/>
      <c r="B45" s="240"/>
      <c r="C45" s="240"/>
      <c r="D45" s="42"/>
      <c r="Q45" s="77"/>
      <c r="R45" s="78"/>
      <c r="S45" s="78"/>
      <c r="T45" s="78"/>
      <c r="U45" s="62"/>
      <c r="V45" s="56"/>
      <c r="W45" s="56"/>
      <c r="X45" s="10"/>
      <c r="AF45" s="4"/>
      <c r="AG45" s="4"/>
      <c r="AH45" s="4"/>
      <c r="AI45" s="4"/>
      <c r="AJ45" s="4"/>
      <c r="AK45" s="75"/>
      <c r="AL45" s="79"/>
      <c r="AM45" s="79"/>
      <c r="AN45" s="79"/>
      <c r="AO45" s="79"/>
      <c r="AP45" s="79"/>
      <c r="AQ45" s="9"/>
      <c r="AR45" s="79"/>
      <c r="AS45" s="79"/>
      <c r="AT45" s="79"/>
      <c r="AU45" s="79"/>
      <c r="AV45" s="79"/>
      <c r="AW45" s="9"/>
      <c r="AX45" s="79"/>
      <c r="AY45" s="79"/>
      <c r="AZ45" s="79"/>
      <c r="BA45" s="79"/>
      <c r="BB45" s="79"/>
      <c r="BC45" s="76"/>
      <c r="BD45" s="28"/>
      <c r="BE45" s="28"/>
    </row>
    <row r="46" spans="1:57" ht="17.25" customHeight="1">
      <c r="Q46" s="80"/>
      <c r="R46" s="81"/>
      <c r="S46" s="81"/>
      <c r="T46" s="81"/>
      <c r="U46" s="62"/>
      <c r="V46" s="56"/>
      <c r="W46" s="56"/>
      <c r="X46" s="10"/>
      <c r="AF46" s="4"/>
      <c r="AG46" s="4"/>
      <c r="AH46" s="4"/>
      <c r="AI46" s="4"/>
      <c r="AJ46" s="4"/>
      <c r="AK46" s="75"/>
      <c r="AL46" s="4"/>
      <c r="AM46" s="9"/>
      <c r="AN46" s="82"/>
      <c r="AO46" s="83"/>
      <c r="AP46" s="83"/>
      <c r="AQ46" s="9"/>
      <c r="AR46" s="4"/>
      <c r="AS46" s="9"/>
      <c r="AT46" s="82"/>
      <c r="AU46" s="83"/>
      <c r="AV46" s="83"/>
      <c r="AW46" s="9"/>
      <c r="AX46" s="4"/>
      <c r="AY46" s="9"/>
      <c r="AZ46" s="82"/>
      <c r="BA46" s="83"/>
      <c r="BB46" s="83"/>
      <c r="BC46" s="76"/>
      <c r="BD46" s="28"/>
      <c r="BE46" s="28"/>
    </row>
    <row r="47" spans="1:57" ht="14.25" customHeight="1">
      <c r="Q47" s="80"/>
      <c r="R47" s="81"/>
      <c r="S47" s="81"/>
      <c r="T47" s="81"/>
      <c r="U47" s="62"/>
      <c r="V47" s="56"/>
      <c r="W47" s="56"/>
      <c r="X47" s="10"/>
      <c r="AF47" s="4"/>
      <c r="AG47" s="4"/>
      <c r="AH47" s="4"/>
      <c r="AI47" s="4"/>
      <c r="AJ47" s="4"/>
      <c r="AK47" s="75"/>
      <c r="AL47" s="4"/>
      <c r="AM47" s="84"/>
      <c r="AN47" s="84"/>
      <c r="AO47" s="84"/>
      <c r="AP47" s="84"/>
      <c r="AQ47" s="9"/>
      <c r="AR47" s="4"/>
      <c r="AS47" s="84"/>
      <c r="AT47" s="84"/>
      <c r="AU47" s="84"/>
      <c r="AV47" s="84"/>
      <c r="AW47" s="9"/>
      <c r="AX47" s="4"/>
      <c r="AY47" s="84"/>
      <c r="AZ47" s="84"/>
      <c r="BA47" s="84"/>
      <c r="BB47" s="84"/>
      <c r="BC47" s="76"/>
      <c r="BD47" s="28"/>
      <c r="BE47" s="28"/>
    </row>
    <row r="48" spans="1:57" ht="13.5" customHeight="1">
      <c r="Q48" s="85"/>
      <c r="R48" s="86"/>
      <c r="S48" s="86"/>
      <c r="T48" s="86"/>
      <c r="U48" s="62"/>
      <c r="V48" s="56"/>
      <c r="W48" s="56"/>
      <c r="X48" s="10"/>
      <c r="AF48" s="4"/>
      <c r="AG48" s="4"/>
      <c r="AH48" s="4"/>
      <c r="AI48" s="4"/>
      <c r="AJ48" s="4"/>
      <c r="AK48" s="75"/>
      <c r="AL48" s="4"/>
      <c r="AM48" s="42"/>
      <c r="AN48" s="42"/>
      <c r="AO48" s="42"/>
      <c r="AP48" s="42"/>
      <c r="AQ48" s="9"/>
      <c r="AR48" s="4"/>
      <c r="AS48" s="42"/>
      <c r="AT48" s="42"/>
      <c r="AU48" s="42"/>
      <c r="AV48" s="42"/>
      <c r="AW48" s="9"/>
      <c r="AX48" s="4"/>
      <c r="AY48" s="42"/>
      <c r="AZ48" s="42"/>
      <c r="BA48" s="42"/>
      <c r="BB48" s="42"/>
      <c r="BC48" s="76"/>
      <c r="BD48" s="28"/>
      <c r="BE48" s="28"/>
    </row>
    <row r="49" spans="17:57" ht="12" customHeight="1">
      <c r="Q49" s="74"/>
      <c r="R49" s="70"/>
      <c r="S49" s="71"/>
      <c r="T49" s="87"/>
      <c r="U49" s="62"/>
      <c r="V49" s="56"/>
      <c r="W49" s="56"/>
      <c r="X49" s="10"/>
      <c r="AF49" s="4"/>
      <c r="AG49" s="4"/>
      <c r="AH49" s="4"/>
      <c r="AI49" s="4"/>
      <c r="AJ49" s="4"/>
      <c r="AK49" s="88"/>
      <c r="AL49" s="89"/>
      <c r="AM49" s="82"/>
      <c r="AN49" s="82"/>
      <c r="AO49" s="82"/>
      <c r="AP49" s="82"/>
      <c r="AQ49" s="9"/>
      <c r="AR49" s="89"/>
      <c r="AS49" s="82"/>
      <c r="AT49" s="82"/>
      <c r="AU49" s="82"/>
      <c r="AV49" s="82"/>
      <c r="AW49" s="9"/>
      <c r="AX49" s="89"/>
      <c r="AY49" s="82"/>
      <c r="AZ49" s="82"/>
      <c r="BA49" s="82"/>
      <c r="BB49" s="82"/>
      <c r="BC49" s="76"/>
      <c r="BD49" s="28"/>
      <c r="BE49" s="28"/>
    </row>
    <row r="50" spans="17:57" ht="12" customHeight="1">
      <c r="Q50" s="90"/>
      <c r="R50" s="70"/>
      <c r="S50" s="71"/>
      <c r="T50" s="87"/>
      <c r="U50" s="62"/>
      <c r="V50" s="56"/>
      <c r="W50" s="56"/>
      <c r="X50" s="10"/>
      <c r="AF50" s="4"/>
      <c r="AG50" s="4"/>
      <c r="AH50" s="4"/>
      <c r="AI50" s="4"/>
      <c r="AJ50" s="4"/>
      <c r="AK50" s="88"/>
      <c r="AL50" s="89"/>
      <c r="AM50" s="82"/>
      <c r="AN50" s="82"/>
      <c r="AO50" s="82"/>
      <c r="AP50" s="82"/>
      <c r="AQ50" s="9"/>
      <c r="AR50" s="89"/>
      <c r="AS50" s="82"/>
      <c r="AT50" s="82"/>
      <c r="AU50" s="82"/>
      <c r="AV50" s="82"/>
      <c r="AW50" s="9"/>
      <c r="AX50" s="89"/>
      <c r="AY50" s="82"/>
      <c r="AZ50" s="82"/>
      <c r="BA50" s="82"/>
      <c r="BB50" s="82"/>
      <c r="BC50" s="76"/>
      <c r="BD50" s="28"/>
      <c r="BE50" s="28"/>
    </row>
    <row r="51" spans="17:57" ht="12" customHeight="1">
      <c r="Q51" s="91"/>
      <c r="R51" s="68"/>
      <c r="S51" s="70"/>
      <c r="T51" s="87"/>
      <c r="U51" s="62"/>
      <c r="V51" s="56"/>
      <c r="W51" s="56"/>
      <c r="X51" s="10"/>
      <c r="Z51" s="53"/>
      <c r="AA51" s="53"/>
      <c r="AB51" s="53"/>
      <c r="AC51" s="53"/>
      <c r="AD51" s="53"/>
      <c r="AE51" s="53"/>
      <c r="AF51" s="4"/>
      <c r="AG51" s="4"/>
      <c r="AH51" s="4"/>
      <c r="AI51" s="4"/>
      <c r="AJ51" s="4"/>
      <c r="AK51" s="92"/>
      <c r="AL51" s="84"/>
      <c r="AM51" s="93"/>
      <c r="AN51" s="93"/>
      <c r="AO51" s="93"/>
      <c r="AP51" s="93"/>
      <c r="AQ51" s="9"/>
      <c r="AR51" s="84"/>
      <c r="AS51" s="93"/>
      <c r="AT51" s="93"/>
      <c r="AU51" s="93"/>
      <c r="AV51" s="93"/>
      <c r="AW51" s="9"/>
      <c r="AX51" s="84"/>
      <c r="AY51" s="93"/>
      <c r="AZ51" s="93"/>
      <c r="BA51" s="93"/>
      <c r="BB51" s="93"/>
      <c r="BC51" s="76"/>
      <c r="BD51" s="28"/>
      <c r="BE51" s="28"/>
    </row>
    <row r="52" spans="17:57" ht="12" customHeight="1">
      <c r="Q52" s="91"/>
      <c r="R52" s="68"/>
      <c r="S52" s="70"/>
      <c r="T52" s="87"/>
      <c r="U52" s="62"/>
      <c r="V52" s="56"/>
      <c r="W52" s="56"/>
      <c r="X52" s="72"/>
      <c r="Y52" s="4"/>
      <c r="Z52" s="53"/>
      <c r="AA52" s="53"/>
      <c r="AB52" s="53"/>
      <c r="AC52" s="53"/>
      <c r="AD52" s="53"/>
      <c r="AE52" s="53"/>
      <c r="AF52" s="4"/>
      <c r="AG52" s="4"/>
      <c r="AH52" s="4"/>
      <c r="AI52" s="4"/>
      <c r="AJ52" s="4"/>
      <c r="AK52" s="92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28"/>
      <c r="BE52" s="28"/>
    </row>
    <row r="53" spans="17:57" ht="12.95" customHeight="1">
      <c r="Q53" s="91"/>
      <c r="R53" s="68"/>
      <c r="S53" s="70"/>
      <c r="T53" s="87"/>
      <c r="U53" s="62"/>
      <c r="V53" s="56"/>
      <c r="W53" s="56"/>
      <c r="X53" s="72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92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28"/>
      <c r="BE53" s="28"/>
    </row>
    <row r="54" spans="17:57" ht="12.95" customHeight="1">
      <c r="Q54" s="94"/>
      <c r="R54" s="95"/>
      <c r="S54" s="58"/>
      <c r="T54" s="96"/>
      <c r="U54" s="97"/>
      <c r="V54" s="98"/>
      <c r="W54" s="98"/>
      <c r="X54" s="58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99"/>
      <c r="AL54" s="84"/>
      <c r="AM54" s="42"/>
      <c r="AN54" s="42"/>
      <c r="AO54" s="42"/>
      <c r="AP54" s="42"/>
      <c r="AQ54" s="100"/>
      <c r="AR54" s="84"/>
      <c r="AS54" s="42"/>
      <c r="AT54" s="42"/>
      <c r="AU54" s="42"/>
      <c r="AV54" s="42"/>
      <c r="AW54" s="100"/>
      <c r="AX54" s="84"/>
      <c r="AY54" s="42"/>
      <c r="AZ54" s="42"/>
      <c r="BA54" s="42"/>
      <c r="BB54" s="42"/>
      <c r="BC54" s="28"/>
      <c r="BD54" s="28"/>
      <c r="BE54" s="28"/>
    </row>
    <row r="55" spans="17:57" ht="24" customHeight="1">
      <c r="Q55" s="94"/>
      <c r="R55" s="95"/>
      <c r="S55" s="58"/>
      <c r="T55" s="96"/>
      <c r="U55" s="97"/>
      <c r="V55" s="98"/>
      <c r="W55" s="98"/>
      <c r="X55" s="58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99"/>
      <c r="AL55" s="84"/>
      <c r="AM55" s="42"/>
      <c r="AN55" s="42"/>
      <c r="AO55" s="42"/>
      <c r="AP55" s="42"/>
      <c r="AQ55" s="100"/>
      <c r="AR55" s="84"/>
      <c r="AS55" s="42"/>
      <c r="AT55" s="42"/>
      <c r="AU55" s="42"/>
      <c r="AV55" s="42"/>
      <c r="AW55" s="100"/>
      <c r="AX55" s="84"/>
      <c r="AY55" s="42"/>
      <c r="AZ55" s="42"/>
      <c r="BA55" s="42"/>
      <c r="BB55" s="42"/>
      <c r="BC55" s="28"/>
      <c r="BD55" s="28"/>
      <c r="BE55" s="28"/>
    </row>
    <row r="56" spans="17:57" ht="12.95" customHeight="1">
      <c r="Q56" s="101"/>
      <c r="R56" s="95"/>
      <c r="S56" s="58"/>
      <c r="T56" s="96"/>
      <c r="U56" s="102"/>
      <c r="V56" s="103"/>
      <c r="W56" s="103"/>
      <c r="X56" s="58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75"/>
      <c r="AL56" s="84"/>
      <c r="AM56" s="42"/>
      <c r="AN56" s="42"/>
      <c r="AO56" s="42"/>
      <c r="AP56" s="42"/>
      <c r="AQ56" s="4"/>
      <c r="AR56" s="84"/>
      <c r="AS56" s="42"/>
      <c r="AT56" s="42"/>
      <c r="AU56" s="42"/>
      <c r="AV56" s="42"/>
      <c r="AW56" s="4"/>
      <c r="AX56" s="84"/>
      <c r="AY56" s="42"/>
      <c r="AZ56" s="42"/>
      <c r="BA56" s="42"/>
      <c r="BB56" s="42"/>
      <c r="BD56" s="28"/>
      <c r="BE56" s="28"/>
    </row>
    <row r="57" spans="17:57" ht="12.95" customHeight="1">
      <c r="Q57" s="101"/>
      <c r="R57" s="95"/>
      <c r="S57" s="58"/>
      <c r="T57" s="4"/>
      <c r="U57" s="97"/>
      <c r="V57" s="98"/>
      <c r="W57" s="98"/>
      <c r="X57" s="58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75"/>
      <c r="AL57" s="84"/>
      <c r="AM57" s="42"/>
      <c r="AN57" s="42"/>
      <c r="AO57" s="42"/>
      <c r="AP57" s="42"/>
      <c r="AQ57" s="4"/>
      <c r="AR57" s="84"/>
      <c r="AS57" s="42"/>
      <c r="AT57" s="42"/>
      <c r="AU57" s="42"/>
      <c r="AV57" s="42"/>
      <c r="AW57" s="4"/>
      <c r="AX57" s="84"/>
      <c r="AY57" s="42"/>
      <c r="AZ57" s="42"/>
      <c r="BA57" s="42"/>
      <c r="BB57" s="42"/>
      <c r="BD57" s="28"/>
      <c r="BE57" s="28"/>
    </row>
    <row r="58" spans="17:57" ht="12.95" customHeight="1">
      <c r="Q58" s="104"/>
      <c r="R58" s="95"/>
      <c r="S58" s="4"/>
      <c r="T58" s="4"/>
      <c r="U58" s="97"/>
      <c r="V58" s="98"/>
      <c r="W58" s="98"/>
      <c r="X58" s="105"/>
      <c r="Y58" s="105"/>
      <c r="Z58" s="106"/>
      <c r="AA58" s="106"/>
      <c r="AB58" s="106"/>
      <c r="AC58" s="4"/>
      <c r="AD58" s="4"/>
      <c r="AE58" s="4"/>
      <c r="AF58" s="4"/>
      <c r="AG58" s="4"/>
      <c r="AH58" s="4"/>
      <c r="AI58" s="4"/>
      <c r="AJ58" s="4"/>
      <c r="AK58" s="75"/>
      <c r="AL58" s="84"/>
      <c r="AM58" s="42"/>
      <c r="AN58" s="42"/>
      <c r="AO58" s="42"/>
      <c r="AP58" s="42"/>
      <c r="AQ58" s="4"/>
      <c r="AR58" s="84"/>
      <c r="AS58" s="42"/>
      <c r="AT58" s="42"/>
      <c r="AU58" s="42"/>
      <c r="AV58" s="42"/>
      <c r="AW58" s="4"/>
      <c r="AX58" s="84"/>
      <c r="AY58" s="42"/>
      <c r="AZ58" s="42"/>
      <c r="BA58" s="42"/>
      <c r="BB58" s="42"/>
      <c r="BD58" s="28"/>
      <c r="BE58" s="28"/>
    </row>
    <row r="59" spans="17:57" ht="12.95" customHeight="1">
      <c r="Q59" s="94"/>
      <c r="R59" s="95"/>
      <c r="S59" s="95"/>
      <c r="T59" s="4"/>
      <c r="U59" s="97"/>
      <c r="V59" s="98"/>
      <c r="W59" s="98"/>
      <c r="X59" s="105"/>
      <c r="Y59" s="105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75"/>
      <c r="AL59" s="84"/>
      <c r="AM59" s="84"/>
      <c r="AN59" s="84"/>
      <c r="AO59" s="84"/>
      <c r="AP59" s="84"/>
      <c r="AQ59" s="4"/>
      <c r="AR59" s="84"/>
      <c r="AS59" s="84"/>
      <c r="AT59" s="84"/>
      <c r="AU59" s="84"/>
      <c r="AV59" s="84"/>
      <c r="AW59" s="4"/>
      <c r="AX59" s="84"/>
      <c r="AY59" s="84"/>
      <c r="AZ59" s="84"/>
      <c r="BA59" s="84"/>
      <c r="BB59" s="84"/>
      <c r="BD59" s="28"/>
      <c r="BE59" s="28"/>
    </row>
    <row r="60" spans="17:57" ht="12.95" customHeight="1">
      <c r="Q60" s="104"/>
      <c r="R60" s="4"/>
      <c r="S60" s="4"/>
      <c r="T60" s="4"/>
      <c r="U60" s="97"/>
      <c r="V60" s="98"/>
      <c r="W60" s="98"/>
      <c r="X60" s="105"/>
      <c r="Y60" s="105"/>
      <c r="Z60" s="107"/>
      <c r="AA60" s="107"/>
      <c r="AB60" s="107"/>
      <c r="AC60" s="107"/>
      <c r="AD60" s="4"/>
      <c r="AE60" s="4"/>
      <c r="AF60" s="4"/>
      <c r="AG60" s="4"/>
      <c r="AH60" s="4"/>
      <c r="AI60" s="4"/>
      <c r="AJ60" s="4"/>
      <c r="AK60" s="75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BD60" s="28"/>
      <c r="BE60" s="28"/>
    </row>
    <row r="61" spans="17:57" ht="12.95" customHeight="1">
      <c r="Q61" s="108"/>
      <c r="R61" s="4"/>
      <c r="S61" s="4"/>
      <c r="T61" s="4"/>
      <c r="U61" s="97"/>
      <c r="V61" s="98"/>
      <c r="W61" s="98"/>
      <c r="X61" s="107"/>
      <c r="Y61" s="107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75"/>
      <c r="AL61" s="238"/>
      <c r="AM61" s="238"/>
      <c r="AN61" s="238"/>
      <c r="AO61" s="238"/>
      <c r="AP61" s="238"/>
      <c r="AQ61" s="4"/>
      <c r="AR61" s="238"/>
      <c r="AS61" s="238"/>
      <c r="AT61" s="238"/>
      <c r="AU61" s="238"/>
      <c r="AV61" s="238"/>
      <c r="AW61" s="4"/>
      <c r="AX61" s="4"/>
      <c r="AY61" s="4"/>
      <c r="BD61" s="28"/>
      <c r="BE61" s="28"/>
    </row>
    <row r="62" spans="17:57" ht="12.95" customHeight="1">
      <c r="Q62" s="241"/>
      <c r="R62" s="241"/>
      <c r="S62" s="4"/>
      <c r="T62" s="4"/>
      <c r="U62" s="97"/>
      <c r="V62" s="98"/>
      <c r="W62" s="98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75"/>
      <c r="AL62" s="4"/>
      <c r="AM62" s="9"/>
      <c r="AN62" s="82"/>
      <c r="AO62" s="83"/>
      <c r="AP62" s="83"/>
      <c r="AQ62" s="4"/>
      <c r="AR62" s="4"/>
      <c r="AS62" s="9"/>
      <c r="AT62" s="82"/>
      <c r="AU62" s="83"/>
      <c r="AV62" s="83"/>
      <c r="AW62" s="4"/>
      <c r="AX62" s="4"/>
      <c r="AY62" s="4"/>
      <c r="BD62" s="28"/>
      <c r="BE62" s="28"/>
    </row>
    <row r="63" spans="17:57" ht="12.95" customHeight="1">
      <c r="Q63" s="109"/>
      <c r="R63" s="11"/>
      <c r="S63" s="4"/>
      <c r="T63" s="4"/>
      <c r="U63" s="97"/>
      <c r="V63" s="98"/>
      <c r="W63" s="98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75"/>
      <c r="AL63" s="4"/>
      <c r="AM63" s="84"/>
      <c r="AN63" s="84"/>
      <c r="AO63" s="84"/>
      <c r="AP63" s="84"/>
      <c r="AQ63" s="4"/>
      <c r="AR63" s="4"/>
      <c r="AS63" s="84"/>
      <c r="AT63" s="84"/>
      <c r="AU63" s="84"/>
      <c r="AV63" s="84"/>
      <c r="AW63" s="84"/>
      <c r="AX63" s="4"/>
      <c r="AY63" s="4"/>
      <c r="BD63" s="28"/>
      <c r="BE63" s="28"/>
    </row>
    <row r="64" spans="17:57" ht="12.95" customHeight="1">
      <c r="Q64" s="109"/>
      <c r="R64" s="11"/>
      <c r="S64" s="4"/>
      <c r="T64" s="4"/>
      <c r="U64" s="97"/>
      <c r="V64" s="98"/>
      <c r="W64" s="98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75"/>
      <c r="AL64" s="4"/>
      <c r="AM64" s="42"/>
      <c r="AN64" s="42"/>
      <c r="AO64" s="42"/>
      <c r="AP64" s="42"/>
      <c r="AQ64" s="4"/>
      <c r="AR64" s="4"/>
      <c r="AS64" s="93"/>
      <c r="AT64" s="93"/>
      <c r="AU64" s="93"/>
      <c r="AV64" s="93"/>
      <c r="AW64" s="93"/>
      <c r="AX64" s="4"/>
      <c r="AY64" s="4"/>
      <c r="BD64" s="28"/>
      <c r="BE64" s="28"/>
    </row>
    <row r="65" spans="1:57" ht="12.95" customHeight="1">
      <c r="Q65" s="242"/>
      <c r="R65" s="242"/>
      <c r="S65" s="4"/>
      <c r="T65" s="4"/>
      <c r="U65" s="97"/>
      <c r="V65" s="98"/>
      <c r="W65" s="98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75"/>
      <c r="AL65" s="89"/>
      <c r="AM65" s="82"/>
      <c r="AN65" s="82"/>
      <c r="AO65" s="82"/>
      <c r="AP65" s="82"/>
      <c r="AQ65" s="4"/>
      <c r="AR65" s="89"/>
      <c r="AS65" s="110"/>
      <c r="AT65" s="110"/>
      <c r="AU65" s="110"/>
      <c r="AV65" s="110"/>
      <c r="AW65" s="110"/>
      <c r="AX65" s="4"/>
      <c r="AY65" s="4"/>
      <c r="BD65" s="28"/>
      <c r="BE65" s="28"/>
    </row>
    <row r="66" spans="1:57" ht="12.95" customHeight="1">
      <c r="Q66" s="242"/>
      <c r="R66" s="242"/>
      <c r="S66" s="4"/>
      <c r="T66" s="4"/>
      <c r="U66" s="97"/>
      <c r="V66" s="98"/>
      <c r="W66" s="98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75"/>
      <c r="AL66" s="89"/>
      <c r="AM66" s="82"/>
      <c r="AN66" s="82"/>
      <c r="AO66" s="82"/>
      <c r="AP66" s="82"/>
      <c r="AQ66" s="4"/>
      <c r="AR66" s="89"/>
      <c r="AS66" s="82"/>
      <c r="AT66" s="82"/>
      <c r="AU66" s="82"/>
      <c r="AV66" s="82"/>
      <c r="AW66" s="82"/>
      <c r="AX66" s="4"/>
      <c r="AY66" s="4"/>
      <c r="BD66" s="28"/>
      <c r="BE66" s="28"/>
    </row>
    <row r="67" spans="1:57" ht="12.95" customHeight="1">
      <c r="Q67" s="243"/>
      <c r="R67" s="243"/>
      <c r="S67" s="4"/>
      <c r="T67" s="4"/>
      <c r="U67" s="97"/>
      <c r="V67" s="98"/>
      <c r="W67" s="98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75"/>
      <c r="AL67" s="84"/>
      <c r="AM67" s="93"/>
      <c r="AN67" s="93"/>
      <c r="AO67" s="93"/>
      <c r="AP67" s="93"/>
      <c r="AQ67" s="4"/>
      <c r="AR67" s="84"/>
      <c r="AS67" s="111"/>
      <c r="AT67" s="111"/>
      <c r="AU67" s="111"/>
      <c r="AV67" s="111"/>
      <c r="AW67" s="111"/>
      <c r="AX67" s="4"/>
      <c r="AY67" s="4"/>
      <c r="BD67" s="28"/>
      <c r="BE67" s="28"/>
    </row>
    <row r="68" spans="1:57" ht="12.95" customHeight="1">
      <c r="Q68" s="112"/>
      <c r="R68" s="42"/>
      <c r="S68" s="4"/>
      <c r="T68" s="4"/>
      <c r="U68" s="97"/>
      <c r="V68" s="98"/>
      <c r="W68" s="98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75"/>
      <c r="AL68" s="84"/>
      <c r="AM68" s="42"/>
      <c r="AN68" s="42"/>
      <c r="AO68" s="42"/>
      <c r="AP68" s="42"/>
      <c r="AQ68" s="4"/>
      <c r="AR68" s="84"/>
      <c r="AS68" s="113"/>
      <c r="AT68" s="113"/>
      <c r="AU68" s="113"/>
      <c r="AV68" s="113"/>
      <c r="AW68" s="113"/>
      <c r="AX68" s="4"/>
      <c r="AY68" s="4"/>
      <c r="BD68" s="28"/>
      <c r="BE68" s="28"/>
    </row>
    <row r="69" spans="1:57" ht="12.95" customHeight="1">
      <c r="S69" s="4"/>
      <c r="T69" s="4"/>
      <c r="U69" s="97"/>
      <c r="V69" s="98"/>
      <c r="W69" s="98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75"/>
      <c r="AL69" s="84"/>
      <c r="AM69" s="42"/>
      <c r="AN69" s="42"/>
      <c r="AO69" s="42"/>
      <c r="AP69" s="42"/>
      <c r="AQ69" s="4"/>
      <c r="AR69" s="84"/>
      <c r="AS69" s="93"/>
      <c r="AT69" s="93"/>
      <c r="AU69" s="93"/>
      <c r="AV69" s="93"/>
      <c r="AW69" s="93"/>
      <c r="AX69" s="4"/>
      <c r="AY69" s="4"/>
      <c r="BD69" s="28"/>
      <c r="BE69" s="28"/>
    </row>
    <row r="70" spans="1:57" ht="12.95" customHeight="1">
      <c r="S70" s="4"/>
      <c r="T70" s="4"/>
      <c r="U70" s="97"/>
      <c r="V70" s="98"/>
      <c r="W70" s="98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75"/>
      <c r="AL70" s="84"/>
      <c r="AM70" s="42"/>
      <c r="AN70" s="42"/>
      <c r="AO70" s="42"/>
      <c r="AP70" s="42"/>
      <c r="AQ70" s="4"/>
      <c r="AR70" s="84"/>
      <c r="AS70" s="42"/>
      <c r="AT70" s="42"/>
      <c r="AU70" s="42"/>
      <c r="AV70" s="42"/>
      <c r="AW70" s="42"/>
      <c r="AX70" s="4"/>
      <c r="AY70" s="4"/>
      <c r="BD70" s="28"/>
      <c r="BE70" s="28"/>
    </row>
    <row r="71" spans="1:57" s="114" customFormat="1" ht="12.9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R71" s="5"/>
      <c r="S71" s="4"/>
      <c r="T71" s="4"/>
      <c r="U71" s="97"/>
      <c r="V71" s="98"/>
      <c r="W71" s="98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75"/>
      <c r="AL71" s="84"/>
      <c r="AM71" s="42"/>
      <c r="AN71" s="42"/>
      <c r="AO71" s="42"/>
      <c r="AP71" s="42"/>
      <c r="AQ71" s="4"/>
      <c r="AR71" s="84"/>
      <c r="AS71" s="89"/>
      <c r="AT71" s="89"/>
      <c r="AU71" s="89"/>
      <c r="AV71" s="89"/>
      <c r="AW71" s="89"/>
      <c r="AX71" s="4"/>
      <c r="AY71" s="4"/>
      <c r="AZ71" s="5"/>
      <c r="BA71" s="5"/>
      <c r="BB71" s="5"/>
      <c r="BC71" s="5"/>
      <c r="BD71" s="28"/>
      <c r="BE71" s="28"/>
    </row>
    <row r="72" spans="1:57" s="114" customFormat="1" ht="12.9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R72" s="5"/>
      <c r="S72" s="4"/>
      <c r="T72" s="4"/>
      <c r="U72" s="102"/>
      <c r="V72" s="103"/>
      <c r="W72" s="103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75"/>
      <c r="AL72" s="84"/>
      <c r="AM72" s="84"/>
      <c r="AN72" s="84"/>
      <c r="AO72" s="84"/>
      <c r="AP72" s="84"/>
      <c r="AQ72" s="4"/>
      <c r="AR72" s="84"/>
      <c r="AS72" s="93"/>
      <c r="AT72" s="84"/>
      <c r="AU72" s="84"/>
      <c r="AV72" s="84"/>
      <c r="AW72" s="4"/>
      <c r="AX72" s="4"/>
      <c r="AY72" s="4"/>
      <c r="AZ72" s="5"/>
      <c r="BA72" s="5"/>
      <c r="BB72" s="5"/>
      <c r="BC72" s="5"/>
      <c r="BD72" s="76"/>
      <c r="BE72" s="76"/>
    </row>
    <row r="73" spans="1:57" s="114" customFormat="1" ht="12.9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R73" s="5"/>
      <c r="S73" s="4"/>
      <c r="T73" s="4"/>
      <c r="U73" s="97"/>
      <c r="V73" s="98"/>
      <c r="W73" s="98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75"/>
      <c r="AL73" s="4"/>
      <c r="AM73" s="4"/>
      <c r="AN73" s="4"/>
      <c r="AO73" s="4"/>
      <c r="AP73" s="4"/>
      <c r="AQ73" s="4"/>
      <c r="AR73" s="4"/>
      <c r="AS73" s="42"/>
      <c r="AT73" s="4"/>
      <c r="AU73" s="4"/>
      <c r="AV73" s="4"/>
      <c r="AW73" s="4"/>
      <c r="AX73" s="4"/>
      <c r="AY73" s="4"/>
      <c r="AZ73" s="5"/>
      <c r="BA73" s="5"/>
      <c r="BB73" s="5"/>
      <c r="BC73" s="5"/>
      <c r="BD73" s="76"/>
      <c r="BE73" s="76"/>
    </row>
    <row r="74" spans="1:57" s="114" customFormat="1" ht="12.9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R74" s="5"/>
      <c r="S74" s="4"/>
      <c r="T74" s="4"/>
      <c r="U74" s="97"/>
      <c r="V74" s="98"/>
      <c r="W74" s="98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75"/>
      <c r="AL74" s="4"/>
      <c r="AM74" s="4"/>
      <c r="AN74" s="4"/>
      <c r="AO74" s="4"/>
      <c r="AP74" s="4"/>
      <c r="AQ74" s="4"/>
      <c r="AR74" s="4"/>
      <c r="AS74" s="42"/>
      <c r="AT74" s="4"/>
      <c r="AU74" s="4"/>
      <c r="AV74" s="4"/>
      <c r="AW74" s="4"/>
      <c r="AX74" s="4"/>
      <c r="AY74" s="4"/>
      <c r="AZ74" s="5"/>
      <c r="BA74" s="5"/>
      <c r="BB74" s="5"/>
      <c r="BC74" s="5"/>
      <c r="BD74" s="76"/>
      <c r="BE74" s="76"/>
    </row>
    <row r="75" spans="1:57" s="114" customFormat="1" ht="11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4"/>
      <c r="R75" s="4"/>
      <c r="S75" s="4"/>
      <c r="T75" s="4"/>
      <c r="U75" s="97"/>
      <c r="V75" s="98"/>
      <c r="W75" s="98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5"/>
      <c r="BA75" s="5"/>
      <c r="BB75" s="5"/>
      <c r="BC75" s="5"/>
      <c r="BD75" s="76"/>
      <c r="BE75" s="76"/>
    </row>
    <row r="76" spans="1:57" s="114" customFormat="1" ht="11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4"/>
      <c r="R76" s="4"/>
      <c r="S76" s="4"/>
      <c r="T76" s="4"/>
      <c r="U76" s="97"/>
      <c r="V76" s="98"/>
      <c r="W76" s="98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5"/>
      <c r="BA76" s="5"/>
      <c r="BB76" s="5"/>
      <c r="BC76" s="5"/>
      <c r="BD76" s="76"/>
      <c r="BE76" s="76"/>
    </row>
    <row r="77" spans="1:57" ht="11.1" customHeight="1">
      <c r="Q77" s="4"/>
      <c r="R77" s="4"/>
      <c r="S77" s="4"/>
      <c r="T77" s="4"/>
      <c r="U77" s="97"/>
      <c r="V77" s="98"/>
      <c r="W77" s="98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BD77" s="76"/>
      <c r="BE77" s="76"/>
    </row>
    <row r="78" spans="1:57" ht="11.1" customHeight="1">
      <c r="Q78" s="4"/>
      <c r="R78" s="4"/>
      <c r="S78" s="4"/>
      <c r="T78" s="4"/>
      <c r="U78" s="97"/>
      <c r="V78" s="98"/>
      <c r="W78" s="98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BD78" s="76"/>
      <c r="BE78" s="76"/>
    </row>
    <row r="79" spans="1:57" ht="11.1" customHeight="1">
      <c r="Q79" s="4"/>
      <c r="R79" s="4"/>
      <c r="S79" s="4"/>
      <c r="T79" s="4"/>
      <c r="U79" s="97"/>
      <c r="V79" s="98"/>
      <c r="W79" s="98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BD79" s="76"/>
      <c r="BE79" s="76"/>
    </row>
    <row r="80" spans="1:57" ht="11.1" customHeight="1">
      <c r="Q80" s="4"/>
      <c r="R80" s="4"/>
      <c r="S80" s="4"/>
      <c r="T80" s="4"/>
      <c r="U80" s="97"/>
      <c r="V80" s="98"/>
      <c r="W80" s="98"/>
      <c r="X80" s="4"/>
      <c r="Y80" s="4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BD80" s="76"/>
      <c r="BE80" s="76"/>
    </row>
    <row r="81" spans="1:57" ht="11.1" customHeight="1"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</row>
    <row r="82" spans="1:57" ht="11.1" customHeight="1">
      <c r="Q82" s="76"/>
      <c r="R82" s="76"/>
      <c r="S82" s="76"/>
      <c r="T82" s="76"/>
      <c r="U82" s="76"/>
      <c r="V82" s="76"/>
      <c r="W82" s="76"/>
      <c r="X82" s="76"/>
      <c r="Y82" s="76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</row>
    <row r="83" spans="1:57" ht="11.1" customHeight="1"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1.1" customHeight="1">
      <c r="Q84" s="28"/>
      <c r="R84" s="28"/>
      <c r="S84" s="28"/>
      <c r="T84" s="28"/>
      <c r="U84" s="28"/>
      <c r="V84" s="28"/>
      <c r="W84" s="28"/>
      <c r="X84" s="28"/>
      <c r="Y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1.1" customHeight="1"/>
    <row r="86" spans="1:57" ht="11.1" customHeight="1"/>
    <row r="87" spans="1:57" s="28" customFormat="1" ht="11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R87" s="5"/>
      <c r="S87" s="5"/>
      <c r="T87" s="5"/>
      <c r="U87" s="5"/>
      <c r="V87" s="5"/>
      <c r="W87" s="5"/>
      <c r="X87" s="5"/>
      <c r="Y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s="28" customFormat="1" ht="11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57" s="28" customFormat="1" ht="11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57" s="28" customFormat="1" ht="11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57" s="28" customFormat="1" ht="11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57" s="28" customFormat="1" ht="11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57" s="28" customFormat="1" ht="10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57" s="28" customFormat="1" ht="18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57" s="28" customFormat="1" ht="27.9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57" s="28" customFormat="1" ht="9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 s="28" customFormat="1" ht="14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 s="28" customFormat="1" ht="14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28" customFormat="1" ht="14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8" customFormat="1" ht="12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s="28" customFormat="1" ht="12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s="28" customFormat="1" ht="14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s="28" customFormat="1" ht="14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s="28" customFormat="1" ht="14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28" customFormat="1" ht="14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28" customFormat="1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 s="28" customFormat="1" ht="1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s="28" customFormat="1" ht="20.10000000000000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s="28" customFormat="1" ht="1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8" customFormat="1" ht="1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s="28" customFormat="1" ht="1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s="28" customFormat="1" ht="1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35" s="28" customFormat="1" ht="20.10000000000000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35" s="28" customFormat="1" ht="20.10000000000000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35" s="28" customFormat="1" ht="21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35" s="28" customFormat="1" ht="1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35" s="28" customFormat="1" ht="1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35" s="28" customFormat="1" ht="14.1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35" s="28" customFormat="1" ht="14.1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35" s="28" customFormat="1" ht="14.1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35" s="28" customFormat="1" ht="14.1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35" s="28" customFormat="1" ht="1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</row>
    <row r="123" spans="1:35" s="76" customFormat="1" ht="1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35" s="76" customFormat="1" ht="1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35" s="76" customFormat="1" ht="15" hidden="1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35" s="76" customFormat="1" ht="1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35" s="76" customFormat="1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35" s="76" customFormat="1" ht="15" hidden="1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35" s="76" customFormat="1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35" s="76" customFormat="1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35" s="76" customFormat="1" ht="15" hidden="1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35" s="76" customFormat="1" ht="15" hidden="1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35" s="76" customFormat="1" ht="1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</row>
    <row r="134" spans="1:35" s="28" customFormat="1" ht="1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35" s="28" customFormat="1" ht="15" hidden="1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/>
    <row r="137" spans="1:35" ht="15" customHeight="1"/>
    <row r="138" spans="1:35" ht="15" customHeight="1"/>
    <row r="139" spans="1:35" ht="15" customHeight="1"/>
    <row r="140" spans="1:35" ht="15" customHeight="1"/>
    <row r="141" spans="1:35" ht="15" customHeight="1"/>
    <row r="142" spans="1:35" ht="15" customHeight="1"/>
    <row r="143" spans="1:35" ht="24" customHeight="1"/>
    <row r="144" spans="1:35" ht="21.95" customHeight="1"/>
    <row r="145" spans="26:35" ht="21" customHeight="1"/>
    <row r="146" spans="26:35" ht="15.75" customHeight="1"/>
    <row r="147" spans="26:35" ht="12.75" customHeight="1"/>
    <row r="148" spans="26:35" ht="18.75" customHeight="1"/>
    <row r="149" spans="26:35" ht="29.25" customHeight="1"/>
    <row r="150" spans="26:35" ht="27.95" customHeight="1"/>
    <row r="151" spans="26:35" ht="27.95" customHeight="1"/>
    <row r="152" spans="26:35" ht="12.95" customHeight="1"/>
    <row r="153" spans="26:35" ht="12" customHeight="1"/>
    <row r="160" spans="26:35"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6:50">
      <c r="P161" s="4"/>
      <c r="Q161" s="4"/>
      <c r="R161" s="4"/>
      <c r="S161" s="4"/>
      <c r="T161" s="97">
        <v>66</v>
      </c>
      <c r="U161" s="98">
        <f>+$W$72+((T78-$U$72)*(($V$168-$W$72)/($T$168-$U$72)))</f>
        <v>0</v>
      </c>
      <c r="V161" s="98">
        <f t="shared" ref="V161:V167" si="0">+$W$72+((T161-$U$72)*(($V$168-$W$72)/($T$168-$U$72)))</f>
        <v>0.92023988005997004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spans="16:50">
      <c r="P162" s="4"/>
      <c r="Q162" s="4"/>
      <c r="R162" s="4"/>
      <c r="S162" s="4"/>
      <c r="T162" s="97">
        <v>66.099999999999994</v>
      </c>
      <c r="U162" s="98">
        <f>+$W$72+((T79-$U$72)*(($V$168-$W$72)/($T$168-$U$72)))</f>
        <v>0</v>
      </c>
      <c r="V162" s="98">
        <f t="shared" si="0"/>
        <v>0.92163418290854571</v>
      </c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</row>
    <row r="163" spans="16:50">
      <c r="P163" s="4"/>
      <c r="Q163" s="4"/>
      <c r="R163" s="4"/>
      <c r="S163" s="4"/>
      <c r="T163" s="97">
        <v>66.2</v>
      </c>
      <c r="U163" s="98">
        <f>+$W$72+((T80-$U$72)*(($V$168-$W$72)/($T$168-$U$72)))</f>
        <v>0</v>
      </c>
      <c r="V163" s="98">
        <f t="shared" si="0"/>
        <v>0.92302848575712149</v>
      </c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</row>
    <row r="164" spans="16:50">
      <c r="P164" s="4"/>
      <c r="Q164" s="4"/>
      <c r="R164" s="4"/>
      <c r="S164" s="4"/>
      <c r="T164" s="97">
        <v>66.300000000000097</v>
      </c>
      <c r="U164" s="98">
        <f>+$W$72+((S161-$U$72)*(($V$168-$W$72)/($T$168-$U$72)))</f>
        <v>0</v>
      </c>
      <c r="V164" s="98">
        <f t="shared" si="0"/>
        <v>0.92442278860569849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</row>
    <row r="165" spans="16:50">
      <c r="P165" s="4"/>
      <c r="Q165" s="4"/>
      <c r="R165" s="4"/>
      <c r="S165" s="4"/>
      <c r="T165" s="97">
        <v>66.400000000000006</v>
      </c>
      <c r="U165" s="98">
        <f>+$W$72+((S162-$U$72)*(($V$168-$W$72)/($T$168-$U$72)))</f>
        <v>0</v>
      </c>
      <c r="V165" s="98">
        <f t="shared" si="0"/>
        <v>0.92581709145427293</v>
      </c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</row>
    <row r="166" spans="16:50">
      <c r="P166" s="4"/>
      <c r="Q166" s="4"/>
      <c r="R166" s="4"/>
      <c r="S166" s="4"/>
      <c r="T166" s="97">
        <v>66.500000000000099</v>
      </c>
      <c r="U166" s="98">
        <f>+$W$72+((S163-$U$72)*(($V$168-$W$72)/($T$168-$U$72)))</f>
        <v>0</v>
      </c>
      <c r="V166" s="98">
        <f t="shared" si="0"/>
        <v>0.92721139430284993</v>
      </c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</row>
    <row r="167" spans="16:50">
      <c r="P167" s="4"/>
      <c r="Q167" s="4"/>
      <c r="R167" s="4"/>
      <c r="S167" s="4"/>
      <c r="T167" s="97">
        <v>66.600000000000094</v>
      </c>
      <c r="U167" s="98">
        <f>+$W$72+((S164-$U$72)*(($V$168-$W$72)/($T$168-$U$72)))</f>
        <v>0</v>
      </c>
      <c r="V167" s="98">
        <f t="shared" si="0"/>
        <v>0.9286056971514256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</row>
    <row r="168" spans="16:50">
      <c r="P168" s="4"/>
      <c r="Q168" s="4"/>
      <c r="R168" s="4"/>
      <c r="S168" s="4"/>
      <c r="T168" s="102">
        <v>66.7</v>
      </c>
      <c r="U168" s="103">
        <v>0.93</v>
      </c>
      <c r="V168" s="103">
        <v>0.93</v>
      </c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</row>
    <row r="169" spans="16:50"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</row>
    <row r="170" spans="16:50"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</row>
    <row r="171" spans="16:50"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</row>
    <row r="172" spans="16:50"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</row>
    <row r="173" spans="16:50"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</row>
    <row r="174" spans="16:50"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</row>
    <row r="175" spans="16:50"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</row>
    <row r="176" spans="16:50"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</row>
    <row r="177" spans="16:50">
      <c r="P177" s="4"/>
      <c r="Q177" s="4"/>
      <c r="R177" s="4"/>
      <c r="S177" s="4"/>
      <c r="T177" s="4"/>
      <c r="U177" s="4"/>
      <c r="V177" s="4"/>
      <c r="W177" s="4"/>
      <c r="X177" s="4"/>
      <c r="Y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</row>
  </sheetData>
  <sheetProtection formatCells="0" formatColumns="0" formatRows="0"/>
  <protectedRanges>
    <protectedRange sqref="M2:N4" name="Rango1_1_1_1"/>
  </protectedRanges>
  <mergeCells count="80">
    <mergeCell ref="Q62:R62"/>
    <mergeCell ref="Q65:R66"/>
    <mergeCell ref="Q67:R67"/>
    <mergeCell ref="A1:B5"/>
    <mergeCell ref="C1:O3"/>
    <mergeCell ref="C4:L4"/>
    <mergeCell ref="C5:O5"/>
    <mergeCell ref="A36:O36"/>
    <mergeCell ref="A38:O39"/>
    <mergeCell ref="E29:G29"/>
    <mergeCell ref="A21:G21"/>
    <mergeCell ref="H21:I21"/>
    <mergeCell ref="N21:O21"/>
    <mergeCell ref="A22:O22"/>
    <mergeCell ref="A19:G19"/>
    <mergeCell ref="H19:I19"/>
    <mergeCell ref="AL61:AP61"/>
    <mergeCell ref="AR61:AV61"/>
    <mergeCell ref="A45:C45"/>
    <mergeCell ref="A40:C40"/>
    <mergeCell ref="A41:C41"/>
    <mergeCell ref="A42:C42"/>
    <mergeCell ref="A43:C43"/>
    <mergeCell ref="A44:C44"/>
    <mergeCell ref="G27:H27"/>
    <mergeCell ref="B29:D29"/>
    <mergeCell ref="AG25:AI25"/>
    <mergeCell ref="A23:E23"/>
    <mergeCell ref="G23:H23"/>
    <mergeCell ref="I23:K23"/>
    <mergeCell ref="L23:O23"/>
    <mergeCell ref="A20:G20"/>
    <mergeCell ref="H20:I20"/>
    <mergeCell ref="N20:O20"/>
    <mergeCell ref="N18:O18"/>
    <mergeCell ref="U26:U29"/>
    <mergeCell ref="A24:E24"/>
    <mergeCell ref="G24:H24"/>
    <mergeCell ref="I24:K24"/>
    <mergeCell ref="L24:O24"/>
    <mergeCell ref="A25:E25"/>
    <mergeCell ref="G25:H25"/>
    <mergeCell ref="I25:K25"/>
    <mergeCell ref="L25:O25"/>
    <mergeCell ref="A26:E26"/>
    <mergeCell ref="G26:H26"/>
    <mergeCell ref="A27:E27"/>
    <mergeCell ref="A17:G17"/>
    <mergeCell ref="H17:I17"/>
    <mergeCell ref="A18:G18"/>
    <mergeCell ref="H18:I18"/>
    <mergeCell ref="N19:O19"/>
    <mergeCell ref="H15:I15"/>
    <mergeCell ref="Q18:R18"/>
    <mergeCell ref="S18:T18"/>
    <mergeCell ref="U18:V18"/>
    <mergeCell ref="W18:X18"/>
    <mergeCell ref="H16:I16"/>
    <mergeCell ref="Q13:R13"/>
    <mergeCell ref="S13:T13"/>
    <mergeCell ref="U13:V13"/>
    <mergeCell ref="W13:X13"/>
    <mergeCell ref="A11:D11"/>
    <mergeCell ref="H11:I11"/>
    <mergeCell ref="N11:O17"/>
    <mergeCell ref="A12:G12"/>
    <mergeCell ref="H12:I12"/>
    <mergeCell ref="A13:G13"/>
    <mergeCell ref="H13:I13"/>
    <mergeCell ref="A14:G14"/>
    <mergeCell ref="H14:I14"/>
    <mergeCell ref="A16:G16"/>
    <mergeCell ref="Q17:X17"/>
    <mergeCell ref="A15:G15"/>
    <mergeCell ref="J7:K7"/>
    <mergeCell ref="L8:N8"/>
    <mergeCell ref="L7:N7"/>
    <mergeCell ref="M4:O4"/>
    <mergeCell ref="Q12:X12"/>
    <mergeCell ref="A10:O10"/>
  </mergeCells>
  <dataValidations count="1">
    <dataValidation type="list" allowBlank="1" showInputMessage="1" showErrorMessage="1" sqref="L25:O25">
      <formula1>$R$26:$R$29</formula1>
    </dataValidation>
  </dataValidations>
  <printOptions horizontalCentered="1"/>
  <pageMargins left="0.59055118110236227" right="0.39370078740157483" top="0.59055118110236227" bottom="0.59055118110236227" header="0" footer="0.19685039370078741"/>
  <pageSetup paperSize="9" pageOrder="overThenDown" orientation="portrait" r:id="rId1"/>
  <headerFooter scaleWithDoc="0">
    <oddFooter xml:space="preserve">&amp;L&amp;6Calle 26 No.69-76 Edificio Elemento Torre 1, Piso 3 – C.P. 111071
PBX: 3779555 – Información: Línea 195
Sede Operativa - Atención al Ciudadano: Calle 22D No. 120-40
www.umv.gov.co&amp;C&amp;6Página 1 de 1
</oddFooter>
  </headerFooter>
  <ignoredErrors>
    <ignoredError sqref="G27" unlockedFormula="1"/>
    <ignoredError sqref="K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733 - 735</vt:lpstr>
      <vt:lpstr>'733 - 735'!Área_de_impresión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2021-08-25T14:30:54Z</cp:lastPrinted>
  <dcterms:created xsi:type="dcterms:W3CDTF">2020-08-06T13:06:16Z</dcterms:created>
  <dcterms:modified xsi:type="dcterms:W3CDTF">2022-10-10T20:24:50Z</dcterms:modified>
</cp:coreProperties>
</file>