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boratorio\9.Acreditacion\1. Control de documentos\1. Aprobaciones\56. Aprobaciones 2022-09-\1. Formatos\"/>
    </mc:Choice>
  </mc:AlternateContent>
  <bookViews>
    <workbookView xWindow="-120" yWindow="-120" windowWidth="29040" windowHeight="15840" tabRatio="910"/>
  </bookViews>
  <sheets>
    <sheet name="W NA " sheetId="4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C" hidden="1">#REF!</definedName>
    <definedName name="aprobo" localSheetId="0">INDEX(#REF!,MATCH(#REF!,#REF!,0))</definedName>
    <definedName name="aprobo">INDEX(#REF!,MATCH(#REF!,#REF!,0))</definedName>
    <definedName name="APROBO_A" localSheetId="0">INDEX(#REF!,MATCH(#REF!,#REF!,0))</definedName>
    <definedName name="APROBO_A">INDEX(#REF!,MATCH(#REF!,#REF!,0))</definedName>
    <definedName name="Aprobo_Gra_1">INDEX([5]firmas!$C$39:$C$41,MATCH('[5]4. CLASIFICACION M1'!$J$48:$P$48,[5]firmas!$A$39:$A$41,0))</definedName>
    <definedName name="Aprobo_Gra_2">INDEX([5]firmas!$C$39:$C$41,MATCH('[5]8. CLASIFICACION M2'!$J$48:$P$48,[5]firmas!$A$39:$A$41,0))</definedName>
    <definedName name="Aprobo_Gra_3">INDEX([5]firmas!$C$39:$C$41,MATCH('[5]12. CLASIFICACION M3'!$J$48:$P$48,[5]firmas!$A$39:$A$41,0))</definedName>
    <definedName name="aprobofirmas" localSheetId="0">INDEX([6]firmas!$C$33:$C$35,MATCH('[6]RESUMEN '!$V$50:$X$50,[6]firmas!$A$33:$A$35,0))</definedName>
    <definedName name="aprobofirmas">INDEX([6]firmas!$C$33:$C$35,MATCH('[6]RESUMEN '!$V$50:$X$50,[6]firmas!$A$33:$A$35,0))</definedName>
    <definedName name="aprobofirmas1" localSheetId="0">INDEX(#REF!,MATCH(#REF!,#REF!,0))</definedName>
    <definedName name="aprobofirmas1">INDEX(#REF!,MATCH(#REF!,#REF!,0))</definedName>
    <definedName name="aprobofirmas10" localSheetId="0">INDEX(#REF!,MATCH(#REF!,#REF!,0))</definedName>
    <definedName name="aprobofirmas10">INDEX(#REF!,MATCH(#REF!,#REF!,0))</definedName>
    <definedName name="aprobofirmas11" localSheetId="0">INDEX(#REF!,MATCH(#REF!,#REF!,0))</definedName>
    <definedName name="aprobofirmas11">INDEX(#REF!,MATCH(#REF!,#REF!,0))</definedName>
    <definedName name="aprobofirmas12" localSheetId="0">INDEX(#REF!,MATCH(#REF!,#REF!,0))</definedName>
    <definedName name="aprobofirmas12">INDEX(#REF!,MATCH(#REF!,#REF!,0))</definedName>
    <definedName name="aprobofirmas13" localSheetId="0">INDEX(#REF!,MATCH(#REF!,#REF!,0))</definedName>
    <definedName name="aprobofirmas13">INDEX(#REF!,MATCH(#REF!,#REF!,0))</definedName>
    <definedName name="aprobofirmas14" localSheetId="0">INDEX(#REF!,MATCH(#REF!,#REF!,0))</definedName>
    <definedName name="aprobofirmas14">INDEX(#REF!,MATCH(#REF!,#REF!,0))</definedName>
    <definedName name="aprobofirmas2" localSheetId="0">INDEX(#REF!,MATCH(#REF!,#REF!,0))</definedName>
    <definedName name="aprobofirmas2">INDEX(#REF!,MATCH(#REF!,#REF!,0))</definedName>
    <definedName name="aprobofirmas3" localSheetId="0">INDEX(#REF!,MATCH(#REF!,#REF!,0))</definedName>
    <definedName name="aprobofirmas3">INDEX(#REF!,MATCH(#REF!,#REF!,0))</definedName>
    <definedName name="aprobofirmas3M1">INDEX([7]firmas!$C$33:$C$35,MATCH('[7]CLASIFICACION M1'!$J$48,[7]firmas!$A$33:$A$35,0))</definedName>
    <definedName name="aprobofirmas4" localSheetId="0">INDEX(#REF!,MATCH(#REF!,#REF!,0))</definedName>
    <definedName name="aprobofirmas4">INDEX(#REF!,MATCH(#REF!,#REF!,0))</definedName>
    <definedName name="aprobofirmas5" localSheetId="0">INDEX(#REF!,MATCH(#REF!,#REF!,0))</definedName>
    <definedName name="aprobofirmas5">INDEX(#REF!,MATCH(#REF!,#REF!,0))</definedName>
    <definedName name="aprobofirmas6" localSheetId="0">INDEX(#REF!,MATCH(#REF!,#REF!,0))</definedName>
    <definedName name="aprobofirmas6">INDEX(#REF!,MATCH(#REF!,#REF!,0))</definedName>
    <definedName name="aprobofirmas7" localSheetId="0">INDEX(#REF!,MATCH(#REF!,#REF!,0))</definedName>
    <definedName name="aprobofirmas7">INDEX(#REF!,MATCH(#REF!,#REF!,0))</definedName>
    <definedName name="aprobofirmas8" localSheetId="0">INDEX(#REF!,MATCH(#REF!,#REF!,0))</definedName>
    <definedName name="aprobofirmas8">INDEX(#REF!,MATCH(#REF!,#REF!,0))</definedName>
    <definedName name="aprobofirmas9" localSheetId="0">INDEX(#REF!,MATCH(#REF!,#REF!,0))</definedName>
    <definedName name="aprobofirmas9">INDEX(#REF!,MATCH(#REF!,#REF!,0))</definedName>
    <definedName name="aprobofirmasD">INDEX([8]firmas!$C$33:$C$35,MATCH('[8]Desgaste '!$T$36:$Z$36,[8]firmas!$A$33:$A$35,0))</definedName>
    <definedName name="aprobofirmasH" localSheetId="0">INDEX(#REF!,MATCH('W NA '!#REF!,#REF!,0))</definedName>
    <definedName name="aprobofirmasMO" localSheetId="0">INDEX([6]firmas!$C$33:$C$35,MATCH(#REF!,[6]firmas!$A$33:$A$35,0))</definedName>
    <definedName name="aprobofirmasMO">INDEX([6]firmas!$C$33:$C$35,MATCH(#REF!,[6]firmas!$A$33:$A$35,0))</definedName>
    <definedName name="AproboMO_M2">INDEX([9]firmas!$C$31:$C$33,MATCH('[9]M.O.  M2'!$I$29:$O$29,[9]firmas!$A$31:$A$33,0))</definedName>
    <definedName name="AproboMO_M3">INDEX([9]firmas!$C$31:$C$33,MATCH('[9]M.O.  M3'!$I$29:$O$29,[9]firmas!$A$31:$A$33,0))</definedName>
    <definedName name="aprobonombres" localSheetId="0">#REF!</definedName>
    <definedName name="aprobonombres">#REF!</definedName>
    <definedName name="_xlnm.Print_Area" localSheetId="0">'W NA '!$A$1:$L$37</definedName>
    <definedName name="ELABORA_A" localSheetId="0">INDEX(#REF!,MATCH(#REF!,#REF!,0))</definedName>
    <definedName name="ELABORA_A">INDEX(#REF!,MATCH(#REF!,#REF!,0))</definedName>
    <definedName name="elaborocargo" localSheetId="0">[10]firmas!$B$11:$B$13</definedName>
    <definedName name="elaborocargo">[10]firmas!$B$11:$B$13</definedName>
    <definedName name="elaborofirmas1" localSheetId="0">INDEX(#REF!,MATCH(#REF!,#REF!,0))</definedName>
    <definedName name="elaborofirmas1">INDEX(#REF!,MATCH(#REF!,#REF!,0))</definedName>
    <definedName name="elaborofirmas10" localSheetId="0">INDEX(#REF!,MATCH(#REF!,#REF!,0))</definedName>
    <definedName name="elaborofirmas10">INDEX(#REF!,MATCH(#REF!,#REF!,0))</definedName>
    <definedName name="elaborofirmas11" localSheetId="0">INDEX(#REF!,MATCH(#REF!,#REF!,0))</definedName>
    <definedName name="elaborofirmas11">INDEX(#REF!,MATCH(#REF!,#REF!,0))</definedName>
    <definedName name="elaborofirmas12" localSheetId="0">INDEX(#REF!,MATCH(#REF!,#REF!,0))</definedName>
    <definedName name="elaborofirmas12">INDEX(#REF!,MATCH(#REF!,#REF!,0))</definedName>
    <definedName name="elaborofirmas13" localSheetId="0">INDEX(#REF!,MATCH(#REF!,#REF!,0))</definedName>
    <definedName name="elaborofirmas13">INDEX(#REF!,MATCH(#REF!,#REF!,0))</definedName>
    <definedName name="elaborofirmas14" localSheetId="0">INDEX(#REF!,MATCH(#REF!,#REF!,0))</definedName>
    <definedName name="elaborofirmas14">INDEX(#REF!,MATCH(#REF!,#REF!,0))</definedName>
    <definedName name="elaborofirmas2" localSheetId="0">INDEX(#REF!,MATCH(#REF!,#REF!,0))</definedName>
    <definedName name="elaborofirmas2">INDEX(#REF!,MATCH(#REF!,#REF!,0))</definedName>
    <definedName name="elaborofirmas3" localSheetId="0">INDEX(#REF!,MATCH(#REF!,#REF!,0))</definedName>
    <definedName name="elaborofirmas3">INDEX(#REF!,MATCH(#REF!,#REF!,0))</definedName>
    <definedName name="elaborofirmas4" localSheetId="0">INDEX(#REF!,MATCH(#REF!,#REF!,0))</definedName>
    <definedName name="elaborofirmas4">INDEX(#REF!,MATCH(#REF!,#REF!,0))</definedName>
    <definedName name="elaborofirmas5" localSheetId="0">INDEX(#REF!,MATCH(#REF!,#REF!,0))</definedName>
    <definedName name="elaborofirmas5">INDEX(#REF!,MATCH(#REF!,#REF!,0))</definedName>
    <definedName name="elaborofirmas6" localSheetId="0">INDEX(#REF!,MATCH(#REF!,#REF!,0))</definedName>
    <definedName name="elaborofirmas6">INDEX(#REF!,MATCH(#REF!,#REF!,0))</definedName>
    <definedName name="elaborofirmas7" localSheetId="0">INDEX(#REF!,MATCH(#REF!,#REF!,0))</definedName>
    <definedName name="elaborofirmas7">INDEX(#REF!,MATCH(#REF!,#REF!,0))</definedName>
    <definedName name="elaborofirmas8" localSheetId="0">INDEX(#REF!,MATCH(#REF!,#REF!,0))</definedName>
    <definedName name="elaborofirmas8">INDEX(#REF!,MATCH(#REF!,#REF!,0))</definedName>
    <definedName name="elaborofirmas9" localSheetId="0">INDEX(#REF!,MATCH(#REF!,#REF!,0))</definedName>
    <definedName name="elaborofirmas9">INDEX(#REF!,MATCH(#REF!,#REF!,0))</definedName>
    <definedName name="elaborofirmasD">INDEX([8]firmas!$C$2:$C$26,MATCH('[8]Desgaste '!$F$36:$L$36,[8]firmas!$A$2:$A$26,0))</definedName>
    <definedName name="elaborofirmasH" localSheetId="0">INDEX(#REF!,MATCH('W NA '!#REF!,#REF!,0))</definedName>
    <definedName name="elaborofirmasMO" localSheetId="0">INDEX([6]firmas!$C$2:$C$26,MATCH(#REF!,[6]firmas!$A$2:$A$26,0))</definedName>
    <definedName name="elaborofirmasMO">INDEX([6]firmas!$C$2:$C$26,MATCH(#REF!,[6]firmas!$A$2:$A$26,0))</definedName>
    <definedName name="ElaboroMO_M2">INDEX([9]firmas!$C$2:$C$24,MATCH('[9]M.O.  M2'!$C$29:$E$29,[9]firmas!$A$2:$A$24,0))</definedName>
    <definedName name="ElaboroMO_M3">INDEX([9]firmas!$C$2:$C$24,MATCH('[9]M.O.  M3'!$C$29:$E$29,[9]firmas!$A$2:$A$24,0))</definedName>
    <definedName name="Elaboronombres" localSheetId="0">#REF!</definedName>
    <definedName name="Elaboronombres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[3]OCTUBRE!#REF!</definedName>
    <definedName name="KK" hidden="1">[3]OCTUBRE!#REF!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[9]firmas!$B$26:$B$28</definedName>
    <definedName name="REVISO_A" localSheetId="0">INDEX(#REF!,MATCH(#REF!,#REF!,0))</definedName>
    <definedName name="REVISO_A">INDEX(#REF!,MATCH(#REF!,#REF!,0))</definedName>
    <definedName name="revisocargo" localSheetId="0">[10]firmas!$B$28:$B$30</definedName>
    <definedName name="revisocargo">[10]firmas!$B$28:$B$30</definedName>
    <definedName name="revisoea">INDEX([7]firmas!$C$26:$C$29,MATCH([7]firmas!$A$26:$A$29,0))</definedName>
    <definedName name="revisofirmas1" localSheetId="0">INDEX(#REF!,MATCH(#REF!,#REF!,0))</definedName>
    <definedName name="revisofirmas1">INDEX(#REF!,MATCH(#REF!,#REF!,0))</definedName>
    <definedName name="revisofirmas10" localSheetId="0">INDEX(#REF!,MATCH(#REF!,#REF!,0))</definedName>
    <definedName name="revisofirmas10">INDEX(#REF!,MATCH(#REF!,#REF!,0))</definedName>
    <definedName name="revisofirmas11" localSheetId="0">INDEX(#REF!,MATCH(#REF!,#REF!,0))</definedName>
    <definedName name="revisofirmas11">INDEX(#REF!,MATCH(#REF!,#REF!,0))</definedName>
    <definedName name="revisofirmas12" localSheetId="0">INDEX(#REF!,MATCH(#REF!,#REF!,0))</definedName>
    <definedName name="revisofirmas12">INDEX(#REF!,MATCH(#REF!,#REF!,0))</definedName>
    <definedName name="revisofirmas13" localSheetId="0">INDEX(#REF!,MATCH(#REF!,#REF!,0))</definedName>
    <definedName name="revisofirmas13">INDEX(#REF!,MATCH(#REF!,#REF!,0))</definedName>
    <definedName name="revisofirmas14" localSheetId="0">INDEX(#REF!,MATCH(#REF!,#REF!,0))</definedName>
    <definedName name="revisofirmas14">INDEX(#REF!,MATCH(#REF!,#REF!,0))</definedName>
    <definedName name="revisofirmas2" localSheetId="0">INDEX(#REF!,MATCH(#REF!,#REF!,0))</definedName>
    <definedName name="revisofirmas2">INDEX(#REF!,MATCH(#REF!,#REF!,0))</definedName>
    <definedName name="revisofirmas3" localSheetId="0">INDEX(#REF!,MATCH(#REF!,#REF!,0))</definedName>
    <definedName name="revisofirmas3">INDEX(#REF!,MATCH(#REF!,#REF!,0))</definedName>
    <definedName name="revisofirmas4" localSheetId="0">INDEX(#REF!,MATCH(#REF!,#REF!,0))</definedName>
    <definedName name="revisofirmas4">INDEX(#REF!,MATCH(#REF!,#REF!,0))</definedName>
    <definedName name="revisofirmas5" localSheetId="0">INDEX(#REF!,MATCH(#REF!,#REF!,0))</definedName>
    <definedName name="revisofirmas5">INDEX(#REF!,MATCH(#REF!,#REF!,0))</definedName>
    <definedName name="revisofirmas6" localSheetId="0">INDEX(#REF!,MATCH(#REF!,#REF!,0))</definedName>
    <definedName name="revisofirmas6">INDEX(#REF!,MATCH(#REF!,#REF!,0))</definedName>
    <definedName name="revisofirmas7" localSheetId="0">INDEX(#REF!,MATCH(#REF!,#REF!,0))</definedName>
    <definedName name="revisofirmas7">INDEX(#REF!,MATCH(#REF!,#REF!,0))</definedName>
    <definedName name="revisofirmas8" localSheetId="0">INDEX(#REF!,MATCH(#REF!,#REF!,0))</definedName>
    <definedName name="revisofirmas8">INDEX(#REF!,MATCH(#REF!,#REF!,0))</definedName>
    <definedName name="revisofirmas9" localSheetId="0">INDEX(#REF!,MATCH(#REF!,#REF!,0))</definedName>
    <definedName name="revisofirmas9">INDEX(#REF!,MATCH(#REF!,#REF!,0))</definedName>
    <definedName name="revisofirmasD">INDEX([8]firmas!$C$28:$C$31,MATCH('[8]Desgaste '!$M$36:$S$36,[8]firmas!$A$28:$A$31,0))</definedName>
    <definedName name="revisofirmasH" localSheetId="0">INDEX(#REF!,MATCH('W NA '!#REF!,#REF!,0))</definedName>
    <definedName name="revisofirmasH">INDEX([11]firmas!$C$28:$C$31,MATCH(#REF!,[11]firmas!$A$28:$A$31,0))</definedName>
    <definedName name="revisofirmasMO" localSheetId="0">INDEX([6]firmas!$C$28:$C$31,MATCH(#REF!,[6]firmas!$A$28:$A$31,0))</definedName>
    <definedName name="revisofirmasMO">INDEX([6]firmas!$C$28:$C$31,MATCH(#REF!,[6]firmas!$A$28:$A$31,0))</definedName>
    <definedName name="RevisoMO_M2">INDEX([9]firmas!$C$26:$C$29,MATCH('[9]M.O.  M2'!$F$29:$H$29,[9]firmas!$A$26:$A$29,0))</definedName>
    <definedName name="RevisoMO_M3">INDEX([9]firmas!$C$26:$C$29,MATCH('[9]M.O.  M3'!$F$29:$H$29,[9]firmas!$A$26:$A$29,0))</definedName>
    <definedName name="revisonombres" localSheetId="0">#REF!</definedName>
    <definedName name="revisonombres">#REF!</definedName>
  </definedNames>
  <calcPr calcId="162913"/>
  <customWorkbookViews>
    <customWorkbookView name="Bernardo Valderrama - Vista personalizada" guid="{F1901233-A0CA-4ED4-999B-866A13B1821D}" mergeInterval="0" personalView="1" maximized="1" windowWidth="1356" windowHeight="542" tabRatio="796" activeSheetId="2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1" i="43" l="1"/>
  <c r="T31" i="43" s="1"/>
  <c r="P31" i="43"/>
  <c r="P27" i="43" s="1"/>
  <c r="F29" i="43"/>
  <c r="R29" i="43"/>
  <c r="H27" i="43"/>
  <c r="O13" i="43" s="1"/>
  <c r="E27" i="43" s="1"/>
  <c r="T27" i="43"/>
  <c r="R27" i="43"/>
  <c r="T26" i="43"/>
  <c r="S26" i="43"/>
  <c r="R26" i="43"/>
  <c r="P26" i="43"/>
  <c r="G23" i="43"/>
  <c r="R23" i="43"/>
  <c r="P23" i="43"/>
  <c r="R22" i="43"/>
  <c r="P22" i="43"/>
  <c r="R21" i="43"/>
  <c r="P21" i="43"/>
  <c r="P20" i="43"/>
  <c r="H18" i="43"/>
  <c r="H17" i="43"/>
  <c r="H7" i="43"/>
  <c r="H12" i="43" s="1"/>
  <c r="C9" i="43" l="1"/>
  <c r="Q26" i="43"/>
  <c r="U26" i="43"/>
  <c r="S27" i="43"/>
  <c r="O29" i="43"/>
  <c r="Q31" i="43"/>
  <c r="M11" i="43"/>
  <c r="O27" i="43"/>
  <c r="M9" i="43"/>
  <c r="I8" i="43"/>
  <c r="O26" i="43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H20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Cuando la respuesta anterior es no, indicar que no N/A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Cuando la respuesta anterior es no, indicar que no N/A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Cuando la respuesta anterior es no, indicar que no N/A</t>
        </r>
      </text>
    </comment>
  </commentList>
</comments>
</file>

<file path=xl/sharedStrings.xml><?xml version="1.0" encoding="utf-8"?>
<sst xmlns="http://schemas.openxmlformats.org/spreadsheetml/2006/main" count="87" uniqueCount="77">
  <si>
    <t>Código:</t>
  </si>
  <si>
    <t>Observaciones:</t>
  </si>
  <si>
    <t>FIN DEL INFORME DE  ENSAYO</t>
  </si>
  <si>
    <t>A</t>
  </si>
  <si>
    <t>B</t>
  </si>
  <si>
    <t>1 1/2"</t>
  </si>
  <si>
    <t>3/4"</t>
  </si>
  <si>
    <t>3/8"</t>
  </si>
  <si>
    <t>g</t>
  </si>
  <si>
    <t>%</t>
  </si>
  <si>
    <t>Ensayo</t>
  </si>
  <si>
    <t>N°</t>
  </si>
  <si>
    <t>°C</t>
  </si>
  <si>
    <t>3"</t>
  </si>
  <si>
    <t>Recipiente</t>
  </si>
  <si>
    <t>Fecha de ejecución:</t>
  </si>
  <si>
    <t>N°10</t>
  </si>
  <si>
    <t>N°4</t>
  </si>
  <si>
    <t xml:space="preserve">Temperatura de secado </t>
  </si>
  <si>
    <t xml:space="preserve">TAMIZ TAMAÑO MAXIMO (PASA 100%) </t>
  </si>
  <si>
    <t xml:space="preserve">CONTENIDO DE AGUA </t>
  </si>
  <si>
    <t>No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</si>
  <si>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</si>
  <si>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Masa mín. Espec.? / Más de 1 suelo?</t>
  </si>
  <si>
    <t>Sí</t>
  </si>
  <si>
    <t>VERIFICACIÓN DEL ALCANCE</t>
  </si>
  <si>
    <t>% MIN</t>
  </si>
  <si>
    <t>%MAX</t>
  </si>
  <si>
    <r>
      <t xml:space="preserve">METODO A </t>
    </r>
    <r>
      <rPr>
        <b/>
        <sz val="9"/>
        <rFont val="Calibri"/>
        <family val="2"/>
      </rPr>
      <t>±</t>
    </r>
    <r>
      <rPr>
        <b/>
        <sz val="9"/>
        <rFont val="Arial"/>
        <family val="2"/>
      </rPr>
      <t xml:space="preserve"> 1%</t>
    </r>
  </si>
  <si>
    <r>
      <t xml:space="preserve">METODO B </t>
    </r>
    <r>
      <rPr>
        <b/>
        <sz val="9"/>
        <rFont val="Calibri"/>
        <family val="2"/>
      </rPr>
      <t xml:space="preserve">± </t>
    </r>
    <r>
      <rPr>
        <b/>
        <sz val="9"/>
        <rFont val="Arial"/>
        <family val="2"/>
      </rPr>
      <t xml:space="preserve"> 0,1%</t>
    </r>
  </si>
  <si>
    <t>Paginas</t>
  </si>
  <si>
    <t>Pagina</t>
  </si>
  <si>
    <t>de</t>
  </si>
  <si>
    <t>Pagina xx de xx</t>
  </si>
  <si>
    <t xml:space="preserve">Muestra: </t>
  </si>
  <si>
    <t>Tamaño maximo de particula (pasa 100%)</t>
  </si>
  <si>
    <r>
      <rPr>
        <b/>
        <sz val="9"/>
        <rFont val="Arial"/>
        <family val="2"/>
      </rPr>
      <t xml:space="preserve">W1: </t>
    </r>
    <r>
      <rPr>
        <sz val="9"/>
        <rFont val="Arial"/>
        <family val="2"/>
      </rPr>
      <t>Masa del platón con el espécimen húmedo</t>
    </r>
  </si>
  <si>
    <r>
      <rPr>
        <b/>
        <sz val="9"/>
        <rFont val="Arial"/>
        <family val="2"/>
      </rPr>
      <t xml:space="preserve">W2: </t>
    </r>
    <r>
      <rPr>
        <sz val="9"/>
        <rFont val="Arial"/>
        <family val="2"/>
      </rPr>
      <t>Masa del platón con el espécimen seco</t>
    </r>
  </si>
  <si>
    <r>
      <rPr>
        <b/>
        <sz val="9"/>
        <rFont val="Arial"/>
        <family val="2"/>
      </rPr>
      <t>Wc:</t>
    </r>
    <r>
      <rPr>
        <sz val="9"/>
        <rFont val="Arial"/>
        <family val="2"/>
      </rPr>
      <t xml:space="preserve"> Masa del platón</t>
    </r>
  </si>
  <si>
    <r>
      <rPr>
        <b/>
        <sz val="9"/>
        <rFont val="Arial"/>
        <family val="2"/>
      </rPr>
      <t>W:</t>
    </r>
    <r>
      <rPr>
        <sz val="9"/>
        <rFont val="Arial"/>
        <family val="2"/>
      </rPr>
      <t xml:space="preserve"> Contenido de agua </t>
    </r>
  </si>
  <si>
    <t>¿La muestra contiene mas de un tipo de suelo?</t>
  </si>
  <si>
    <t>¿Algún material fue excluido del espécimen de prueba?</t>
  </si>
  <si>
    <t>La cantidad:</t>
  </si>
  <si>
    <t>Masa minima especificada en la tabla 7.2. de la norma de ensayo.</t>
  </si>
  <si>
    <t>La masa mínima de ensayo es menor a la especificada en la tabla 7.2 de la norma de ensayo.</t>
  </si>
  <si>
    <t>Si la respuesta anterior es que si, indique:</t>
  </si>
  <si>
    <t>El tamaño:</t>
  </si>
  <si>
    <t>Si, la respuesta anterior es si, indique cual o cuales:</t>
  </si>
  <si>
    <t>2½"</t>
  </si>
  <si>
    <r>
      <t>2</t>
    </r>
    <r>
      <rPr>
        <sz val="8"/>
        <rFont val="Calibri"/>
        <family val="2"/>
      </rPr>
      <t>¼</t>
    </r>
    <r>
      <rPr>
        <sz val="8"/>
        <rFont val="Arial"/>
        <family val="2"/>
      </rPr>
      <t>"</t>
    </r>
  </si>
  <si>
    <t>2"</t>
  </si>
  <si>
    <t>1½"</t>
  </si>
  <si>
    <t>1"</t>
  </si>
  <si>
    <t>1/2"</t>
  </si>
  <si>
    <t>1/4"</t>
  </si>
  <si>
    <t>N° 4</t>
  </si>
  <si>
    <t>N° 8</t>
  </si>
  <si>
    <t>N° 10</t>
  </si>
  <si>
    <t>N° 16</t>
  </si>
  <si>
    <t>N° 30</t>
  </si>
  <si>
    <t>METODO</t>
  </si>
  <si>
    <t>W: Contenido de agua</t>
  </si>
  <si>
    <t>N° 40</t>
  </si>
  <si>
    <t>N° 50</t>
  </si>
  <si>
    <t>N° 80</t>
  </si>
  <si>
    <t>N° 100</t>
  </si>
  <si>
    <t>N° 200</t>
  </si>
  <si>
    <t>TAMIZ</t>
  </si>
  <si>
    <t>Método de ensayo</t>
  </si>
  <si>
    <t>MASA ESPECIMEN g</t>
  </si>
  <si>
    <t>LECTURA DE BALANZA g</t>
  </si>
  <si>
    <t>Redondeo metodo A</t>
  </si>
  <si>
    <t>Redondeo metodo B</t>
  </si>
  <si>
    <t>CÓDIGO: GLAB-FM-172</t>
  </si>
  <si>
    <t>INFORME DE ENSAYO
DETERMINACIÓN EN EL LABORATORIO DEL CONTENIDO DE AGUA (HUMEDAD) DE MUESTRAS DE SUELO, ROCA Y MEZCLAS DE SUELO-AGREGADO</t>
  </si>
  <si>
    <t>FECHA DE APLICACIÓN: SEPTIEMBRE 2022</t>
  </si>
  <si>
    <t>VERSIÓN: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</si>
</sst>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43" formatCode="_-* #,##0.00_-;\-* #,##0.00_-;_-* &quot;-&quot;??_-;_-@_-"/>
    <numFmt numFmtId="164" formatCode="&quot;$&quot;\ #,##0.00_);\(&quot;$&quot;\ #,##0.00\)"/>
    <numFmt numFmtId="165" formatCode="_(* #,##0_);_(* \(#,##0\);_(* &quot;-&quot;_);_(@_)"/>
    <numFmt numFmtId="166" formatCode="_(* #,##0.00_);_(* \(#,##0.00\);_(* &quot;-&quot;??_);_(@_)"/>
    <numFmt numFmtId="167" formatCode="0.0"/>
    <numFmt numFmtId="168" formatCode="yyyy\-mm\-dd;@"/>
    <numFmt numFmtId="169" formatCode="_ * #,##0.00_ ;_ * \-#,##0.00_ ;_ * &quot;-&quot;??_ ;_ @_ "/>
    <numFmt numFmtId="170" formatCode="#,"/>
    <numFmt numFmtId="171" formatCode="_ [$€-2]\ * #,##0.00_ ;_ [$€-2]\ * \-#,##0.00_ ;_ [$€-2]\ * &quot;-&quot;??_ "/>
    <numFmt numFmtId="172" formatCode="0.000"/>
    <numFmt numFmtId="173" formatCode="#,##0\ &quot;$&quot;;\-#,##0\ &quot;$&quot;"/>
    <numFmt numFmtId="174" formatCode="0.0000"/>
    <numFmt numFmtId="175" formatCode="_(* #,##0.00000_);_(* \(#,##0.00000\);_(* &quot;-&quot;??_);_(@_)"/>
    <numFmt numFmtId="176" formatCode="_(&quot;€&quot;* #,##0.00_);_(&quot;€&quot;* \(#,##0.00\);_(&quot;€&quot;* &quot;-&quot;??_);_(@_)"/>
    <numFmt numFmtId="177" formatCode="#,##0\ &quot;$&quot;;[Red]\-#,##0\ &quot;$&quot;"/>
    <numFmt numFmtId="178" formatCode="_-* #,##0\ _P_t_s_-;\-* #,##0\ _P_t_s_-;_-* &quot;-&quot;??\ _P_t_s_-;_-@_-"/>
    <numFmt numFmtId="179" formatCode="_(* #,##0.000_);_(* \(#,##0.000\);_(* &quot;-&quot;??_);_(@_)"/>
    <numFmt numFmtId="180" formatCode="_-* #,##0.0\ _P_t_s_-;\-* #,##0.0\ _P_t_s_-;_-* &quot;-&quot;??\ _P_t_s_-;_-@_-"/>
    <numFmt numFmtId="181" formatCode="_ * #,##0_ ;_ * \-#,##0_ ;_ * &quot;-&quot;_ ;_ @_ "/>
    <numFmt numFmtId="182" formatCode="&quot;$&quot;#,##0\ ;\(&quot;$&quot;#,##0\)"/>
    <numFmt numFmtId="183" formatCode="General_)"/>
    <numFmt numFmtId="184" formatCode="#,##0.00\ &quot;$&quot;;\-#,##0.00\ &quot;$&quot;"/>
    <numFmt numFmtId="185" formatCode="_(&quot;$&quot;* #,##0_);_(&quot;$&quot;* \(#,##0\);_(&quot;$&quot;* &quot;-&quot;_);_(@_)"/>
  </numFmts>
  <fonts count="65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b/>
      <sz val="1"/>
      <color indexed="16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u/>
      <sz val="11"/>
      <color theme="10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Arial Rounded MT Bold"/>
      <family val="2"/>
    </font>
    <font>
      <sz val="10"/>
      <name val="MS Sans Serif"/>
      <family val="2"/>
    </font>
    <font>
      <b/>
      <sz val="8.5"/>
      <name val="Arial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sz val="10"/>
      <color indexed="24"/>
      <name val="Arial"/>
      <family val="2"/>
    </font>
    <font>
      <sz val="8"/>
      <name val="Courier"/>
      <family val="3"/>
    </font>
    <font>
      <sz val="12"/>
      <name val="Times New Roman"/>
      <family val="1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6"/>
      <name val="ALLWORK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 tint="0.499984740745262"/>
      <name val="Arial"/>
      <family val="2"/>
    </font>
    <font>
      <sz val="9"/>
      <color rgb="FFFF0000"/>
      <name val="Arial"/>
      <family val="2"/>
    </font>
    <font>
      <b/>
      <sz val="9"/>
      <name val="Calibri"/>
      <family val="2"/>
    </font>
    <font>
      <b/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ashed">
        <color theme="0" tint="-0.14996795556505021"/>
      </top>
      <bottom/>
      <diagonal/>
    </border>
    <border>
      <left style="thin">
        <color indexed="64"/>
      </left>
      <right/>
      <top/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/>
      <diagonal/>
    </border>
    <border>
      <left/>
      <right style="thin">
        <color indexed="64"/>
      </right>
      <top style="dashed">
        <color theme="0" tint="-0.14996795556505021"/>
      </top>
      <bottom/>
      <diagonal/>
    </border>
    <border>
      <left/>
      <right/>
      <top/>
      <bottom style="dashed">
        <color theme="0" tint="-0.14996795556505021"/>
      </bottom>
      <diagonal/>
    </border>
  </borders>
  <cellStyleXfs count="540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1" fontId="1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7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7" fillId="0" borderId="0">
      <protection locked="0"/>
    </xf>
    <xf numFmtId="170" fontId="6" fillId="0" borderId="0">
      <protection locked="0"/>
    </xf>
    <xf numFmtId="170" fontId="8" fillId="0" borderId="0">
      <protection locked="0"/>
    </xf>
    <xf numFmtId="170" fontId="8" fillId="0" borderId="0">
      <protection locked="0"/>
    </xf>
    <xf numFmtId="170" fontId="6" fillId="0" borderId="0">
      <protection locked="0"/>
    </xf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5" borderId="0" applyNumberFormat="0" applyBorder="0" applyAlignment="0" applyProtection="0"/>
    <xf numFmtId="0" fontId="13" fillId="17" borderId="11" applyNumberFormat="0" applyAlignment="0" applyProtection="0"/>
    <xf numFmtId="0" fontId="14" fillId="18" borderId="12" applyNumberFormat="0" applyAlignment="0" applyProtection="0"/>
    <xf numFmtId="0" fontId="1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7" fillId="8" borderId="11" applyNumberFormat="0" applyAlignment="0" applyProtection="0"/>
    <xf numFmtId="171" fontId="1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14" applyNumberFormat="0" applyFont="0" applyAlignment="0" applyProtection="0"/>
    <xf numFmtId="9" fontId="1" fillId="0" borderId="0" applyFont="0" applyFill="0" applyBorder="0" applyAlignment="0" applyProtection="0"/>
    <xf numFmtId="0" fontId="20" fillId="17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16" fillId="0" borderId="18" applyNumberFormat="0" applyFill="0" applyAlignment="0" applyProtection="0"/>
    <xf numFmtId="0" fontId="26" fillId="0" borderId="19" applyNumberFormat="0" applyFill="0" applyAlignment="0" applyProtection="0"/>
    <xf numFmtId="171" fontId="1" fillId="0" borderId="0" applyFont="0" applyFill="0" applyBorder="0" applyAlignment="0" applyProtection="0"/>
    <xf numFmtId="0" fontId="1" fillId="24" borderId="14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/>
    <xf numFmtId="0" fontId="31" fillId="0" borderId="0"/>
    <xf numFmtId="0" fontId="1" fillId="0" borderId="0"/>
    <xf numFmtId="0" fontId="32" fillId="0" borderId="0"/>
    <xf numFmtId="0" fontId="34" fillId="0" borderId="0"/>
    <xf numFmtId="0" fontId="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40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1" fillId="0" borderId="0"/>
    <xf numFmtId="173" fontId="1" fillId="0" borderId="25">
      <alignment horizontal="right"/>
    </xf>
    <xf numFmtId="2" fontId="2" fillId="0" borderId="0"/>
    <xf numFmtId="172" fontId="2" fillId="0" borderId="0"/>
    <xf numFmtId="174" fontId="27" fillId="0" borderId="0"/>
    <xf numFmtId="175" fontId="1" fillId="0" borderId="25">
      <alignment horizontal="right"/>
    </xf>
    <xf numFmtId="3" fontId="4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4" fontId="1" fillId="0" borderId="0" applyFont="0" applyFill="0" applyBorder="0" applyAlignment="0" applyProtection="0"/>
    <xf numFmtId="0" fontId="44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7" fontId="1" fillId="0" borderId="0">
      <alignment horizontal="right"/>
    </xf>
    <xf numFmtId="178" fontId="1" fillId="0" borderId="0" applyFont="0" applyFill="0" applyBorder="0" applyAlignment="0">
      <alignment horizont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>
      <alignment horizontal="right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8" fillId="0" borderId="0"/>
    <xf numFmtId="184" fontId="1" fillId="0" borderId="0" applyFont="0" applyFill="0" applyBorder="0" applyAlignment="0">
      <alignment horizontal="center"/>
    </xf>
    <xf numFmtId="0" fontId="1" fillId="0" borderId="0"/>
    <xf numFmtId="0" fontId="1" fillId="0" borderId="0" applyProtection="0"/>
    <xf numFmtId="0" fontId="4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44" fillId="0" borderId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>
      <alignment vertical="top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17" borderId="11" applyNumberFormat="0" applyAlignment="0" applyProtection="0"/>
    <xf numFmtId="0" fontId="13" fillId="17" borderId="11" applyNumberFormat="0" applyAlignment="0" applyProtection="0"/>
    <xf numFmtId="0" fontId="13" fillId="17" borderId="11" applyNumberFormat="0" applyAlignment="0" applyProtection="0"/>
    <xf numFmtId="0" fontId="14" fillId="18" borderId="12" applyNumberFormat="0" applyAlignment="0" applyProtection="0"/>
    <xf numFmtId="0" fontId="15" fillId="0" borderId="13" applyNumberFormat="0" applyFill="0" applyAlignment="0" applyProtection="0"/>
    <xf numFmtId="0" fontId="14" fillId="18" borderId="12" applyNumberFormat="0" applyAlignment="0" applyProtection="0"/>
    <xf numFmtId="0" fontId="14" fillId="18" borderId="12" applyNumberFormat="0" applyAlignment="0" applyProtection="0"/>
    <xf numFmtId="16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7" fillId="8" borderId="11" applyNumberFormat="0" applyAlignment="0" applyProtection="0"/>
    <xf numFmtId="0" fontId="50" fillId="7" borderId="18" applyFill="0" applyBorder="0" applyAlignment="0" applyProtection="0"/>
    <xf numFmtId="0" fontId="51" fillId="7" borderId="18" applyFont="0" applyFill="0" applyBorder="0" applyAlignment="0" applyProtection="0"/>
    <xf numFmtId="0" fontId="52" fillId="29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5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7" fillId="8" borderId="11" applyNumberFormat="0" applyAlignment="0" applyProtection="0"/>
    <xf numFmtId="0" fontId="17" fillId="8" borderId="11" applyNumberFormat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9" fillId="23" borderId="0" applyNumberFormat="0" applyBorder="0" applyAlignment="0" applyProtection="0"/>
    <xf numFmtId="0" fontId="55" fillId="0" borderId="0"/>
    <xf numFmtId="0" fontId="1" fillId="0" borderId="0"/>
    <xf numFmtId="0" fontId="55" fillId="0" borderId="0"/>
    <xf numFmtId="0" fontId="34" fillId="0" borderId="0"/>
    <xf numFmtId="0" fontId="10" fillId="0" borderId="0"/>
    <xf numFmtId="0" fontId="10" fillId="0" borderId="0"/>
    <xf numFmtId="0" fontId="1" fillId="0" borderId="0"/>
    <xf numFmtId="0" fontId="34" fillId="0" borderId="0"/>
    <xf numFmtId="0" fontId="1" fillId="24" borderId="14" applyNumberFormat="0" applyFont="0" applyAlignment="0" applyProtection="0"/>
    <xf numFmtId="0" fontId="20" fillId="17" borderId="15" applyNumberFormat="0" applyAlignment="0" applyProtection="0"/>
    <xf numFmtId="0" fontId="20" fillId="17" borderId="15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0" fillId="17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16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9" fontId="34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0" fontId="1" fillId="0" borderId="0"/>
  </cellStyleXfs>
  <cellXfs count="199">
    <xf numFmtId="0" fontId="0" fillId="0" borderId="0" xfId="0"/>
    <xf numFmtId="0" fontId="2" fillId="26" borderId="0" xfId="71" applyFont="1" applyFill="1" applyBorder="1" applyAlignment="1" applyProtection="1">
      <alignment vertical="center" wrapText="1"/>
    </xf>
    <xf numFmtId="0" fontId="1" fillId="0" borderId="0" xfId="21" applyFont="1" applyFill="1" applyProtection="1"/>
    <xf numFmtId="0" fontId="1" fillId="0" borderId="0" xfId="21" applyFont="1" applyFill="1" applyAlignment="1" applyProtection="1">
      <alignment vertical="center"/>
    </xf>
    <xf numFmtId="0" fontId="1" fillId="0" borderId="0" xfId="71" applyFont="1" applyFill="1" applyProtection="1"/>
    <xf numFmtId="0" fontId="1" fillId="0" borderId="0" xfId="71" applyFont="1" applyFill="1" applyAlignment="1" applyProtection="1">
      <alignment vertical="center"/>
    </xf>
    <xf numFmtId="0" fontId="1" fillId="0" borderId="7" xfId="21" applyFont="1" applyFill="1" applyBorder="1" applyAlignment="1" applyProtection="1">
      <alignment vertical="center"/>
    </xf>
    <xf numFmtId="167" fontId="1" fillId="0" borderId="9" xfId="71" applyNumberFormat="1" applyFont="1" applyBorder="1" applyAlignment="1" applyProtection="1">
      <alignment vertical="center"/>
    </xf>
    <xf numFmtId="0" fontId="4" fillId="0" borderId="10" xfId="71" applyFont="1" applyFill="1" applyBorder="1" applyProtection="1"/>
    <xf numFmtId="167" fontId="1" fillId="0" borderId="9" xfId="71" applyNumberFormat="1" applyFont="1" applyFill="1" applyBorder="1" applyAlignment="1" applyProtection="1">
      <alignment vertical="center"/>
    </xf>
    <xf numFmtId="0" fontId="4" fillId="0" borderId="28" xfId="71" applyFont="1" applyFill="1" applyBorder="1" applyAlignment="1" applyProtection="1">
      <alignment horizontal="center" vertical="center" wrapText="1"/>
    </xf>
    <xf numFmtId="0" fontId="5" fillId="26" borderId="9" xfId="71" applyFont="1" applyFill="1" applyBorder="1" applyAlignment="1" applyProtection="1">
      <alignment horizontal="center" vertical="center"/>
    </xf>
    <xf numFmtId="0" fontId="4" fillId="26" borderId="28" xfId="71" applyFont="1" applyFill="1" applyBorder="1" applyAlignment="1" applyProtection="1">
      <alignment horizontal="center" vertical="center"/>
    </xf>
    <xf numFmtId="0" fontId="4" fillId="26" borderId="9" xfId="71" applyFont="1" applyFill="1" applyBorder="1" applyAlignment="1" applyProtection="1">
      <alignment horizontal="center"/>
    </xf>
    <xf numFmtId="0" fontId="1" fillId="0" borderId="0" xfId="71" applyFont="1" applyProtection="1"/>
    <xf numFmtId="0" fontId="4" fillId="0" borderId="0" xfId="21" applyFont="1" applyFill="1" applyProtection="1"/>
    <xf numFmtId="0" fontId="4" fillId="0" borderId="0" xfId="71" applyFont="1" applyFill="1" applyProtection="1"/>
    <xf numFmtId="0" fontId="4" fillId="0" borderId="21" xfId="71" applyFont="1" applyFill="1" applyBorder="1" applyAlignment="1" applyProtection="1">
      <alignment horizontal="center" vertical="center"/>
    </xf>
    <xf numFmtId="0" fontId="1" fillId="0" borderId="0" xfId="21" applyFont="1" applyFill="1" applyBorder="1" applyAlignment="1" applyProtection="1">
      <alignment horizontal="left" vertical="center"/>
    </xf>
    <xf numFmtId="0" fontId="1" fillId="0" borderId="0" xfId="71" applyFont="1" applyFill="1" applyBorder="1" applyAlignment="1" applyProtection="1">
      <alignment vertical="center"/>
    </xf>
    <xf numFmtId="0" fontId="2" fillId="0" borderId="0" xfId="69" applyFont="1" applyBorder="1" applyAlignment="1" applyProtection="1">
      <alignment wrapText="1"/>
    </xf>
    <xf numFmtId="0" fontId="2" fillId="0" borderId="0" xfId="70" applyFont="1" applyFill="1" applyBorder="1" applyAlignment="1" applyProtection="1">
      <alignment vertical="center" wrapText="1"/>
    </xf>
    <xf numFmtId="0" fontId="2" fillId="0" borderId="0" xfId="21" applyFont="1" applyFill="1" applyProtection="1"/>
    <xf numFmtId="168" fontId="2" fillId="26" borderId="0" xfId="71" applyNumberFormat="1" applyFont="1" applyFill="1" applyBorder="1" applyAlignment="1" applyProtection="1">
      <alignment vertical="center" wrapText="1"/>
    </xf>
    <xf numFmtId="0" fontId="4" fillId="26" borderId="33" xfId="71" applyFont="1" applyFill="1" applyBorder="1" applyAlignment="1" applyProtection="1">
      <alignment horizontal="center" vertical="center"/>
    </xf>
    <xf numFmtId="0" fontId="5" fillId="0" borderId="36" xfId="71" applyFont="1" applyFill="1" applyBorder="1" applyAlignment="1" applyProtection="1">
      <alignment horizontal="center" vertical="center" wrapText="1"/>
    </xf>
    <xf numFmtId="0" fontId="4" fillId="0" borderId="0" xfId="21" applyFont="1" applyFill="1" applyBorder="1" applyProtection="1"/>
    <xf numFmtId="0" fontId="4" fillId="0" borderId="7" xfId="21" applyFont="1" applyFill="1" applyBorder="1" applyProtection="1"/>
    <xf numFmtId="0" fontId="4" fillId="0" borderId="27" xfId="21" applyFont="1" applyFill="1" applyBorder="1" applyProtection="1"/>
    <xf numFmtId="0" fontId="4" fillId="0" borderId="6" xfId="21" applyFont="1" applyFill="1" applyBorder="1" applyProtection="1"/>
    <xf numFmtId="0" fontId="27" fillId="26" borderId="10" xfId="150" applyFont="1" applyFill="1" applyBorder="1" applyAlignment="1" applyProtection="1">
      <alignment vertical="center"/>
    </xf>
    <xf numFmtId="0" fontId="3" fillId="0" borderId="0" xfId="71" applyFont="1" applyBorder="1" applyAlignment="1" applyProtection="1">
      <alignment horizontal="center" vertical="center" wrapText="1"/>
    </xf>
    <xf numFmtId="0" fontId="27" fillId="26" borderId="5" xfId="71" applyFont="1" applyFill="1" applyBorder="1" applyAlignment="1" applyProtection="1">
      <alignment vertical="center"/>
    </xf>
    <xf numFmtId="0" fontId="27" fillId="26" borderId="4" xfId="71" applyFont="1" applyFill="1" applyBorder="1" applyAlignment="1" applyProtection="1">
      <alignment vertical="center"/>
    </xf>
    <xf numFmtId="0" fontId="27" fillId="26" borderId="4" xfId="71" applyFont="1" applyFill="1" applyBorder="1" applyAlignment="1" applyProtection="1">
      <alignment vertical="center" wrapText="1"/>
    </xf>
    <xf numFmtId="0" fontId="27" fillId="26" borderId="10" xfId="71" applyFont="1" applyFill="1" applyBorder="1" applyAlignment="1" applyProtection="1">
      <alignment vertical="center" wrapText="1"/>
    </xf>
    <xf numFmtId="0" fontId="27" fillId="26" borderId="0" xfId="71" applyFont="1" applyFill="1" applyBorder="1" applyAlignment="1" applyProtection="1">
      <alignment vertical="center" wrapText="1"/>
    </xf>
    <xf numFmtId="0" fontId="3" fillId="26" borderId="27" xfId="71" applyFont="1" applyFill="1" applyBorder="1" applyAlignment="1" applyProtection="1">
      <alignment horizontal="left" vertical="top" wrapText="1"/>
    </xf>
    <xf numFmtId="0" fontId="3" fillId="26" borderId="6" xfId="71" applyFont="1" applyFill="1" applyBorder="1" applyAlignment="1" applyProtection="1">
      <alignment horizontal="left" vertical="top" wrapText="1"/>
    </xf>
    <xf numFmtId="0" fontId="4" fillId="0" borderId="0" xfId="71" applyFont="1" applyFill="1" applyBorder="1" applyAlignment="1" applyProtection="1">
      <alignment horizontal="left" vertical="center" wrapText="1"/>
    </xf>
    <xf numFmtId="0" fontId="59" fillId="0" borderId="0" xfId="71" applyFont="1" applyFill="1" applyBorder="1" applyAlignment="1" applyProtection="1">
      <alignment horizontal="center" vertical="center" wrapText="1"/>
    </xf>
    <xf numFmtId="0" fontId="5" fillId="0" borderId="0" xfId="71" applyFont="1" applyFill="1" applyBorder="1" applyAlignment="1" applyProtection="1">
      <alignment horizontal="center" vertical="center" wrapText="1"/>
    </xf>
    <xf numFmtId="167" fontId="5" fillId="0" borderId="0" xfId="71" applyNumberFormat="1" applyFont="1" applyBorder="1" applyAlignment="1" applyProtection="1">
      <alignment horizontal="center" vertical="center"/>
    </xf>
    <xf numFmtId="167" fontId="1" fillId="0" borderId="0" xfId="71" applyNumberFormat="1" applyFont="1" applyBorder="1" applyAlignment="1" applyProtection="1">
      <alignment vertical="center"/>
    </xf>
    <xf numFmtId="0" fontId="3" fillId="0" borderId="5" xfId="71" applyFont="1" applyFill="1" applyBorder="1" applyAlignment="1" applyProtection="1">
      <alignment vertical="top"/>
    </xf>
    <xf numFmtId="0" fontId="3" fillId="0" borderId="10" xfId="71" applyFont="1" applyFill="1" applyBorder="1" applyAlignment="1" applyProtection="1">
      <alignment vertical="top"/>
    </xf>
    <xf numFmtId="0" fontId="3" fillId="0" borderId="22" xfId="71" applyFont="1" applyFill="1" applyBorder="1" applyAlignment="1" applyProtection="1">
      <alignment vertical="top"/>
    </xf>
    <xf numFmtId="168" fontId="2" fillId="26" borderId="9" xfId="71" applyNumberFormat="1" applyFont="1" applyFill="1" applyBorder="1" applyAlignment="1" applyProtection="1">
      <alignment vertical="center" wrapText="1"/>
    </xf>
    <xf numFmtId="0" fontId="1" fillId="26" borderId="0" xfId="71" applyFont="1" applyFill="1" applyBorder="1" applyAlignment="1" applyProtection="1">
      <alignment vertical="center" wrapText="1"/>
    </xf>
    <xf numFmtId="0" fontId="4" fillId="0" borderId="9" xfId="21" applyFont="1" applyFill="1" applyBorder="1" applyProtection="1"/>
    <xf numFmtId="0" fontId="58" fillId="0" borderId="0" xfId="71" applyFont="1" applyBorder="1" applyAlignment="1" applyProtection="1">
      <alignment horizontal="left" vertical="center"/>
    </xf>
    <xf numFmtId="0" fontId="5" fillId="26" borderId="0" xfId="71" applyFont="1" applyFill="1" applyBorder="1" applyAlignment="1" applyProtection="1">
      <alignment horizontal="center" vertical="center"/>
    </xf>
    <xf numFmtId="167" fontId="1" fillId="0" borderId="0" xfId="71" applyNumberFormat="1" applyFont="1" applyFill="1" applyBorder="1" applyAlignment="1" applyProtection="1">
      <alignment vertical="center"/>
    </xf>
    <xf numFmtId="0" fontId="3" fillId="26" borderId="0" xfId="71" applyFont="1" applyFill="1" applyBorder="1" applyAlignment="1" applyProtection="1">
      <alignment horizontal="left" vertical="top" wrapText="1"/>
    </xf>
    <xf numFmtId="0" fontId="61" fillId="25" borderId="0" xfId="68" applyFont="1" applyFill="1" applyBorder="1" applyAlignment="1" applyProtection="1">
      <alignment horizontal="center" vertical="center"/>
    </xf>
    <xf numFmtId="0" fontId="4" fillId="26" borderId="28" xfId="71" applyFont="1" applyFill="1" applyBorder="1" applyAlignment="1" applyProtection="1">
      <alignment vertical="center" wrapText="1"/>
    </xf>
    <xf numFmtId="0" fontId="4" fillId="0" borderId="0" xfId="71" applyFont="1" applyFill="1" applyAlignment="1" applyProtection="1">
      <alignment horizontal="center" vertical="center"/>
    </xf>
    <xf numFmtId="0" fontId="4" fillId="0" borderId="0" xfId="71" applyFont="1" applyFill="1" applyBorder="1" applyProtection="1"/>
    <xf numFmtId="167" fontId="4" fillId="0" borderId="0" xfId="71" applyNumberFormat="1" applyFont="1" applyFill="1" applyBorder="1" applyProtection="1"/>
    <xf numFmtId="0" fontId="1" fillId="0" borderId="0" xfId="21" applyFont="1" applyFill="1" applyBorder="1" applyAlignment="1" applyProtection="1"/>
    <xf numFmtId="0" fontId="1" fillId="0" borderId="0" xfId="21" applyFont="1" applyFill="1" applyBorder="1" applyAlignment="1" applyProtection="1">
      <alignment vertical="center"/>
    </xf>
    <xf numFmtId="0" fontId="4" fillId="0" borderId="9" xfId="71" applyFont="1" applyFill="1" applyBorder="1" applyProtection="1"/>
    <xf numFmtId="167" fontId="4" fillId="27" borderId="0" xfId="71" applyNumberFormat="1" applyFont="1" applyFill="1" applyBorder="1" applyAlignment="1" applyProtection="1">
      <alignment vertical="center"/>
    </xf>
    <xf numFmtId="2" fontId="4" fillId="27" borderId="0" xfId="71" applyNumberFormat="1" applyFont="1" applyFill="1" applyBorder="1" applyAlignment="1" applyProtection="1">
      <alignment vertical="center"/>
    </xf>
    <xf numFmtId="0" fontId="1" fillId="0" borderId="10" xfId="21" applyFont="1" applyFill="1" applyBorder="1" applyAlignment="1" applyProtection="1">
      <alignment vertical="center"/>
    </xf>
    <xf numFmtId="0" fontId="1" fillId="0" borderId="9" xfId="21" applyFont="1" applyFill="1" applyBorder="1" applyAlignment="1" applyProtection="1">
      <alignment vertical="center"/>
    </xf>
    <xf numFmtId="0" fontId="1" fillId="0" borderId="7" xfId="71" applyFont="1" applyFill="1" applyBorder="1" applyProtection="1"/>
    <xf numFmtId="167" fontId="4" fillId="26" borderId="27" xfId="71" applyNumberFormat="1" applyFont="1" applyFill="1" applyBorder="1" applyAlignment="1" applyProtection="1">
      <alignment horizontal="right" vertical="center"/>
    </xf>
    <xf numFmtId="0" fontId="4" fillId="26" borderId="27" xfId="71" applyFont="1" applyFill="1" applyBorder="1" applyAlignment="1" applyProtection="1">
      <alignment horizontal="left" vertical="center" wrapText="1"/>
    </xf>
    <xf numFmtId="2" fontId="4" fillId="26" borderId="27" xfId="71" applyNumberFormat="1" applyFont="1" applyFill="1" applyBorder="1" applyAlignment="1" applyProtection="1">
      <alignment horizontal="right" vertical="center"/>
    </xf>
    <xf numFmtId="0" fontId="1" fillId="26" borderId="6" xfId="71" applyFont="1" applyFill="1" applyBorder="1" applyProtection="1"/>
    <xf numFmtId="1" fontId="2" fillId="2" borderId="0" xfId="21" applyNumberFormat="1" applyFont="1" applyFill="1" applyBorder="1" applyAlignment="1" applyProtection="1">
      <alignment vertical="center"/>
    </xf>
    <xf numFmtId="1" fontId="2" fillId="2" borderId="21" xfId="21" applyNumberFormat="1" applyFont="1" applyFill="1" applyBorder="1" applyAlignment="1" applyProtection="1">
      <alignment horizontal="center" vertical="center"/>
    </xf>
    <xf numFmtId="0" fontId="27" fillId="25" borderId="21" xfId="21" applyFont="1" applyFill="1" applyBorder="1" applyAlignment="1" applyProtection="1">
      <alignment horizontal="center" vertical="center"/>
    </xf>
    <xf numFmtId="0" fontId="27" fillId="25" borderId="0" xfId="21" applyFont="1" applyFill="1" applyBorder="1" applyAlignment="1" applyProtection="1">
      <alignment vertical="center"/>
    </xf>
    <xf numFmtId="0" fontId="4" fillId="0" borderId="10" xfId="71" applyFont="1" applyFill="1" applyBorder="1" applyAlignment="1" applyProtection="1">
      <alignment horizontal="right"/>
    </xf>
    <xf numFmtId="0" fontId="1" fillId="0" borderId="5" xfId="71" applyFont="1" applyBorder="1" applyAlignment="1" applyProtection="1"/>
    <xf numFmtId="0" fontId="1" fillId="0" borderId="4" xfId="71" applyFont="1" applyBorder="1" applyAlignment="1" applyProtection="1"/>
    <xf numFmtId="0" fontId="1" fillId="0" borderId="10" xfId="71" applyFont="1" applyBorder="1" applyAlignment="1" applyProtection="1"/>
    <xf numFmtId="0" fontId="1" fillId="0" borderId="0" xfId="71" applyFont="1" applyBorder="1" applyAlignment="1" applyProtection="1"/>
    <xf numFmtId="0" fontId="1" fillId="0" borderId="7" xfId="71" applyFont="1" applyBorder="1" applyAlignment="1" applyProtection="1"/>
    <xf numFmtId="0" fontId="1" fillId="0" borderId="27" xfId="71" applyFont="1" applyBorder="1" applyAlignment="1" applyProtection="1"/>
    <xf numFmtId="0" fontId="30" fillId="0" borderId="0" xfId="70" applyFont="1" applyFill="1" applyBorder="1" applyAlignment="1" applyProtection="1">
      <alignment horizontal="center" vertical="center" wrapText="1"/>
    </xf>
    <xf numFmtId="0" fontId="2" fillId="2" borderId="0" xfId="150" applyFont="1" applyFill="1" applyBorder="1" applyAlignment="1" applyProtection="1">
      <alignment horizontal="left" vertical="center"/>
    </xf>
    <xf numFmtId="0" fontId="27" fillId="26" borderId="0" xfId="150" applyFont="1" applyFill="1" applyBorder="1" applyAlignment="1" applyProtection="1">
      <alignment vertical="center"/>
    </xf>
    <xf numFmtId="0" fontId="57" fillId="26" borderId="4" xfId="68" applyFont="1" applyFill="1" applyBorder="1" applyAlignment="1" applyProtection="1">
      <alignment vertical="center"/>
    </xf>
    <xf numFmtId="0" fontId="2" fillId="26" borderId="4" xfId="71" applyFont="1" applyFill="1" applyBorder="1" applyAlignment="1" applyProtection="1">
      <alignment vertical="center" wrapText="1"/>
    </xf>
    <xf numFmtId="0" fontId="2" fillId="26" borderId="8" xfId="71" applyFont="1" applyFill="1" applyBorder="1" applyAlignment="1" applyProtection="1">
      <alignment vertical="center" wrapText="1"/>
    </xf>
    <xf numFmtId="0" fontId="2" fillId="2" borderId="0" xfId="150" applyFont="1" applyFill="1" applyBorder="1" applyAlignment="1" applyProtection="1">
      <alignment vertical="center"/>
    </xf>
    <xf numFmtId="0" fontId="1" fillId="0" borderId="0" xfId="21" applyFont="1" applyFill="1" applyBorder="1" applyAlignment="1" applyProtection="1">
      <alignment horizontal="left"/>
    </xf>
    <xf numFmtId="0" fontId="2" fillId="2" borderId="0" xfId="150" applyFont="1" applyFill="1" applyBorder="1" applyAlignment="1" applyProtection="1">
      <alignment vertical="center" wrapText="1"/>
    </xf>
    <xf numFmtId="0" fontId="1" fillId="26" borderId="0" xfId="71" applyFont="1" applyFill="1" applyBorder="1" applyAlignment="1" applyProtection="1">
      <alignment horizontal="center" vertical="center" wrapText="1"/>
    </xf>
    <xf numFmtId="0" fontId="1" fillId="0" borderId="10" xfId="21" applyFont="1" applyFill="1" applyBorder="1" applyAlignment="1" applyProtection="1"/>
    <xf numFmtId="0" fontId="1" fillId="0" borderId="9" xfId="21" applyFont="1" applyFill="1" applyBorder="1" applyAlignment="1" applyProtection="1"/>
    <xf numFmtId="0" fontId="28" fillId="0" borderId="7" xfId="21" applyFont="1" applyFill="1" applyBorder="1" applyAlignment="1" applyProtection="1"/>
    <xf numFmtId="0" fontId="28" fillId="0" borderId="6" xfId="21" applyFont="1" applyFill="1" applyBorder="1" applyAlignment="1" applyProtection="1"/>
    <xf numFmtId="0" fontId="56" fillId="0" borderId="0" xfId="211" applyFont="1" applyBorder="1" applyAlignment="1" applyProtection="1">
      <alignment horizontal="center" vertical="top"/>
    </xf>
    <xf numFmtId="0" fontId="4" fillId="0" borderId="0" xfId="71" applyFont="1" applyFill="1" applyBorder="1" applyAlignment="1" applyProtection="1">
      <alignment horizontal="center" vertical="center" wrapText="1"/>
    </xf>
    <xf numFmtId="0" fontId="56" fillId="0" borderId="8" xfId="211" applyFont="1" applyBorder="1" applyAlignment="1" applyProtection="1">
      <alignment horizontal="center" vertical="top"/>
    </xf>
    <xf numFmtId="0" fontId="56" fillId="0" borderId="9" xfId="211" applyFont="1" applyBorder="1" applyAlignment="1" applyProtection="1">
      <alignment horizontal="center" vertical="top"/>
    </xf>
    <xf numFmtId="0" fontId="56" fillId="0" borderId="24" xfId="211" applyFont="1" applyBorder="1" applyAlignment="1" applyProtection="1">
      <alignment horizontal="center" vertical="top"/>
    </xf>
    <xf numFmtId="0" fontId="61" fillId="25" borderId="37" xfId="68" applyFont="1" applyFill="1" applyBorder="1" applyAlignment="1" applyProtection="1">
      <alignment horizontal="center" vertical="center"/>
    </xf>
    <xf numFmtId="0" fontId="1" fillId="0" borderId="38" xfId="71" applyFont="1" applyFill="1" applyBorder="1" applyProtection="1"/>
    <xf numFmtId="0" fontId="30" fillId="0" borderId="0" xfId="70" applyFont="1" applyFill="1" applyBorder="1" applyAlignment="1" applyProtection="1">
      <alignment horizontal="center" vertical="center" wrapText="1"/>
    </xf>
    <xf numFmtId="0" fontId="3" fillId="0" borderId="21" xfId="71" applyFont="1" applyBorder="1" applyAlignment="1" applyProtection="1">
      <alignment horizontal="center" vertical="center" wrapText="1"/>
    </xf>
    <xf numFmtId="0" fontId="58" fillId="0" borderId="21" xfId="71" applyFont="1" applyBorder="1" applyAlignment="1" applyProtection="1">
      <alignment horizontal="left" vertical="center"/>
    </xf>
    <xf numFmtId="0" fontId="4" fillId="0" borderId="30" xfId="71" applyFont="1" applyFill="1" applyBorder="1" applyAlignment="1" applyProtection="1">
      <alignment vertical="center" wrapText="1"/>
    </xf>
    <xf numFmtId="0" fontId="4" fillId="0" borderId="29" xfId="71" applyFont="1" applyFill="1" applyBorder="1" applyAlignment="1" applyProtection="1">
      <alignment vertical="center" wrapText="1"/>
    </xf>
    <xf numFmtId="167" fontId="4" fillId="26" borderId="30" xfId="71" applyNumberFormat="1" applyFont="1" applyFill="1" applyBorder="1" applyAlignment="1" applyProtection="1">
      <alignment horizontal="center" vertical="center"/>
      <protection locked="0"/>
    </xf>
    <xf numFmtId="167" fontId="4" fillId="26" borderId="29" xfId="71" applyNumberFormat="1" applyFont="1" applyFill="1" applyBorder="1" applyAlignment="1" applyProtection="1">
      <alignment horizontal="center" vertical="center"/>
      <protection locked="0"/>
    </xf>
    <xf numFmtId="167" fontId="4" fillId="26" borderId="28" xfId="71" applyNumberFormat="1" applyFont="1" applyFill="1" applyBorder="1" applyAlignment="1" applyProtection="1">
      <alignment horizontal="center" vertical="center"/>
      <protection locked="0"/>
    </xf>
    <xf numFmtId="0" fontId="4" fillId="0" borderId="34" xfId="71" applyFont="1" applyFill="1" applyBorder="1" applyAlignment="1" applyProtection="1">
      <alignment horizontal="left" vertical="center" wrapText="1"/>
    </xf>
    <xf numFmtId="0" fontId="4" fillId="0" borderId="35" xfId="71" applyFont="1" applyFill="1" applyBorder="1" applyAlignment="1" applyProtection="1">
      <alignment horizontal="left" vertical="center" wrapText="1"/>
    </xf>
    <xf numFmtId="0" fontId="59" fillId="0" borderId="35" xfId="71" applyFont="1" applyFill="1" applyBorder="1" applyAlignment="1" applyProtection="1">
      <alignment horizontal="center" vertical="center" wrapText="1"/>
    </xf>
    <xf numFmtId="167" fontId="3" fillId="0" borderId="34" xfId="71" applyNumberFormat="1" applyFont="1" applyBorder="1" applyAlignment="1" applyProtection="1">
      <alignment horizontal="center" vertical="center"/>
    </xf>
    <xf numFmtId="167" fontId="3" fillId="0" borderId="35" xfId="71" applyNumberFormat="1" applyFont="1" applyBorder="1" applyAlignment="1" applyProtection="1">
      <alignment horizontal="center" vertical="center"/>
    </xf>
    <xf numFmtId="167" fontId="3" fillId="0" borderId="36" xfId="71" applyNumberFormat="1" applyFont="1" applyBorder="1" applyAlignment="1" applyProtection="1">
      <alignment horizontal="center" vertical="center"/>
    </xf>
    <xf numFmtId="0" fontId="1" fillId="26" borderId="0" xfId="71" applyFont="1" applyFill="1" applyBorder="1" applyAlignment="1" applyProtection="1">
      <alignment horizontal="left" vertical="center" wrapText="1"/>
    </xf>
    <xf numFmtId="168" fontId="1" fillId="26" borderId="0" xfId="71" applyNumberFormat="1" applyFont="1" applyFill="1" applyBorder="1" applyAlignment="1" applyProtection="1">
      <alignment horizontal="right" vertical="center" wrapText="1"/>
      <protection locked="0"/>
    </xf>
    <xf numFmtId="168" fontId="1" fillId="26" borderId="0" xfId="71" applyNumberFormat="1" applyFont="1" applyFill="1" applyBorder="1" applyAlignment="1" applyProtection="1">
      <alignment horizontal="left" vertical="center" wrapText="1"/>
      <protection locked="0"/>
    </xf>
    <xf numFmtId="0" fontId="4" fillId="26" borderId="10" xfId="71" applyFont="1" applyFill="1" applyBorder="1" applyAlignment="1" applyProtection="1">
      <alignment horizontal="center" vertical="center" wrapText="1"/>
    </xf>
    <xf numFmtId="0" fontId="4" fillId="26" borderId="0" xfId="71" applyFont="1" applyFill="1" applyBorder="1" applyAlignment="1" applyProtection="1">
      <alignment horizontal="center" vertical="center" wrapText="1"/>
    </xf>
    <xf numFmtId="0" fontId="4" fillId="26" borderId="9" xfId="71" applyFont="1" applyFill="1" applyBorder="1" applyAlignment="1" applyProtection="1">
      <alignment horizontal="center" vertical="center" wrapText="1"/>
    </xf>
    <xf numFmtId="0" fontId="3" fillId="0" borderId="4" xfId="71" applyFont="1" applyFill="1" applyBorder="1" applyAlignment="1" applyProtection="1">
      <alignment horizontal="left" vertical="top"/>
    </xf>
    <xf numFmtId="0" fontId="56" fillId="0" borderId="4" xfId="211" applyFont="1" applyBorder="1" applyAlignment="1" applyProtection="1">
      <alignment horizontal="justify" vertical="center"/>
      <protection locked="0"/>
    </xf>
    <xf numFmtId="0" fontId="4" fillId="26" borderId="0" xfId="71" applyFont="1" applyFill="1" applyBorder="1" applyAlignment="1" applyProtection="1">
      <alignment horizontal="left" vertical="center" wrapText="1"/>
    </xf>
    <xf numFmtId="0" fontId="3" fillId="0" borderId="0" xfId="71" applyFont="1" applyFill="1" applyBorder="1" applyAlignment="1" applyProtection="1">
      <alignment horizontal="justify" vertical="top"/>
      <protection locked="0"/>
    </xf>
    <xf numFmtId="0" fontId="3" fillId="0" borderId="23" xfId="71" applyFont="1" applyFill="1" applyBorder="1" applyAlignment="1" applyProtection="1">
      <alignment horizontal="justify" vertical="top"/>
      <protection locked="0"/>
    </xf>
    <xf numFmtId="0" fontId="3" fillId="0" borderId="5" xfId="71" applyFont="1" applyFill="1" applyBorder="1" applyAlignment="1" applyProtection="1">
      <alignment horizontal="center" vertical="center"/>
    </xf>
    <xf numFmtId="0" fontId="3" fillId="0" borderId="4" xfId="71" applyFont="1" applyFill="1" applyBorder="1" applyAlignment="1" applyProtection="1">
      <alignment horizontal="center" vertical="center"/>
    </xf>
    <xf numFmtId="0" fontId="3" fillId="0" borderId="8" xfId="71" applyFont="1" applyFill="1" applyBorder="1" applyAlignment="1" applyProtection="1">
      <alignment horizontal="center" vertical="center"/>
    </xf>
    <xf numFmtId="0" fontId="4" fillId="26" borderId="30" xfId="71" applyFont="1" applyFill="1" applyBorder="1" applyAlignment="1" applyProtection="1">
      <alignment horizontal="left" vertical="center" wrapText="1"/>
    </xf>
    <xf numFmtId="0" fontId="4" fillId="26" borderId="29" xfId="71" applyFont="1" applyFill="1" applyBorder="1" applyAlignment="1" applyProtection="1">
      <alignment horizontal="left" vertical="center" wrapText="1"/>
    </xf>
    <xf numFmtId="0" fontId="4" fillId="26" borderId="39" xfId="71" applyFont="1" applyFill="1" applyBorder="1" applyAlignment="1" applyProtection="1">
      <alignment horizontal="center" vertical="center"/>
      <protection locked="0"/>
    </xf>
    <xf numFmtId="0" fontId="4" fillId="26" borderId="41" xfId="71" applyFont="1" applyFill="1" applyBorder="1" applyAlignment="1" applyProtection="1">
      <alignment horizontal="center" vertical="center"/>
      <protection locked="0"/>
    </xf>
    <xf numFmtId="0" fontId="4" fillId="26" borderId="42" xfId="71" applyFont="1" applyFill="1" applyBorder="1" applyAlignment="1" applyProtection="1">
      <alignment horizontal="center" vertical="center"/>
      <protection locked="0"/>
    </xf>
    <xf numFmtId="0" fontId="4" fillId="0" borderId="7" xfId="71" applyFont="1" applyFill="1" applyBorder="1" applyAlignment="1" applyProtection="1">
      <alignment horizontal="center" vertical="center"/>
    </xf>
    <xf numFmtId="0" fontId="4" fillId="0" borderId="6" xfId="71" applyFont="1" applyFill="1" applyBorder="1" applyAlignment="1" applyProtection="1">
      <alignment horizontal="center" vertical="center"/>
    </xf>
    <xf numFmtId="0" fontId="4" fillId="26" borderId="30" xfId="71" applyFont="1" applyFill="1" applyBorder="1" applyAlignment="1" applyProtection="1">
      <alignment horizontal="center" vertical="center"/>
      <protection locked="0"/>
    </xf>
    <xf numFmtId="0" fontId="4" fillId="26" borderId="29" xfId="71" applyFont="1" applyFill="1" applyBorder="1" applyAlignment="1" applyProtection="1">
      <alignment horizontal="center" vertical="center"/>
      <protection locked="0"/>
    </xf>
    <xf numFmtId="0" fontId="4" fillId="26" borderId="28" xfId="71" applyFont="1" applyFill="1" applyBorder="1" applyAlignment="1" applyProtection="1">
      <alignment horizontal="center" vertical="center"/>
      <protection locked="0"/>
    </xf>
    <xf numFmtId="0" fontId="4" fillId="0" borderId="10" xfId="71" applyFont="1" applyFill="1" applyBorder="1" applyAlignment="1" applyProtection="1">
      <alignment horizontal="center" vertical="center"/>
    </xf>
    <xf numFmtId="0" fontId="4" fillId="0" borderId="9" xfId="71" applyFont="1" applyFill="1" applyBorder="1" applyAlignment="1" applyProtection="1">
      <alignment horizontal="center" vertical="center"/>
    </xf>
    <xf numFmtId="0" fontId="4" fillId="26" borderId="39" xfId="71" applyFont="1" applyFill="1" applyBorder="1" applyAlignment="1" applyProtection="1">
      <alignment horizontal="left" vertical="center" wrapText="1"/>
    </xf>
    <xf numFmtId="0" fontId="4" fillId="26" borderId="41" xfId="71" applyFont="1" applyFill="1" applyBorder="1" applyAlignment="1" applyProtection="1">
      <alignment horizontal="left" vertical="center" wrapText="1"/>
    </xf>
    <xf numFmtId="0" fontId="4" fillId="26" borderId="40" xfId="71" applyFont="1" applyFill="1" applyBorder="1" applyAlignment="1" applyProtection="1">
      <alignment horizontal="left" vertical="center" wrapText="1"/>
    </xf>
    <xf numFmtId="0" fontId="4" fillId="26" borderId="43" xfId="71" applyFont="1" applyFill="1" applyBorder="1" applyAlignment="1" applyProtection="1">
      <alignment horizontal="left" vertical="center" wrapText="1"/>
    </xf>
    <xf numFmtId="0" fontId="5" fillId="0" borderId="5" xfId="71" applyFont="1" applyFill="1" applyBorder="1" applyAlignment="1" applyProtection="1">
      <alignment horizontal="center" vertical="center" wrapText="1"/>
    </xf>
    <xf numFmtId="0" fontId="5" fillId="0" borderId="8" xfId="71" applyFont="1" applyFill="1" applyBorder="1" applyAlignment="1" applyProtection="1">
      <alignment horizontal="center" vertical="center" wrapText="1"/>
    </xf>
    <xf numFmtId="0" fontId="5" fillId="0" borderId="10" xfId="71" applyFont="1" applyFill="1" applyBorder="1" applyAlignment="1" applyProtection="1">
      <alignment horizontal="center" vertical="center" wrapText="1"/>
    </xf>
    <xf numFmtId="0" fontId="5" fillId="0" borderId="9" xfId="71" applyFont="1" applyFill="1" applyBorder="1" applyAlignment="1" applyProtection="1">
      <alignment horizontal="center" vertical="center" wrapText="1"/>
    </xf>
    <xf numFmtId="0" fontId="4" fillId="26" borderId="30" xfId="71" applyFont="1" applyFill="1" applyBorder="1" applyAlignment="1" applyProtection="1">
      <alignment horizontal="center" vertical="center"/>
    </xf>
    <xf numFmtId="0" fontId="4" fillId="26" borderId="29" xfId="71" applyFont="1" applyFill="1" applyBorder="1" applyAlignment="1" applyProtection="1">
      <alignment horizontal="center" vertical="center"/>
    </xf>
    <xf numFmtId="0" fontId="4" fillId="26" borderId="28" xfId="71" applyFont="1" applyFill="1" applyBorder="1" applyAlignment="1" applyProtection="1">
      <alignment horizontal="center" vertical="center"/>
    </xf>
    <xf numFmtId="0" fontId="4" fillId="26" borderId="30" xfId="71" applyFont="1" applyFill="1" applyBorder="1" applyAlignment="1" applyProtection="1">
      <alignment vertical="center"/>
    </xf>
    <xf numFmtId="0" fontId="4" fillId="26" borderId="29" xfId="71" applyFont="1" applyFill="1" applyBorder="1" applyAlignment="1" applyProtection="1">
      <alignment vertical="center"/>
    </xf>
    <xf numFmtId="0" fontId="5" fillId="28" borderId="20" xfId="71" applyFont="1" applyFill="1" applyBorder="1" applyAlignment="1" applyProtection="1">
      <alignment horizontal="center" vertical="center" wrapText="1"/>
    </xf>
    <xf numFmtId="0" fontId="5" fillId="28" borderId="25" xfId="71" applyFont="1" applyFill="1" applyBorder="1" applyAlignment="1" applyProtection="1">
      <alignment horizontal="center" vertical="center" wrapText="1"/>
    </xf>
    <xf numFmtId="0" fontId="5" fillId="28" borderId="26" xfId="71" applyFont="1" applyFill="1" applyBorder="1" applyAlignment="1" applyProtection="1">
      <alignment horizontal="center" vertical="center" wrapText="1"/>
    </xf>
    <xf numFmtId="0" fontId="5" fillId="28" borderId="3" xfId="71" applyFont="1" applyFill="1" applyBorder="1" applyAlignment="1" applyProtection="1">
      <alignment horizontal="center" vertical="center"/>
    </xf>
    <xf numFmtId="0" fontId="5" fillId="28" borderId="1" xfId="71" applyFont="1" applyFill="1" applyBorder="1" applyAlignment="1" applyProtection="1">
      <alignment horizontal="center" vertical="center"/>
    </xf>
    <xf numFmtId="0" fontId="4" fillId="0" borderId="30" xfId="71" applyFont="1" applyFill="1" applyBorder="1" applyAlignment="1" applyProtection="1">
      <alignment horizontal="left" wrapText="1"/>
    </xf>
    <xf numFmtId="0" fontId="4" fillId="0" borderId="29" xfId="71" applyFont="1" applyFill="1" applyBorder="1" applyAlignment="1" applyProtection="1">
      <alignment horizontal="left" wrapText="1"/>
    </xf>
    <xf numFmtId="0" fontId="42" fillId="28" borderId="20" xfId="71" applyFont="1" applyFill="1" applyBorder="1" applyAlignment="1" applyProtection="1">
      <alignment horizontal="center" vertical="center" wrapText="1"/>
    </xf>
    <xf numFmtId="0" fontId="42" fillId="28" borderId="26" xfId="71" applyFont="1" applyFill="1" applyBorder="1" applyAlignment="1" applyProtection="1">
      <alignment horizontal="center" vertical="center" wrapText="1"/>
    </xf>
    <xf numFmtId="0" fontId="4" fillId="0" borderId="30" xfId="71" applyFont="1" applyFill="1" applyBorder="1" applyAlignment="1" applyProtection="1">
      <alignment horizontal="left" vertical="center" wrapText="1"/>
    </xf>
    <xf numFmtId="0" fontId="4" fillId="0" borderId="29" xfId="71" applyFont="1" applyFill="1" applyBorder="1" applyAlignment="1" applyProtection="1">
      <alignment horizontal="left" vertical="center" wrapText="1"/>
    </xf>
    <xf numFmtId="1" fontId="4" fillId="26" borderId="30" xfId="71" applyNumberFormat="1" applyFont="1" applyFill="1" applyBorder="1" applyAlignment="1" applyProtection="1">
      <alignment horizontal="center" vertical="center"/>
      <protection locked="0"/>
    </xf>
    <xf numFmtId="1" fontId="4" fillId="26" borderId="29" xfId="71" applyNumberFormat="1" applyFont="1" applyFill="1" applyBorder="1" applyAlignment="1" applyProtection="1">
      <alignment horizontal="center" vertical="center"/>
      <protection locked="0"/>
    </xf>
    <xf numFmtId="1" fontId="4" fillId="26" borderId="28" xfId="71" applyNumberFormat="1" applyFont="1" applyFill="1" applyBorder="1" applyAlignment="1" applyProtection="1">
      <alignment horizontal="center" vertical="center"/>
      <protection locked="0"/>
    </xf>
    <xf numFmtId="0" fontId="5" fillId="25" borderId="3" xfId="71" applyFont="1" applyFill="1" applyBorder="1" applyAlignment="1" applyProtection="1">
      <alignment horizontal="center" vertical="center" wrapText="1"/>
    </xf>
    <xf numFmtId="0" fontId="5" fillId="25" borderId="2" xfId="71" applyFont="1" applyFill="1" applyBorder="1" applyAlignment="1" applyProtection="1">
      <alignment horizontal="center" vertical="center" wrapText="1"/>
    </xf>
    <xf numFmtId="0" fontId="5" fillId="25" borderId="1" xfId="71" applyFont="1" applyFill="1" applyBorder="1" applyAlignment="1" applyProtection="1">
      <alignment horizontal="center" vertical="center" wrapText="1"/>
    </xf>
    <xf numFmtId="0" fontId="5" fillId="0" borderId="5" xfId="21" applyFont="1" applyFill="1" applyBorder="1" applyAlignment="1" applyProtection="1">
      <alignment horizontal="center" vertical="center"/>
    </xf>
    <xf numFmtId="0" fontId="5" fillId="0" borderId="4" xfId="21" applyFont="1" applyFill="1" applyBorder="1" applyAlignment="1" applyProtection="1">
      <alignment horizontal="center" vertical="center"/>
    </xf>
    <xf numFmtId="0" fontId="5" fillId="0" borderId="8" xfId="21" applyFont="1" applyFill="1" applyBorder="1" applyAlignment="1" applyProtection="1">
      <alignment horizontal="center" vertical="center"/>
    </xf>
    <xf numFmtId="0" fontId="4" fillId="26" borderId="31" xfId="71" applyFont="1" applyFill="1" applyBorder="1" applyAlignment="1" applyProtection="1">
      <alignment vertical="center"/>
    </xf>
    <xf numFmtId="0" fontId="4" fillId="26" borderId="32" xfId="71" applyFont="1" applyFill="1" applyBorder="1" applyAlignment="1" applyProtection="1">
      <alignment vertical="center"/>
    </xf>
    <xf numFmtId="0" fontId="4" fillId="26" borderId="31" xfId="71" applyFont="1" applyFill="1" applyBorder="1" applyAlignment="1" applyProtection="1">
      <alignment horizontal="center" vertical="center"/>
    </xf>
    <xf numFmtId="0" fontId="4" fillId="26" borderId="32" xfId="71" applyFont="1" applyFill="1" applyBorder="1" applyAlignment="1" applyProtection="1">
      <alignment horizontal="center" vertical="center"/>
    </xf>
    <xf numFmtId="0" fontId="4" fillId="26" borderId="33" xfId="71" applyFont="1" applyFill="1" applyBorder="1" applyAlignment="1" applyProtection="1">
      <alignment horizontal="center" vertical="center"/>
    </xf>
    <xf numFmtId="0" fontId="4" fillId="0" borderId="10" xfId="21" applyFont="1" applyFill="1" applyBorder="1" applyAlignment="1" applyProtection="1">
      <alignment horizontal="center"/>
    </xf>
    <xf numFmtId="0" fontId="4" fillId="0" borderId="0" xfId="21" applyFont="1" applyFill="1" applyBorder="1" applyAlignment="1" applyProtection="1">
      <alignment horizontal="center"/>
    </xf>
    <xf numFmtId="0" fontId="4" fillId="0" borderId="9" xfId="21" applyFont="1" applyFill="1" applyBorder="1" applyAlignment="1" applyProtection="1">
      <alignment horizontal="center"/>
    </xf>
    <xf numFmtId="0" fontId="27" fillId="26" borderId="10" xfId="71" applyFont="1" applyFill="1" applyBorder="1" applyAlignment="1" applyProtection="1">
      <alignment horizontal="left" vertical="center" wrapText="1"/>
    </xf>
    <xf numFmtId="0" fontId="27" fillId="26" borderId="0" xfId="71" applyFont="1" applyFill="1" applyBorder="1" applyAlignment="1" applyProtection="1">
      <alignment horizontal="left" vertical="center" wrapText="1"/>
    </xf>
    <xf numFmtId="0" fontId="2" fillId="2" borderId="0" xfId="150" applyFont="1" applyFill="1" applyBorder="1" applyAlignment="1" applyProtection="1">
      <alignment horizontal="left" vertical="center"/>
    </xf>
    <xf numFmtId="0" fontId="2" fillId="2" borderId="0" xfId="150" applyFont="1" applyFill="1" applyBorder="1" applyAlignment="1" applyProtection="1">
      <alignment horizontal="center" vertical="center"/>
    </xf>
    <xf numFmtId="0" fontId="27" fillId="26" borderId="0" xfId="150" applyFont="1" applyFill="1" applyBorder="1" applyAlignment="1" applyProtection="1">
      <alignment vertical="center"/>
    </xf>
    <xf numFmtId="0" fontId="5" fillId="0" borderId="5" xfId="21" applyFont="1" applyFill="1" applyBorder="1" applyAlignment="1" applyProtection="1">
      <alignment horizontal="center"/>
    </xf>
    <xf numFmtId="0" fontId="5" fillId="0" borderId="8" xfId="21" applyFont="1" applyFill="1" applyBorder="1" applyAlignment="1" applyProtection="1">
      <alignment horizontal="center"/>
    </xf>
    <xf numFmtId="0" fontId="33" fillId="26" borderId="0" xfId="71" applyFont="1" applyFill="1" applyBorder="1" applyAlignment="1" applyProtection="1">
      <alignment horizontal="right" vertical="center"/>
    </xf>
    <xf numFmtId="0" fontId="4" fillId="0" borderId="10" xfId="21" applyFont="1" applyFill="1" applyBorder="1" applyAlignment="1" applyProtection="1"/>
    <xf numFmtId="0" fontId="4" fillId="0" borderId="9" xfId="21" applyFont="1" applyFill="1" applyBorder="1" applyAlignment="1" applyProtection="1"/>
    <xf numFmtId="0" fontId="28" fillId="26" borderId="0" xfId="150" applyFont="1" applyFill="1" applyBorder="1" applyAlignment="1" applyProtection="1">
      <alignment horizontal="right" vertical="center"/>
    </xf>
    <xf numFmtId="0" fontId="1" fillId="26" borderId="10" xfId="21" applyFont="1" applyFill="1" applyBorder="1" applyAlignment="1" applyProtection="1"/>
    <xf numFmtId="0" fontId="1" fillId="26" borderId="9" xfId="21" applyFont="1" applyFill="1" applyBorder="1" applyAlignment="1" applyProtection="1"/>
    <xf numFmtId="0" fontId="1" fillId="0" borderId="10" xfId="21" applyFont="1" applyFill="1" applyBorder="1" applyAlignment="1" applyProtection="1">
      <alignment horizontal="left"/>
    </xf>
    <xf numFmtId="0" fontId="1" fillId="0" borderId="9" xfId="21" applyFont="1" applyFill="1" applyBorder="1" applyAlignment="1" applyProtection="1">
      <alignment horizontal="left"/>
    </xf>
  </cellXfs>
  <cellStyles count="540">
    <cellStyle name="20% - Accent1" xfId="295"/>
    <cellStyle name="20% - Accent1 2" xfId="296"/>
    <cellStyle name="20% - Accent1 2 2" xfId="427"/>
    <cellStyle name="20% - Accent1 3" xfId="428"/>
    <cellStyle name="20% - Accent2" xfId="297"/>
    <cellStyle name="20% - Accent2 2" xfId="298"/>
    <cellStyle name="20% - Accent2 2 2" xfId="429"/>
    <cellStyle name="20% - Accent2 3" xfId="430"/>
    <cellStyle name="20% - Accent3" xfId="299"/>
    <cellStyle name="20% - Accent3 2" xfId="300"/>
    <cellStyle name="20% - Accent3 2 2" xfId="431"/>
    <cellStyle name="20% - Accent3 3" xfId="432"/>
    <cellStyle name="20% - Accent4" xfId="301"/>
    <cellStyle name="20% - Accent4 2" xfId="302"/>
    <cellStyle name="20% - Accent4 2 2" xfId="433"/>
    <cellStyle name="20% - Accent4 3" xfId="434"/>
    <cellStyle name="20% - Accent5" xfId="303"/>
    <cellStyle name="20% - Accent5 2" xfId="304"/>
    <cellStyle name="20% - Accent5 2 2" xfId="435"/>
    <cellStyle name="20% - Accent5 3" xfId="436"/>
    <cellStyle name="20% - Accent6" xfId="305"/>
    <cellStyle name="20% - Accent6 2" xfId="306"/>
    <cellStyle name="20% - Accent6 2 2" xfId="437"/>
    <cellStyle name="20% - Accent6 3" xfId="438"/>
    <cellStyle name="20% - Énfasis1 2" xfId="22"/>
    <cellStyle name="20% - Énfasis1 2 2" xfId="307"/>
    <cellStyle name="20% - Énfasis1 2 2 2" xfId="439"/>
    <cellStyle name="20% - Énfasis1 2 3" xfId="440"/>
    <cellStyle name="20% - Énfasis2 2" xfId="23"/>
    <cellStyle name="20% - Énfasis2 2 2" xfId="308"/>
    <cellStyle name="20% - Énfasis2 2 2 2" xfId="441"/>
    <cellStyle name="20% - Énfasis2 2 3" xfId="442"/>
    <cellStyle name="20% - Énfasis3 2" xfId="24"/>
    <cellStyle name="20% - Énfasis3 2 2" xfId="309"/>
    <cellStyle name="20% - Énfasis3 2 2 2" xfId="443"/>
    <cellStyle name="20% - Énfasis3 2 3" xfId="444"/>
    <cellStyle name="20% - Énfasis4 2" xfId="25"/>
    <cellStyle name="20% - Énfasis4 2 2" xfId="310"/>
    <cellStyle name="20% - Énfasis4 2 2 2" xfId="445"/>
    <cellStyle name="20% - Énfasis4 2 3" xfId="446"/>
    <cellStyle name="20% - Énfasis5 2" xfId="26"/>
    <cellStyle name="20% - Énfasis5 2 2" xfId="311"/>
    <cellStyle name="20% - Énfasis5 2 2 2" xfId="447"/>
    <cellStyle name="20% - Énfasis5 2 3" xfId="448"/>
    <cellStyle name="20% - Énfasis6 2" xfId="27"/>
    <cellStyle name="20% - Énfasis6 2 2" xfId="312"/>
    <cellStyle name="20% - Énfasis6 2 2 2" xfId="449"/>
    <cellStyle name="20% - Énfasis6 2 3" xfId="450"/>
    <cellStyle name="40% - Accent1" xfId="313"/>
    <cellStyle name="40% - Accent1 2" xfId="314"/>
    <cellStyle name="40% - Accent1 2 2" xfId="451"/>
    <cellStyle name="40% - Accent1 3" xfId="452"/>
    <cellStyle name="40% - Accent2" xfId="315"/>
    <cellStyle name="40% - Accent2 2" xfId="316"/>
    <cellStyle name="40% - Accent2 2 2" xfId="453"/>
    <cellStyle name="40% - Accent2 3" xfId="454"/>
    <cellStyle name="40% - Accent3" xfId="317"/>
    <cellStyle name="40% - Accent3 2" xfId="318"/>
    <cellStyle name="40% - Accent3 2 2" xfId="455"/>
    <cellStyle name="40% - Accent3 3" xfId="456"/>
    <cellStyle name="40% - Accent4" xfId="319"/>
    <cellStyle name="40% - Accent4 2" xfId="320"/>
    <cellStyle name="40% - Accent4 2 2" xfId="457"/>
    <cellStyle name="40% - Accent4 3" xfId="458"/>
    <cellStyle name="40% - Accent5" xfId="321"/>
    <cellStyle name="40% - Accent5 2" xfId="322"/>
    <cellStyle name="40% - Accent5 2 2" xfId="459"/>
    <cellStyle name="40% - Accent5 3" xfId="460"/>
    <cellStyle name="40% - Accent6" xfId="323"/>
    <cellStyle name="40% - Accent6 2" xfId="324"/>
    <cellStyle name="40% - Accent6 2 2" xfId="461"/>
    <cellStyle name="40% - Accent6 3" xfId="462"/>
    <cellStyle name="40% - Énfasis1 2" xfId="28"/>
    <cellStyle name="40% - Énfasis1 2 2" xfId="325"/>
    <cellStyle name="40% - Énfasis1 2 2 2" xfId="463"/>
    <cellStyle name="40% - Énfasis1 2 3" xfId="464"/>
    <cellStyle name="40% - Énfasis2 2" xfId="29"/>
    <cellStyle name="40% - Énfasis2 2 2" xfId="326"/>
    <cellStyle name="40% - Énfasis2 2 2 2" xfId="465"/>
    <cellStyle name="40% - Énfasis2 2 3" xfId="466"/>
    <cellStyle name="40% - Énfasis3 2" xfId="30"/>
    <cellStyle name="40% - Énfasis3 2 2" xfId="327"/>
    <cellStyle name="40% - Énfasis3 2 2 2" xfId="467"/>
    <cellStyle name="40% - Énfasis3 2 3" xfId="468"/>
    <cellStyle name="40% - Énfasis4 2" xfId="31"/>
    <cellStyle name="40% - Énfasis4 2 2" xfId="328"/>
    <cellStyle name="40% - Énfasis4 2 2 2" xfId="469"/>
    <cellStyle name="40% - Énfasis4 2 3" xfId="470"/>
    <cellStyle name="40% - Énfasis5 2" xfId="32"/>
    <cellStyle name="40% - Énfasis5 2 2" xfId="329"/>
    <cellStyle name="40% - Énfasis5 2 2 2" xfId="471"/>
    <cellStyle name="40% - Énfasis5 2 3" xfId="472"/>
    <cellStyle name="40% - Énfasis6 2" xfId="33"/>
    <cellStyle name="40% - Énfasis6 2 2" xfId="330"/>
    <cellStyle name="40% - Énfasis6 2 2 2" xfId="473"/>
    <cellStyle name="40% - Énfasis6 2 3" xfId="474"/>
    <cellStyle name="60% - Accent1" xfId="331"/>
    <cellStyle name="60% - Accent1 2" xfId="332"/>
    <cellStyle name="60% - Accent2" xfId="333"/>
    <cellStyle name="60% - Accent2 2" xfId="334"/>
    <cellStyle name="60% - Accent3" xfId="335"/>
    <cellStyle name="60% - Accent3 2" xfId="336"/>
    <cellStyle name="60% - Accent4" xfId="337"/>
    <cellStyle name="60% - Accent4 2" xfId="338"/>
    <cellStyle name="60% - Accent5" xfId="339"/>
    <cellStyle name="60% - Accent5 2" xfId="340"/>
    <cellStyle name="60% - Accent6" xfId="341"/>
    <cellStyle name="60% - Accent6 2" xfId="342"/>
    <cellStyle name="60% - Énfasis1 2" xfId="34"/>
    <cellStyle name="60% - Énfasis1 2 2" xfId="343"/>
    <cellStyle name="60% - Énfasis2 2" xfId="35"/>
    <cellStyle name="60% - Énfasis2 2 2" xfId="344"/>
    <cellStyle name="60% - Énfasis3 2" xfId="36"/>
    <cellStyle name="60% - Énfasis3 2 2" xfId="345"/>
    <cellStyle name="60% - Énfasis4 2" xfId="37"/>
    <cellStyle name="60% - Énfasis4 2 2" xfId="346"/>
    <cellStyle name="60% - Énfasis5 2" xfId="38"/>
    <cellStyle name="60% - Énfasis5 2 2" xfId="347"/>
    <cellStyle name="60% - Énfasis6 2" xfId="39"/>
    <cellStyle name="60% - Énfasis6 2 2" xfId="348"/>
    <cellStyle name="Accent1" xfId="349"/>
    <cellStyle name="Accent1 2" xfId="350"/>
    <cellStyle name="Accent2" xfId="351"/>
    <cellStyle name="Accent2 2" xfId="352"/>
    <cellStyle name="Accent3" xfId="353"/>
    <cellStyle name="Accent3 2" xfId="354"/>
    <cellStyle name="Accent4" xfId="355"/>
    <cellStyle name="Accent4 2" xfId="356"/>
    <cellStyle name="Accent5" xfId="357"/>
    <cellStyle name="Accent5 2" xfId="358"/>
    <cellStyle name="Accent6" xfId="359"/>
    <cellStyle name="Accent6 2" xfId="360"/>
    <cellStyle name="Bad" xfId="361"/>
    <cellStyle name="Bad 2" xfId="362"/>
    <cellStyle name="Buena 2" xfId="40"/>
    <cellStyle name="Buena 2 2" xfId="363"/>
    <cellStyle name="Calculation" xfId="364"/>
    <cellStyle name="Calculation 2" xfId="365"/>
    <cellStyle name="Cálculo 2" xfId="41"/>
    <cellStyle name="Cálculo 2 2" xfId="366"/>
    <cellStyle name="Celda de comprobación 2" xfId="42"/>
    <cellStyle name="Celda de comprobación 2 2" xfId="367"/>
    <cellStyle name="Celda vinculada 2" xfId="43"/>
    <cellStyle name="Celda vinculada 2 2" xfId="368"/>
    <cellStyle name="Check Cell" xfId="369"/>
    <cellStyle name="Check Cell 2" xfId="370"/>
    <cellStyle name="CIENTOS" xfId="151"/>
    <cellStyle name="CIENTOS 2D" xfId="152"/>
    <cellStyle name="CIENTOS 3D" xfId="153"/>
    <cellStyle name="CIENTOS 4D" xfId="154"/>
    <cellStyle name="CIENTOS_Acta 01 Sep15 a Oct 31_07 Rogelio" xfId="155"/>
    <cellStyle name="Comma" xfId="4"/>
    <cellStyle name="Comma [0]" xfId="371"/>
    <cellStyle name="Comma0" xfId="156"/>
    <cellStyle name="Comma0 - Modelo5" xfId="157"/>
    <cellStyle name="Comma1 - Modelo1" xfId="158"/>
    <cellStyle name="Curren - Modelo2" xfId="159"/>
    <cellStyle name="Curren - Modelo6" xfId="160"/>
    <cellStyle name="Currency" xfId="5"/>
    <cellStyle name="Currency [0]" xfId="372"/>
    <cellStyle name="Currency0" xfId="161"/>
    <cellStyle name="Date" xfId="6"/>
    <cellStyle name="Date - Modelo4" xfId="162"/>
    <cellStyle name="Encabezado 4 2" xfId="44"/>
    <cellStyle name="Encabezado 4 2 2" xfId="373"/>
    <cellStyle name="Énfasis1 2" xfId="45"/>
    <cellStyle name="Énfasis1 2 2" xfId="374"/>
    <cellStyle name="Énfasis2 2" xfId="46"/>
    <cellStyle name="Énfasis2 2 2" xfId="375"/>
    <cellStyle name="Énfasis3 2" xfId="47"/>
    <cellStyle name="Énfasis3 2 2" xfId="376"/>
    <cellStyle name="Énfasis4 2" xfId="48"/>
    <cellStyle name="Énfasis4 2 2" xfId="377"/>
    <cellStyle name="Énfasis5 2" xfId="49"/>
    <cellStyle name="Énfasis5 2 2" xfId="378"/>
    <cellStyle name="Énfasis6 2" xfId="50"/>
    <cellStyle name="Énfasis6 2 2" xfId="379"/>
    <cellStyle name="Entrada 2" xfId="51"/>
    <cellStyle name="Entrada 2 2" xfId="380"/>
    <cellStyle name="Estilo 1" xfId="381"/>
    <cellStyle name="Estilo 2" xfId="382"/>
    <cellStyle name="Estilo 3" xfId="383"/>
    <cellStyle name="Euro" xfId="7"/>
    <cellStyle name="Euro 2" xfId="52"/>
    <cellStyle name="Euro 2 2" xfId="65"/>
    <cellStyle name="Euro 3" xfId="163"/>
    <cellStyle name="Euro 4" xfId="164"/>
    <cellStyle name="Euro 5" xfId="165"/>
    <cellStyle name="Euro_ACTAS DE OBRA CONTRATO" xfId="166"/>
    <cellStyle name="Explanatory Text" xfId="384"/>
    <cellStyle name="Explanatory Text 2" xfId="385"/>
    <cellStyle name="F2" xfId="8"/>
    <cellStyle name="F3" xfId="9"/>
    <cellStyle name="F4" xfId="10"/>
    <cellStyle name="F5" xfId="11"/>
    <cellStyle name="F6" xfId="12"/>
    <cellStyle name="F7" xfId="13"/>
    <cellStyle name="F8" xfId="14"/>
    <cellStyle name="Fixed" xfId="15"/>
    <cellStyle name="Good" xfId="386"/>
    <cellStyle name="Good 2" xfId="387"/>
    <cellStyle name="Heading 1" xfId="167"/>
    <cellStyle name="Heading 1 2" xfId="388"/>
    <cellStyle name="Heading 1 3" xfId="389"/>
    <cellStyle name="Heading 2" xfId="168"/>
    <cellStyle name="Heading 2 2" xfId="390"/>
    <cellStyle name="Heading 2 3" xfId="391"/>
    <cellStyle name="Heading 3" xfId="392"/>
    <cellStyle name="Heading 3 2" xfId="393"/>
    <cellStyle name="Heading 4" xfId="394"/>
    <cellStyle name="Heading 4 2" xfId="395"/>
    <cellStyle name="Heading1" xfId="16"/>
    <cellStyle name="Heading2" xfId="17"/>
    <cellStyle name="Hipervínculo 2" xfId="75"/>
    <cellStyle name="Hipervínculo 2 2" xfId="76"/>
    <cellStyle name="Hipervínculo 2 3" xfId="77"/>
    <cellStyle name="Hipervínculo 2 4" xfId="78"/>
    <cellStyle name="Hipervínculo 3" xfId="79"/>
    <cellStyle name="Hipervínculo 3 2" xfId="169"/>
    <cellStyle name="Hipervínculo 4" xfId="80"/>
    <cellStyle name="Hipervínculo 4 2" xfId="81"/>
    <cellStyle name="Hipervínculo 4 3" xfId="82"/>
    <cellStyle name="Hipervínculo 5" xfId="83"/>
    <cellStyle name="Hipervínculo 5 2" xfId="84"/>
    <cellStyle name="Hipervínculo 6" xfId="85"/>
    <cellStyle name="Hipervínculo 6 2" xfId="86"/>
    <cellStyle name="Hipervínculo 7" xfId="170"/>
    <cellStyle name="Incorrecto 2" xfId="53"/>
    <cellStyle name="Incorrecto 2 2" xfId="396"/>
    <cellStyle name="Input" xfId="397"/>
    <cellStyle name="Input 2" xfId="398"/>
    <cellStyle name="Linked Cell" xfId="399"/>
    <cellStyle name="Linked Cell 2" xfId="400"/>
    <cellStyle name="MILE DE MILLONES" xfId="171"/>
    <cellStyle name="MILES" xfId="172"/>
    <cellStyle name="Millares [0] 2" xfId="173"/>
    <cellStyle name="Millares [0] 2 2" xfId="174"/>
    <cellStyle name="Millares [0] 2 2 2" xfId="483"/>
    <cellStyle name="Millares [0] 2 2 2 2" xfId="484"/>
    <cellStyle name="Millares [0] 2 3" xfId="175"/>
    <cellStyle name="Millares [0] 2 3 2" xfId="485"/>
    <cellStyle name="Millares [0] 2 3 2 2" xfId="486"/>
    <cellStyle name="Millares [0] 2 4" xfId="176"/>
    <cellStyle name="Millares [0] 2 4 2" xfId="487"/>
    <cellStyle name="Millares [0] 2 4 2 2" xfId="488"/>
    <cellStyle name="Millares [0] 2 5" xfId="177"/>
    <cellStyle name="Millares [0] 2 5 2" xfId="489"/>
    <cellStyle name="Millares [0] 2 5 2 2" xfId="490"/>
    <cellStyle name="Millares [0] 2 6" xfId="491"/>
    <cellStyle name="Millares [0] 2 6 2" xfId="492"/>
    <cellStyle name="Millares 10" xfId="178"/>
    <cellStyle name="Millares 11" xfId="179"/>
    <cellStyle name="Millares 12" xfId="180"/>
    <cellStyle name="Millares 13" xfId="181"/>
    <cellStyle name="Millares 14" xfId="182"/>
    <cellStyle name="Millares 15" xfId="183"/>
    <cellStyle name="Millares 2" xfId="3"/>
    <cellStyle name="Millares 2 2" xfId="493"/>
    <cellStyle name="Millares 2 2 2" xfId="494"/>
    <cellStyle name="Millares 2 2 2 2" xfId="495"/>
    <cellStyle name="Millares 2 2 3" xfId="496"/>
    <cellStyle name="Millares 3" xfId="184"/>
    <cellStyle name="Millares 3 2" xfId="185"/>
    <cellStyle name="Millares 3 2 2" xfId="497"/>
    <cellStyle name="Millares 3 2 2 2" xfId="498"/>
    <cellStyle name="Millares 4" xfId="186"/>
    <cellStyle name="Millares 5" xfId="187"/>
    <cellStyle name="Millares 6" xfId="188"/>
    <cellStyle name="Millares 7" xfId="189"/>
    <cellStyle name="Millares 8" xfId="190"/>
    <cellStyle name="Millares 9" xfId="191"/>
    <cellStyle name="MILLONES" xfId="192"/>
    <cellStyle name="Moneda 10" xfId="193"/>
    <cellStyle name="Moneda 11" xfId="194"/>
    <cellStyle name="Moneda 12" xfId="195"/>
    <cellStyle name="Moneda 13" xfId="196"/>
    <cellStyle name="Moneda 2" xfId="197"/>
    <cellStyle name="Moneda 3" xfId="198"/>
    <cellStyle name="Moneda 4" xfId="199"/>
    <cellStyle name="Moneda 5" xfId="200"/>
    <cellStyle name="Moneda 6" xfId="201"/>
    <cellStyle name="Moneda 7" xfId="202"/>
    <cellStyle name="Moneda 8" xfId="203"/>
    <cellStyle name="Moneda 9" xfId="204"/>
    <cellStyle name="Monetario0" xfId="205"/>
    <cellStyle name="Neutral 2" xfId="54"/>
    <cellStyle name="Neutral 2 2" xfId="401"/>
    <cellStyle name="Nïrmal_PROINVER" xfId="206"/>
    <cellStyle name="No. punto" xfId="207"/>
    <cellStyle name="Normal" xfId="0" builtinId="0"/>
    <cellStyle name="Normal 10" xfId="87"/>
    <cellStyle name="Normal 10 2" xfId="208"/>
    <cellStyle name="Normal 10 2 2" xfId="499"/>
    <cellStyle name="Normal 10 3" xfId="500"/>
    <cellStyle name="Normal 10 4" xfId="501"/>
    <cellStyle name="Normal 11" xfId="209"/>
    <cellStyle name="Normal 11 2" xfId="210"/>
    <cellStyle name="Normal 12" xfId="502"/>
    <cellStyle name="Normal 12 2" xfId="503"/>
    <cellStyle name="Normal 12 2 2" xfId="504"/>
    <cellStyle name="Normal 12 3" xfId="505"/>
    <cellStyle name="Normal 13" xfId="506"/>
    <cellStyle name="Normal 14" xfId="539"/>
    <cellStyle name="Normal 2" xfId="1"/>
    <cellStyle name="Normal 2 10" xfId="211"/>
    <cellStyle name="Normal 2 10 2" xfId="150"/>
    <cellStyle name="Normal 2 2" xfId="73"/>
    <cellStyle name="Normal 2 2 2" xfId="88"/>
    <cellStyle name="Normal 2 2 2 2" xfId="89"/>
    <cellStyle name="Normal 2 2 2 2 2" xfId="212"/>
    <cellStyle name="Normal 2 2 2 2 3" xfId="213"/>
    <cellStyle name="Normal 2 2 2 3" xfId="90"/>
    <cellStyle name="Normal 2 2 2 3 2" xfId="214"/>
    <cellStyle name="Normal 2 2 2 3 3" xfId="215"/>
    <cellStyle name="Normal 2 2 2 4" xfId="91"/>
    <cellStyle name="Normal 2 2 2 4 2" xfId="216"/>
    <cellStyle name="Normal 2 2 2 5" xfId="92"/>
    <cellStyle name="Normal 2 2 2 5 2" xfId="217"/>
    <cellStyle name="Normal 2 2 2 6" xfId="218"/>
    <cellStyle name="Normal 2 2 3" xfId="93"/>
    <cellStyle name="Normal 2 2 3 2" xfId="94"/>
    <cellStyle name="Normal 2 2 3 3" xfId="219"/>
    <cellStyle name="Normal 2 2 3 3 2" xfId="220"/>
    <cellStyle name="Normal 2 2 4" xfId="95"/>
    <cellStyle name="Normal 2 2 4 2" xfId="96"/>
    <cellStyle name="Normal 2 2 4 2 2" xfId="97"/>
    <cellStyle name="Normal 2 2 4 3" xfId="221"/>
    <cellStyle name="Normal 2 2 4 3 2" xfId="222"/>
    <cellStyle name="Normal 2 2 5" xfId="98"/>
    <cellStyle name="Normal 2 2 5 2" xfId="507"/>
    <cellStyle name="Normal 2 2 6" xfId="508"/>
    <cellStyle name="Normal 2 3" xfId="99"/>
    <cellStyle name="Normal 2 3 10" xfId="223"/>
    <cellStyle name="Normal 2 3 10 2" xfId="224"/>
    <cellStyle name="Normal 2 3 10 2 2" xfId="225"/>
    <cellStyle name="Normal 2 3 11" xfId="226"/>
    <cellStyle name="Normal 2 3 12" xfId="227"/>
    <cellStyle name="Normal 2 3 13" xfId="228"/>
    <cellStyle name="Normal 2 3 14" xfId="229"/>
    <cellStyle name="Normal 2 3 15" xfId="230"/>
    <cellStyle name="Normal 2 3 16" xfId="231"/>
    <cellStyle name="Normal 2 3 17" xfId="232"/>
    <cellStyle name="Normal 2 3 17 2" xfId="233"/>
    <cellStyle name="Normal 2 3 17 3" xfId="234"/>
    <cellStyle name="Normal 2 3 18" xfId="235"/>
    <cellStyle name="Normal 2 3 2" xfId="100"/>
    <cellStyle name="Normal 2 3 3" xfId="68"/>
    <cellStyle name="Normal 2 3 3 2" xfId="236"/>
    <cellStyle name="Normal 2 3 4" xfId="237"/>
    <cellStyle name="Normal 2 3 5" xfId="238"/>
    <cellStyle name="Normal 2 3 5 2" xfId="239"/>
    <cellStyle name="Normal 2 3 5 2 2" xfId="240"/>
    <cellStyle name="Normal 2 3 5 2 2 2" xfId="241"/>
    <cellStyle name="Normal 2 3 5 3" xfId="242"/>
    <cellStyle name="Normal 2 3 5 4" xfId="243"/>
    <cellStyle name="Normal 2 3 5 5" xfId="244"/>
    <cellStyle name="Normal 2 3 5 6" xfId="245"/>
    <cellStyle name="Normal 2 3 5 7" xfId="246"/>
    <cellStyle name="Normal 2 3 5 7 2" xfId="247"/>
    <cellStyle name="Normal 2 3 5 7 2 2" xfId="248"/>
    <cellStyle name="Normal 2 3 5 7 2 2 2" xfId="249"/>
    <cellStyle name="Normal 2 3 5 7 2 2 3" xfId="250"/>
    <cellStyle name="Normal 2 3 5 7 3" xfId="251"/>
    <cellStyle name="Normal 2 3 5 7 4" xfId="252"/>
    <cellStyle name="Normal 2 3 5 7 5" xfId="253"/>
    <cellStyle name="Normal 2 3 5 7 6" xfId="254"/>
    <cellStyle name="Normal 2 3 5 7 7" xfId="255"/>
    <cellStyle name="Normal 2 3 5 7 8" xfId="256"/>
    <cellStyle name="Normal 2 3 5 7 8 2" xfId="257"/>
    <cellStyle name="Normal 2 3 5 7 8 3" xfId="258"/>
    <cellStyle name="Normal 2 3 5 7 8 4" xfId="259"/>
    <cellStyle name="Normal 2 3 5 7 8 4 2" xfId="260"/>
    <cellStyle name="Normal 2 3 5 7 8 4 3" xfId="261"/>
    <cellStyle name="Normal 2 3 5 7 8 4 3 2" xfId="262"/>
    <cellStyle name="Normal 2 3 5 7 8 4 3 3" xfId="263"/>
    <cellStyle name="Normal 2 3 5 7 8 4 3 3 2" xfId="264"/>
    <cellStyle name="Normal 2 3 5 7 8 4 4" xfId="265"/>
    <cellStyle name="Normal 2 3 6" xfId="266"/>
    <cellStyle name="Normal 2 3 7" xfId="267"/>
    <cellStyle name="Normal 2 3 8" xfId="268"/>
    <cellStyle name="Normal 2 3 9" xfId="269"/>
    <cellStyle name="Normal 2 4" xfId="71"/>
    <cellStyle name="Normal 2 4 2" xfId="74"/>
    <cellStyle name="Normal 2 4 3" xfId="270"/>
    <cellStyle name="Normal 2 4 4" xfId="271"/>
    <cellStyle name="Normal 2 5" xfId="101"/>
    <cellStyle name="Normal 2 5 2" xfId="102"/>
    <cellStyle name="Normal 2 5 2 2" xfId="103"/>
    <cellStyle name="Normal 2 6" xfId="104"/>
    <cellStyle name="Normal 2 6 2" xfId="105"/>
    <cellStyle name="Normal 2 6 2 2" xfId="106"/>
    <cellStyle name="Normal 2 6 3" xfId="107"/>
    <cellStyle name="Normal 2 6 3 2" xfId="108"/>
    <cellStyle name="Normal 2 6 3 2 2" xfId="109"/>
    <cellStyle name="Normal 2 6 3 2 3" xfId="110"/>
    <cellStyle name="Normal 2 6 3 2 3 2" xfId="111"/>
    <cellStyle name="Normal 2 6 3 2 3 2 2" xfId="112"/>
    <cellStyle name="Normal 2 6 3 2 4" xfId="113"/>
    <cellStyle name="Normal 2 6 3 2 4 2" xfId="114"/>
    <cellStyle name="Normal 2 6 4" xfId="115"/>
    <cellStyle name="Normal 2 6 5" xfId="116"/>
    <cellStyle name="Normal 2 6 5 2" xfId="272"/>
    <cellStyle name="Normal 2 6 6" xfId="117"/>
    <cellStyle name="Normal 2 6 7" xfId="118"/>
    <cellStyle name="Normal 2 6 7 2" xfId="119"/>
    <cellStyle name="Normal 2 6 7 3" xfId="120"/>
    <cellStyle name="Normal 2 6 8" xfId="121"/>
    <cellStyle name="Normal 2 6 8 2" xfId="122"/>
    <cellStyle name="Normal 2 6 8 2 2" xfId="123"/>
    <cellStyle name="Normal 2 6 8 2 3" xfId="124"/>
    <cellStyle name="Normal 2 6 8 2 4" xfId="273"/>
    <cellStyle name="Normal 2 6 8 3" xfId="125"/>
    <cellStyle name="Normal 2 7" xfId="126"/>
    <cellStyle name="Normal 2 7 2" xfId="127"/>
    <cellStyle name="Normal 2 7 3" xfId="128"/>
    <cellStyle name="Normal 2 7 4" xfId="129"/>
    <cellStyle name="Normal 2 8" xfId="130"/>
    <cellStyle name="Normal 2 8 2" xfId="274"/>
    <cellStyle name="Normal 2 8 2 2" xfId="509"/>
    <cellStyle name="Normal 2 8 3" xfId="510"/>
    <cellStyle name="Normal 2 9" xfId="275"/>
    <cellStyle name="Normal 2 9 2" xfId="511"/>
    <cellStyle name="Normal 2 9 2 2" xfId="512"/>
    <cellStyle name="Normal 2 9 3" xfId="513"/>
    <cellStyle name="Normal 2_138-09" xfId="402"/>
    <cellStyle name="Normal 3" xfId="20"/>
    <cellStyle name="Normal 3 2" xfId="21"/>
    <cellStyle name="Normal 3 3" xfId="131"/>
    <cellStyle name="Normal 3 3 2" xfId="403"/>
    <cellStyle name="Normal 3 3 2 2" xfId="514"/>
    <cellStyle name="Normal 3 3 3" xfId="404"/>
    <cellStyle name="Normal 3 4" xfId="405"/>
    <cellStyle name="Normal 3 5" xfId="406"/>
    <cellStyle name="Normal 3 5 2" xfId="407"/>
    <cellStyle name="Normal 3 6" xfId="475"/>
    <cellStyle name="Normal 3_003-10" xfId="408"/>
    <cellStyle name="Normal 4" xfId="72"/>
    <cellStyle name="Normal 4 2" xfId="132"/>
    <cellStyle name="Normal 4 2 2" xfId="515"/>
    <cellStyle name="Normal 4 3" xfId="409"/>
    <cellStyle name="Normal 4 4" xfId="538"/>
    <cellStyle name="Normal 5" xfId="133"/>
    <cellStyle name="Normal 5 2" xfId="276"/>
    <cellStyle name="Normal 5 3" xfId="277"/>
    <cellStyle name="Normal 5 4" xfId="278"/>
    <cellStyle name="Normal 5 5" xfId="279"/>
    <cellStyle name="Normal 5 6" xfId="69"/>
    <cellStyle name="Normal 6" xfId="134"/>
    <cellStyle name="Normal 6 2" xfId="135"/>
    <cellStyle name="Normal 6 2 2" xfId="136"/>
    <cellStyle name="Normal 6 2 2 2" xfId="476"/>
    <cellStyle name="Normal 6 2 3" xfId="477"/>
    <cellStyle name="Normal 6 3" xfId="280"/>
    <cellStyle name="Normal 6 3 2" xfId="516"/>
    <cellStyle name="Normal 6 3 2 2" xfId="517"/>
    <cellStyle name="Normal 6 3 3" xfId="518"/>
    <cellStyle name="Normal 6 4" xfId="281"/>
    <cellStyle name="Normal 6 4 2" xfId="519"/>
    <cellStyle name="Normal 6 4 2 2" xfId="520"/>
    <cellStyle name="Normal 6 4 3" xfId="521"/>
    <cellStyle name="Normal 7" xfId="137"/>
    <cellStyle name="Normal 7 2" xfId="522"/>
    <cellStyle name="Normal 7 2 2" xfId="523"/>
    <cellStyle name="Normal 7 3" xfId="524"/>
    <cellStyle name="Normal 8" xfId="138"/>
    <cellStyle name="Normal 8 2" xfId="139"/>
    <cellStyle name="Normal 8 2 2" xfId="525"/>
    <cellStyle name="Normal 8 3" xfId="140"/>
    <cellStyle name="Normal 8 4" xfId="141"/>
    <cellStyle name="Normal 8 4 2" xfId="142"/>
    <cellStyle name="Normal 8 5" xfId="143"/>
    <cellStyle name="Normal 8 6" xfId="144"/>
    <cellStyle name="Normal 9" xfId="145"/>
    <cellStyle name="Normal 9 2" xfId="526"/>
    <cellStyle name="Normal 9 2 2" xfId="527"/>
    <cellStyle name="Normal 9 3" xfId="528"/>
    <cellStyle name="Normal_Grad. Lim. Auto 1-4" xfId="70"/>
    <cellStyle name="Notas 2" xfId="55"/>
    <cellStyle name="Notas 2 2" xfId="66"/>
    <cellStyle name="Note" xfId="410"/>
    <cellStyle name="Output" xfId="411"/>
    <cellStyle name="Output 2" xfId="412"/>
    <cellStyle name="Percen - Modelo3" xfId="282"/>
    <cellStyle name="Percent" xfId="18"/>
    <cellStyle name="Porcentaje 2" xfId="2"/>
    <cellStyle name="Porcentaje 3" xfId="19"/>
    <cellStyle name="Porcentaje 4" xfId="56"/>
    <cellStyle name="Porcentaje 4 2" xfId="67"/>
    <cellStyle name="Porcentaje 4 2 2" xfId="478"/>
    <cellStyle name="Porcentaje 4 3" xfId="479"/>
    <cellStyle name="Porcentaje 5" xfId="413"/>
    <cellStyle name="Porcentaje 5 2" xfId="480"/>
    <cellStyle name="Porcentaje 6" xfId="414"/>
    <cellStyle name="Porcentaje 7" xfId="426"/>
    <cellStyle name="Porcentual 2" xfId="146"/>
    <cellStyle name="Porcentual 2 2" xfId="283"/>
    <cellStyle name="Porcentual 2 2 2" xfId="284"/>
    <cellStyle name="Porcentual 2 2 3" xfId="285"/>
    <cellStyle name="Porcentual 2 2 4" xfId="286"/>
    <cellStyle name="Porcentual 2 2 5" xfId="529"/>
    <cellStyle name="Porcentual 2 2 5 2" xfId="530"/>
    <cellStyle name="Porcentual 2 2 6" xfId="531"/>
    <cellStyle name="Porcentual 2 3" xfId="287"/>
    <cellStyle name="Porcentual 2 4" xfId="288"/>
    <cellStyle name="Porcentual 2 5" xfId="289"/>
    <cellStyle name="Porcentual 2 6" xfId="290"/>
    <cellStyle name="Porcentual 2 7" xfId="291"/>
    <cellStyle name="Porcentual 2 8" xfId="292"/>
    <cellStyle name="Porcentual 2 8 2" xfId="532"/>
    <cellStyle name="Porcentual 2 8 2 2" xfId="533"/>
    <cellStyle name="Porcentual 2 8 3" xfId="534"/>
    <cellStyle name="Porcentual 2 9" xfId="293"/>
    <cellStyle name="Porcentual 2 9 2" xfId="535"/>
    <cellStyle name="Porcentual 2 9 2 2" xfId="536"/>
    <cellStyle name="Porcentual 2 9 3" xfId="537"/>
    <cellStyle name="Porcentual 3" xfId="147"/>
    <cellStyle name="Porcentual 3 2" xfId="148"/>
    <cellStyle name="Porcentual 3 2 2" xfId="481"/>
    <cellStyle name="Porcentual 3 3" xfId="482"/>
    <cellStyle name="Porcentual 4" xfId="149"/>
    <cellStyle name="resaltado" xfId="294"/>
    <cellStyle name="Salida 2" xfId="57"/>
    <cellStyle name="Salida 2 2" xfId="415"/>
    <cellStyle name="Texto de advertencia 2" xfId="58"/>
    <cellStyle name="Texto de advertencia 2 2" xfId="416"/>
    <cellStyle name="Texto explicativo 2" xfId="59"/>
    <cellStyle name="Texto explicativo 2 2" xfId="417"/>
    <cellStyle name="Title" xfId="418"/>
    <cellStyle name="Title 2" xfId="419"/>
    <cellStyle name="Título 1 2" xfId="61"/>
    <cellStyle name="Título 1 2 2" xfId="420"/>
    <cellStyle name="Título 2 2" xfId="62"/>
    <cellStyle name="Título 2 2 2" xfId="421"/>
    <cellStyle name="Título 3 2" xfId="63"/>
    <cellStyle name="Título 3 2 2" xfId="422"/>
    <cellStyle name="Título 4" xfId="60"/>
    <cellStyle name="Título 4 2" xfId="423"/>
    <cellStyle name="Total 2" xfId="64"/>
    <cellStyle name="Warning Text" xfId="424"/>
    <cellStyle name="Warning Text 2" xfId="425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4C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561976</xdr:colOff>
      <xdr:row>4</xdr:row>
      <xdr:rowOff>62165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04775"/>
          <a:ext cx="714376" cy="719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Frecuencias\Mezcla\Agregados%20%20Finos\3.%20PRO-L-FM-003%20(INV-122-13)%20Humedad%20Natur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en.florez\AppData\Roaming\Microsoft\Excel\Apiques%20sep%20202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BC168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2.%20Apiques/Apiqu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1.%20Formatos%20de%20Informe\7.%20Petreos\Concreto\Agregado%20Fino\Agregado%20fino%20(Mensual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mas"/>
    </sheetNames>
    <sheetDataSet>
      <sheetData sheetId="0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Encabezado"/>
      <sheetName val="2. Perfil estratigrafico"/>
      <sheetName val="3. Reg fotografico"/>
      <sheetName val="4. W M1 "/>
      <sheetName val="4. W M1 x"/>
      <sheetName val="5. Limites M1"/>
      <sheetName val="5. Limites M1 X"/>
      <sheetName val="6. Clasificación M1"/>
      <sheetName val="7. E.A. M1"/>
      <sheetName val="8. PDC M2"/>
      <sheetName val="9. W M2"/>
      <sheetName val="9. W M2 x"/>
      <sheetName val="10. Limites M2"/>
      <sheetName val="11. Clasificación M2"/>
      <sheetName val="12. M.O. M2 "/>
      <sheetName val="13. W M3"/>
      <sheetName val="14. Limites M3"/>
      <sheetName val="15. Clasificación M3"/>
      <sheetName val="16. M.O. M3"/>
    </sheetNames>
    <sheetDataSet>
      <sheetData sheetId="0"/>
      <sheetData sheetId="1">
        <row r="10">
          <cell r="AB10" t="str">
            <v/>
          </cell>
        </row>
      </sheetData>
      <sheetData sheetId="2"/>
      <sheetData sheetId="3"/>
      <sheetData sheetId="4"/>
      <sheetData sheetId="5"/>
      <sheetData sheetId="6">
        <row r="7">
          <cell r="AH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/>
      <sheetData sheetId="1"/>
      <sheetData sheetId="2">
        <row r="56">
          <cell r="A56" t="str">
            <v>--</v>
          </cell>
        </row>
      </sheetData>
      <sheetData sheetId="3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  <cell r="V50" t="str">
            <v>--</v>
          </cell>
          <cell r="W50">
            <v>0</v>
          </cell>
          <cell r="X50">
            <v>0</v>
          </cell>
        </row>
      </sheetData>
      <sheetData sheetId="1">
        <row r="6">
          <cell r="E6">
            <v>0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/>
      <sheetData sheetId="7">
        <row r="47">
          <cell r="H47" t="str">
            <v>--</v>
          </cell>
        </row>
      </sheetData>
      <sheetData sheetId="8">
        <row r="47">
          <cell r="C47" t="str">
            <v>--</v>
          </cell>
        </row>
      </sheetData>
      <sheetData sheetId="9">
        <row r="29">
          <cell r="D29" t="str">
            <v>--</v>
          </cell>
        </row>
      </sheetData>
      <sheetData sheetId="10">
        <row r="27">
          <cell r="C27" t="str">
            <v>--</v>
          </cell>
        </row>
      </sheetData>
      <sheetData sheetId="11"/>
      <sheetData sheetId="12"/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27">
          <cell r="A27" t="str">
            <v>Reviso</v>
          </cell>
        </row>
        <row r="28">
          <cell r="A28" t="str">
            <v xml:space="preserve">RINCON SATURNINO </v>
          </cell>
        </row>
        <row r="29">
          <cell r="A29" t="str">
            <v>VARGAS PABLO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B26" t="str">
            <v>Analista  técnico</v>
          </cell>
          <cell r="C26">
            <v>0</v>
          </cell>
        </row>
        <row r="27">
          <cell r="A27" t="str">
            <v xml:space="preserve">VARGAS PABLO </v>
          </cell>
          <cell r="B27" t="str">
            <v>Coordinador técnico</v>
          </cell>
          <cell r="C27">
            <v>0</v>
          </cell>
        </row>
        <row r="28">
          <cell r="A28" t="str">
            <v>--</v>
          </cell>
          <cell r="B28">
            <v>0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Y39"/>
  <sheetViews>
    <sheetView showGridLines="0" tabSelected="1" view="pageBreakPreview" zoomScaleSheetLayoutView="100" workbookViewId="0">
      <selection activeCell="J4" sqref="J4:L4"/>
    </sheetView>
  </sheetViews>
  <sheetFormatPr baseColWidth="10" defaultColWidth="9.140625" defaultRowHeight="12.75"/>
  <cols>
    <col min="1" max="1" width="3.5703125" style="2" customWidth="1"/>
    <col min="2" max="7" width="9.140625" style="2" customWidth="1"/>
    <col min="8" max="11" width="7.7109375" style="2" customWidth="1"/>
    <col min="12" max="12" width="3.5703125" style="2" customWidth="1"/>
    <col min="13" max="13" width="3.5703125" style="2" hidden="1" customWidth="1"/>
    <col min="14" max="14" width="0" style="2" hidden="1" customWidth="1"/>
    <col min="15" max="15" width="10.42578125" style="2" customWidth="1"/>
    <col min="16" max="16" width="11.7109375" style="2" customWidth="1"/>
    <col min="17" max="17" width="11.28515625" style="2" customWidth="1"/>
    <col min="18" max="18" width="13.85546875" style="2" customWidth="1"/>
    <col min="19" max="19" width="12.5703125" style="2" customWidth="1"/>
    <col min="20" max="22" width="9.140625" style="2" customWidth="1"/>
    <col min="23" max="23" width="15.7109375" style="2" customWidth="1"/>
    <col min="24" max="30" width="9.140625" style="2" customWidth="1"/>
    <col min="31" max="258" width="9.140625" style="2"/>
    <col min="259" max="259" width="5.7109375" style="2" customWidth="1"/>
    <col min="260" max="260" width="9.7109375" style="2" customWidth="1"/>
    <col min="261" max="269" width="8.7109375" style="2" customWidth="1"/>
    <col min="270" max="270" width="9.140625" style="2"/>
    <col min="271" max="275" width="10.42578125" style="2" customWidth="1"/>
    <col min="276" max="514" width="9.140625" style="2"/>
    <col min="515" max="515" width="5.7109375" style="2" customWidth="1"/>
    <col min="516" max="516" width="9.7109375" style="2" customWidth="1"/>
    <col min="517" max="525" width="8.7109375" style="2" customWidth="1"/>
    <col min="526" max="526" width="9.140625" style="2"/>
    <col min="527" max="531" width="10.42578125" style="2" customWidth="1"/>
    <col min="532" max="770" width="9.140625" style="2"/>
    <col min="771" max="771" width="5.7109375" style="2" customWidth="1"/>
    <col min="772" max="772" width="9.7109375" style="2" customWidth="1"/>
    <col min="773" max="781" width="8.7109375" style="2" customWidth="1"/>
    <col min="782" max="782" width="9.140625" style="2"/>
    <col min="783" max="787" width="10.42578125" style="2" customWidth="1"/>
    <col min="788" max="1026" width="9.140625" style="2"/>
    <col min="1027" max="1027" width="5.7109375" style="2" customWidth="1"/>
    <col min="1028" max="1028" width="9.7109375" style="2" customWidth="1"/>
    <col min="1029" max="1037" width="8.7109375" style="2" customWidth="1"/>
    <col min="1038" max="1038" width="9.140625" style="2"/>
    <col min="1039" max="1043" width="10.42578125" style="2" customWidth="1"/>
    <col min="1044" max="1282" width="9.140625" style="2"/>
    <col min="1283" max="1283" width="5.7109375" style="2" customWidth="1"/>
    <col min="1284" max="1284" width="9.7109375" style="2" customWidth="1"/>
    <col min="1285" max="1293" width="8.7109375" style="2" customWidth="1"/>
    <col min="1294" max="1294" width="9.140625" style="2"/>
    <col min="1295" max="1299" width="10.42578125" style="2" customWidth="1"/>
    <col min="1300" max="1538" width="9.140625" style="2"/>
    <col min="1539" max="1539" width="5.7109375" style="2" customWidth="1"/>
    <col min="1540" max="1540" width="9.7109375" style="2" customWidth="1"/>
    <col min="1541" max="1549" width="8.7109375" style="2" customWidth="1"/>
    <col min="1550" max="1550" width="9.140625" style="2"/>
    <col min="1551" max="1555" width="10.42578125" style="2" customWidth="1"/>
    <col min="1556" max="1794" width="9.140625" style="2"/>
    <col min="1795" max="1795" width="5.7109375" style="2" customWidth="1"/>
    <col min="1796" max="1796" width="9.7109375" style="2" customWidth="1"/>
    <col min="1797" max="1805" width="8.7109375" style="2" customWidth="1"/>
    <col min="1806" max="1806" width="9.140625" style="2"/>
    <col min="1807" max="1811" width="10.42578125" style="2" customWidth="1"/>
    <col min="1812" max="2050" width="9.140625" style="2"/>
    <col min="2051" max="2051" width="5.7109375" style="2" customWidth="1"/>
    <col min="2052" max="2052" width="9.7109375" style="2" customWidth="1"/>
    <col min="2053" max="2061" width="8.7109375" style="2" customWidth="1"/>
    <col min="2062" max="2062" width="9.140625" style="2"/>
    <col min="2063" max="2067" width="10.42578125" style="2" customWidth="1"/>
    <col min="2068" max="2306" width="9.140625" style="2"/>
    <col min="2307" max="2307" width="5.7109375" style="2" customWidth="1"/>
    <col min="2308" max="2308" width="9.7109375" style="2" customWidth="1"/>
    <col min="2309" max="2317" width="8.7109375" style="2" customWidth="1"/>
    <col min="2318" max="2318" width="9.140625" style="2"/>
    <col min="2319" max="2323" width="10.42578125" style="2" customWidth="1"/>
    <col min="2324" max="2562" width="9.140625" style="2"/>
    <col min="2563" max="2563" width="5.7109375" style="2" customWidth="1"/>
    <col min="2564" max="2564" width="9.7109375" style="2" customWidth="1"/>
    <col min="2565" max="2573" width="8.7109375" style="2" customWidth="1"/>
    <col min="2574" max="2574" width="9.140625" style="2"/>
    <col min="2575" max="2579" width="10.42578125" style="2" customWidth="1"/>
    <col min="2580" max="2818" width="9.140625" style="2"/>
    <col min="2819" max="2819" width="5.7109375" style="2" customWidth="1"/>
    <col min="2820" max="2820" width="9.7109375" style="2" customWidth="1"/>
    <col min="2821" max="2829" width="8.7109375" style="2" customWidth="1"/>
    <col min="2830" max="2830" width="9.140625" style="2"/>
    <col min="2831" max="2835" width="10.42578125" style="2" customWidth="1"/>
    <col min="2836" max="3074" width="9.140625" style="2"/>
    <col min="3075" max="3075" width="5.7109375" style="2" customWidth="1"/>
    <col min="3076" max="3076" width="9.7109375" style="2" customWidth="1"/>
    <col min="3077" max="3085" width="8.7109375" style="2" customWidth="1"/>
    <col min="3086" max="3086" width="9.140625" style="2"/>
    <col min="3087" max="3091" width="10.42578125" style="2" customWidth="1"/>
    <col min="3092" max="3330" width="9.140625" style="2"/>
    <col min="3331" max="3331" width="5.7109375" style="2" customWidth="1"/>
    <col min="3332" max="3332" width="9.7109375" style="2" customWidth="1"/>
    <col min="3333" max="3341" width="8.7109375" style="2" customWidth="1"/>
    <col min="3342" max="3342" width="9.140625" style="2"/>
    <col min="3343" max="3347" width="10.42578125" style="2" customWidth="1"/>
    <col min="3348" max="3586" width="9.140625" style="2"/>
    <col min="3587" max="3587" width="5.7109375" style="2" customWidth="1"/>
    <col min="3588" max="3588" width="9.7109375" style="2" customWidth="1"/>
    <col min="3589" max="3597" width="8.7109375" style="2" customWidth="1"/>
    <col min="3598" max="3598" width="9.140625" style="2"/>
    <col min="3599" max="3603" width="10.42578125" style="2" customWidth="1"/>
    <col min="3604" max="3842" width="9.140625" style="2"/>
    <col min="3843" max="3843" width="5.7109375" style="2" customWidth="1"/>
    <col min="3844" max="3844" width="9.7109375" style="2" customWidth="1"/>
    <col min="3845" max="3853" width="8.7109375" style="2" customWidth="1"/>
    <col min="3854" max="3854" width="9.140625" style="2"/>
    <col min="3855" max="3859" width="10.42578125" style="2" customWidth="1"/>
    <col min="3860" max="4098" width="9.140625" style="2"/>
    <col min="4099" max="4099" width="5.7109375" style="2" customWidth="1"/>
    <col min="4100" max="4100" width="9.7109375" style="2" customWidth="1"/>
    <col min="4101" max="4109" width="8.7109375" style="2" customWidth="1"/>
    <col min="4110" max="4110" width="9.140625" style="2"/>
    <col min="4111" max="4115" width="10.42578125" style="2" customWidth="1"/>
    <col min="4116" max="4354" width="9.140625" style="2"/>
    <col min="4355" max="4355" width="5.7109375" style="2" customWidth="1"/>
    <col min="4356" max="4356" width="9.7109375" style="2" customWidth="1"/>
    <col min="4357" max="4365" width="8.7109375" style="2" customWidth="1"/>
    <col min="4366" max="4366" width="9.140625" style="2"/>
    <col min="4367" max="4371" width="10.42578125" style="2" customWidth="1"/>
    <col min="4372" max="4610" width="9.140625" style="2"/>
    <col min="4611" max="4611" width="5.7109375" style="2" customWidth="1"/>
    <col min="4612" max="4612" width="9.7109375" style="2" customWidth="1"/>
    <col min="4613" max="4621" width="8.7109375" style="2" customWidth="1"/>
    <col min="4622" max="4622" width="9.140625" style="2"/>
    <col min="4623" max="4627" width="10.42578125" style="2" customWidth="1"/>
    <col min="4628" max="4866" width="9.140625" style="2"/>
    <col min="4867" max="4867" width="5.7109375" style="2" customWidth="1"/>
    <col min="4868" max="4868" width="9.7109375" style="2" customWidth="1"/>
    <col min="4869" max="4877" width="8.7109375" style="2" customWidth="1"/>
    <col min="4878" max="4878" width="9.140625" style="2"/>
    <col min="4879" max="4883" width="10.42578125" style="2" customWidth="1"/>
    <col min="4884" max="5122" width="9.140625" style="2"/>
    <col min="5123" max="5123" width="5.7109375" style="2" customWidth="1"/>
    <col min="5124" max="5124" width="9.7109375" style="2" customWidth="1"/>
    <col min="5125" max="5133" width="8.7109375" style="2" customWidth="1"/>
    <col min="5134" max="5134" width="9.140625" style="2"/>
    <col min="5135" max="5139" width="10.42578125" style="2" customWidth="1"/>
    <col min="5140" max="5378" width="9.140625" style="2"/>
    <col min="5379" max="5379" width="5.7109375" style="2" customWidth="1"/>
    <col min="5380" max="5380" width="9.7109375" style="2" customWidth="1"/>
    <col min="5381" max="5389" width="8.7109375" style="2" customWidth="1"/>
    <col min="5390" max="5390" width="9.140625" style="2"/>
    <col min="5391" max="5395" width="10.42578125" style="2" customWidth="1"/>
    <col min="5396" max="5634" width="9.140625" style="2"/>
    <col min="5635" max="5635" width="5.7109375" style="2" customWidth="1"/>
    <col min="5636" max="5636" width="9.7109375" style="2" customWidth="1"/>
    <col min="5637" max="5645" width="8.7109375" style="2" customWidth="1"/>
    <col min="5646" max="5646" width="9.140625" style="2"/>
    <col min="5647" max="5651" width="10.42578125" style="2" customWidth="1"/>
    <col min="5652" max="5890" width="9.140625" style="2"/>
    <col min="5891" max="5891" width="5.7109375" style="2" customWidth="1"/>
    <col min="5892" max="5892" width="9.7109375" style="2" customWidth="1"/>
    <col min="5893" max="5901" width="8.7109375" style="2" customWidth="1"/>
    <col min="5902" max="5902" width="9.140625" style="2"/>
    <col min="5903" max="5907" width="10.42578125" style="2" customWidth="1"/>
    <col min="5908" max="6146" width="9.140625" style="2"/>
    <col min="6147" max="6147" width="5.7109375" style="2" customWidth="1"/>
    <col min="6148" max="6148" width="9.7109375" style="2" customWidth="1"/>
    <col min="6149" max="6157" width="8.7109375" style="2" customWidth="1"/>
    <col min="6158" max="6158" width="9.140625" style="2"/>
    <col min="6159" max="6163" width="10.42578125" style="2" customWidth="1"/>
    <col min="6164" max="6402" width="9.140625" style="2"/>
    <col min="6403" max="6403" width="5.7109375" style="2" customWidth="1"/>
    <col min="6404" max="6404" width="9.7109375" style="2" customWidth="1"/>
    <col min="6405" max="6413" width="8.7109375" style="2" customWidth="1"/>
    <col min="6414" max="6414" width="9.140625" style="2"/>
    <col min="6415" max="6419" width="10.42578125" style="2" customWidth="1"/>
    <col min="6420" max="6658" width="9.140625" style="2"/>
    <col min="6659" max="6659" width="5.7109375" style="2" customWidth="1"/>
    <col min="6660" max="6660" width="9.7109375" style="2" customWidth="1"/>
    <col min="6661" max="6669" width="8.7109375" style="2" customWidth="1"/>
    <col min="6670" max="6670" width="9.140625" style="2"/>
    <col min="6671" max="6675" width="10.42578125" style="2" customWidth="1"/>
    <col min="6676" max="6914" width="9.140625" style="2"/>
    <col min="6915" max="6915" width="5.7109375" style="2" customWidth="1"/>
    <col min="6916" max="6916" width="9.7109375" style="2" customWidth="1"/>
    <col min="6917" max="6925" width="8.7109375" style="2" customWidth="1"/>
    <col min="6926" max="6926" width="9.140625" style="2"/>
    <col min="6927" max="6931" width="10.42578125" style="2" customWidth="1"/>
    <col min="6932" max="7170" width="9.140625" style="2"/>
    <col min="7171" max="7171" width="5.7109375" style="2" customWidth="1"/>
    <col min="7172" max="7172" width="9.7109375" style="2" customWidth="1"/>
    <col min="7173" max="7181" width="8.7109375" style="2" customWidth="1"/>
    <col min="7182" max="7182" width="9.140625" style="2"/>
    <col min="7183" max="7187" width="10.42578125" style="2" customWidth="1"/>
    <col min="7188" max="7426" width="9.140625" style="2"/>
    <col min="7427" max="7427" width="5.7109375" style="2" customWidth="1"/>
    <col min="7428" max="7428" width="9.7109375" style="2" customWidth="1"/>
    <col min="7429" max="7437" width="8.7109375" style="2" customWidth="1"/>
    <col min="7438" max="7438" width="9.140625" style="2"/>
    <col min="7439" max="7443" width="10.42578125" style="2" customWidth="1"/>
    <col min="7444" max="7682" width="9.140625" style="2"/>
    <col min="7683" max="7683" width="5.7109375" style="2" customWidth="1"/>
    <col min="7684" max="7684" width="9.7109375" style="2" customWidth="1"/>
    <col min="7685" max="7693" width="8.7109375" style="2" customWidth="1"/>
    <col min="7694" max="7694" width="9.140625" style="2"/>
    <col min="7695" max="7699" width="10.42578125" style="2" customWidth="1"/>
    <col min="7700" max="7938" width="9.140625" style="2"/>
    <col min="7939" max="7939" width="5.7109375" style="2" customWidth="1"/>
    <col min="7940" max="7940" width="9.7109375" style="2" customWidth="1"/>
    <col min="7941" max="7949" width="8.7109375" style="2" customWidth="1"/>
    <col min="7950" max="7950" width="9.140625" style="2"/>
    <col min="7951" max="7955" width="10.42578125" style="2" customWidth="1"/>
    <col min="7956" max="8194" width="9.140625" style="2"/>
    <col min="8195" max="8195" width="5.7109375" style="2" customWidth="1"/>
    <col min="8196" max="8196" width="9.7109375" style="2" customWidth="1"/>
    <col min="8197" max="8205" width="8.7109375" style="2" customWidth="1"/>
    <col min="8206" max="8206" width="9.140625" style="2"/>
    <col min="8207" max="8211" width="10.42578125" style="2" customWidth="1"/>
    <col min="8212" max="8450" width="9.140625" style="2"/>
    <col min="8451" max="8451" width="5.7109375" style="2" customWidth="1"/>
    <col min="8452" max="8452" width="9.7109375" style="2" customWidth="1"/>
    <col min="8453" max="8461" width="8.7109375" style="2" customWidth="1"/>
    <col min="8462" max="8462" width="9.140625" style="2"/>
    <col min="8463" max="8467" width="10.42578125" style="2" customWidth="1"/>
    <col min="8468" max="8706" width="9.140625" style="2"/>
    <col min="8707" max="8707" width="5.7109375" style="2" customWidth="1"/>
    <col min="8708" max="8708" width="9.7109375" style="2" customWidth="1"/>
    <col min="8709" max="8717" width="8.7109375" style="2" customWidth="1"/>
    <col min="8718" max="8718" width="9.140625" style="2"/>
    <col min="8719" max="8723" width="10.42578125" style="2" customWidth="1"/>
    <col min="8724" max="8962" width="9.140625" style="2"/>
    <col min="8963" max="8963" width="5.7109375" style="2" customWidth="1"/>
    <col min="8964" max="8964" width="9.7109375" style="2" customWidth="1"/>
    <col min="8965" max="8973" width="8.7109375" style="2" customWidth="1"/>
    <col min="8974" max="8974" width="9.140625" style="2"/>
    <col min="8975" max="8979" width="10.42578125" style="2" customWidth="1"/>
    <col min="8980" max="9218" width="9.140625" style="2"/>
    <col min="9219" max="9219" width="5.7109375" style="2" customWidth="1"/>
    <col min="9220" max="9220" width="9.7109375" style="2" customWidth="1"/>
    <col min="9221" max="9229" width="8.7109375" style="2" customWidth="1"/>
    <col min="9230" max="9230" width="9.140625" style="2"/>
    <col min="9231" max="9235" width="10.42578125" style="2" customWidth="1"/>
    <col min="9236" max="9474" width="9.140625" style="2"/>
    <col min="9475" max="9475" width="5.7109375" style="2" customWidth="1"/>
    <col min="9476" max="9476" width="9.7109375" style="2" customWidth="1"/>
    <col min="9477" max="9485" width="8.7109375" style="2" customWidth="1"/>
    <col min="9486" max="9486" width="9.140625" style="2"/>
    <col min="9487" max="9491" width="10.42578125" style="2" customWidth="1"/>
    <col min="9492" max="9730" width="9.140625" style="2"/>
    <col min="9731" max="9731" width="5.7109375" style="2" customWidth="1"/>
    <col min="9732" max="9732" width="9.7109375" style="2" customWidth="1"/>
    <col min="9733" max="9741" width="8.7109375" style="2" customWidth="1"/>
    <col min="9742" max="9742" width="9.140625" style="2"/>
    <col min="9743" max="9747" width="10.42578125" style="2" customWidth="1"/>
    <col min="9748" max="9986" width="9.140625" style="2"/>
    <col min="9987" max="9987" width="5.7109375" style="2" customWidth="1"/>
    <col min="9988" max="9988" width="9.7109375" style="2" customWidth="1"/>
    <col min="9989" max="9997" width="8.7109375" style="2" customWidth="1"/>
    <col min="9998" max="9998" width="9.140625" style="2"/>
    <col min="9999" max="10003" width="10.42578125" style="2" customWidth="1"/>
    <col min="10004" max="10242" width="9.140625" style="2"/>
    <col min="10243" max="10243" width="5.7109375" style="2" customWidth="1"/>
    <col min="10244" max="10244" width="9.7109375" style="2" customWidth="1"/>
    <col min="10245" max="10253" width="8.7109375" style="2" customWidth="1"/>
    <col min="10254" max="10254" width="9.140625" style="2"/>
    <col min="10255" max="10259" width="10.42578125" style="2" customWidth="1"/>
    <col min="10260" max="10498" width="9.140625" style="2"/>
    <col min="10499" max="10499" width="5.7109375" style="2" customWidth="1"/>
    <col min="10500" max="10500" width="9.7109375" style="2" customWidth="1"/>
    <col min="10501" max="10509" width="8.7109375" style="2" customWidth="1"/>
    <col min="10510" max="10510" width="9.140625" style="2"/>
    <col min="10511" max="10515" width="10.42578125" style="2" customWidth="1"/>
    <col min="10516" max="10754" width="9.140625" style="2"/>
    <col min="10755" max="10755" width="5.7109375" style="2" customWidth="1"/>
    <col min="10756" max="10756" width="9.7109375" style="2" customWidth="1"/>
    <col min="10757" max="10765" width="8.7109375" style="2" customWidth="1"/>
    <col min="10766" max="10766" width="9.140625" style="2"/>
    <col min="10767" max="10771" width="10.42578125" style="2" customWidth="1"/>
    <col min="10772" max="11010" width="9.140625" style="2"/>
    <col min="11011" max="11011" width="5.7109375" style="2" customWidth="1"/>
    <col min="11012" max="11012" width="9.7109375" style="2" customWidth="1"/>
    <col min="11013" max="11021" width="8.7109375" style="2" customWidth="1"/>
    <col min="11022" max="11022" width="9.140625" style="2"/>
    <col min="11023" max="11027" width="10.42578125" style="2" customWidth="1"/>
    <col min="11028" max="11266" width="9.140625" style="2"/>
    <col min="11267" max="11267" width="5.7109375" style="2" customWidth="1"/>
    <col min="11268" max="11268" width="9.7109375" style="2" customWidth="1"/>
    <col min="11269" max="11277" width="8.7109375" style="2" customWidth="1"/>
    <col min="11278" max="11278" width="9.140625" style="2"/>
    <col min="11279" max="11283" width="10.42578125" style="2" customWidth="1"/>
    <col min="11284" max="11522" width="9.140625" style="2"/>
    <col min="11523" max="11523" width="5.7109375" style="2" customWidth="1"/>
    <col min="11524" max="11524" width="9.7109375" style="2" customWidth="1"/>
    <col min="11525" max="11533" width="8.7109375" style="2" customWidth="1"/>
    <col min="11534" max="11534" width="9.140625" style="2"/>
    <col min="11535" max="11539" width="10.42578125" style="2" customWidth="1"/>
    <col min="11540" max="11778" width="9.140625" style="2"/>
    <col min="11779" max="11779" width="5.7109375" style="2" customWidth="1"/>
    <col min="11780" max="11780" width="9.7109375" style="2" customWidth="1"/>
    <col min="11781" max="11789" width="8.7109375" style="2" customWidth="1"/>
    <col min="11790" max="11790" width="9.140625" style="2"/>
    <col min="11791" max="11795" width="10.42578125" style="2" customWidth="1"/>
    <col min="11796" max="12034" width="9.140625" style="2"/>
    <col min="12035" max="12035" width="5.7109375" style="2" customWidth="1"/>
    <col min="12036" max="12036" width="9.7109375" style="2" customWidth="1"/>
    <col min="12037" max="12045" width="8.7109375" style="2" customWidth="1"/>
    <col min="12046" max="12046" width="9.140625" style="2"/>
    <col min="12047" max="12051" width="10.42578125" style="2" customWidth="1"/>
    <col min="12052" max="12290" width="9.140625" style="2"/>
    <col min="12291" max="12291" width="5.7109375" style="2" customWidth="1"/>
    <col min="12292" max="12292" width="9.7109375" style="2" customWidth="1"/>
    <col min="12293" max="12301" width="8.7109375" style="2" customWidth="1"/>
    <col min="12302" max="12302" width="9.140625" style="2"/>
    <col min="12303" max="12307" width="10.42578125" style="2" customWidth="1"/>
    <col min="12308" max="12546" width="9.140625" style="2"/>
    <col min="12547" max="12547" width="5.7109375" style="2" customWidth="1"/>
    <col min="12548" max="12548" width="9.7109375" style="2" customWidth="1"/>
    <col min="12549" max="12557" width="8.7109375" style="2" customWidth="1"/>
    <col min="12558" max="12558" width="9.140625" style="2"/>
    <col min="12559" max="12563" width="10.42578125" style="2" customWidth="1"/>
    <col min="12564" max="12802" width="9.140625" style="2"/>
    <col min="12803" max="12803" width="5.7109375" style="2" customWidth="1"/>
    <col min="12804" max="12804" width="9.7109375" style="2" customWidth="1"/>
    <col min="12805" max="12813" width="8.7109375" style="2" customWidth="1"/>
    <col min="12814" max="12814" width="9.140625" style="2"/>
    <col min="12815" max="12819" width="10.42578125" style="2" customWidth="1"/>
    <col min="12820" max="13058" width="9.140625" style="2"/>
    <col min="13059" max="13059" width="5.7109375" style="2" customWidth="1"/>
    <col min="13060" max="13060" width="9.7109375" style="2" customWidth="1"/>
    <col min="13061" max="13069" width="8.7109375" style="2" customWidth="1"/>
    <col min="13070" max="13070" width="9.140625" style="2"/>
    <col min="13071" max="13075" width="10.42578125" style="2" customWidth="1"/>
    <col min="13076" max="13314" width="9.140625" style="2"/>
    <col min="13315" max="13315" width="5.7109375" style="2" customWidth="1"/>
    <col min="13316" max="13316" width="9.7109375" style="2" customWidth="1"/>
    <col min="13317" max="13325" width="8.7109375" style="2" customWidth="1"/>
    <col min="13326" max="13326" width="9.140625" style="2"/>
    <col min="13327" max="13331" width="10.42578125" style="2" customWidth="1"/>
    <col min="13332" max="13570" width="9.140625" style="2"/>
    <col min="13571" max="13571" width="5.7109375" style="2" customWidth="1"/>
    <col min="13572" max="13572" width="9.7109375" style="2" customWidth="1"/>
    <col min="13573" max="13581" width="8.7109375" style="2" customWidth="1"/>
    <col min="13582" max="13582" width="9.140625" style="2"/>
    <col min="13583" max="13587" width="10.42578125" style="2" customWidth="1"/>
    <col min="13588" max="13826" width="9.140625" style="2"/>
    <col min="13827" max="13827" width="5.7109375" style="2" customWidth="1"/>
    <col min="13828" max="13828" width="9.7109375" style="2" customWidth="1"/>
    <col min="13829" max="13837" width="8.7109375" style="2" customWidth="1"/>
    <col min="13838" max="13838" width="9.140625" style="2"/>
    <col min="13839" max="13843" width="10.42578125" style="2" customWidth="1"/>
    <col min="13844" max="14082" width="9.140625" style="2"/>
    <col min="14083" max="14083" width="5.7109375" style="2" customWidth="1"/>
    <col min="14084" max="14084" width="9.7109375" style="2" customWidth="1"/>
    <col min="14085" max="14093" width="8.7109375" style="2" customWidth="1"/>
    <col min="14094" max="14094" width="9.140625" style="2"/>
    <col min="14095" max="14099" width="10.42578125" style="2" customWidth="1"/>
    <col min="14100" max="14338" width="9.140625" style="2"/>
    <col min="14339" max="14339" width="5.7109375" style="2" customWidth="1"/>
    <col min="14340" max="14340" width="9.7109375" style="2" customWidth="1"/>
    <col min="14341" max="14349" width="8.7109375" style="2" customWidth="1"/>
    <col min="14350" max="14350" width="9.140625" style="2"/>
    <col min="14351" max="14355" width="10.42578125" style="2" customWidth="1"/>
    <col min="14356" max="14594" width="9.140625" style="2"/>
    <col min="14595" max="14595" width="5.7109375" style="2" customWidth="1"/>
    <col min="14596" max="14596" width="9.7109375" style="2" customWidth="1"/>
    <col min="14597" max="14605" width="8.7109375" style="2" customWidth="1"/>
    <col min="14606" max="14606" width="9.140625" style="2"/>
    <col min="14607" max="14611" width="10.42578125" style="2" customWidth="1"/>
    <col min="14612" max="14850" width="9.140625" style="2"/>
    <col min="14851" max="14851" width="5.7109375" style="2" customWidth="1"/>
    <col min="14852" max="14852" width="9.7109375" style="2" customWidth="1"/>
    <col min="14853" max="14861" width="8.7109375" style="2" customWidth="1"/>
    <col min="14862" max="14862" width="9.140625" style="2"/>
    <col min="14863" max="14867" width="10.42578125" style="2" customWidth="1"/>
    <col min="14868" max="15106" width="9.140625" style="2"/>
    <col min="15107" max="15107" width="5.7109375" style="2" customWidth="1"/>
    <col min="15108" max="15108" width="9.7109375" style="2" customWidth="1"/>
    <col min="15109" max="15117" width="8.7109375" style="2" customWidth="1"/>
    <col min="15118" max="15118" width="9.140625" style="2"/>
    <col min="15119" max="15123" width="10.42578125" style="2" customWidth="1"/>
    <col min="15124" max="15362" width="9.140625" style="2"/>
    <col min="15363" max="15363" width="5.7109375" style="2" customWidth="1"/>
    <col min="15364" max="15364" width="9.7109375" style="2" customWidth="1"/>
    <col min="15365" max="15373" width="8.7109375" style="2" customWidth="1"/>
    <col min="15374" max="15374" width="9.140625" style="2"/>
    <col min="15375" max="15379" width="10.42578125" style="2" customWidth="1"/>
    <col min="15380" max="15618" width="9.140625" style="2"/>
    <col min="15619" max="15619" width="5.7109375" style="2" customWidth="1"/>
    <col min="15620" max="15620" width="9.7109375" style="2" customWidth="1"/>
    <col min="15621" max="15629" width="8.7109375" style="2" customWidth="1"/>
    <col min="15630" max="15630" width="9.140625" style="2"/>
    <col min="15631" max="15635" width="10.42578125" style="2" customWidth="1"/>
    <col min="15636" max="15874" width="9.140625" style="2"/>
    <col min="15875" max="15875" width="5.7109375" style="2" customWidth="1"/>
    <col min="15876" max="15876" width="9.7109375" style="2" customWidth="1"/>
    <col min="15877" max="15885" width="8.7109375" style="2" customWidth="1"/>
    <col min="15886" max="15886" width="9.140625" style="2"/>
    <col min="15887" max="15891" width="10.42578125" style="2" customWidth="1"/>
    <col min="15892" max="16130" width="9.140625" style="2"/>
    <col min="16131" max="16131" width="5.7109375" style="2" customWidth="1"/>
    <col min="16132" max="16132" width="9.7109375" style="2" customWidth="1"/>
    <col min="16133" max="16141" width="8.7109375" style="2" customWidth="1"/>
    <col min="16142" max="16142" width="9.140625" style="2"/>
    <col min="16143" max="16147" width="10.42578125" style="2" customWidth="1"/>
    <col min="16148" max="16384" width="9.140625" style="2"/>
  </cols>
  <sheetData>
    <row r="1" spans="1:25" s="14" customFormat="1" ht="15" customHeight="1">
      <c r="A1" s="76"/>
      <c r="B1" s="77"/>
      <c r="C1" s="104" t="s">
        <v>74</v>
      </c>
      <c r="D1" s="104"/>
      <c r="E1" s="104"/>
      <c r="F1" s="104"/>
      <c r="G1" s="104"/>
      <c r="H1" s="104"/>
      <c r="I1" s="104"/>
      <c r="J1" s="104"/>
      <c r="K1" s="104"/>
      <c r="L1" s="104"/>
      <c r="M1" s="31"/>
    </row>
    <row r="2" spans="1:25" s="14" customFormat="1" ht="15" customHeight="1">
      <c r="A2" s="78"/>
      <c r="B2" s="79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31"/>
    </row>
    <row r="3" spans="1:25" s="14" customFormat="1" ht="15" customHeight="1">
      <c r="A3" s="78"/>
      <c r="B3" s="79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31"/>
    </row>
    <row r="4" spans="1:25" s="14" customFormat="1" ht="15" customHeight="1">
      <c r="A4" s="78"/>
      <c r="B4" s="79"/>
      <c r="C4" s="105" t="s">
        <v>73</v>
      </c>
      <c r="D4" s="105"/>
      <c r="E4" s="105"/>
      <c r="F4" s="105"/>
      <c r="G4" s="105"/>
      <c r="H4" s="105"/>
      <c r="I4" s="105"/>
      <c r="J4" s="105" t="s">
        <v>76</v>
      </c>
      <c r="K4" s="105"/>
      <c r="L4" s="105"/>
      <c r="M4" s="31"/>
    </row>
    <row r="5" spans="1:25" s="14" customFormat="1" ht="15" customHeight="1">
      <c r="A5" s="80"/>
      <c r="B5" s="81"/>
      <c r="C5" s="105" t="s">
        <v>75</v>
      </c>
      <c r="D5" s="105"/>
      <c r="E5" s="105"/>
      <c r="F5" s="105"/>
      <c r="G5" s="105"/>
      <c r="H5" s="105"/>
      <c r="I5" s="105"/>
      <c r="J5" s="105"/>
      <c r="K5" s="105"/>
      <c r="L5" s="105"/>
      <c r="M5" s="50"/>
    </row>
    <row r="6" spans="1:25" s="15" customFormat="1" ht="15" customHeight="1">
      <c r="A6" s="32"/>
      <c r="B6" s="33"/>
      <c r="C6" s="33"/>
      <c r="D6" s="85"/>
      <c r="E6" s="85"/>
      <c r="F6" s="85"/>
      <c r="G6" s="85"/>
      <c r="H6" s="34"/>
      <c r="I6" s="34"/>
      <c r="J6" s="86"/>
      <c r="K6" s="86"/>
      <c r="L6" s="87"/>
      <c r="M6" s="50"/>
      <c r="N6" s="1"/>
    </row>
    <row r="7" spans="1:25" s="15" customFormat="1" ht="15" customHeight="1">
      <c r="A7" s="35"/>
      <c r="B7" s="36"/>
      <c r="C7" s="36"/>
      <c r="D7" s="88"/>
      <c r="E7" s="88"/>
      <c r="F7" s="88"/>
      <c r="G7" s="89" t="s">
        <v>0</v>
      </c>
      <c r="H7" s="191" t="str">
        <f>+IF('[12]1. Encabezado'!T7="","",'[12]1. Encabezado'!T7)</f>
        <v/>
      </c>
      <c r="I7" s="191"/>
      <c r="J7" s="191"/>
      <c r="K7" s="191"/>
      <c r="L7" s="49"/>
      <c r="M7" s="189" t="s">
        <v>30</v>
      </c>
      <c r="N7" s="190"/>
    </row>
    <row r="8" spans="1:25" s="15" customFormat="1" ht="15" customHeight="1">
      <c r="A8" s="30"/>
      <c r="B8" s="84"/>
      <c r="C8" s="84"/>
      <c r="D8" s="90"/>
      <c r="E8" s="90"/>
      <c r="F8" s="90"/>
      <c r="G8" s="90"/>
      <c r="H8" s="84"/>
      <c r="I8" s="194" t="str">
        <f>IF(H7="",M12,CONCATENATE(M8," ",M9," ",M10," ", M11))</f>
        <v>Pagina xx de xx</v>
      </c>
      <c r="J8" s="194"/>
      <c r="K8" s="194"/>
      <c r="L8" s="47"/>
      <c r="M8" s="192" t="s">
        <v>31</v>
      </c>
      <c r="N8" s="193"/>
    </row>
    <row r="9" spans="1:25" s="15" customFormat="1" ht="15" customHeight="1">
      <c r="A9" s="35"/>
      <c r="B9" s="48" t="s">
        <v>34</v>
      </c>
      <c r="C9" s="91" t="str">
        <f>+IF(H7="","","1")</f>
        <v/>
      </c>
      <c r="E9" s="88"/>
      <c r="F9" s="36"/>
      <c r="G9" s="83"/>
      <c r="H9" s="84"/>
      <c r="I9" s="84"/>
      <c r="J9" s="23"/>
      <c r="K9" s="23"/>
      <c r="L9" s="47"/>
      <c r="M9" s="195" t="str">
        <f>IF(H7="","",4)</f>
        <v/>
      </c>
      <c r="N9" s="196"/>
      <c r="O9" s="26"/>
    </row>
    <row r="10" spans="1:25" s="15" customFormat="1" ht="15" customHeight="1">
      <c r="A10" s="184"/>
      <c r="B10" s="185"/>
      <c r="C10" s="185"/>
      <c r="D10" s="186"/>
      <c r="E10" s="186"/>
      <c r="F10" s="36"/>
      <c r="G10" s="187"/>
      <c r="H10" s="187"/>
      <c r="I10" s="188"/>
      <c r="J10" s="188"/>
      <c r="K10" s="23"/>
      <c r="L10" s="47"/>
      <c r="M10" s="197" t="s">
        <v>32</v>
      </c>
      <c r="N10" s="198"/>
      <c r="O10" s="26"/>
    </row>
    <row r="11" spans="1:25" s="15" customFormat="1" ht="15" customHeight="1">
      <c r="A11" s="8"/>
      <c r="B11" s="170" t="s">
        <v>20</v>
      </c>
      <c r="C11" s="171"/>
      <c r="D11" s="171"/>
      <c r="E11" s="171"/>
      <c r="F11" s="171"/>
      <c r="G11" s="171"/>
      <c r="H11" s="171"/>
      <c r="I11" s="171"/>
      <c r="J11" s="171"/>
      <c r="K11" s="172"/>
      <c r="L11" s="13"/>
      <c r="M11" s="92" t="str">
        <f>+IF(H7="","",'[12]1. Encabezado'!AB10)</f>
        <v/>
      </c>
      <c r="N11" s="93"/>
      <c r="O11" s="26"/>
    </row>
    <row r="12" spans="1:25" s="16" customFormat="1" ht="30" customHeight="1">
      <c r="A12" s="8"/>
      <c r="B12" s="176" t="s">
        <v>10</v>
      </c>
      <c r="C12" s="177"/>
      <c r="D12" s="177"/>
      <c r="E12" s="177"/>
      <c r="F12" s="177"/>
      <c r="G12" s="24" t="s">
        <v>11</v>
      </c>
      <c r="H12" s="178" t="str">
        <f>IF(H7="","",1)</f>
        <v/>
      </c>
      <c r="I12" s="179"/>
      <c r="J12" s="179"/>
      <c r="K12" s="180"/>
      <c r="L12" s="11"/>
      <c r="M12" s="94" t="s">
        <v>33</v>
      </c>
      <c r="N12" s="95"/>
      <c r="O12" s="173" t="s">
        <v>25</v>
      </c>
      <c r="P12" s="174"/>
      <c r="Q12" s="174"/>
      <c r="R12" s="175"/>
    </row>
    <row r="13" spans="1:25" s="16" customFormat="1" ht="15" customHeight="1">
      <c r="A13" s="8"/>
      <c r="B13" s="154" t="s">
        <v>68</v>
      </c>
      <c r="C13" s="155"/>
      <c r="D13" s="155"/>
      <c r="E13" s="155"/>
      <c r="F13" s="155"/>
      <c r="G13" s="12"/>
      <c r="H13" s="138"/>
      <c r="I13" s="139"/>
      <c r="J13" s="139"/>
      <c r="K13" s="140"/>
      <c r="L13" s="11"/>
      <c r="M13" s="51"/>
      <c r="N13" s="23"/>
      <c r="O13" s="181" t="str">
        <f>IF(H27="","",IF(OR(H27&lt;O14,H27&gt;Q14),"ESTA FUERA DEL ALCANCE","ESTA DENTRO DEL ALCANCE DE ACREDITACIÓN"))</f>
        <v/>
      </c>
      <c r="P13" s="182"/>
      <c r="Q13" s="182"/>
      <c r="R13" s="183"/>
    </row>
    <row r="14" spans="1:25" s="16" customFormat="1" ht="15" customHeight="1">
      <c r="A14" s="8"/>
      <c r="B14" s="154" t="s">
        <v>14</v>
      </c>
      <c r="C14" s="155"/>
      <c r="D14" s="155"/>
      <c r="E14" s="155"/>
      <c r="F14" s="155"/>
      <c r="G14" s="12" t="s">
        <v>11</v>
      </c>
      <c r="H14" s="138"/>
      <c r="I14" s="139"/>
      <c r="J14" s="139"/>
      <c r="K14" s="140"/>
      <c r="L14" s="11"/>
      <c r="M14" s="51"/>
      <c r="O14" s="27">
        <v>0.4</v>
      </c>
      <c r="P14" s="28" t="s">
        <v>26</v>
      </c>
      <c r="Q14" s="28">
        <v>70</v>
      </c>
      <c r="R14" s="29" t="s">
        <v>27</v>
      </c>
      <c r="Y14" s="57"/>
    </row>
    <row r="15" spans="1:25" s="16" customFormat="1" ht="15" customHeight="1">
      <c r="A15" s="8"/>
      <c r="B15" s="106" t="s">
        <v>18</v>
      </c>
      <c r="C15" s="107"/>
      <c r="D15" s="107"/>
      <c r="E15" s="107"/>
      <c r="F15" s="107"/>
      <c r="G15" s="10" t="s">
        <v>12</v>
      </c>
      <c r="H15" s="167"/>
      <c r="I15" s="168"/>
      <c r="J15" s="168"/>
      <c r="K15" s="169"/>
      <c r="L15" s="9"/>
      <c r="M15" s="51"/>
      <c r="O15" s="156" t="s">
        <v>19</v>
      </c>
      <c r="P15" s="159" t="s">
        <v>28</v>
      </c>
      <c r="Q15" s="160"/>
      <c r="R15" s="159" t="s">
        <v>29</v>
      </c>
      <c r="S15" s="160"/>
      <c r="T15" s="147" t="s">
        <v>60</v>
      </c>
      <c r="U15" s="148"/>
      <c r="V15" s="73" t="s">
        <v>67</v>
      </c>
      <c r="Y15" s="74"/>
    </row>
    <row r="16" spans="1:25" s="16" customFormat="1" ht="15" customHeight="1">
      <c r="A16" s="8"/>
      <c r="B16" s="165" t="s">
        <v>35</v>
      </c>
      <c r="C16" s="166"/>
      <c r="D16" s="166"/>
      <c r="E16" s="166"/>
      <c r="F16" s="166"/>
      <c r="G16" s="10"/>
      <c r="H16" s="167"/>
      <c r="I16" s="168"/>
      <c r="J16" s="168"/>
      <c r="K16" s="169"/>
      <c r="L16" s="9"/>
      <c r="M16" s="52"/>
      <c r="O16" s="157"/>
      <c r="P16" s="163" t="s">
        <v>69</v>
      </c>
      <c r="Q16" s="156" t="s">
        <v>70</v>
      </c>
      <c r="R16" s="163" t="s">
        <v>69</v>
      </c>
      <c r="S16" s="156" t="s">
        <v>70</v>
      </c>
      <c r="T16" s="141" t="s">
        <v>3</v>
      </c>
      <c r="U16" s="142"/>
      <c r="V16" s="72" t="s">
        <v>13</v>
      </c>
      <c r="Y16" s="71"/>
    </row>
    <row r="17" spans="1:25" s="16" customFormat="1" ht="15" customHeight="1">
      <c r="A17" s="8"/>
      <c r="B17" s="161" t="s">
        <v>43</v>
      </c>
      <c r="C17" s="162"/>
      <c r="D17" s="162"/>
      <c r="E17" s="162"/>
      <c r="F17" s="162"/>
      <c r="G17" s="12" t="s">
        <v>8</v>
      </c>
      <c r="H17" s="151" t="str">
        <f>+IF(H16="","",IF(H13=T16,VLOOKUP(H16,O18:P23,2,0),VLOOKUP(H16,O18:R23,4,0)))</f>
        <v/>
      </c>
      <c r="I17" s="152"/>
      <c r="J17" s="152"/>
      <c r="K17" s="153"/>
      <c r="L17" s="11"/>
      <c r="M17" s="51"/>
      <c r="O17" s="158"/>
      <c r="P17" s="164"/>
      <c r="Q17" s="158"/>
      <c r="R17" s="164"/>
      <c r="S17" s="158"/>
      <c r="T17" s="136" t="s">
        <v>4</v>
      </c>
      <c r="U17" s="137"/>
      <c r="V17" s="72" t="s">
        <v>48</v>
      </c>
      <c r="Y17" s="71"/>
    </row>
    <row r="18" spans="1:25" s="16" customFormat="1" ht="30" customHeight="1">
      <c r="A18" s="8"/>
      <c r="B18" s="131" t="s">
        <v>44</v>
      </c>
      <c r="C18" s="132"/>
      <c r="D18" s="132"/>
      <c r="E18" s="132"/>
      <c r="F18" s="132"/>
      <c r="H18" s="151" t="str">
        <f>IF(OR(H17="",H24="",H26=""),"",IF(H17&lt;(H24-H26),"No","Si"))</f>
        <v/>
      </c>
      <c r="I18" s="152"/>
      <c r="J18" s="152"/>
      <c r="K18" s="153"/>
      <c r="L18" s="11"/>
      <c r="M18" s="51"/>
      <c r="O18" s="17" t="s">
        <v>13</v>
      </c>
      <c r="P18" s="17">
        <v>5000</v>
      </c>
      <c r="Q18" s="17">
        <v>10</v>
      </c>
      <c r="R18" s="17">
        <v>50000</v>
      </c>
      <c r="S18" s="17">
        <v>10</v>
      </c>
      <c r="T18" s="147" t="s">
        <v>23</v>
      </c>
      <c r="U18" s="148"/>
      <c r="V18" s="72" t="s">
        <v>49</v>
      </c>
      <c r="Y18" s="71"/>
    </row>
    <row r="19" spans="1:25" s="16" customFormat="1" ht="30" customHeight="1">
      <c r="A19" s="8"/>
      <c r="B19" s="131" t="s">
        <v>40</v>
      </c>
      <c r="C19" s="132"/>
      <c r="D19" s="132"/>
      <c r="E19" s="132"/>
      <c r="F19" s="132"/>
      <c r="G19" s="55"/>
      <c r="H19" s="138"/>
      <c r="I19" s="139"/>
      <c r="J19" s="139"/>
      <c r="K19" s="140"/>
      <c r="L19" s="11"/>
      <c r="M19" s="51"/>
      <c r="O19" s="17" t="s">
        <v>5</v>
      </c>
      <c r="P19" s="17">
        <v>1000</v>
      </c>
      <c r="Q19" s="17">
        <v>10</v>
      </c>
      <c r="R19" s="17">
        <v>10000</v>
      </c>
      <c r="S19" s="17">
        <v>10</v>
      </c>
      <c r="T19" s="149"/>
      <c r="U19" s="150"/>
      <c r="V19" s="72" t="s">
        <v>50</v>
      </c>
      <c r="Y19" s="71"/>
    </row>
    <row r="20" spans="1:25" s="16" customFormat="1" ht="24.95" customHeight="1">
      <c r="A20" s="8"/>
      <c r="B20" s="131" t="s">
        <v>47</v>
      </c>
      <c r="C20" s="132"/>
      <c r="D20" s="132"/>
      <c r="E20" s="132"/>
      <c r="F20" s="132"/>
      <c r="G20" s="10"/>
      <c r="H20" s="133"/>
      <c r="I20" s="134"/>
      <c r="J20" s="134"/>
      <c r="K20" s="135"/>
      <c r="L20" s="11"/>
      <c r="M20" s="52"/>
      <c r="O20" s="17" t="s">
        <v>6</v>
      </c>
      <c r="P20" s="17">
        <f>250</f>
        <v>250</v>
      </c>
      <c r="Q20" s="17">
        <v>1</v>
      </c>
      <c r="R20" s="17">
        <v>2500</v>
      </c>
      <c r="S20" s="17">
        <v>1</v>
      </c>
      <c r="T20" s="141" t="s">
        <v>24</v>
      </c>
      <c r="U20" s="142"/>
      <c r="V20" s="72" t="s">
        <v>51</v>
      </c>
      <c r="Y20" s="71"/>
    </row>
    <row r="21" spans="1:25" s="16" customFormat="1" ht="24.95" customHeight="1">
      <c r="A21" s="8"/>
      <c r="B21" s="131" t="s">
        <v>41</v>
      </c>
      <c r="C21" s="132"/>
      <c r="D21" s="132"/>
      <c r="E21" s="132"/>
      <c r="F21" s="132"/>
      <c r="G21" s="10"/>
      <c r="H21" s="138"/>
      <c r="I21" s="139"/>
      <c r="J21" s="139"/>
      <c r="K21" s="140"/>
      <c r="L21" s="11"/>
      <c r="M21" s="52"/>
      <c r="O21" s="17" t="s">
        <v>7</v>
      </c>
      <c r="P21" s="17">
        <f>50</f>
        <v>50</v>
      </c>
      <c r="Q21" s="17">
        <v>0.1</v>
      </c>
      <c r="R21" s="17">
        <f>500</f>
        <v>500</v>
      </c>
      <c r="S21" s="17">
        <v>0.1</v>
      </c>
      <c r="T21" s="136" t="s">
        <v>21</v>
      </c>
      <c r="U21" s="137"/>
      <c r="V21" s="72" t="s">
        <v>52</v>
      </c>
      <c r="Y21" s="71"/>
    </row>
    <row r="22" spans="1:25" s="16" customFormat="1" ht="24.95" customHeight="1">
      <c r="A22" s="8"/>
      <c r="B22" s="143" t="s">
        <v>45</v>
      </c>
      <c r="C22" s="144"/>
      <c r="D22" s="144"/>
      <c r="E22" s="132" t="s">
        <v>46</v>
      </c>
      <c r="F22" s="132"/>
      <c r="G22" s="10"/>
      <c r="H22" s="138"/>
      <c r="I22" s="139"/>
      <c r="J22" s="139"/>
      <c r="K22" s="140"/>
      <c r="L22" s="9"/>
      <c r="M22" s="52"/>
      <c r="O22" s="17" t="s">
        <v>17</v>
      </c>
      <c r="P22" s="17">
        <f>20</f>
        <v>20</v>
      </c>
      <c r="Q22" s="17">
        <v>0.1</v>
      </c>
      <c r="R22" s="17">
        <f>100</f>
        <v>100</v>
      </c>
      <c r="S22" s="17">
        <v>0.1</v>
      </c>
      <c r="V22" s="72" t="s">
        <v>6</v>
      </c>
      <c r="Y22" s="71"/>
    </row>
    <row r="23" spans="1:25" s="16" customFormat="1" ht="24.95" customHeight="1">
      <c r="A23" s="8"/>
      <c r="B23" s="145"/>
      <c r="C23" s="146"/>
      <c r="D23" s="146"/>
      <c r="E23" s="132" t="s">
        <v>42</v>
      </c>
      <c r="F23" s="132"/>
      <c r="G23" s="56" t="str">
        <f>+IF(OR(H23="",H23="N/A"),"","g")</f>
        <v/>
      </c>
      <c r="H23" s="138"/>
      <c r="I23" s="139"/>
      <c r="J23" s="139"/>
      <c r="K23" s="140"/>
      <c r="L23" s="9"/>
      <c r="M23" s="52"/>
      <c r="O23" s="17" t="s">
        <v>16</v>
      </c>
      <c r="P23" s="17">
        <f>20</f>
        <v>20</v>
      </c>
      <c r="Q23" s="17">
        <v>0.1</v>
      </c>
      <c r="R23" s="17">
        <f>20</f>
        <v>20</v>
      </c>
      <c r="S23" s="17">
        <v>0.01</v>
      </c>
      <c r="V23" s="72" t="s">
        <v>53</v>
      </c>
      <c r="Y23" s="71"/>
    </row>
    <row r="24" spans="1:25" s="16" customFormat="1" ht="24.95" customHeight="1">
      <c r="A24" s="8"/>
      <c r="B24" s="106" t="s">
        <v>36</v>
      </c>
      <c r="C24" s="107"/>
      <c r="D24" s="107"/>
      <c r="E24" s="107"/>
      <c r="F24" s="107"/>
      <c r="G24" s="10" t="s">
        <v>8</v>
      </c>
      <c r="H24" s="108"/>
      <c r="I24" s="109"/>
      <c r="J24" s="109"/>
      <c r="K24" s="110"/>
      <c r="L24" s="9"/>
      <c r="M24" s="43"/>
      <c r="V24" s="72" t="s">
        <v>7</v>
      </c>
      <c r="Y24" s="71"/>
    </row>
    <row r="25" spans="1:25" s="16" customFormat="1" ht="24.95" customHeight="1">
      <c r="A25" s="8"/>
      <c r="B25" s="106" t="s">
        <v>37</v>
      </c>
      <c r="C25" s="107"/>
      <c r="D25" s="107"/>
      <c r="E25" s="107"/>
      <c r="F25" s="107"/>
      <c r="G25" s="10" t="s">
        <v>8</v>
      </c>
      <c r="H25" s="108"/>
      <c r="I25" s="109"/>
      <c r="J25" s="109"/>
      <c r="K25" s="110"/>
      <c r="L25" s="9"/>
      <c r="M25" s="43"/>
      <c r="O25" s="128" t="s">
        <v>71</v>
      </c>
      <c r="P25" s="129"/>
      <c r="Q25" s="129"/>
      <c r="R25" s="128" t="s">
        <v>72</v>
      </c>
      <c r="S25" s="129"/>
      <c r="T25" s="129"/>
      <c r="U25" s="130"/>
      <c r="V25" s="72" t="s">
        <v>54</v>
      </c>
      <c r="Y25" s="71"/>
    </row>
    <row r="26" spans="1:25" s="16" customFormat="1" ht="24.95" customHeight="1">
      <c r="A26" s="8"/>
      <c r="B26" s="106" t="s">
        <v>38</v>
      </c>
      <c r="C26" s="107"/>
      <c r="D26" s="107"/>
      <c r="E26" s="107"/>
      <c r="F26" s="107"/>
      <c r="G26" s="10" t="s">
        <v>8</v>
      </c>
      <c r="H26" s="108"/>
      <c r="I26" s="109"/>
      <c r="J26" s="109"/>
      <c r="K26" s="110"/>
      <c r="L26" s="9"/>
      <c r="M26" s="43"/>
      <c r="O26" s="75" t="str">
        <f>IF(P31="","",(MID(P31,SEARCH(",",P31,1),2)))</f>
        <v/>
      </c>
      <c r="P26" s="58" t="str">
        <f>IF(P31="","",TRUNC(P31,0))</f>
        <v/>
      </c>
      <c r="Q26" s="57" t="str">
        <f>IF(P31="","",ABS(MID(P31,SEARCH(",",P31,1),3)))</f>
        <v/>
      </c>
      <c r="R26" s="8" t="str">
        <f>IF(S31="","",ABS(MID(S31,SEARCH(",",S31,1),2)))</f>
        <v/>
      </c>
      <c r="S26" s="58" t="str">
        <f>IF(S31="","",TRUNC(S31,0))</f>
        <v/>
      </c>
      <c r="T26" s="57" t="str">
        <f>IF(S31="","",ABS(MID(S31,SEARCH(",",S31,1),3)))</f>
        <v/>
      </c>
      <c r="U26" s="61" t="str">
        <f>IF(S31="","",ABS(MID(S31,SEARCH(",",S31,1),4)))</f>
        <v/>
      </c>
      <c r="V26" s="72" t="s">
        <v>55</v>
      </c>
      <c r="Y26" s="71"/>
    </row>
    <row r="27" spans="1:25" s="16" customFormat="1" ht="24.95" customHeight="1">
      <c r="A27" s="8"/>
      <c r="B27" s="111" t="s">
        <v>39</v>
      </c>
      <c r="C27" s="112"/>
      <c r="D27" s="112"/>
      <c r="E27" s="113" t="str">
        <f>IF(O13="ESTA FUERA DEL ALCANCE",O13,"")</f>
        <v/>
      </c>
      <c r="F27" s="113"/>
      <c r="G27" s="25" t="s">
        <v>9</v>
      </c>
      <c r="H27" s="114" t="str">
        <f>IF(H24="","",IF(H13=T16,O29,R29))</f>
        <v/>
      </c>
      <c r="I27" s="115"/>
      <c r="J27" s="115"/>
      <c r="K27" s="116"/>
      <c r="L27" s="7"/>
      <c r="M27" s="53"/>
      <c r="O27" s="8" t="str">
        <f>IF(P31="","",ABS(Q26-O26))</f>
        <v/>
      </c>
      <c r="P27" s="59" t="str">
        <f>IF(P31="","",IF(O27&gt;0,P26+1,IF(AND(O27=0,ISODD(O26*10)),P26+1,P26)))</f>
        <v/>
      </c>
      <c r="Q27" s="57"/>
      <c r="R27" s="8" t="str">
        <f>IF(S31="","",ABS(T26-R26))</f>
        <v/>
      </c>
      <c r="S27" s="57" t="str">
        <f>IF(S31="","",ABS(U26-T26))</f>
        <v/>
      </c>
      <c r="T27" s="57" t="str">
        <f>IF(S31="","",IF(S27&gt;0,S26+R26+0.1,IF(AND(S27=0,ISODD(R26*10)),S26+R26+0.1,S26+R26)))</f>
        <v/>
      </c>
      <c r="U27" s="61"/>
      <c r="V27" s="72" t="s">
        <v>56</v>
      </c>
      <c r="Y27" s="71"/>
    </row>
    <row r="28" spans="1:25" s="16" customFormat="1" ht="30" customHeight="1">
      <c r="A28" s="8"/>
      <c r="B28" s="39"/>
      <c r="C28" s="39"/>
      <c r="D28" s="39"/>
      <c r="E28" s="40"/>
      <c r="F28" s="40"/>
      <c r="G28" s="41"/>
      <c r="H28" s="42"/>
      <c r="I28" s="42"/>
      <c r="J28" s="42"/>
      <c r="K28" s="42"/>
      <c r="L28" s="7"/>
      <c r="M28" s="96"/>
      <c r="O28" s="8"/>
      <c r="P28" s="57"/>
      <c r="Q28" s="57"/>
      <c r="R28" s="8"/>
      <c r="S28" s="57"/>
      <c r="T28" s="57"/>
      <c r="U28" s="61"/>
      <c r="V28" s="72" t="s">
        <v>57</v>
      </c>
      <c r="Y28" s="71"/>
    </row>
    <row r="29" spans="1:25" s="3" customFormat="1" ht="15" customHeight="1">
      <c r="A29" s="8"/>
      <c r="B29" s="117" t="s">
        <v>15</v>
      </c>
      <c r="C29" s="117"/>
      <c r="D29" s="118"/>
      <c r="E29" s="118"/>
      <c r="F29" s="97" t="str">
        <f>+IF(G29="","","al")</f>
        <v/>
      </c>
      <c r="G29" s="119"/>
      <c r="H29" s="119"/>
      <c r="I29" s="42"/>
      <c r="J29" s="42"/>
      <c r="K29" s="42"/>
      <c r="L29" s="7"/>
      <c r="M29" s="96"/>
      <c r="N29" s="18"/>
      <c r="O29" s="64" t="str">
        <f>IF(P31="","",IF(O26&lt;0.5,P26,IF(O26&gt;0.5,P26+1,P27)))</f>
        <v/>
      </c>
      <c r="P29" s="60"/>
      <c r="Q29" s="60"/>
      <c r="R29" s="64" t="str">
        <f>IF(S31="","",IF(R27&lt;0.05,S26+R26,IF(R27&gt;0.05,S26+R26+0.1,IF(S27&gt;0,S26+R26+0.1,IF(AND(S27=0,ISODD(R26*10)),S26+R26+0.1,S26+R26)))))</f>
        <v/>
      </c>
      <c r="S29" s="60"/>
      <c r="T29" s="60"/>
      <c r="U29" s="65"/>
      <c r="V29" s="72" t="s">
        <v>58</v>
      </c>
      <c r="Y29" s="71"/>
    </row>
    <row r="30" spans="1:25" s="4" customFormat="1" ht="15" customHeight="1">
      <c r="A30" s="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8"/>
      <c r="M30" s="96"/>
      <c r="O30" s="120" t="s">
        <v>61</v>
      </c>
      <c r="P30" s="121"/>
      <c r="Q30" s="121"/>
      <c r="R30" s="120" t="s">
        <v>61</v>
      </c>
      <c r="S30" s="121"/>
      <c r="T30" s="121"/>
      <c r="U30" s="122"/>
      <c r="V30" s="72" t="s">
        <v>59</v>
      </c>
      <c r="Y30" s="71"/>
    </row>
    <row r="31" spans="1:25" s="4" customFormat="1" ht="15" customHeight="1">
      <c r="A31" s="44"/>
      <c r="B31" s="123" t="s">
        <v>1</v>
      </c>
      <c r="C31" s="123"/>
      <c r="D31" s="124"/>
      <c r="E31" s="124"/>
      <c r="F31" s="124"/>
      <c r="G31" s="124"/>
      <c r="H31" s="124"/>
      <c r="I31" s="124"/>
      <c r="J31" s="124"/>
      <c r="K31" s="124"/>
      <c r="L31" s="98"/>
      <c r="M31" s="54"/>
      <c r="O31" s="66"/>
      <c r="P31" s="67" t="str">
        <f>+IF(OR(H24="",H25="",H26=""),"",((H24-H25)/(H25-H26))*100)</f>
        <v/>
      </c>
      <c r="Q31" s="68" t="str">
        <f>+IF(P31="","","%")</f>
        <v/>
      </c>
      <c r="R31" s="66"/>
      <c r="S31" s="69" t="str">
        <f>+IF(OR(H24="",H25="",H26=""),"",((H24-H25)/(H25-H26))*100)</f>
        <v/>
      </c>
      <c r="T31" s="68" t="str">
        <f>+IF(S31="","","%")</f>
        <v/>
      </c>
      <c r="U31" s="70"/>
      <c r="V31" s="72" t="s">
        <v>62</v>
      </c>
      <c r="W31" s="62"/>
      <c r="X31" s="62"/>
      <c r="Y31" s="71"/>
    </row>
    <row r="32" spans="1:25" s="4" customFormat="1" ht="15" customHeight="1">
      <c r="A32" s="4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99"/>
      <c r="O32" s="125"/>
      <c r="P32" s="125"/>
      <c r="Q32" s="125"/>
      <c r="R32" s="125"/>
      <c r="S32" s="125"/>
      <c r="V32" s="72" t="s">
        <v>63</v>
      </c>
      <c r="W32" s="63"/>
      <c r="X32" s="63"/>
    </row>
    <row r="33" spans="1:23" s="4" customFormat="1" ht="15" customHeight="1" thickBot="1">
      <c r="A33" s="46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00"/>
      <c r="M33" s="82"/>
      <c r="V33" s="72" t="s">
        <v>64</v>
      </c>
    </row>
    <row r="34" spans="1:23" s="4" customFormat="1" ht="15" customHeight="1" thickTop="1" thickBot="1">
      <c r="A34" s="101" t="s">
        <v>2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82"/>
      <c r="V34" s="72" t="s">
        <v>65</v>
      </c>
    </row>
    <row r="35" spans="1:23" s="5" customFormat="1" ht="15" customHeight="1" thickTop="1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2"/>
      <c r="N35" s="19"/>
      <c r="O35" s="19"/>
      <c r="P35" s="19"/>
      <c r="Q35" s="19"/>
      <c r="R35" s="19"/>
      <c r="S35" s="19"/>
      <c r="T35" s="19"/>
      <c r="U35" s="19"/>
      <c r="V35" s="72" t="s">
        <v>66</v>
      </c>
      <c r="W35" s="19"/>
    </row>
    <row r="36" spans="1:23" s="4" customFormat="1" ht="15" customHeight="1">
      <c r="A36" s="103" t="s">
        <v>22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2"/>
      <c r="N36" s="20"/>
      <c r="O36" s="20"/>
      <c r="P36" s="20"/>
      <c r="Q36" s="20"/>
      <c r="R36" s="20"/>
      <c r="S36" s="20"/>
      <c r="T36" s="20"/>
      <c r="U36" s="20"/>
      <c r="W36" s="20"/>
    </row>
    <row r="37" spans="1:23" s="4" customFormat="1" ht="15" customHeight="1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2"/>
      <c r="N37" s="21"/>
      <c r="O37" s="21"/>
      <c r="P37" s="21"/>
      <c r="Q37" s="21"/>
      <c r="R37" s="21"/>
      <c r="S37" s="21"/>
      <c r="T37" s="21"/>
      <c r="U37" s="21"/>
      <c r="V37" s="71"/>
      <c r="W37" s="21"/>
    </row>
    <row r="38" spans="1:23" ht="15" customHeight="1"/>
    <row r="39" spans="1:23">
      <c r="B39" s="22"/>
      <c r="C39" s="22"/>
      <c r="D39" s="22"/>
    </row>
  </sheetData>
  <sheetProtection password="B39D" sheet="1" objects="1" scenarios="1"/>
  <mergeCells count="78">
    <mergeCell ref="A10:C10"/>
    <mergeCell ref="D10:E10"/>
    <mergeCell ref="G10:H10"/>
    <mergeCell ref="I10:J10"/>
    <mergeCell ref="M7:N7"/>
    <mergeCell ref="H7:K7"/>
    <mergeCell ref="M8:N8"/>
    <mergeCell ref="I8:K8"/>
    <mergeCell ref="M9:N9"/>
    <mergeCell ref="M10:N10"/>
    <mergeCell ref="B11:K11"/>
    <mergeCell ref="O12:R12"/>
    <mergeCell ref="B12:F12"/>
    <mergeCell ref="H12:K12"/>
    <mergeCell ref="O13:R13"/>
    <mergeCell ref="B13:F13"/>
    <mergeCell ref="H13:K13"/>
    <mergeCell ref="T15:U15"/>
    <mergeCell ref="B15:F15"/>
    <mergeCell ref="H15:K15"/>
    <mergeCell ref="P16:P17"/>
    <mergeCell ref="Q16:Q17"/>
    <mergeCell ref="T16:U16"/>
    <mergeCell ref="T17:U17"/>
    <mergeCell ref="B14:F14"/>
    <mergeCell ref="H14:K14"/>
    <mergeCell ref="O15:O17"/>
    <mergeCell ref="P15:Q15"/>
    <mergeCell ref="R15:S15"/>
    <mergeCell ref="B17:F17"/>
    <mergeCell ref="H17:K17"/>
    <mergeCell ref="R16:R17"/>
    <mergeCell ref="S16:S17"/>
    <mergeCell ref="B16:F16"/>
    <mergeCell ref="H16:K16"/>
    <mergeCell ref="T18:U19"/>
    <mergeCell ref="B18:F18"/>
    <mergeCell ref="H18:K18"/>
    <mergeCell ref="B19:F19"/>
    <mergeCell ref="H19:K19"/>
    <mergeCell ref="B22:D23"/>
    <mergeCell ref="E22:F22"/>
    <mergeCell ref="H22:K22"/>
    <mergeCell ref="E23:F23"/>
    <mergeCell ref="H23:K23"/>
    <mergeCell ref="B20:F20"/>
    <mergeCell ref="H20:K20"/>
    <mergeCell ref="T21:U21"/>
    <mergeCell ref="B21:F21"/>
    <mergeCell ref="H21:K21"/>
    <mergeCell ref="T20:U20"/>
    <mergeCell ref="H24:K24"/>
    <mergeCell ref="O25:Q25"/>
    <mergeCell ref="R25:U25"/>
    <mergeCell ref="B25:F25"/>
    <mergeCell ref="H25:K25"/>
    <mergeCell ref="O30:Q30"/>
    <mergeCell ref="R30:U30"/>
    <mergeCell ref="B31:C31"/>
    <mergeCell ref="D31:K31"/>
    <mergeCell ref="O32:S32"/>
    <mergeCell ref="B32:K33"/>
    <mergeCell ref="A34:L34"/>
    <mergeCell ref="A35:L35"/>
    <mergeCell ref="A36:L37"/>
    <mergeCell ref="C1:L3"/>
    <mergeCell ref="C4:I4"/>
    <mergeCell ref="J4:L4"/>
    <mergeCell ref="C5:L5"/>
    <mergeCell ref="B26:F26"/>
    <mergeCell ref="H26:K26"/>
    <mergeCell ref="B27:D27"/>
    <mergeCell ref="E27:F27"/>
    <mergeCell ref="H27:K27"/>
    <mergeCell ref="B29:C29"/>
    <mergeCell ref="D29:E29"/>
    <mergeCell ref="G29:H29"/>
    <mergeCell ref="B24:F24"/>
  </mergeCells>
  <conditionalFormatting sqref="D29:E29">
    <cfRule type="cellIs" dxfId="3" priority="4" operator="greaterThan">
      <formula>$G$29</formula>
    </cfRule>
  </conditionalFormatting>
  <conditionalFormatting sqref="G29:H29">
    <cfRule type="cellIs" dxfId="2" priority="3" operator="lessThan">
      <formula>$D$29</formula>
    </cfRule>
  </conditionalFormatting>
  <conditionalFormatting sqref="H18:K18">
    <cfRule type="cellIs" dxfId="1" priority="1" operator="equal">
      <formula>$T$20</formula>
    </cfRule>
  </conditionalFormatting>
  <dataValidations count="3">
    <dataValidation type="list" allowBlank="1" showInputMessage="1" showErrorMessage="1" sqref="H16:K16">
      <formula1>$O$18:$O$23</formula1>
    </dataValidation>
    <dataValidation type="list" allowBlank="1" showInputMessage="1" showErrorMessage="1" sqref="H21 H19">
      <formula1>$T$20:$T$21</formula1>
    </dataValidation>
    <dataValidation type="list" allowBlank="1" showInputMessage="1" showErrorMessage="1" sqref="H13:K13">
      <formula1>$T$16:$T$17</formula1>
    </dataValidation>
  </dataValidations>
  <printOptions horizontalCentered="1"/>
  <pageMargins left="0.59055118110236227" right="0.39370078740157483" top="0.59055118110236227" bottom="0.59055118110236227" header="0" footer="0.19685039370078741"/>
  <pageSetup orientation="portrait" r:id="rId1"/>
  <headerFooter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84F275AE-0197-4B41-92BE-78847DCB02BE}">
            <xm:f>'C:\Users\karen.florez\AppData\Roaming\Microsoft\Excel\[Apiques sep 2021 (version 1).xlsb]1. Encabezado'!#REF!</xm:f>
            <x14:dxf>
              <font>
                <color rgb="FF9C0006"/>
              </font>
            </x14:dxf>
          </x14:cfRule>
          <xm:sqref>D29:E29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>
          <x14:formula1>
            <xm:f>'C:\Users\karen.florez\AppData\Roaming\Microsoft\Excel\[Apiques sep 2021 (version 1).xlsb]1. Encabezado'!#REF!</xm:f>
          </x14:formula1>
          <x14:formula2>
            <xm:f>'C:\Users\karen.florez\AppData\Roaming\Microsoft\Excel\[Apiques sep 2021 (version 1).xlsb]1. Encabezado'!#REF!</xm:f>
          </x14:formula2>
          <xm:sqref>G29:H29</xm:sqref>
        </x14:dataValidation>
        <x14:dataValidation type="date" allowBlank="1" showInputMessage="1" showErrorMessage="1">
          <x14:formula1>
            <xm:f>'C:\Users\karen.florez\AppData\Roaming\Microsoft\Excel\[Apiques sep 2021 (version 1).xlsb]1. Encabezado'!#REF!</xm:f>
          </x14:formula1>
          <x14:formula2>
            <xm:f>'C:\Users\karen.florez\AppData\Roaming\Microsoft\Excel\[Apiques sep 2021 (version 1).xlsb]1. Encabezado'!#REF!</xm:f>
          </x14:formula2>
          <xm:sqref>D29:E29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 NA </vt:lpstr>
      <vt:lpstr>'W NA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Sonia Gaviria</dc:creator>
  <cp:lastModifiedBy>Karen Daniela Flórez Barón</cp:lastModifiedBy>
  <cp:lastPrinted>2022-09-02T19:06:53Z</cp:lastPrinted>
  <dcterms:created xsi:type="dcterms:W3CDTF">2015-07-10T04:28:05Z</dcterms:created>
  <dcterms:modified xsi:type="dcterms:W3CDTF">2022-09-03T16:51:57Z</dcterms:modified>
</cp:coreProperties>
</file>