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uaermv\Escritorio\Para publicar\"/>
    </mc:Choice>
  </mc:AlternateContent>
  <bookViews>
    <workbookView xWindow="0" yWindow="0" windowWidth="20490" windowHeight="6675"/>
  </bookViews>
  <sheets>
    <sheet name="227-240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C" localSheetId="0" hidden="1">#REF!</definedName>
    <definedName name="AC" hidden="1">#REF!</definedName>
    <definedName name="aprobo" localSheetId="0">INDEX(#REF!,MATCH(#REF!,#REF!,0))</definedName>
    <definedName name="aprobo">INDEX(#REF!,MATCH(#REF!,#REF!,0))</definedName>
    <definedName name="APROBO_A">INDEX([4]firmas!$C$33:$C$35,MATCH([4]ANGULARIDAD!$AK$29,[4]firmas!$A$33:$A$35,0))</definedName>
    <definedName name="Aprobo_firmas" localSheetId="0">INDEX([5]firmas!$C$39:$C$41,MATCH('[5]Formato '!#REF!,[5]firmas!$A$39:$A$41,0))</definedName>
    <definedName name="Aprobo_firmas">INDEX([5]firmas!$C$39:$C$41,MATCH('[5]Formato '!#REF!,[5]firmas!$A$39:$A$41,0))</definedName>
    <definedName name="Aprobo_Gra_1">INDEX([6]firmas!$C$39:$C$41,MATCH('[6]4. CLASIFICACION M1'!$J$48:$P$48,[6]firmas!$A$39:$A$41,0))</definedName>
    <definedName name="Aprobo_Gra_2">INDEX([6]firmas!$C$39:$C$41,MATCH('[6]8. CLASIFICACION M2'!$J$48:$P$48,[6]firmas!$A$39:$A$41,0))</definedName>
    <definedName name="Aprobo_Gra_3">INDEX([6]firmas!$C$39:$C$41,MATCH('[6]12. CLASIFICACION M3'!$J$48:$P$48,[6]firmas!$A$39:$A$41,0))</definedName>
    <definedName name="aprobofirmas" localSheetId="0">INDEX(#REF!,MATCH(#REF!,#REF!,0))</definedName>
    <definedName name="aprobofirmas">INDEX(#REF!,MATCH(#REF!,#REF!,0))</definedName>
    <definedName name="aprobofirmas1" localSheetId="0">INDEX(#REF!,MATCH(#REF!,#REF!,0))</definedName>
    <definedName name="aprobofirmas1">INDEX([7]firmas!$C$33:$C$35,MATCH('[7]RESUMEN '!$V$45:$X$45,[7]firmas!$A$33:$A$35,0))</definedName>
    <definedName name="aprobofirmas10" localSheetId="0">INDEX(#REF!,MATCH('227-240'!#REF!,#REF!,0))</definedName>
    <definedName name="aprobofirmas10">INDEX(#REF!,MATCH(#REF!,#REF!,0))</definedName>
    <definedName name="aprobofirmas11" localSheetId="0">INDEX(#REF!,MATCH(#REF!,#REF!,0))</definedName>
    <definedName name="aprobofirmas11">INDEX(#REF!,MATCH(#REF!,#REF!,0))</definedName>
    <definedName name="aprobofirmas12" localSheetId="0">INDEX(#REF!,MATCH(#REF!,#REF!,0))</definedName>
    <definedName name="aprobofirmas12">INDEX(#REF!,MATCH(#REF!,#REF!,0))</definedName>
    <definedName name="aprobofirmas13" localSheetId="0">INDEX(#REF!,MATCH(#REF!,#REF!,0))</definedName>
    <definedName name="aprobofirmas13">INDEX(#REF!,MATCH(#REF!,#REF!,0))</definedName>
    <definedName name="aprobofirmas14" localSheetId="0">INDEX(#REF!,MATCH(#REF!,#REF!,0))</definedName>
    <definedName name="aprobofirmas14">INDEX(#REF!,MATCH(#REF!,#REF!,0))</definedName>
    <definedName name="aprobofirmas2" localSheetId="0">INDEX(#REF!,MATCH(#REF!,#REF!,0))</definedName>
    <definedName name="aprobofirmas2">INDEX(#REF!,MATCH(#REF!,#REF!,0))</definedName>
    <definedName name="aprobofirmas3" localSheetId="0">INDEX(#REF!,MATCH(#REF!,#REF!,0))</definedName>
    <definedName name="aprobofirmas3">INDEX(#REF!,MATCH(#REF!,#REF!,0))</definedName>
    <definedName name="aprobofirmas3M1">INDEX([8]firmas!$C$33:$C$35,MATCH('[8]CLASIFICACION M1'!$J$48,[8]firmas!$A$33:$A$35,0))</definedName>
    <definedName name="aprobofirmas4" localSheetId="0">INDEX(#REF!,MATCH('[9]Microdeval '!$AC$44,#REF!,0))</definedName>
    <definedName name="aprobofirmas4">INDEX(#REF!,MATCH(#REF!,#REF!,0))</definedName>
    <definedName name="aprobofirmas5" localSheetId="0">INDEX(#REF!,MATCH(#REF!,#REF!,0))</definedName>
    <definedName name="aprobofirmas5">INDEX(#REF!,MATCH(#REF!,#REF!,0))</definedName>
    <definedName name="aprobofirmas6" localSheetId="0">INDEX(#REF!,MATCH([9]Solidez!$Y$47,#REF!,0))</definedName>
    <definedName name="aprobofirmas6">INDEX(#REF!,MATCH(#REF!,#REF!,0))</definedName>
    <definedName name="aprobofirmas7" localSheetId="0">INDEX(#REF!,MATCH(#REF!,#REF!,0))</definedName>
    <definedName name="aprobofirmas7">INDEX(#REF!,MATCH(#REF!,#REF!,0))</definedName>
    <definedName name="aprobofirmas8" localSheetId="0">INDEX(#REF!,MATCH(#REF!,#REF!,0))</definedName>
    <definedName name="aprobofirmas8">INDEX([7]firmas!$C$33:$C$35,MATCH([7]EQUIVALENTE!$J$29,[7]firmas!$A$33:$A$35,0))</definedName>
    <definedName name="aprobofirmas9" localSheetId="0">INDEX(#REF!,MATCH(#REF!,#REF!,0))</definedName>
    <definedName name="aprobofirmas9">INDEX(#REF!,MATCH(#REF!,#REF!,0))</definedName>
    <definedName name="aprobofirmasD">INDEX([10]firmas!$C$33:$C$35,MATCH('[10]Desgaste '!$T$36:$Z$36,[10]firmas!$A$33:$A$35,0))</definedName>
    <definedName name="aprobofirmasMO" localSheetId="0">INDEX(#REF!,MATCH(#REF!,#REF!,0))</definedName>
    <definedName name="aprobofirmasMO">INDEX(#REF!,MATCH(#REF!,#REF!,0))</definedName>
    <definedName name="AproboMO_M2">INDEX([11]firmas!$C$31:$C$33,MATCH('[11]M.O.  M2'!$I$29:$O$29,[11]firmas!$A$31:$A$33,0))</definedName>
    <definedName name="AproboMO_M3">INDEX([11]firmas!$C$31:$C$33,MATCH('[11]M.O.  M3'!$I$29:$O$29,[11]firmas!$A$31:$A$33,0))</definedName>
    <definedName name="aprobonombres" localSheetId="0">#REF!</definedName>
    <definedName name="aprobonombres">#REF!</definedName>
    <definedName name="_xlnm.Print_Area" localSheetId="0">'227-240'!$A$1:$AG$48</definedName>
    <definedName name="ELABORA_A">INDEX([4]firmas!$C$2:$C$26,MATCH([4]ANGULARIDAD!$L$29,[4]firmas!$A$2:$A$26,0))</definedName>
    <definedName name="Elaboro_firmas" localSheetId="0">INDEX([5]firmas!$C$2:$C$32,MATCH('[5]Formato '!#REF!,[5]firmas!$A$2:$A$32,0))</definedName>
    <definedName name="Elaboro_firmas">INDEX([5]firmas!$C$2:$C$32,MATCH('[5]Formato '!#REF!,[5]firmas!$A$2:$A$32,0))</definedName>
    <definedName name="elaborocargo" localSheetId="0">[12]firmas!$B$11:$B$13</definedName>
    <definedName name="elaborocargo">[13]firmas!$B$11:$B$13</definedName>
    <definedName name="elaborofirmas1" localSheetId="0">INDEX(#REF!,MATCH(#REF!,#REF!,0))</definedName>
    <definedName name="elaborofirmas1">INDEX(#REF!,MATCH(#REF!,#REF!,0))</definedName>
    <definedName name="elaborofirmas10" localSheetId="0">INDEX(#REF!,MATCH('227-240'!#REF!,#REF!,0))</definedName>
    <definedName name="elaborofirmas10">INDEX(#REF!,MATCH(#REF!,#REF!,0))</definedName>
    <definedName name="elaborofirmas11" localSheetId="0">INDEX(#REF!,MATCH(#REF!,#REF!,0))</definedName>
    <definedName name="elaborofirmas11">INDEX(#REF!,MATCH(#REF!,#REF!,0))</definedName>
    <definedName name="elaborofirmas12" localSheetId="0">INDEX(#REF!,MATCH(#REF!,#REF!,0))</definedName>
    <definedName name="elaborofirmas12">INDEX(#REF!,MATCH(#REF!,#REF!,0))</definedName>
    <definedName name="elaborofirmas13" localSheetId="0">INDEX(#REF!,MATCH(#REF!,#REF!,0))</definedName>
    <definedName name="elaborofirmas13">INDEX(#REF!,MATCH(#REF!,#REF!,0))</definedName>
    <definedName name="elaborofirmas14" localSheetId="0">INDEX(#REF!,MATCH(#REF!,#REF!,0))</definedName>
    <definedName name="elaborofirmas14">INDEX(#REF!,MATCH(#REF!,#REF!,0))</definedName>
    <definedName name="elaborofirmas2" localSheetId="0">INDEX(#REF!,MATCH(#REF!,#REF!,0))</definedName>
    <definedName name="elaborofirmas2">INDEX(#REF!,MATCH(#REF!,#REF!,0))</definedName>
    <definedName name="elaborofirmas3" localSheetId="0">INDEX(#REF!,MATCH(#REF!,#REF!,0))</definedName>
    <definedName name="elaborofirmas3">INDEX(#REF!,MATCH(#REF!,#REF!,0))</definedName>
    <definedName name="elaborofirmas4" localSheetId="0">INDEX(#REF!,MATCH('[9]Microdeval '!$I$44,#REF!,0))</definedName>
    <definedName name="elaborofirmas4">INDEX(#REF!,MATCH(#REF!,#REF!,0))</definedName>
    <definedName name="elaborofirmas5" localSheetId="0">INDEX(#REF!,MATCH(#REF!,#REF!,0))</definedName>
    <definedName name="elaborofirmas5">INDEX(#REF!,MATCH(#REF!,#REF!,0))</definedName>
    <definedName name="elaborofirmas6" localSheetId="0">INDEX(#REF!,MATCH([9]Solidez!$H$47,#REF!,0))</definedName>
    <definedName name="elaborofirmas6">INDEX(#REF!,MATCH(#REF!,#REF!,0))</definedName>
    <definedName name="elaborofirmas7" localSheetId="0">INDEX(#REF!,MATCH(#REF!,#REF!,0))</definedName>
    <definedName name="elaborofirmas7">INDEX(#REF!,MATCH(#REF!,#REF!,0))</definedName>
    <definedName name="elaborofirmas8" localSheetId="0">INDEX(#REF!,MATCH(#REF!,#REF!,0))</definedName>
    <definedName name="elaborofirmas8">INDEX([7]firmas!$C$2:$C$26,MATCH([7]EQUIVALENTE!$D$29,[7]firmas!$A$2:$A$26,0))</definedName>
    <definedName name="elaborofirmas9" localSheetId="0">INDEX(#REF!,MATCH(#REF!,#REF!,0))</definedName>
    <definedName name="elaborofirmas9">INDEX(#REF!,MATCH(#REF!,#REF!,0))</definedName>
    <definedName name="elaborofirmasD">INDEX([10]firmas!$C$2:$C$26,MATCH('[10]Desgaste '!$F$36:$L$36,[10]firmas!$A$2:$A$26,0))</definedName>
    <definedName name="elaborofirmasMO" localSheetId="0">INDEX(#REF!,MATCH(#REF!,#REF!,0))</definedName>
    <definedName name="elaborofirmasMO">INDEX(#REF!,MATCH(#REF!,#REF!,0))</definedName>
    <definedName name="ElaboroMO_M2">INDEX([11]firmas!$C$2:$C$24,MATCH('[11]M.O.  M2'!$C$29:$E$29,[11]firmas!$A$2:$A$24,0))</definedName>
    <definedName name="ElaboroMO_M3">INDEX([11]firmas!$C$2:$C$24,MATCH('[11]M.O.  M3'!$C$29:$E$29,[11]firmas!$A$2:$A$24,0))</definedName>
    <definedName name="Elaboronombres" localSheetId="0">#REF!</definedName>
    <definedName name="Elaboronombres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[11]firmas!$B$26:$B$28</definedName>
    <definedName name="REVISO_A">INDEX([4]firmas!$C$28:$C$31,MATCH([4]ANGULARIDAD!$W$29:$X$43,[4]firmas!$A$28:$A$31,0))</definedName>
    <definedName name="Reviso_firmas" localSheetId="0">INDEX([5]firmas!$C$34:$C$37,MATCH('[5]Formato '!#REF!,[5]firmas!$A$34:$A$37,0))</definedName>
    <definedName name="Reviso_firmas">INDEX([5]firmas!$C$34:$C$37,MATCH('[5]Formato '!#REF!,[5]firmas!$A$34:$A$37,0))</definedName>
    <definedName name="revisocargo" localSheetId="0">[12]firmas!$B$28:$B$30</definedName>
    <definedName name="revisocargo">[13]firmas!$B$28:$B$30</definedName>
    <definedName name="revisoea" localSheetId="0">INDEX(#REF!,MATCH(#REF!,#REF!,0))</definedName>
    <definedName name="revisoea">INDEX(#REF!,MATCH(#REF!,#REF!,0))</definedName>
    <definedName name="revisofirmas1" localSheetId="0">INDEX(#REF!,MATCH(#REF!,#REF!,0))</definedName>
    <definedName name="revisofirmas1">INDEX(#REF!,MATCH(#REF!,#REF!,0))</definedName>
    <definedName name="revisofirmas10" localSheetId="0">INDEX(#REF!,MATCH('227-240'!#REF!,#REF!,0))</definedName>
    <definedName name="revisofirmas10">INDEX(#REF!,MATCH(#REF!,#REF!,0))</definedName>
    <definedName name="revisofirmas11" localSheetId="0">INDEX(#REF!,MATCH(#REF!,#REF!,0))</definedName>
    <definedName name="revisofirmas11">INDEX(#REF!,MATCH(#REF!,#REF!,0))</definedName>
    <definedName name="revisofirmas12" localSheetId="0">INDEX(#REF!,MATCH(#REF!,#REF!,0))</definedName>
    <definedName name="revisofirmas12">INDEX(#REF!,MATCH(#REF!,#REF!,0))</definedName>
    <definedName name="revisofirmas13" localSheetId="0">INDEX(#REF!,MATCH(#REF!,#REF!,0))</definedName>
    <definedName name="revisofirmas13">INDEX(#REF!,MATCH(#REF!,#REF!,0))</definedName>
    <definedName name="revisofirmas14" localSheetId="0">INDEX(#REF!,MATCH(#REF!,#REF!,0))</definedName>
    <definedName name="revisofirmas14">INDEX(#REF!,MATCH(#REF!,#REF!,0))</definedName>
    <definedName name="revisofirmas2" localSheetId="0">INDEX(#REF!,MATCH(#REF!,#REF!,0))</definedName>
    <definedName name="revisofirmas2">INDEX(#REF!,MATCH(#REF!,#REF!,0))</definedName>
    <definedName name="revisofirmas3" localSheetId="0">INDEX(#REF!,MATCH(#REF!,#REF!,0))</definedName>
    <definedName name="revisofirmas3">INDEX(#REF!,MATCH(#REF!,#REF!,0))</definedName>
    <definedName name="revisofirmas4" localSheetId="0">INDEX(#REF!,MATCH('[9]Microdeval '!$R$44,#REF!,0))</definedName>
    <definedName name="revisofirmas4">INDEX(#REF!,MATCH(#REF!,#REF!,0))</definedName>
    <definedName name="revisofirmas5" localSheetId="0">INDEX(#REF!,MATCH(#REF!,#REF!,0))</definedName>
    <definedName name="revisofirmas5">INDEX(#REF!,MATCH(#REF!,#REF!,0))</definedName>
    <definedName name="revisofirmas6" localSheetId="0">INDEX(#REF!,MATCH([9]Solidez!$Q$47,#REF!,0))</definedName>
    <definedName name="revisofirmas6">INDEX(#REF!,MATCH(#REF!,#REF!,0))</definedName>
    <definedName name="revisofirmas7" localSheetId="0">INDEX(#REF!,MATCH(#REF!,#REF!,0))</definedName>
    <definedName name="revisofirmas7">INDEX(#REF!,MATCH(#REF!,#REF!,0))</definedName>
    <definedName name="revisofirmas8" localSheetId="0">INDEX(#REF!,MATCH(#REF!,#REF!,0))</definedName>
    <definedName name="revisofirmas8">INDEX([7]firmas!$C$28:$C$31,MATCH([7]EQUIVALENTE!$G$29,[7]firmas!$A$28:$A$31,0))</definedName>
    <definedName name="revisofirmas9" localSheetId="0">INDEX(#REF!,MATCH(#REF!,#REF!,0))</definedName>
    <definedName name="revisofirmas9">INDEX(#REF!,MATCH(#REF!,#REF!,0))</definedName>
    <definedName name="revisofirmasD">INDEX([10]firmas!$C$28:$C$31,MATCH('[10]Desgaste '!$M$36:$S$36,[10]firmas!$A$28:$A$31,0))</definedName>
    <definedName name="revisofirmasH" localSheetId="0">INDEX([14]firmas!$C$28:$C$31,MATCH(#REF!,[14]firmas!$A$28:$A$31,0))</definedName>
    <definedName name="revisofirmasH">INDEX([14]firmas!$C$28:$C$31,MATCH(#REF!,[14]firmas!$A$28:$A$31,0))</definedName>
    <definedName name="revisofirmasMO" localSheetId="0">INDEX(#REF!,MATCH(#REF!,#REF!,0))</definedName>
    <definedName name="revisofirmasMO">INDEX(#REF!,MATCH(#REF!,#REF!,0))</definedName>
    <definedName name="RevisoMO_M2">INDEX([11]firmas!$C$26:$C$29,MATCH('[11]M.O.  M2'!$F$29:$H$29,[11]firmas!$A$26:$A$29,0))</definedName>
    <definedName name="RevisoMO_M3">INDEX([11]firmas!$C$26:$C$29,MATCH('[11]M.O.  M3'!$F$29:$H$29,[11]firmas!$A$26:$A$29,0))</definedName>
    <definedName name="revisonombres" localSheetId="0">#REF!</definedName>
    <definedName name="revisonombres">#REF!</definedName>
    <definedName name="VARGAS_PABLO" localSheetId="0">'[5]Formato '!#REF!</definedName>
    <definedName name="VARGAS_PABLO">'[5]Formato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7" i="2" l="1"/>
  <c r="S37" i="2"/>
  <c r="AE30" i="2"/>
  <c r="AE31" i="2"/>
  <c r="AE32" i="2"/>
  <c r="AE33" i="2"/>
  <c r="AE34" i="2"/>
  <c r="AE35" i="2"/>
  <c r="AE29" i="2"/>
  <c r="AA30" i="2"/>
  <c r="AA31" i="2"/>
  <c r="AA32" i="2"/>
  <c r="AA33" i="2"/>
  <c r="AA34" i="2"/>
  <c r="AA35" i="2"/>
  <c r="AA29" i="2"/>
  <c r="W30" i="2"/>
  <c r="W31" i="2"/>
  <c r="W32" i="2"/>
  <c r="W33" i="2"/>
  <c r="W34" i="2"/>
  <c r="W35" i="2"/>
  <c r="W29" i="2"/>
  <c r="S30" i="2"/>
  <c r="S31" i="2"/>
  <c r="S32" i="2"/>
  <c r="S33" i="2"/>
  <c r="S34" i="2"/>
  <c r="S35" i="2"/>
  <c r="S29" i="2"/>
  <c r="P36" i="2"/>
  <c r="AR36" i="2"/>
  <c r="J36" i="2" s="1"/>
  <c r="AO36" i="2"/>
  <c r="G36" i="2"/>
  <c r="P31" i="2"/>
  <c r="P32" i="2"/>
  <c r="P33" i="2"/>
  <c r="P34" i="2"/>
  <c r="P35" i="2"/>
  <c r="P29" i="2"/>
  <c r="M31" i="2"/>
  <c r="M32" i="2"/>
  <c r="M33" i="2"/>
  <c r="M34" i="2"/>
  <c r="M35" i="2"/>
  <c r="M29" i="2"/>
  <c r="BW30" i="2"/>
  <c r="BW31" i="2"/>
  <c r="BW32" i="2"/>
  <c r="BW33" i="2"/>
  <c r="BW34" i="2"/>
  <c r="BW35" i="2"/>
  <c r="BW29" i="2"/>
  <c r="BS29" i="2"/>
  <c r="BS30" i="2"/>
  <c r="BS31" i="2"/>
  <c r="BS32" i="2"/>
  <c r="BS33" i="2"/>
  <c r="BS34" i="2"/>
  <c r="BS35" i="2"/>
  <c r="AX36" i="2"/>
  <c r="BH36" i="2"/>
  <c r="BP36" i="2"/>
  <c r="BA29" i="2"/>
  <c r="AA25" i="2"/>
  <c r="AU25" i="2"/>
  <c r="BZ26" i="2" s="1"/>
  <c r="J25" i="2"/>
  <c r="M36" i="2"/>
  <c r="AU36" i="2"/>
  <c r="AI36" i="2"/>
  <c r="AH8" i="2"/>
  <c r="Y8" i="2" s="1"/>
  <c r="J39" i="2"/>
  <c r="BP30" i="2"/>
  <c r="BP31" i="2"/>
  <c r="BP32" i="2"/>
  <c r="BP33" i="2"/>
  <c r="BP34" i="2"/>
  <c r="BP35" i="2"/>
  <c r="BP29" i="2"/>
  <c r="BH29" i="2"/>
  <c r="BH30" i="2"/>
  <c r="BH31" i="2"/>
  <c r="BH32" i="2"/>
  <c r="BH33" i="2"/>
  <c r="BH34" i="2"/>
  <c r="BH35" i="2"/>
  <c r="BA32" i="2"/>
  <c r="J30" i="2"/>
  <c r="M30" i="2" s="1"/>
  <c r="P30" i="2" s="1"/>
  <c r="J31" i="2"/>
  <c r="J32" i="2"/>
  <c r="J33" i="2"/>
  <c r="J34" i="2"/>
  <c r="J35" i="2"/>
  <c r="J29" i="2"/>
  <c r="G29" i="2"/>
  <c r="G30" i="2"/>
  <c r="G31" i="2"/>
  <c r="G32" i="2"/>
  <c r="G33" i="2"/>
  <c r="G34" i="2"/>
  <c r="G35" i="2"/>
  <c r="S39" i="2" l="1"/>
  <c r="BW36" i="2"/>
  <c r="BA30" i="2"/>
  <c r="BA31" i="2"/>
  <c r="BA33" i="2"/>
  <c r="BA34" i="2"/>
  <c r="BA35" i="2"/>
  <c r="AI35" i="2"/>
  <c r="AI34" i="2"/>
  <c r="AI33" i="2"/>
  <c r="AI32" i="2"/>
  <c r="AI31" i="2"/>
  <c r="AI30" i="2"/>
  <c r="A35" i="2"/>
  <c r="A34" i="2"/>
  <c r="A33" i="2"/>
  <c r="A32" i="2"/>
  <c r="A31" i="2"/>
  <c r="A30" i="2"/>
  <c r="R18" i="2" l="1"/>
  <c r="R20" i="2" s="1"/>
  <c r="I18" i="2"/>
  <c r="R14" i="2"/>
  <c r="I14" i="2"/>
  <c r="AH10" i="2"/>
  <c r="AH39" i="2" l="1"/>
</calcChain>
</file>

<file path=xl/comments1.xml><?xml version="1.0" encoding="utf-8"?>
<comments xmlns="http://schemas.openxmlformats.org/spreadsheetml/2006/main">
  <authors>
    <author>Karen Daniela Flórez Barón</author>
  </authors>
  <commentList>
    <comment ref="AA20" authorId="0" shapeId="0">
      <text>
        <r>
          <rPr>
            <b/>
            <sz val="9"/>
            <color indexed="81"/>
            <rFont val="Tahoma"/>
            <family val="2"/>
          </rPr>
          <t>Karen Daniela Flórez Barón:</t>
        </r>
        <r>
          <rPr>
            <sz val="9"/>
            <color indexed="81"/>
            <rFont val="Tahoma"/>
            <family val="2"/>
          </rPr>
          <t xml:space="preserve">
Digitar</t>
        </r>
      </text>
    </comment>
  </commentList>
</comments>
</file>

<file path=xl/sharedStrings.xml><?xml version="1.0" encoding="utf-8"?>
<sst xmlns="http://schemas.openxmlformats.org/spreadsheetml/2006/main" count="103" uniqueCount="70">
  <si>
    <t>Paginas</t>
  </si>
  <si>
    <t>Código:</t>
  </si>
  <si>
    <t>Pagina</t>
  </si>
  <si>
    <t>de</t>
  </si>
  <si>
    <t>PORCENTAJE DE CARAS FRACTURADAS EN UN AGREGADO GRUESO INV E 227-13</t>
  </si>
  <si>
    <t>FRACCIÓN RETENIDA EN EL TAMIZ DE 9,5 mm (3/8")</t>
  </si>
  <si>
    <t>Pagina xx de xx</t>
  </si>
  <si>
    <t>Masa de las partículas (g)</t>
  </si>
  <si>
    <t>Para ensayo</t>
  </si>
  <si>
    <t>F= 1 ó más caras fracturadas</t>
  </si>
  <si>
    <t xml:space="preserve"> N= 2 ó más caras fracturadas</t>
  </si>
  <si>
    <t>No fracturadas</t>
  </si>
  <si>
    <t>PORCENTAJE*</t>
  </si>
  <si>
    <t>%</t>
  </si>
  <si>
    <t>FRACCIÓN QUE PASA EL TAMIZ DE 9,5 mm (3/8") Y SE RETIENE EN EL DE 4,75 mm (N° 4)</t>
  </si>
  <si>
    <t>N= 2 ó más caras fracturadas</t>
  </si>
  <si>
    <t>CRITERIO</t>
  </si>
  <si>
    <t>1 ó más caras fracturadas</t>
  </si>
  <si>
    <t xml:space="preserve"> 2 ó más caras fracturadas</t>
  </si>
  <si>
    <t>Tamaño máximo nominal</t>
  </si>
  <si>
    <t>Porcentaje de la muestra total:</t>
  </si>
  <si>
    <t>Porcentaje de partículas fracturadas, calculado por:</t>
  </si>
  <si>
    <t xml:space="preserve">Porcentaje de partículas fracturadas, calculado por </t>
  </si>
  <si>
    <t>Criterio de evaluación:</t>
  </si>
  <si>
    <t>Masa</t>
  </si>
  <si>
    <t>Conteo</t>
  </si>
  <si>
    <t>Fracción</t>
  </si>
  <si>
    <t>Retenido</t>
  </si>
  <si>
    <t>Pasa</t>
  </si>
  <si>
    <t>Masa (g)</t>
  </si>
  <si>
    <t>Porcentaje
(%)</t>
  </si>
  <si>
    <t>2"</t>
  </si>
  <si>
    <t>1"</t>
  </si>
  <si>
    <t>TOTALES</t>
  </si>
  <si>
    <t xml:space="preserve">Fecha de ejecución: </t>
  </si>
  <si>
    <t>Observaciones:</t>
  </si>
  <si>
    <t>FIN DEL INFORME DE  ENSAYO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</si>
  <si>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</si>
  <si>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Numero</t>
  </si>
  <si>
    <r>
      <t xml:space="preserve">2 </t>
    </r>
    <r>
      <rPr>
        <b/>
        <sz val="8"/>
        <rFont val="Calibri"/>
        <family val="2"/>
      </rPr>
      <t>½</t>
    </r>
    <r>
      <rPr>
        <b/>
        <sz val="8"/>
        <rFont val="Arial"/>
        <family val="2"/>
      </rPr>
      <t>"</t>
    </r>
  </si>
  <si>
    <r>
      <t xml:space="preserve">1 </t>
    </r>
    <r>
      <rPr>
        <b/>
        <sz val="8"/>
        <rFont val="Calibri"/>
        <family val="2"/>
      </rPr>
      <t>½</t>
    </r>
    <r>
      <rPr>
        <b/>
        <sz val="8"/>
        <rFont val="Arial"/>
        <family val="2"/>
      </rPr>
      <t>"</t>
    </r>
  </si>
  <si>
    <r>
      <rPr>
        <b/>
        <sz val="8"/>
        <rFont val="Calibri"/>
        <family val="2"/>
      </rPr>
      <t>¾</t>
    </r>
    <r>
      <rPr>
        <b/>
        <sz val="8"/>
        <rFont val="Arial"/>
        <family val="2"/>
      </rPr>
      <t>"</t>
    </r>
  </si>
  <si>
    <r>
      <rPr>
        <b/>
        <sz val="8"/>
        <rFont val="Calibri"/>
        <family val="2"/>
      </rPr>
      <t>½</t>
    </r>
    <r>
      <rPr>
        <b/>
        <sz val="8"/>
        <rFont val="Arial"/>
        <family val="2"/>
      </rPr>
      <t>"</t>
    </r>
  </si>
  <si>
    <t>⅜"</t>
  </si>
  <si>
    <t>No 4</t>
  </si>
  <si>
    <t xml:space="preserve"> PROPORCIÓN DE PARTÍCULAS PLANAS, ALARGADAS O PLANAS Y ALARGADAS EN AGREGADOS GRUESOS (METODO B)
INV E 240-13</t>
  </si>
  <si>
    <t>Masa inicial de la muestra:</t>
  </si>
  <si>
    <t>Fracción de ensayo</t>
  </si>
  <si>
    <t>Masa inicial de la muestra (g):</t>
  </si>
  <si>
    <t>Promedio ponderado</t>
  </si>
  <si>
    <r>
      <rPr>
        <b/>
        <sz val="10"/>
        <color theme="1" tint="0.499984740745262"/>
        <rFont val="Arial"/>
        <family val="2"/>
      </rPr>
      <t>VERSIÓN:</t>
    </r>
    <r>
      <rPr>
        <sz val="10"/>
        <color theme="1" tint="0.499984740745262"/>
        <rFont val="Arial"/>
        <family val="2"/>
      </rPr>
      <t xml:space="preserve"> </t>
    </r>
    <r>
      <rPr>
        <sz val="10"/>
        <color theme="0" tint="-0.499984740745262"/>
        <rFont val="Arial"/>
        <family val="2"/>
      </rPr>
      <t>1</t>
    </r>
  </si>
  <si>
    <t>Ponderado</t>
  </si>
  <si>
    <t>Verificación del ensayo</t>
  </si>
  <si>
    <t>1:2</t>
  </si>
  <si>
    <t>1:3</t>
  </si>
  <si>
    <t>1:5</t>
  </si>
  <si>
    <r>
      <t xml:space="preserve">2 </t>
    </r>
    <r>
      <rPr>
        <b/>
        <sz val="9"/>
        <rFont val="Calibri"/>
        <family val="2"/>
      </rPr>
      <t>½</t>
    </r>
    <r>
      <rPr>
        <b/>
        <sz val="9"/>
        <rFont val="Arial"/>
        <family val="2"/>
      </rPr>
      <t>"</t>
    </r>
  </si>
  <si>
    <r>
      <t xml:space="preserve">1 </t>
    </r>
    <r>
      <rPr>
        <b/>
        <sz val="9"/>
        <rFont val="Calibri"/>
        <family val="2"/>
      </rPr>
      <t>½</t>
    </r>
    <r>
      <rPr>
        <b/>
        <sz val="9"/>
        <rFont val="Arial"/>
        <family val="2"/>
      </rPr>
      <t>"</t>
    </r>
  </si>
  <si>
    <r>
      <rPr>
        <b/>
        <sz val="9"/>
        <rFont val="Calibri"/>
        <family val="2"/>
      </rPr>
      <t>¾</t>
    </r>
    <r>
      <rPr>
        <b/>
        <sz val="9"/>
        <rFont val="Arial"/>
        <family val="2"/>
      </rPr>
      <t>"</t>
    </r>
  </si>
  <si>
    <r>
      <rPr>
        <b/>
        <sz val="9"/>
        <rFont val="Calibri"/>
        <family val="2"/>
      </rPr>
      <t>½</t>
    </r>
    <r>
      <rPr>
        <b/>
        <sz val="9"/>
        <rFont val="Arial"/>
        <family val="2"/>
      </rPr>
      <t>"</t>
    </r>
  </si>
  <si>
    <t>Relación dimensional:</t>
  </si>
  <si>
    <t>Partículas ensayadas</t>
  </si>
  <si>
    <t>Partículas planas y alargadas</t>
  </si>
  <si>
    <t>Partículas ni planas,
ni alargadas</t>
  </si>
  <si>
    <t>partículas ensayadas</t>
  </si>
  <si>
    <t>Partículas ni planas, ni alargadas</t>
  </si>
  <si>
    <t>Porcentaje</t>
  </si>
  <si>
    <t>INFORME DE ENSAYO
PORCENTAJE DE PARTÍCULAS FRACTURADAS EN UN AGREGADO GRUESO  INV E 227-13 Y PROPORCIÓN DE PARTÍCULAS PLANAS, ALARGADAS O PLANAS Y ALARGADAS EN AGREGADOS GRUESOS INV E 240-13</t>
  </si>
  <si>
    <r>
      <rPr>
        <b/>
        <sz val="10"/>
        <color theme="0" tint="-0.499984740745262"/>
        <rFont val="Arial"/>
        <family val="2"/>
      </rPr>
      <t xml:space="preserve">CÓDIGO: </t>
    </r>
    <r>
      <rPr>
        <sz val="10"/>
        <color theme="0" tint="-0.499984740745262"/>
        <rFont val="Arial"/>
        <family val="2"/>
      </rPr>
      <t>GLAB-FM-109</t>
    </r>
  </si>
  <si>
    <r>
      <rPr>
        <b/>
        <sz val="10"/>
        <color theme="1" tint="0.499984740745262"/>
        <rFont val="Arial"/>
        <family val="2"/>
      </rPr>
      <t xml:space="preserve">FECHA DE APLICACIÓN: </t>
    </r>
    <r>
      <rPr>
        <sz val="10"/>
        <color theme="1" tint="0.499984740745262"/>
        <rFont val="Arial"/>
        <family val="2"/>
      </rPr>
      <t>JULIO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</si>
</sst>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0.0"/>
    <numFmt numFmtId="166" formatCode="0E+0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9"/>
      <color theme="1" tint="0.499984740745262"/>
      <name val="Arial"/>
      <family val="2"/>
    </font>
    <font>
      <sz val="8"/>
      <color theme="1" tint="0.499984740745262"/>
      <name val="Arial"/>
      <family val="2"/>
    </font>
    <font>
      <b/>
      <sz val="8"/>
      <color indexed="10"/>
      <name val="Arial"/>
      <family val="2"/>
    </font>
    <font>
      <sz val="9"/>
      <color indexed="10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Calibri"/>
      <family val="2"/>
    </font>
    <font>
      <sz val="10"/>
      <color rgb="FFFF0000"/>
      <name val="Arial"/>
      <family val="2"/>
    </font>
    <font>
      <b/>
      <sz val="10"/>
      <color theme="1" tint="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9"/>
      <name val="Calibri"/>
      <family val="2"/>
    </font>
    <font>
      <sz val="9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fgColor theme="1" tint="0.499984740745262"/>
        <bgColor indexed="65"/>
      </patternFill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theme="0" tint="-0.499984740745262"/>
      </bottom>
      <diagonal/>
    </border>
    <border>
      <left/>
      <right/>
      <top style="thin">
        <color indexed="64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thin">
        <color indexed="64"/>
      </top>
      <bottom style="dashed">
        <color theme="0" tint="-0.499984740745262"/>
      </bottom>
      <diagonal/>
    </border>
    <border>
      <left style="thin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/>
      <top style="dashed">
        <color theme="0" tint="-0.499984740745262"/>
      </top>
      <bottom style="thin">
        <color indexed="64"/>
      </bottom>
      <diagonal/>
    </border>
    <border>
      <left/>
      <right/>
      <top style="dashed">
        <color theme="0" tint="-0.499984740745262"/>
      </top>
      <bottom style="thin">
        <color indexed="64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499984740745262"/>
      </bottom>
      <diagonal/>
    </border>
    <border>
      <left/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thin">
        <color indexed="64"/>
      </right>
      <top style="dashed">
        <color theme="0" tint="-0.499984740745262"/>
      </top>
      <bottom style="thin">
        <color indexed="64"/>
      </bottom>
      <diagonal/>
    </border>
    <border>
      <left/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/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dashed">
        <color theme="0" tint="-0.499984740745262"/>
      </right>
      <top style="thin">
        <color indexed="64"/>
      </top>
      <bottom/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/>
      <top style="thin">
        <color indexed="64"/>
      </top>
      <bottom/>
      <diagonal/>
    </border>
    <border>
      <left style="dashed">
        <color theme="0" tint="-0.499984740745262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8" fillId="0" borderId="0"/>
  </cellStyleXfs>
  <cellXfs count="356">
    <xf numFmtId="0" fontId="0" fillId="0" borderId="0" xfId="0"/>
    <xf numFmtId="0" fontId="5" fillId="2" borderId="4" xfId="2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vertical="center"/>
    </xf>
    <xf numFmtId="0" fontId="6" fillId="2" borderId="0" xfId="2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6" fillId="2" borderId="0" xfId="2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6" fillId="2" borderId="0" xfId="2" applyFont="1" applyFill="1" applyBorder="1" applyAlignment="1" applyProtection="1">
      <alignment vertical="top"/>
    </xf>
    <xf numFmtId="0" fontId="5" fillId="2" borderId="0" xfId="2" applyFont="1" applyFill="1" applyBorder="1" applyAlignment="1" applyProtection="1">
      <alignment vertical="top"/>
    </xf>
    <xf numFmtId="0" fontId="6" fillId="3" borderId="0" xfId="3" applyFont="1" applyFill="1" applyBorder="1" applyAlignment="1" applyProtection="1">
      <alignment vertical="center"/>
    </xf>
    <xf numFmtId="0" fontId="5" fillId="2" borderId="0" xfId="5" applyFont="1" applyFill="1" applyBorder="1" applyAlignment="1" applyProtection="1">
      <alignment vertical="center" wrapText="1"/>
    </xf>
    <xf numFmtId="164" fontId="6" fillId="2" borderId="0" xfId="2" applyNumberFormat="1" applyFont="1" applyFill="1" applyBorder="1" applyAlignment="1" applyProtection="1">
      <alignment vertical="top"/>
    </xf>
    <xf numFmtId="164" fontId="6" fillId="2" borderId="5" xfId="2" applyNumberFormat="1" applyFont="1" applyFill="1" applyBorder="1" applyAlignment="1" applyProtection="1">
      <alignment vertical="top"/>
    </xf>
    <xf numFmtId="0" fontId="2" fillId="0" borderId="0" xfId="2" applyBorder="1" applyProtection="1"/>
    <xf numFmtId="0" fontId="6" fillId="0" borderId="1" xfId="2" applyFont="1" applyBorder="1" applyAlignment="1" applyProtection="1">
      <alignment horizontal="center" vertical="center"/>
    </xf>
    <xf numFmtId="0" fontId="6" fillId="0" borderId="2" xfId="2" applyFont="1" applyBorder="1" applyAlignment="1" applyProtection="1">
      <alignment horizontal="center" vertical="center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 applyProtection="1">
      <alignment horizontal="center" vertical="center"/>
    </xf>
    <xf numFmtId="0" fontId="6" fillId="0" borderId="4" xfId="2" applyFont="1" applyBorder="1" applyAlignment="1" applyProtection="1">
      <alignment horizontal="center" vertical="center"/>
    </xf>
    <xf numFmtId="1" fontId="5" fillId="3" borderId="0" xfId="2" applyNumberFormat="1" applyFont="1" applyFill="1" applyBorder="1" applyAlignment="1" applyProtection="1">
      <alignment horizontal="center" vertical="center"/>
    </xf>
    <xf numFmtId="1" fontId="5" fillId="3" borderId="5" xfId="2" applyNumberFormat="1" applyFont="1" applyFill="1" applyBorder="1" applyAlignment="1" applyProtection="1">
      <alignment horizontal="center" vertical="center"/>
    </xf>
    <xf numFmtId="1" fontId="5" fillId="3" borderId="7" xfId="2" applyNumberFormat="1" applyFont="1" applyFill="1" applyBorder="1" applyAlignment="1" applyProtection="1">
      <alignment horizontal="center" vertical="center"/>
    </xf>
    <xf numFmtId="1" fontId="5" fillId="3" borderId="8" xfId="2" applyNumberFormat="1" applyFont="1" applyFill="1" applyBorder="1" applyAlignment="1" applyProtection="1">
      <alignment horizontal="center" vertical="center"/>
    </xf>
    <xf numFmtId="0" fontId="6" fillId="0" borderId="7" xfId="2" applyFont="1" applyBorder="1" applyAlignment="1" applyProtection="1">
      <alignment horizontal="center" vertical="center"/>
    </xf>
    <xf numFmtId="0" fontId="6" fillId="0" borderId="6" xfId="2" applyFont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center" vertical="center" wrapText="1"/>
    </xf>
    <xf numFmtId="165" fontId="6" fillId="0" borderId="0" xfId="2" applyNumberFormat="1" applyFont="1" applyBorder="1" applyAlignment="1" applyProtection="1">
      <alignment horizontal="center" vertical="center" wrapText="1"/>
    </xf>
    <xf numFmtId="0" fontId="6" fillId="0" borderId="25" xfId="2" applyFont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vertical="center"/>
    </xf>
    <xf numFmtId="0" fontId="5" fillId="4" borderId="0" xfId="2" applyFont="1" applyFill="1" applyBorder="1" applyAlignment="1" applyProtection="1">
      <alignment vertical="center" wrapText="1"/>
    </xf>
    <xf numFmtId="0" fontId="6" fillId="4" borderId="0" xfId="2" applyFont="1" applyFill="1" applyBorder="1" applyAlignment="1" applyProtection="1">
      <alignment vertical="center" wrapText="1"/>
    </xf>
    <xf numFmtId="1" fontId="6" fillId="3" borderId="0" xfId="4" applyNumberFormat="1" applyFont="1" applyFill="1" applyBorder="1" applyAlignment="1" applyProtection="1">
      <alignment vertical="center"/>
    </xf>
    <xf numFmtId="0" fontId="7" fillId="2" borderId="1" xfId="5" applyFont="1" applyFill="1" applyBorder="1" applyAlignment="1" applyProtection="1">
      <alignment vertical="top" wrapText="1"/>
    </xf>
    <xf numFmtId="0" fontId="2" fillId="0" borderId="0" xfId="2" applyProtection="1"/>
    <xf numFmtId="0" fontId="6" fillId="3" borderId="5" xfId="3" applyFont="1" applyFill="1" applyBorder="1" applyAlignment="1" applyProtection="1">
      <alignment vertical="center"/>
    </xf>
    <xf numFmtId="0" fontId="7" fillId="0" borderId="10" xfId="4" applyFont="1" applyFill="1" applyBorder="1" applyAlignment="1" applyProtection="1"/>
    <xf numFmtId="0" fontId="6" fillId="3" borderId="0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9" fillId="0" borderId="11" xfId="4" applyFont="1" applyFill="1" applyBorder="1" applyAlignment="1" applyProtection="1"/>
    <xf numFmtId="0" fontId="9" fillId="0" borderId="0" xfId="2" applyFont="1" applyProtection="1"/>
    <xf numFmtId="0" fontId="2" fillId="2" borderId="11" xfId="4" applyFont="1" applyFill="1" applyBorder="1" applyAlignment="1" applyProtection="1"/>
    <xf numFmtId="164" fontId="9" fillId="2" borderId="0" xfId="2" applyNumberFormat="1" applyFont="1" applyFill="1" applyBorder="1" applyAlignment="1" applyProtection="1">
      <alignment vertical="top"/>
    </xf>
    <xf numFmtId="0" fontId="9" fillId="0" borderId="0" xfId="2" applyFont="1" applyBorder="1" applyProtection="1"/>
    <xf numFmtId="0" fontId="2" fillId="0" borderId="11" xfId="4" applyFont="1" applyFill="1" applyBorder="1" applyAlignment="1" applyProtection="1"/>
    <xf numFmtId="0" fontId="10" fillId="0" borderId="15" xfId="4" applyFont="1" applyFill="1" applyBorder="1" applyAlignment="1" applyProtection="1"/>
    <xf numFmtId="0" fontId="3" fillId="0" borderId="0" xfId="2" applyFont="1" applyFill="1" applyBorder="1" applyAlignment="1" applyProtection="1"/>
    <xf numFmtId="0" fontId="2" fillId="0" borderId="0" xfId="2" applyFill="1" applyBorder="1" applyProtection="1"/>
    <xf numFmtId="0" fontId="2" fillId="0" borderId="0" xfId="2" applyFont="1" applyProtection="1"/>
    <xf numFmtId="0" fontId="6" fillId="0" borderId="26" xfId="2" applyFont="1" applyFill="1" applyBorder="1" applyAlignment="1" applyProtection="1">
      <alignment vertical="center"/>
    </xf>
    <xf numFmtId="0" fontId="6" fillId="0" borderId="25" xfId="2" applyFont="1" applyFill="1" applyBorder="1" applyAlignment="1" applyProtection="1">
      <alignment vertical="center"/>
    </xf>
    <xf numFmtId="1" fontId="13" fillId="0" borderId="0" xfId="2" applyNumberFormat="1" applyFont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5" xfId="2" applyFont="1" applyBorder="1" applyAlignment="1" applyProtection="1">
      <alignment vertical="center"/>
    </xf>
    <xf numFmtId="0" fontId="5" fillId="0" borderId="3" xfId="2" applyFont="1" applyBorder="1" applyAlignment="1" applyProtection="1">
      <alignment vertical="center" wrapText="1"/>
    </xf>
    <xf numFmtId="0" fontId="2" fillId="0" borderId="0" xfId="2" applyAlignment="1" applyProtection="1">
      <alignment vertical="center"/>
    </xf>
    <xf numFmtId="0" fontId="3" fillId="7" borderId="0" xfId="2" applyFont="1" applyFill="1" applyBorder="1" applyAlignment="1" applyProtection="1">
      <alignment horizontal="center"/>
    </xf>
    <xf numFmtId="0" fontId="14" fillId="7" borderId="0" xfId="2" applyFont="1" applyFill="1" applyBorder="1" applyAlignment="1" applyProtection="1">
      <alignment horizontal="left" vertical="top" wrapText="1"/>
    </xf>
    <xf numFmtId="0" fontId="19" fillId="7" borderId="0" xfId="2" applyFont="1" applyFill="1" applyBorder="1" applyAlignment="1" applyProtection="1">
      <alignment horizontal="left" vertical="top" wrapText="1"/>
    </xf>
    <xf numFmtId="0" fontId="19" fillId="2" borderId="0" xfId="2" applyFont="1" applyFill="1" applyAlignment="1" applyProtection="1">
      <alignment horizontal="left" vertical="top" wrapText="1"/>
    </xf>
    <xf numFmtId="0" fontId="19" fillId="2" borderId="0" xfId="2" applyFont="1" applyFill="1" applyBorder="1" applyAlignment="1" applyProtection="1">
      <alignment horizontal="left" vertical="top" wrapText="1"/>
    </xf>
    <xf numFmtId="0" fontId="2" fillId="2" borderId="0" xfId="2" applyFill="1" applyBorder="1" applyProtection="1"/>
    <xf numFmtId="0" fontId="2" fillId="0" borderId="0" xfId="4" applyFont="1" applyFill="1" applyAlignment="1" applyProtection="1">
      <alignment vertical="center"/>
    </xf>
    <xf numFmtId="0" fontId="3" fillId="5" borderId="0" xfId="6" applyFont="1" applyFill="1" applyBorder="1" applyAlignment="1" applyProtection="1">
      <alignment vertical="center"/>
    </xf>
    <xf numFmtId="0" fontId="2" fillId="0" borderId="0" xfId="4" applyFont="1" applyFill="1" applyBorder="1" applyAlignment="1" applyProtection="1">
      <alignment vertical="center"/>
    </xf>
    <xf numFmtId="0" fontId="2" fillId="0" borderId="0" xfId="5" applyFont="1" applyFill="1" applyProtection="1"/>
    <xf numFmtId="0" fontId="2" fillId="0" borderId="0" xfId="5" applyFont="1" applyFill="1" applyAlignment="1" applyProtection="1">
      <alignment vertical="center"/>
    </xf>
    <xf numFmtId="0" fontId="2" fillId="2" borderId="0" xfId="2" applyFill="1" applyProtection="1"/>
    <xf numFmtId="0" fontId="2" fillId="0" borderId="0" xfId="2" applyFill="1" applyAlignment="1" applyProtection="1">
      <alignment vertical="center"/>
    </xf>
    <xf numFmtId="0" fontId="3" fillId="0" borderId="1" xfId="2" applyFont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 wrapText="1"/>
    </xf>
    <xf numFmtId="0" fontId="3" fillId="0" borderId="5" xfId="2" applyFont="1" applyBorder="1" applyAlignment="1" applyProtection="1">
      <alignment horizontal="center" vertical="center" wrapText="1"/>
    </xf>
    <xf numFmtId="49" fontId="2" fillId="0" borderId="4" xfId="2" applyNumberFormat="1" applyBorder="1" applyAlignment="1" applyProtection="1">
      <alignment horizontal="center" vertical="center"/>
    </xf>
    <xf numFmtId="49" fontId="2" fillId="0" borderId="0" xfId="2" applyNumberFormat="1" applyBorder="1" applyAlignment="1" applyProtection="1">
      <alignment horizontal="center" vertical="center"/>
    </xf>
    <xf numFmtId="49" fontId="2" fillId="0" borderId="5" xfId="2" applyNumberFormat="1" applyBorder="1" applyAlignment="1" applyProtection="1">
      <alignment horizontal="center" vertical="center"/>
    </xf>
    <xf numFmtId="49" fontId="2" fillId="0" borderId="6" xfId="2" applyNumberFormat="1" applyBorder="1" applyAlignment="1" applyProtection="1">
      <alignment horizontal="center" vertical="center"/>
    </xf>
    <xf numFmtId="49" fontId="2" fillId="0" borderId="7" xfId="2" applyNumberFormat="1" applyBorder="1" applyAlignment="1" applyProtection="1">
      <alignment horizontal="center" vertical="center"/>
    </xf>
    <xf numFmtId="49" fontId="2" fillId="0" borderId="8" xfId="2" applyNumberFormat="1" applyBorder="1" applyAlignment="1" applyProtection="1">
      <alignment horizontal="center" vertical="center"/>
    </xf>
    <xf numFmtId="165" fontId="6" fillId="0" borderId="41" xfId="2" applyNumberFormat="1" applyFont="1" applyBorder="1" applyAlignment="1" applyProtection="1">
      <alignment horizontal="center" vertical="center" wrapText="1"/>
    </xf>
    <xf numFmtId="165" fontId="6" fillId="0" borderId="42" xfId="2" applyNumberFormat="1" applyFont="1" applyBorder="1" applyAlignment="1" applyProtection="1">
      <alignment horizontal="center" vertical="center" wrapText="1"/>
    </xf>
    <xf numFmtId="165" fontId="6" fillId="0" borderId="43" xfId="2" applyNumberFormat="1" applyFont="1" applyBorder="1" applyAlignment="1" applyProtection="1">
      <alignment horizontal="center" vertical="center" wrapText="1"/>
    </xf>
    <xf numFmtId="1" fontId="6" fillId="0" borderId="48" xfId="2" applyNumberFormat="1" applyFont="1" applyBorder="1" applyAlignment="1" applyProtection="1">
      <alignment horizontal="center" vertical="center" wrapText="1"/>
    </xf>
    <xf numFmtId="1" fontId="6" fillId="0" borderId="42" xfId="2" applyNumberFormat="1" applyFont="1" applyBorder="1" applyAlignment="1" applyProtection="1">
      <alignment horizontal="center" vertical="center" wrapText="1"/>
    </xf>
    <xf numFmtId="1" fontId="6" fillId="0" borderId="51" xfId="2" applyNumberFormat="1" applyFont="1" applyBorder="1" applyAlignment="1" applyProtection="1">
      <alignment horizontal="center" vertical="center" wrapText="1"/>
    </xf>
    <xf numFmtId="165" fontId="6" fillId="0" borderId="44" xfId="2" applyNumberFormat="1" applyFont="1" applyBorder="1" applyAlignment="1" applyProtection="1">
      <alignment horizontal="center" vertical="center" wrapText="1"/>
    </xf>
    <xf numFmtId="165" fontId="6" fillId="0" borderId="45" xfId="2" applyNumberFormat="1" applyFont="1" applyBorder="1" applyAlignment="1" applyProtection="1">
      <alignment horizontal="center" vertical="center" wrapText="1"/>
    </xf>
    <xf numFmtId="165" fontId="6" fillId="0" borderId="46" xfId="2" applyNumberFormat="1" applyFont="1" applyBorder="1" applyAlignment="1" applyProtection="1">
      <alignment horizontal="center" vertical="center" wrapText="1"/>
    </xf>
    <xf numFmtId="1" fontId="6" fillId="0" borderId="49" xfId="2" applyNumberFormat="1" applyFont="1" applyBorder="1" applyAlignment="1" applyProtection="1">
      <alignment horizontal="center" vertical="center" wrapText="1"/>
    </xf>
    <xf numFmtId="1" fontId="6" fillId="0" borderId="45" xfId="2" applyNumberFormat="1" applyFont="1" applyBorder="1" applyAlignment="1" applyProtection="1">
      <alignment horizontal="center" vertical="center" wrapText="1"/>
    </xf>
    <xf numFmtId="1" fontId="6" fillId="0" borderId="52" xfId="2" applyNumberFormat="1" applyFont="1" applyBorder="1" applyAlignment="1" applyProtection="1">
      <alignment horizontal="center" vertical="center" wrapText="1"/>
    </xf>
    <xf numFmtId="165" fontId="6" fillId="0" borderId="12" xfId="2" applyNumberFormat="1" applyFont="1" applyBorder="1" applyAlignment="1" applyProtection="1">
      <alignment horizontal="center" vertical="center" wrapText="1"/>
    </xf>
    <xf numFmtId="165" fontId="6" fillId="0" borderId="13" xfId="2" applyNumberFormat="1" applyFont="1" applyBorder="1" applyAlignment="1" applyProtection="1">
      <alignment horizontal="center" vertical="center" wrapText="1"/>
    </xf>
    <xf numFmtId="165" fontId="6" fillId="0" borderId="55" xfId="2" applyNumberFormat="1" applyFont="1" applyBorder="1" applyAlignment="1" applyProtection="1">
      <alignment horizontal="center" vertical="center" wrapText="1"/>
    </xf>
    <xf numFmtId="167" fontId="6" fillId="0" borderId="56" xfId="1" applyNumberFormat="1" applyFont="1" applyBorder="1" applyAlignment="1" applyProtection="1">
      <alignment horizontal="center" vertical="center" wrapText="1"/>
    </xf>
    <xf numFmtId="167" fontId="6" fillId="0" borderId="13" xfId="1" applyNumberFormat="1" applyFont="1" applyBorder="1" applyAlignment="1" applyProtection="1">
      <alignment horizontal="center" vertical="center" wrapText="1"/>
    </xf>
    <xf numFmtId="167" fontId="6" fillId="0" borderId="14" xfId="1" applyNumberFormat="1" applyFont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center" wrapText="1"/>
    </xf>
    <xf numFmtId="0" fontId="5" fillId="4" borderId="2" xfId="2" applyFont="1" applyFill="1" applyBorder="1" applyAlignment="1" applyProtection="1">
      <alignment horizontal="center" vertical="center" wrapText="1"/>
    </xf>
    <xf numFmtId="0" fontId="5" fillId="4" borderId="3" xfId="2" applyFont="1" applyFill="1" applyBorder="1" applyAlignment="1" applyProtection="1">
      <alignment horizontal="center" vertical="center" wrapText="1"/>
    </xf>
    <xf numFmtId="0" fontId="5" fillId="4" borderId="4" xfId="2" applyFont="1" applyFill="1" applyBorder="1" applyAlignment="1" applyProtection="1">
      <alignment horizontal="center" vertical="center" wrapText="1"/>
    </xf>
    <xf numFmtId="0" fontId="5" fillId="4" borderId="0" xfId="2" applyFont="1" applyFill="1" applyBorder="1" applyAlignment="1" applyProtection="1">
      <alignment horizontal="center" vertical="center" wrapText="1"/>
    </xf>
    <xf numFmtId="0" fontId="5" fillId="4" borderId="5" xfId="2" applyFont="1" applyFill="1" applyBorder="1" applyAlignment="1" applyProtection="1">
      <alignment horizontal="center" vertical="center" wrapText="1"/>
    </xf>
    <xf numFmtId="0" fontId="5" fillId="4" borderId="6" xfId="2" applyFont="1" applyFill="1" applyBorder="1" applyAlignment="1" applyProtection="1">
      <alignment horizontal="center" vertical="center"/>
    </xf>
    <xf numFmtId="0" fontId="5" fillId="4" borderId="7" xfId="2" applyFont="1" applyFill="1" applyBorder="1" applyAlignment="1" applyProtection="1">
      <alignment horizontal="center" vertical="center"/>
    </xf>
    <xf numFmtId="0" fontId="5" fillId="4" borderId="7" xfId="2" applyFont="1" applyFill="1" applyBorder="1" applyAlignment="1" applyProtection="1">
      <alignment horizontal="center" vertical="center" wrapText="1"/>
    </xf>
    <xf numFmtId="0" fontId="5" fillId="4" borderId="8" xfId="2" applyFont="1" applyFill="1" applyBorder="1" applyAlignment="1" applyProtection="1">
      <alignment horizontal="center" vertical="center" wrapText="1"/>
    </xf>
    <xf numFmtId="165" fontId="6" fillId="0" borderId="38" xfId="2" applyNumberFormat="1" applyFont="1" applyBorder="1" applyAlignment="1" applyProtection="1">
      <alignment horizontal="center" vertical="center" wrapText="1"/>
    </xf>
    <xf numFmtId="165" fontId="6" fillId="0" borderId="39" xfId="2" applyNumberFormat="1" applyFont="1" applyBorder="1" applyAlignment="1" applyProtection="1">
      <alignment horizontal="center" vertical="center" wrapText="1"/>
    </xf>
    <xf numFmtId="165" fontId="6" fillId="0" borderId="40" xfId="2" applyNumberFormat="1" applyFont="1" applyBorder="1" applyAlignment="1" applyProtection="1">
      <alignment horizontal="center" vertical="center" wrapText="1"/>
    </xf>
    <xf numFmtId="1" fontId="6" fillId="0" borderId="47" xfId="2" applyNumberFormat="1" applyFont="1" applyBorder="1" applyAlignment="1" applyProtection="1">
      <alignment horizontal="center" vertical="center" wrapText="1"/>
    </xf>
    <xf numFmtId="1" fontId="6" fillId="0" borderId="39" xfId="2" applyNumberFormat="1" applyFont="1" applyBorder="1" applyAlignment="1" applyProtection="1">
      <alignment horizontal="center" vertical="center" wrapText="1"/>
    </xf>
    <xf numFmtId="1" fontId="6" fillId="0" borderId="50" xfId="2" applyNumberFormat="1" applyFont="1" applyBorder="1" applyAlignment="1" applyProtection="1">
      <alignment horizontal="center" vertical="center" wrapText="1"/>
    </xf>
    <xf numFmtId="0" fontId="3" fillId="0" borderId="7" xfId="2" applyFont="1" applyBorder="1" applyAlignment="1" applyProtection="1">
      <alignment horizontal="center" vertical="center" wrapText="1"/>
    </xf>
    <xf numFmtId="0" fontId="3" fillId="0" borderId="8" xfId="2" applyFont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/>
    </xf>
    <xf numFmtId="0" fontId="2" fillId="0" borderId="2" xfId="2" applyFont="1" applyBorder="1" applyAlignment="1" applyProtection="1">
      <alignment horizontal="center"/>
    </xf>
    <xf numFmtId="0" fontId="2" fillId="0" borderId="3" xfId="2" applyFont="1" applyBorder="1" applyAlignment="1" applyProtection="1">
      <alignment horizontal="center"/>
    </xf>
    <xf numFmtId="0" fontId="2" fillId="0" borderId="4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2" fillId="0" borderId="5" xfId="2" applyFont="1" applyBorder="1" applyAlignment="1" applyProtection="1">
      <alignment horizontal="center"/>
    </xf>
    <xf numFmtId="0" fontId="2" fillId="0" borderId="6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2" fillId="0" borderId="8" xfId="2" applyFont="1" applyBorder="1" applyAlignment="1" applyProtection="1">
      <alignment horizontal="center"/>
    </xf>
    <xf numFmtId="0" fontId="25" fillId="0" borderId="12" xfId="2" applyFont="1" applyBorder="1" applyAlignment="1" applyProtection="1">
      <alignment horizontal="left" vertical="center" wrapText="1"/>
    </xf>
    <xf numFmtId="0" fontId="23" fillId="0" borderId="13" xfId="2" applyFont="1" applyBorder="1" applyAlignment="1" applyProtection="1">
      <alignment horizontal="left" vertical="center" wrapText="1"/>
    </xf>
    <xf numFmtId="0" fontId="23" fillId="0" borderId="14" xfId="2" applyFont="1" applyBorder="1" applyAlignment="1" applyProtection="1">
      <alignment horizontal="left" vertical="center" wrapText="1"/>
    </xf>
    <xf numFmtId="0" fontId="4" fillId="0" borderId="12" xfId="2" applyFont="1" applyBorder="1" applyAlignment="1" applyProtection="1">
      <alignment horizontal="left" vertical="center"/>
    </xf>
    <xf numFmtId="0" fontId="4" fillId="0" borderId="13" xfId="2" applyFont="1" applyBorder="1" applyAlignment="1" applyProtection="1">
      <alignment horizontal="left" vertical="center"/>
    </xf>
    <xf numFmtId="0" fontId="4" fillId="0" borderId="14" xfId="2" applyFont="1" applyBorder="1" applyAlignment="1" applyProtection="1">
      <alignment horizontal="left" vertical="center"/>
    </xf>
    <xf numFmtId="0" fontId="9" fillId="0" borderId="6" xfId="2" applyFont="1" applyBorder="1" applyAlignment="1" applyProtection="1">
      <alignment horizontal="right" vertical="center"/>
    </xf>
    <xf numFmtId="0" fontId="9" fillId="0" borderId="7" xfId="2" applyFont="1" applyBorder="1" applyAlignment="1" applyProtection="1">
      <alignment horizontal="right" vertical="center"/>
    </xf>
    <xf numFmtId="0" fontId="9" fillId="0" borderId="7" xfId="2" applyFont="1" applyBorder="1" applyAlignment="1" applyProtection="1">
      <alignment horizontal="center" vertical="center"/>
    </xf>
    <xf numFmtId="167" fontId="7" fillId="0" borderId="4" xfId="2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 wrapText="1"/>
    </xf>
    <xf numFmtId="0" fontId="7" fillId="0" borderId="2" xfId="2" applyFont="1" applyBorder="1" applyAlignment="1" applyProtection="1">
      <alignment horizontal="center" vertical="center" wrapText="1"/>
    </xf>
    <xf numFmtId="0" fontId="7" fillId="0" borderId="3" xfId="2" applyFont="1" applyBorder="1" applyAlignment="1" applyProtection="1">
      <alignment horizontal="center" vertical="center" wrapText="1"/>
    </xf>
    <xf numFmtId="167" fontId="7" fillId="0" borderId="6" xfId="2" applyNumberFormat="1" applyFont="1" applyBorder="1" applyAlignment="1" applyProtection="1">
      <alignment horizontal="center" vertical="center"/>
    </xf>
    <xf numFmtId="167" fontId="7" fillId="0" borderId="7" xfId="2" applyNumberFormat="1" applyFont="1" applyBorder="1" applyAlignment="1" applyProtection="1">
      <alignment horizontal="center" vertical="center"/>
    </xf>
    <xf numFmtId="167" fontId="7" fillId="0" borderId="8" xfId="2" applyNumberFormat="1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center" vertical="center"/>
    </xf>
    <xf numFmtId="0" fontId="7" fillId="0" borderId="4" xfId="2" applyFont="1" applyBorder="1" applyAlignment="1" applyProtection="1">
      <alignment horizontal="center" vertical="center"/>
    </xf>
    <xf numFmtId="0" fontId="28" fillId="0" borderId="1" xfId="2" applyFont="1" applyBorder="1" applyAlignment="1" applyProtection="1">
      <alignment horizontal="center" vertical="center"/>
    </xf>
    <xf numFmtId="0" fontId="28" fillId="0" borderId="2" xfId="2" applyFont="1" applyBorder="1" applyAlignment="1" applyProtection="1">
      <alignment horizontal="center" vertical="center"/>
    </xf>
    <xf numFmtId="0" fontId="28" fillId="0" borderId="4" xfId="2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28" fillId="0" borderId="59" xfId="2" applyFont="1" applyBorder="1" applyAlignment="1" applyProtection="1">
      <alignment horizontal="center" vertical="center" wrapText="1"/>
    </xf>
    <xf numFmtId="0" fontId="28" fillId="0" borderId="2" xfId="2" applyFont="1" applyBorder="1" applyAlignment="1" applyProtection="1">
      <alignment horizontal="center" vertical="center" wrapText="1"/>
    </xf>
    <xf numFmtId="0" fontId="28" fillId="0" borderId="3" xfId="2" applyFont="1" applyBorder="1" applyAlignment="1" applyProtection="1">
      <alignment horizontal="center" vertical="center" wrapText="1"/>
    </xf>
    <xf numFmtId="0" fontId="28" fillId="0" borderId="60" xfId="2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 wrapText="1"/>
    </xf>
    <xf numFmtId="0" fontId="28" fillId="0" borderId="5" xfId="2" applyFont="1" applyBorder="1" applyAlignment="1" applyProtection="1">
      <alignment horizontal="center" vertical="center" wrapText="1"/>
    </xf>
    <xf numFmtId="1" fontId="28" fillId="0" borderId="1" xfId="2" applyNumberFormat="1" applyFont="1" applyBorder="1" applyAlignment="1" applyProtection="1">
      <alignment horizontal="center" vertical="center" wrapText="1"/>
    </xf>
    <xf numFmtId="1" fontId="28" fillId="0" borderId="2" xfId="2" applyNumberFormat="1" applyFont="1" applyBorder="1" applyAlignment="1" applyProtection="1">
      <alignment horizontal="center" vertical="center" wrapText="1"/>
    </xf>
    <xf numFmtId="1" fontId="28" fillId="0" borderId="57" xfId="2" applyNumberFormat="1" applyFont="1" applyBorder="1" applyAlignment="1" applyProtection="1">
      <alignment horizontal="center" vertical="center" wrapText="1"/>
    </xf>
    <xf numFmtId="1" fontId="28" fillId="0" borderId="4" xfId="2" applyNumberFormat="1" applyFont="1" applyBorder="1" applyAlignment="1" applyProtection="1">
      <alignment horizontal="center" vertical="center" wrapText="1"/>
    </xf>
    <xf numFmtId="1" fontId="28" fillId="0" borderId="0" xfId="2" applyNumberFormat="1" applyFont="1" applyBorder="1" applyAlignment="1" applyProtection="1">
      <alignment horizontal="center" vertical="center" wrapText="1"/>
    </xf>
    <xf numFmtId="1" fontId="28" fillId="0" borderId="58" xfId="2" applyNumberFormat="1" applyFont="1" applyBorder="1" applyAlignment="1" applyProtection="1">
      <alignment horizontal="center" vertical="center" wrapText="1"/>
    </xf>
    <xf numFmtId="0" fontId="28" fillId="2" borderId="2" xfId="2" applyFont="1" applyFill="1" applyBorder="1" applyAlignment="1" applyProtection="1">
      <alignment horizontal="center" vertical="center" wrapText="1"/>
    </xf>
    <xf numFmtId="0" fontId="28" fillId="2" borderId="3" xfId="2" applyFont="1" applyFill="1" applyBorder="1" applyAlignment="1" applyProtection="1">
      <alignment horizontal="center" vertical="center" wrapText="1"/>
    </xf>
    <xf numFmtId="0" fontId="28" fillId="2" borderId="0" xfId="2" applyFont="1" applyFill="1" applyBorder="1" applyAlignment="1" applyProtection="1">
      <alignment horizontal="center" vertical="center" wrapText="1"/>
    </xf>
    <xf numFmtId="0" fontId="28" fillId="2" borderId="5" xfId="2" applyFont="1" applyFill="1" applyBorder="1" applyAlignment="1" applyProtection="1">
      <alignment horizontal="center" vertical="center" wrapText="1"/>
    </xf>
    <xf numFmtId="0" fontId="4" fillId="0" borderId="9" xfId="2" applyFont="1" applyBorder="1" applyAlignment="1" applyProtection="1">
      <alignment horizontal="left" vertical="center" wrapText="1"/>
    </xf>
    <xf numFmtId="0" fontId="2" fillId="0" borderId="0" xfId="4" applyFont="1" applyFill="1" applyBorder="1" applyAlignment="1" applyProtection="1">
      <alignment horizontal="left"/>
    </xf>
    <xf numFmtId="0" fontId="8" fillId="2" borderId="0" xfId="5" applyFont="1" applyFill="1" applyBorder="1" applyAlignment="1" applyProtection="1">
      <alignment horizontal="right" vertical="center"/>
    </xf>
    <xf numFmtId="0" fontId="5" fillId="5" borderId="16" xfId="2" applyFont="1" applyFill="1" applyBorder="1" applyAlignment="1" applyProtection="1">
      <alignment horizontal="center" vertical="center"/>
    </xf>
    <xf numFmtId="0" fontId="5" fillId="5" borderId="17" xfId="2" applyFont="1" applyFill="1" applyBorder="1" applyAlignment="1" applyProtection="1">
      <alignment horizontal="center" vertical="center"/>
    </xf>
    <xf numFmtId="0" fontId="5" fillId="5" borderId="0" xfId="2" applyFont="1" applyFill="1" applyBorder="1" applyAlignment="1" applyProtection="1">
      <alignment horizontal="center" vertical="center"/>
    </xf>
    <xf numFmtId="0" fontId="5" fillId="5" borderId="5" xfId="2" applyFont="1" applyFill="1" applyBorder="1" applyAlignment="1" applyProtection="1">
      <alignment horizontal="center" vertical="center"/>
    </xf>
    <xf numFmtId="0" fontId="11" fillId="0" borderId="16" xfId="2" applyFont="1" applyBorder="1" applyAlignment="1" applyProtection="1">
      <alignment horizontal="center" vertical="center" wrapText="1"/>
    </xf>
    <xf numFmtId="0" fontId="11" fillId="0" borderId="17" xfId="2" applyFont="1" applyBorder="1" applyAlignment="1" applyProtection="1">
      <alignment horizontal="center" vertical="center" wrapText="1"/>
    </xf>
    <xf numFmtId="0" fontId="11" fillId="0" borderId="20" xfId="2" applyFont="1" applyBorder="1" applyAlignment="1" applyProtection="1">
      <alignment horizontal="center" vertical="center" wrapText="1"/>
    </xf>
    <xf numFmtId="0" fontId="11" fillId="0" borderId="21" xfId="2" applyFont="1" applyBorder="1" applyAlignment="1" applyProtection="1">
      <alignment horizontal="center" vertical="center" wrapText="1"/>
    </xf>
    <xf numFmtId="0" fontId="12" fillId="0" borderId="18" xfId="2" applyFont="1" applyBorder="1" applyAlignment="1" applyProtection="1">
      <alignment horizontal="center" vertical="center" wrapText="1"/>
    </xf>
    <xf numFmtId="0" fontId="12" fillId="0" borderId="17" xfId="2" applyFont="1" applyBorder="1" applyAlignment="1" applyProtection="1">
      <alignment horizontal="center" vertical="center" wrapText="1"/>
    </xf>
    <xf numFmtId="0" fontId="12" fillId="0" borderId="19" xfId="2" applyFont="1" applyBorder="1" applyAlignment="1" applyProtection="1">
      <alignment horizontal="center" vertical="center" wrapText="1"/>
    </xf>
    <xf numFmtId="0" fontId="12" fillId="0" borderId="22" xfId="2" applyFont="1" applyBorder="1" applyAlignment="1" applyProtection="1">
      <alignment horizontal="center" vertical="center" wrapText="1"/>
    </xf>
    <xf numFmtId="0" fontId="12" fillId="0" borderId="21" xfId="2" applyFont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/>
    </xf>
    <xf numFmtId="164" fontId="9" fillId="0" borderId="0" xfId="2" applyNumberFormat="1" applyFont="1" applyBorder="1" applyAlignment="1" applyProtection="1">
      <alignment horizontal="center"/>
    </xf>
    <xf numFmtId="164" fontId="9" fillId="2" borderId="0" xfId="2" applyNumberFormat="1" applyFont="1" applyFill="1" applyBorder="1" applyAlignment="1" applyProtection="1">
      <alignment horizontal="center" vertical="center"/>
    </xf>
    <xf numFmtId="164" fontId="9" fillId="0" borderId="0" xfId="2" applyNumberFormat="1" applyFont="1" applyBorder="1" applyAlignment="1" applyProtection="1">
      <alignment horizontal="center" vertical="center"/>
    </xf>
    <xf numFmtId="0" fontId="12" fillId="0" borderId="23" xfId="2" applyFont="1" applyBorder="1" applyAlignment="1" applyProtection="1">
      <alignment horizontal="center" vertical="center" wrapText="1"/>
    </xf>
    <xf numFmtId="0" fontId="12" fillId="0" borderId="0" xfId="2" applyFont="1" applyBorder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0" fontId="6" fillId="0" borderId="24" xfId="2" applyFont="1" applyBorder="1" applyAlignment="1" applyProtection="1">
      <alignment horizontal="center" vertical="center" wrapText="1"/>
    </xf>
    <xf numFmtId="0" fontId="6" fillId="0" borderId="25" xfId="2" applyFont="1" applyBorder="1" applyAlignment="1" applyProtection="1">
      <alignment horizontal="center" vertical="center" wrapText="1"/>
    </xf>
    <xf numFmtId="1" fontId="5" fillId="0" borderId="26" xfId="2" applyNumberFormat="1" applyFont="1" applyBorder="1" applyAlignment="1" applyProtection="1">
      <alignment horizontal="center" vertical="center" wrapText="1"/>
    </xf>
    <xf numFmtId="1" fontId="5" fillId="0" borderId="25" xfId="2" applyNumberFormat="1" applyFont="1" applyBorder="1" applyAlignment="1" applyProtection="1">
      <alignment horizontal="center" vertical="center" wrapText="1"/>
    </xf>
    <xf numFmtId="1" fontId="5" fillId="0" borderId="27" xfId="2" applyNumberFormat="1" applyFont="1" applyBorder="1" applyAlignment="1" applyProtection="1">
      <alignment horizontal="center" vertical="center" wrapText="1"/>
    </xf>
    <xf numFmtId="165" fontId="6" fillId="6" borderId="26" xfId="2" applyNumberFormat="1" applyFont="1" applyFill="1" applyBorder="1" applyAlignment="1" applyProtection="1">
      <alignment horizontal="center" vertical="center" wrapText="1"/>
    </xf>
    <xf numFmtId="165" fontId="6" fillId="6" borderId="25" xfId="2" applyNumberFormat="1" applyFont="1" applyFill="1" applyBorder="1" applyAlignment="1" applyProtection="1">
      <alignment horizontal="center" vertical="center" wrapText="1"/>
    </xf>
    <xf numFmtId="165" fontId="6" fillId="6" borderId="28" xfId="2" applyNumberFormat="1" applyFont="1" applyFill="1" applyBorder="1" applyAlignment="1" applyProtection="1">
      <alignment horizontal="center" vertical="center" wrapText="1"/>
    </xf>
    <xf numFmtId="0" fontId="12" fillId="0" borderId="20" xfId="2" applyFont="1" applyBorder="1" applyAlignment="1" applyProtection="1">
      <alignment horizontal="center" vertical="center" wrapText="1"/>
    </xf>
    <xf numFmtId="0" fontId="12" fillId="0" borderId="30" xfId="2" applyFont="1" applyBorder="1" applyAlignment="1" applyProtection="1">
      <alignment horizontal="center" vertical="center" wrapText="1"/>
    </xf>
    <xf numFmtId="1" fontId="12" fillId="0" borderId="22" xfId="2" applyNumberFormat="1" applyFont="1" applyBorder="1" applyAlignment="1" applyProtection="1">
      <alignment horizontal="center" vertical="center" wrapText="1"/>
    </xf>
    <xf numFmtId="1" fontId="12" fillId="0" borderId="21" xfId="2" applyNumberFormat="1" applyFont="1" applyBorder="1" applyAlignment="1" applyProtection="1">
      <alignment horizontal="center" vertical="center" wrapText="1"/>
    </xf>
    <xf numFmtId="1" fontId="12" fillId="0" borderId="30" xfId="2" applyNumberFormat="1" applyFont="1" applyBorder="1" applyAlignment="1" applyProtection="1">
      <alignment horizontal="center" vertical="center" wrapText="1"/>
    </xf>
    <xf numFmtId="12" fontId="12" fillId="0" borderId="22" xfId="2" applyNumberFormat="1" applyFont="1" applyBorder="1" applyAlignment="1" applyProtection="1">
      <alignment horizontal="center" vertical="center" wrapText="1"/>
    </xf>
    <xf numFmtId="12" fontId="12" fillId="0" borderId="21" xfId="2" applyNumberFormat="1" applyFont="1" applyBorder="1" applyAlignment="1" applyProtection="1">
      <alignment horizontal="center" vertical="center" wrapText="1"/>
    </xf>
    <xf numFmtId="12" fontId="12" fillId="0" borderId="31" xfId="2" applyNumberFormat="1" applyFont="1" applyBorder="1" applyAlignment="1" applyProtection="1">
      <alignment horizontal="center" vertical="center" wrapText="1"/>
    </xf>
    <xf numFmtId="165" fontId="6" fillId="0" borderId="16" xfId="2" applyNumberFormat="1" applyFont="1" applyBorder="1" applyAlignment="1" applyProtection="1">
      <alignment horizontal="left" vertical="center"/>
    </xf>
    <xf numFmtId="165" fontId="6" fillId="0" borderId="17" xfId="2" applyNumberFormat="1" applyFont="1" applyBorder="1" applyAlignment="1" applyProtection="1">
      <alignment horizontal="left" vertical="center"/>
    </xf>
    <xf numFmtId="165" fontId="6" fillId="0" borderId="29" xfId="2" applyNumberFormat="1" applyFont="1" applyBorder="1" applyAlignment="1" applyProtection="1">
      <alignment horizontal="left" vertical="center"/>
    </xf>
    <xf numFmtId="0" fontId="9" fillId="0" borderId="26" xfId="2" applyFont="1" applyFill="1" applyBorder="1" applyAlignment="1" applyProtection="1">
      <alignment horizontal="center" vertical="center"/>
    </xf>
    <xf numFmtId="0" fontId="9" fillId="0" borderId="25" xfId="2" applyFont="1" applyFill="1" applyBorder="1" applyAlignment="1" applyProtection="1">
      <alignment horizontal="center" vertical="center"/>
    </xf>
    <xf numFmtId="0" fontId="9" fillId="0" borderId="28" xfId="2" applyFont="1" applyFill="1" applyBorder="1" applyAlignment="1" applyProtection="1">
      <alignment horizontal="center" vertical="center"/>
    </xf>
    <xf numFmtId="0" fontId="7" fillId="4" borderId="4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center" vertical="center" wrapText="1"/>
    </xf>
    <xf numFmtId="0" fontId="7" fillId="4" borderId="5" xfId="2" applyFont="1" applyFill="1" applyBorder="1" applyAlignment="1" applyProtection="1">
      <alignment horizontal="center" vertical="center" wrapText="1"/>
    </xf>
    <xf numFmtId="0" fontId="10" fillId="2" borderId="0" xfId="5" applyFont="1" applyFill="1" applyBorder="1" applyAlignment="1" applyProtection="1">
      <alignment horizontal="right" vertical="center" wrapText="1"/>
    </xf>
    <xf numFmtId="0" fontId="5" fillId="4" borderId="12" xfId="2" applyFont="1" applyFill="1" applyBorder="1" applyAlignment="1" applyProtection="1">
      <alignment horizontal="center" vertical="center"/>
    </xf>
    <xf numFmtId="0" fontId="5" fillId="4" borderId="13" xfId="2" applyFont="1" applyFill="1" applyBorder="1" applyAlignment="1" applyProtection="1">
      <alignment horizontal="center" vertical="center"/>
    </xf>
    <xf numFmtId="0" fontId="5" fillId="4" borderId="14" xfId="2" applyFont="1" applyFill="1" applyBorder="1" applyAlignment="1" applyProtection="1">
      <alignment horizontal="center" vertical="center"/>
    </xf>
    <xf numFmtId="0" fontId="5" fillId="5" borderId="4" xfId="2" applyFont="1" applyFill="1" applyBorder="1" applyAlignment="1" applyProtection="1">
      <alignment horizontal="center" vertical="center"/>
    </xf>
    <xf numFmtId="1" fontId="6" fillId="0" borderId="0" xfId="2" applyNumberFormat="1" applyFont="1" applyBorder="1" applyAlignment="1" applyProtection="1">
      <alignment horizontal="center" vertical="center" wrapText="1"/>
    </xf>
    <xf numFmtId="165" fontId="6" fillId="0" borderId="23" xfId="2" applyNumberFormat="1" applyFont="1" applyBorder="1" applyAlignment="1" applyProtection="1">
      <alignment horizontal="left" vertical="center"/>
    </xf>
    <xf numFmtId="165" fontId="6" fillId="0" borderId="0" xfId="2" applyNumberFormat="1" applyFont="1" applyBorder="1" applyAlignment="1" applyProtection="1">
      <alignment horizontal="left" vertical="center"/>
    </xf>
    <xf numFmtId="165" fontId="6" fillId="0" borderId="32" xfId="2" applyNumberFormat="1" applyFont="1" applyBorder="1" applyAlignment="1" applyProtection="1">
      <alignment horizontal="left" vertical="center"/>
    </xf>
    <xf numFmtId="0" fontId="12" fillId="0" borderId="16" xfId="2" applyFont="1" applyBorder="1" applyAlignment="1" applyProtection="1">
      <alignment horizontal="center" vertical="center" wrapText="1"/>
    </xf>
    <xf numFmtId="0" fontId="12" fillId="0" borderId="29" xfId="2" applyFont="1" applyBorder="1" applyAlignment="1" applyProtection="1">
      <alignment horizontal="center" vertical="center" wrapText="1"/>
    </xf>
    <xf numFmtId="1" fontId="12" fillId="0" borderId="18" xfId="2" applyNumberFormat="1" applyFont="1" applyBorder="1" applyAlignment="1" applyProtection="1">
      <alignment horizontal="center" vertical="center" wrapText="1"/>
    </xf>
    <xf numFmtId="1" fontId="12" fillId="0" borderId="17" xfId="2" applyNumberFormat="1" applyFont="1" applyBorder="1" applyAlignment="1" applyProtection="1">
      <alignment horizontal="center" vertical="center" wrapText="1"/>
    </xf>
    <xf numFmtId="1" fontId="12" fillId="0" borderId="29" xfId="2" applyNumberFormat="1" applyFont="1" applyBorder="1" applyAlignment="1" applyProtection="1">
      <alignment horizontal="center" vertical="center" wrapText="1"/>
    </xf>
    <xf numFmtId="1" fontId="12" fillId="0" borderId="18" xfId="2" applyNumberFormat="1" applyFont="1" applyBorder="1" applyAlignment="1" applyProtection="1">
      <alignment horizontal="center" vertical="center"/>
    </xf>
    <xf numFmtId="1" fontId="12" fillId="0" borderId="17" xfId="2" applyNumberFormat="1" applyFont="1" applyBorder="1" applyAlignment="1" applyProtection="1">
      <alignment horizontal="center" vertical="center"/>
    </xf>
    <xf numFmtId="1" fontId="12" fillId="0" borderId="29" xfId="2" applyNumberFormat="1" applyFont="1" applyBorder="1" applyAlignment="1" applyProtection="1">
      <alignment horizontal="center" vertical="center"/>
    </xf>
    <xf numFmtId="165" fontId="6" fillId="0" borderId="18" xfId="2" applyNumberFormat="1" applyFont="1" applyBorder="1" applyAlignment="1" applyProtection="1">
      <alignment horizontal="left" vertical="center"/>
    </xf>
    <xf numFmtId="165" fontId="6" fillId="0" borderId="4" xfId="2" applyNumberFormat="1" applyFont="1" applyBorder="1" applyAlignment="1" applyProtection="1">
      <alignment horizontal="left" vertical="center"/>
    </xf>
    <xf numFmtId="0" fontId="9" fillId="0" borderId="26" xfId="2" applyFont="1" applyBorder="1" applyAlignment="1" applyProtection="1">
      <alignment horizontal="center" vertical="center"/>
    </xf>
    <xf numFmtId="0" fontId="9" fillId="0" borderId="25" xfId="2" applyFont="1" applyBorder="1" applyAlignment="1" applyProtection="1">
      <alignment horizontal="center" vertical="center"/>
    </xf>
    <xf numFmtId="0" fontId="9" fillId="0" borderId="28" xfId="2" applyFont="1" applyBorder="1" applyAlignment="1" applyProtection="1">
      <alignment horizontal="center" vertical="center"/>
    </xf>
    <xf numFmtId="0" fontId="5" fillId="4" borderId="24" xfId="2" applyFont="1" applyFill="1" applyBorder="1" applyAlignment="1" applyProtection="1">
      <alignment horizontal="center" vertical="center" wrapText="1"/>
    </xf>
    <xf numFmtId="0" fontId="5" fillId="4" borderId="25" xfId="2" applyFont="1" applyFill="1" applyBorder="1" applyAlignment="1" applyProtection="1">
      <alignment horizontal="center" vertical="center" wrapText="1"/>
    </xf>
    <xf numFmtId="0" fontId="5" fillId="4" borderId="28" xfId="2" applyFont="1" applyFill="1" applyBorder="1" applyAlignment="1" applyProtection="1">
      <alignment horizontal="center" vertical="center" wrapText="1"/>
    </xf>
    <xf numFmtId="1" fontId="13" fillId="0" borderId="13" xfId="2" applyNumberFormat="1" applyFont="1" applyBorder="1" applyAlignment="1" applyProtection="1">
      <alignment horizontal="center" vertical="center" wrapText="1"/>
    </xf>
    <xf numFmtId="0" fontId="6" fillId="0" borderId="13" xfId="2" applyFont="1" applyBorder="1" applyAlignment="1" applyProtection="1">
      <alignment horizontal="center" vertical="center"/>
    </xf>
    <xf numFmtId="0" fontId="6" fillId="0" borderId="14" xfId="2" applyFont="1" applyBorder="1" applyAlignment="1" applyProtection="1">
      <alignment horizontal="center" vertical="center"/>
    </xf>
    <xf numFmtId="0" fontId="6" fillId="0" borderId="12" xfId="2" applyFont="1" applyBorder="1" applyAlignment="1" applyProtection="1">
      <alignment horizontal="center" vertical="center"/>
    </xf>
    <xf numFmtId="0" fontId="2" fillId="0" borderId="13" xfId="2" applyBorder="1" applyAlignment="1" applyProtection="1">
      <alignment horizontal="center" vertical="center"/>
    </xf>
    <xf numFmtId="0" fontId="2" fillId="0" borderId="14" xfId="2" applyBorder="1" applyAlignment="1" applyProtection="1">
      <alignment horizontal="center" vertical="center"/>
    </xf>
    <xf numFmtId="0" fontId="5" fillId="0" borderId="12" xfId="2" applyFont="1" applyBorder="1" applyAlignment="1" applyProtection="1">
      <alignment horizontal="left" vertical="center"/>
    </xf>
    <xf numFmtId="0" fontId="5" fillId="0" borderId="13" xfId="2" applyFont="1" applyBorder="1" applyAlignment="1" applyProtection="1">
      <alignment horizontal="left" vertical="center"/>
    </xf>
    <xf numFmtId="10" fontId="6" fillId="0" borderId="7" xfId="1" applyNumberFormat="1" applyFont="1" applyFill="1" applyBorder="1" applyAlignment="1" applyProtection="1">
      <alignment horizontal="center" vertical="center"/>
    </xf>
    <xf numFmtId="10" fontId="6" fillId="0" borderId="0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Border="1" applyAlignment="1" applyProtection="1">
      <alignment horizontal="center" vertical="center" wrapText="1"/>
    </xf>
    <xf numFmtId="0" fontId="7" fillId="0" borderId="6" xfId="2" applyFont="1" applyBorder="1" applyAlignment="1" applyProtection="1">
      <alignment horizontal="center" vertical="center" wrapText="1"/>
    </xf>
    <xf numFmtId="0" fontId="7" fillId="0" borderId="7" xfId="2" applyFont="1" applyBorder="1" applyAlignment="1" applyProtection="1">
      <alignment horizontal="center" vertical="center" wrapText="1"/>
    </xf>
    <xf numFmtId="0" fontId="7" fillId="0" borderId="4" xfId="2" applyFont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</xf>
    <xf numFmtId="0" fontId="28" fillId="2" borderId="59" xfId="2" applyFont="1" applyFill="1" applyBorder="1" applyAlignment="1" applyProtection="1">
      <alignment horizontal="center" vertical="center" wrapText="1"/>
    </xf>
    <xf numFmtId="0" fontId="28" fillId="2" borderId="60" xfId="2" applyFont="1" applyFill="1" applyBorder="1" applyAlignment="1" applyProtection="1">
      <alignment horizontal="center" vertical="center" wrapText="1"/>
    </xf>
    <xf numFmtId="0" fontId="2" fillId="0" borderId="0" xfId="2" applyBorder="1" applyAlignment="1" applyProtection="1">
      <alignment horizontal="center"/>
    </xf>
    <xf numFmtId="0" fontId="17" fillId="0" borderId="0" xfId="8" applyFont="1" applyFill="1" applyBorder="1" applyAlignment="1" applyProtection="1">
      <alignment horizontal="center" wrapText="1"/>
    </xf>
    <xf numFmtId="0" fontId="15" fillId="5" borderId="36" xfId="6" applyFont="1" applyFill="1" applyBorder="1" applyAlignment="1" applyProtection="1">
      <alignment horizontal="center" vertical="center"/>
    </xf>
    <xf numFmtId="0" fontId="17" fillId="0" borderId="37" xfId="7" applyFont="1" applyBorder="1" applyAlignment="1" applyProtection="1">
      <alignment horizontal="center" wrapText="1"/>
    </xf>
    <xf numFmtId="0" fontId="7" fillId="4" borderId="1" xfId="2" applyFont="1" applyFill="1" applyBorder="1" applyAlignment="1" applyProtection="1">
      <alignment horizontal="center" vertical="center" wrapText="1"/>
    </xf>
    <xf numFmtId="0" fontId="7" fillId="4" borderId="2" xfId="2" applyFont="1" applyFill="1" applyBorder="1" applyAlignment="1" applyProtection="1">
      <alignment horizontal="center" vertical="center" wrapText="1"/>
    </xf>
    <xf numFmtId="0" fontId="7" fillId="4" borderId="3" xfId="2" applyFont="1" applyFill="1" applyBorder="1" applyAlignment="1" applyProtection="1">
      <alignment horizontal="center" vertical="center" wrapText="1"/>
    </xf>
    <xf numFmtId="0" fontId="7" fillId="4" borderId="2" xfId="2" applyFont="1" applyFill="1" applyBorder="1" applyAlignment="1" applyProtection="1">
      <alignment horizontal="center" vertical="center"/>
    </xf>
    <xf numFmtId="0" fontId="7" fillId="4" borderId="3" xfId="2" applyFont="1" applyFill="1" applyBorder="1" applyAlignment="1" applyProtection="1">
      <alignment horizontal="center" vertical="center"/>
    </xf>
    <xf numFmtId="0" fontId="7" fillId="4" borderId="0" xfId="2" applyFont="1" applyFill="1" applyBorder="1" applyAlignment="1" applyProtection="1">
      <alignment horizontal="center" vertical="center"/>
    </xf>
    <xf numFmtId="0" fontId="7" fillId="4" borderId="5" xfId="2" applyFont="1" applyFill="1" applyBorder="1" applyAlignment="1" applyProtection="1">
      <alignment horizontal="center" vertical="center"/>
    </xf>
    <xf numFmtId="0" fontId="3" fillId="2" borderId="2" xfId="5" applyFont="1" applyFill="1" applyBorder="1" applyAlignment="1" applyProtection="1">
      <alignment horizontal="left" vertical="top" wrapText="1"/>
    </xf>
    <xf numFmtId="0" fontId="3" fillId="2" borderId="3" xfId="5" applyFont="1" applyFill="1" applyBorder="1" applyAlignment="1" applyProtection="1">
      <alignment horizontal="left" vertical="top" wrapText="1"/>
    </xf>
    <xf numFmtId="0" fontId="9" fillId="2" borderId="4" xfId="5" applyFont="1" applyFill="1" applyBorder="1" applyAlignment="1" applyProtection="1">
      <alignment horizontal="left" vertical="top" wrapText="1"/>
    </xf>
    <xf numFmtId="0" fontId="9" fillId="2" borderId="0" xfId="5" applyFont="1" applyFill="1" applyBorder="1" applyAlignment="1" applyProtection="1">
      <alignment horizontal="left" vertical="top" wrapText="1"/>
    </xf>
    <xf numFmtId="0" fontId="9" fillId="2" borderId="5" xfId="5" applyFont="1" applyFill="1" applyBorder="1" applyAlignment="1" applyProtection="1">
      <alignment horizontal="left" vertical="top" wrapText="1"/>
    </xf>
    <xf numFmtId="0" fontId="9" fillId="2" borderId="33" xfId="5" applyFont="1" applyFill="1" applyBorder="1" applyAlignment="1" applyProtection="1">
      <alignment horizontal="left" vertical="top" wrapText="1"/>
    </xf>
    <xf numFmtId="0" fontId="9" fillId="2" borderId="34" xfId="5" applyFont="1" applyFill="1" applyBorder="1" applyAlignment="1" applyProtection="1">
      <alignment horizontal="left" vertical="top" wrapText="1"/>
    </xf>
    <xf numFmtId="0" fontId="9" fillId="2" borderId="35" xfId="5" applyFont="1" applyFill="1" applyBorder="1" applyAlignment="1" applyProtection="1">
      <alignment horizontal="left" vertical="top" wrapText="1"/>
    </xf>
    <xf numFmtId="0" fontId="7" fillId="4" borderId="6" xfId="2" applyFont="1" applyFill="1" applyBorder="1" applyAlignment="1" applyProtection="1">
      <alignment horizontal="center" vertical="center" wrapText="1"/>
    </xf>
    <xf numFmtId="0" fontId="7" fillId="4" borderId="7" xfId="2" applyFont="1" applyFill="1" applyBorder="1" applyAlignment="1" applyProtection="1">
      <alignment horizontal="center" vertical="center"/>
    </xf>
    <xf numFmtId="0" fontId="7" fillId="4" borderId="7" xfId="2" applyFont="1" applyFill="1" applyBorder="1" applyAlignment="1" applyProtection="1">
      <alignment horizontal="center" vertical="center" wrapText="1"/>
    </xf>
    <xf numFmtId="0" fontId="7" fillId="4" borderId="8" xfId="2" applyFont="1" applyFill="1" applyBorder="1" applyAlignment="1" applyProtection="1">
      <alignment horizontal="center" vertical="center" wrapText="1"/>
    </xf>
    <xf numFmtId="0" fontId="7" fillId="0" borderId="7" xfId="2" applyFont="1" applyBorder="1" applyAlignment="1" applyProtection="1">
      <alignment horizontal="center" vertical="center"/>
    </xf>
    <xf numFmtId="0" fontId="28" fillId="0" borderId="1" xfId="2" applyFont="1" applyBorder="1" applyAlignment="1" applyProtection="1">
      <alignment horizontal="center" vertical="center" wrapText="1"/>
    </xf>
    <xf numFmtId="166" fontId="28" fillId="0" borderId="4" xfId="2" applyNumberFormat="1" applyFont="1" applyBorder="1" applyAlignment="1" applyProtection="1">
      <alignment horizontal="center" vertical="center" wrapText="1"/>
    </xf>
    <xf numFmtId="166" fontId="28" fillId="0" borderId="0" xfId="2" applyNumberFormat="1" applyFont="1" applyBorder="1" applyAlignment="1" applyProtection="1">
      <alignment horizontal="center" vertical="center" wrapText="1"/>
    </xf>
    <xf numFmtId="165" fontId="28" fillId="0" borderId="4" xfId="2" applyNumberFormat="1" applyFont="1" applyBorder="1" applyAlignment="1" applyProtection="1">
      <alignment horizontal="center" vertical="center" wrapText="1"/>
    </xf>
    <xf numFmtId="165" fontId="28" fillId="0" borderId="0" xfId="2" applyNumberFormat="1" applyFont="1" applyBorder="1" applyAlignment="1" applyProtection="1">
      <alignment horizontal="center" vertical="center" wrapText="1"/>
    </xf>
    <xf numFmtId="165" fontId="28" fillId="0" borderId="6" xfId="2" applyNumberFormat="1" applyFont="1" applyBorder="1" applyAlignment="1" applyProtection="1">
      <alignment horizontal="center" vertical="center" wrapText="1"/>
    </xf>
    <xf numFmtId="165" fontId="28" fillId="0" borderId="7" xfId="2" applyNumberFormat="1" applyFont="1" applyBorder="1" applyAlignment="1" applyProtection="1">
      <alignment horizontal="center" vertical="center" wrapText="1"/>
    </xf>
    <xf numFmtId="0" fontId="28" fillId="2" borderId="54" xfId="2" applyFont="1" applyFill="1" applyBorder="1" applyAlignment="1" applyProtection="1">
      <alignment horizontal="center" vertical="center" wrapText="1"/>
    </xf>
    <xf numFmtId="0" fontId="28" fillId="2" borderId="7" xfId="2" applyFont="1" applyFill="1" applyBorder="1" applyAlignment="1" applyProtection="1">
      <alignment horizontal="center" vertical="center" wrapText="1"/>
    </xf>
    <xf numFmtId="0" fontId="28" fillId="2" borderId="8" xfId="2" applyFont="1" applyFill="1" applyBorder="1" applyAlignment="1" applyProtection="1">
      <alignment horizontal="center" vertical="center" wrapText="1"/>
    </xf>
    <xf numFmtId="0" fontId="28" fillId="0" borderId="57" xfId="2" applyFont="1" applyBorder="1" applyAlignment="1" applyProtection="1">
      <alignment horizontal="center" vertical="center" wrapText="1"/>
    </xf>
    <xf numFmtId="166" fontId="28" fillId="0" borderId="58" xfId="2" applyNumberFormat="1" applyFont="1" applyBorder="1" applyAlignment="1" applyProtection="1">
      <alignment horizontal="center" vertical="center" wrapText="1"/>
    </xf>
    <xf numFmtId="165" fontId="28" fillId="0" borderId="58" xfId="2" applyNumberFormat="1" applyFont="1" applyBorder="1" applyAlignment="1" applyProtection="1">
      <alignment horizontal="center" vertical="center" wrapText="1"/>
    </xf>
    <xf numFmtId="165" fontId="28" fillId="0" borderId="53" xfId="2" applyNumberFormat="1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5" fillId="4" borderId="6" xfId="2" applyFont="1" applyFill="1" applyBorder="1" applyAlignment="1" applyProtection="1">
      <alignment horizontal="center" vertical="center" wrapText="1"/>
    </xf>
    <xf numFmtId="0" fontId="6" fillId="2" borderId="48" xfId="2" applyFont="1" applyFill="1" applyBorder="1" applyAlignment="1" applyProtection="1">
      <alignment horizontal="center" vertical="center" wrapText="1"/>
    </xf>
    <xf numFmtId="0" fontId="6" fillId="2" borderId="42" xfId="2" applyFont="1" applyFill="1" applyBorder="1" applyAlignment="1" applyProtection="1">
      <alignment horizontal="center" vertical="center" wrapText="1"/>
    </xf>
    <xf numFmtId="0" fontId="6" fillId="0" borderId="41" xfId="2" applyFont="1" applyBorder="1" applyAlignment="1" applyProtection="1">
      <alignment horizontal="center" vertical="center" wrapText="1"/>
    </xf>
    <xf numFmtId="0" fontId="6" fillId="0" borderId="42" xfId="2" applyFont="1" applyBorder="1" applyAlignment="1" applyProtection="1">
      <alignment horizontal="center" vertical="center" wrapText="1"/>
    </xf>
    <xf numFmtId="0" fontId="6" fillId="0" borderId="43" xfId="2" applyFont="1" applyBorder="1" applyAlignment="1" applyProtection="1">
      <alignment horizontal="center" vertical="center" wrapText="1"/>
    </xf>
    <xf numFmtId="0" fontId="6" fillId="0" borderId="38" xfId="2" applyFont="1" applyBorder="1" applyAlignment="1" applyProtection="1">
      <alignment horizontal="center" vertical="center" wrapText="1"/>
    </xf>
    <xf numFmtId="0" fontId="6" fillId="0" borderId="39" xfId="2" applyFont="1" applyBorder="1" applyAlignment="1" applyProtection="1">
      <alignment horizontal="center" vertical="center" wrapText="1"/>
    </xf>
    <xf numFmtId="0" fontId="6" fillId="0" borderId="40" xfId="2" applyFont="1" applyBorder="1" applyAlignment="1" applyProtection="1">
      <alignment horizontal="center" vertical="center" wrapText="1"/>
    </xf>
    <xf numFmtId="165" fontId="6" fillId="0" borderId="47" xfId="2" applyNumberFormat="1" applyFont="1" applyBorder="1" applyAlignment="1" applyProtection="1">
      <alignment horizontal="center" vertical="center" wrapText="1"/>
    </xf>
    <xf numFmtId="165" fontId="6" fillId="0" borderId="50" xfId="2" applyNumberFormat="1" applyFont="1" applyBorder="1" applyAlignment="1" applyProtection="1">
      <alignment horizontal="center" vertical="center" wrapText="1"/>
    </xf>
    <xf numFmtId="165" fontId="6" fillId="0" borderId="48" xfId="2" applyNumberFormat="1" applyFont="1" applyBorder="1" applyAlignment="1" applyProtection="1">
      <alignment horizontal="center" vertical="center" wrapText="1"/>
    </xf>
    <xf numFmtId="165" fontId="6" fillId="0" borderId="51" xfId="2" applyNumberFormat="1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/>
    </xf>
    <xf numFmtId="0" fontId="6" fillId="0" borderId="41" xfId="2" applyFont="1" applyBorder="1" applyAlignment="1" applyProtection="1">
      <alignment horizontal="center" vertical="center"/>
    </xf>
    <xf numFmtId="0" fontId="6" fillId="0" borderId="42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</xf>
    <xf numFmtId="0" fontId="6" fillId="0" borderId="51" xfId="2" applyFont="1" applyBorder="1" applyAlignment="1" applyProtection="1">
      <alignment horizontal="center" vertical="center" wrapText="1"/>
    </xf>
    <xf numFmtId="0" fontId="6" fillId="0" borderId="44" xfId="2" applyFont="1" applyBorder="1" applyAlignment="1" applyProtection="1">
      <alignment horizontal="center" vertical="center"/>
    </xf>
    <xf numFmtId="0" fontId="6" fillId="0" borderId="45" xfId="2" applyFont="1" applyBorder="1" applyAlignment="1" applyProtection="1">
      <alignment horizontal="center" vertical="center"/>
    </xf>
    <xf numFmtId="0" fontId="6" fillId="0" borderId="45" xfId="2" applyFont="1" applyBorder="1" applyAlignment="1" applyProtection="1">
      <alignment horizontal="center" vertical="center" wrapText="1"/>
    </xf>
    <xf numFmtId="0" fontId="6" fillId="0" borderId="52" xfId="2" applyFont="1" applyBorder="1" applyAlignment="1" applyProtection="1">
      <alignment horizontal="center" vertical="center" wrapText="1"/>
    </xf>
    <xf numFmtId="0" fontId="5" fillId="4" borderId="2" xfId="2" applyFont="1" applyFill="1" applyBorder="1" applyAlignment="1" applyProtection="1">
      <alignment horizontal="center" vertical="center"/>
    </xf>
    <xf numFmtId="0" fontId="5" fillId="4" borderId="3" xfId="2" applyFont="1" applyFill="1" applyBorder="1" applyAlignment="1" applyProtection="1">
      <alignment horizontal="center" vertical="center"/>
    </xf>
    <xf numFmtId="0" fontId="5" fillId="4" borderId="0" xfId="2" applyFont="1" applyFill="1" applyBorder="1" applyAlignment="1" applyProtection="1">
      <alignment horizontal="center" vertical="center"/>
    </xf>
    <xf numFmtId="0" fontId="5" fillId="4" borderId="5" xfId="2" applyFont="1" applyFill="1" applyBorder="1" applyAlignment="1" applyProtection="1">
      <alignment horizontal="center" vertical="center"/>
    </xf>
    <xf numFmtId="0" fontId="12" fillId="0" borderId="45" xfId="2" applyFont="1" applyBorder="1" applyAlignment="1" applyProtection="1">
      <alignment horizontal="center" vertical="center" wrapText="1"/>
    </xf>
    <xf numFmtId="0" fontId="12" fillId="0" borderId="52" xfId="2" applyFont="1" applyBorder="1" applyAlignment="1" applyProtection="1">
      <alignment horizontal="center" vertical="center" wrapText="1"/>
    </xf>
    <xf numFmtId="0" fontId="6" fillId="2" borderId="49" xfId="2" applyFont="1" applyFill="1" applyBorder="1" applyAlignment="1" applyProtection="1">
      <alignment horizontal="center" vertical="center" wrapText="1"/>
    </xf>
    <xf numFmtId="0" fontId="6" fillId="2" borderId="45" xfId="2" applyFont="1" applyFill="1" applyBorder="1" applyAlignment="1" applyProtection="1">
      <alignment horizontal="center" vertical="center" wrapText="1"/>
    </xf>
    <xf numFmtId="0" fontId="6" fillId="0" borderId="44" xfId="2" applyFont="1" applyBorder="1" applyAlignment="1" applyProtection="1">
      <alignment horizontal="center" vertical="center" wrapText="1"/>
    </xf>
    <xf numFmtId="0" fontId="6" fillId="0" borderId="46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/>
    </xf>
    <xf numFmtId="0" fontId="6" fillId="0" borderId="38" xfId="2" applyFont="1" applyBorder="1" applyAlignment="1" applyProtection="1">
      <alignment horizontal="center" vertical="center"/>
    </xf>
    <xf numFmtId="0" fontId="6" fillId="0" borderId="39" xfId="2" applyFont="1" applyBorder="1" applyAlignment="1" applyProtection="1">
      <alignment horizontal="center" vertical="center"/>
    </xf>
    <xf numFmtId="0" fontId="12" fillId="0" borderId="39" xfId="2" applyFont="1" applyBorder="1" applyAlignment="1" applyProtection="1">
      <alignment horizontal="center" vertical="center" wrapText="1"/>
    </xf>
    <xf numFmtId="0" fontId="12" fillId="0" borderId="50" xfId="2" applyFont="1" applyBorder="1" applyAlignment="1" applyProtection="1">
      <alignment horizontal="center" vertical="center" wrapText="1"/>
    </xf>
    <xf numFmtId="0" fontId="12" fillId="0" borderId="38" xfId="2" applyFont="1" applyBorder="1" applyAlignment="1" applyProtection="1">
      <alignment horizontal="center" vertical="center" wrapText="1"/>
    </xf>
    <xf numFmtId="0" fontId="12" fillId="0" borderId="40" xfId="2" applyFont="1" applyBorder="1" applyAlignment="1" applyProtection="1">
      <alignment horizontal="center" vertical="center" wrapText="1"/>
    </xf>
    <xf numFmtId="0" fontId="6" fillId="2" borderId="47" xfId="2" applyFont="1" applyFill="1" applyBorder="1" applyAlignment="1" applyProtection="1">
      <alignment horizontal="center" vertical="center" wrapText="1"/>
    </xf>
    <xf numFmtId="0" fontId="6" fillId="2" borderId="39" xfId="2" applyFont="1" applyFill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/>
    </xf>
    <xf numFmtId="0" fontId="12" fillId="0" borderId="42" xfId="2" applyFont="1" applyBorder="1" applyAlignment="1" applyProtection="1">
      <alignment horizontal="center" vertical="center" wrapText="1"/>
    </xf>
    <xf numFmtId="0" fontId="12" fillId="0" borderId="51" xfId="2" applyFont="1" applyBorder="1" applyAlignment="1" applyProtection="1">
      <alignment horizontal="center" vertical="center" wrapText="1"/>
    </xf>
    <xf numFmtId="166" fontId="12" fillId="0" borderId="41" xfId="2" applyNumberFormat="1" applyFont="1" applyBorder="1" applyAlignment="1" applyProtection="1">
      <alignment horizontal="center" vertical="center" wrapText="1"/>
    </xf>
    <xf numFmtId="166" fontId="12" fillId="0" borderId="42" xfId="2" applyNumberFormat="1" applyFont="1" applyBorder="1" applyAlignment="1" applyProtection="1">
      <alignment horizontal="center" vertical="center" wrapText="1"/>
    </xf>
    <xf numFmtId="166" fontId="12" fillId="0" borderId="43" xfId="2" applyNumberFormat="1" applyFont="1" applyBorder="1" applyAlignment="1" applyProtection="1">
      <alignment horizontal="center" vertical="center" wrapText="1"/>
    </xf>
    <xf numFmtId="9" fontId="6" fillId="0" borderId="49" xfId="1" applyFont="1" applyBorder="1" applyAlignment="1" applyProtection="1">
      <alignment horizontal="center" vertical="center" wrapText="1"/>
    </xf>
    <xf numFmtId="9" fontId="6" fillId="0" borderId="45" xfId="1" applyFont="1" applyBorder="1" applyAlignment="1" applyProtection="1">
      <alignment horizontal="center" vertical="center" wrapText="1"/>
    </xf>
    <xf numFmtId="9" fontId="6" fillId="0" borderId="52" xfId="1" applyFont="1" applyBorder="1" applyAlignment="1" applyProtection="1">
      <alignment horizontal="center" vertical="center" wrapText="1"/>
    </xf>
    <xf numFmtId="167" fontId="6" fillId="0" borderId="49" xfId="1" applyNumberFormat="1" applyFont="1" applyBorder="1" applyAlignment="1" applyProtection="1">
      <alignment horizontal="center" vertical="center" wrapText="1"/>
    </xf>
    <xf numFmtId="167" fontId="6" fillId="0" borderId="45" xfId="1" applyNumberFormat="1" applyFont="1" applyBorder="1" applyAlignment="1" applyProtection="1">
      <alignment horizontal="center" vertical="center" wrapText="1"/>
    </xf>
    <xf numFmtId="167" fontId="6" fillId="0" borderId="52" xfId="1" applyNumberFormat="1" applyFont="1" applyBorder="1" applyAlignment="1" applyProtection="1">
      <alignment horizontal="center" vertical="center" wrapText="1"/>
    </xf>
  </cellXfs>
  <cellStyles count="9">
    <cellStyle name="Normal" xfId="0" builtinId="0"/>
    <cellStyle name="Normal 10 2" xfId="2"/>
    <cellStyle name="Normal 2 3 3" xfId="6"/>
    <cellStyle name="Normal 2 4" xfId="5"/>
    <cellStyle name="Normal 3 2" xfId="4"/>
    <cellStyle name="Normal 4 4" xfId="3"/>
    <cellStyle name="Normal 5 6" xfId="7"/>
    <cellStyle name="Normal_Grad. Lim. Auto 1-4" xfId="8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123827</xdr:colOff>
      <xdr:row>0</xdr:row>
      <xdr:rowOff>152400</xdr:rowOff>
    </xdr:from>
    <xdr:to>
      <xdr:col>4</xdr:col>
      <xdr:colOff>148500</xdr:colOff>
      <xdr:row>4</xdr:row>
      <xdr:rowOff>62775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4EF9E9-5D11-408C-9E7D-6F9D29D91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152400"/>
          <a:ext cx="719998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2.%20Apiques\2.%20Apiques%20.xlsb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CNSG\Para%20revision\20.%20PRO-L-FM-020%20(INV-223-13)%20Gs%20Grueso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9.%20Acreditacion/1.%20Control%20de%20documentos/1.%20Aprobaciones/78.%20Aprobaciones%202024-/Agregado%20grueso%20Mezcla%20Esp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7.%20Petreos/GLAB-FM-164%20v2%20Inf.%20Granulometria%20diaria%20sept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Formatos/1.%20Formatos%20de%20informe/2.%20Apiques/Apiqu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grueso%20(Mensu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223-13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ncabezado"/>
      <sheetName val="RESUMEN BG"/>
      <sheetName val="Gradacion "/>
      <sheetName val="Lavado tamiz N°200 "/>
      <sheetName val="CF -PPyA "/>
      <sheetName val="CF - IF "/>
      <sheetName val="Microdeval "/>
      <sheetName val="10% De Finos (3)"/>
      <sheetName val="Solidez"/>
      <sheetName val="Desgaste"/>
      <sheetName val="INV 223-13 "/>
      <sheetName val="GRAVEDAD (2)"/>
    </sheetNames>
    <sheetDataSet>
      <sheetData sheetId="0">
        <row r="10">
          <cell r="AB10">
            <v>11</v>
          </cell>
        </row>
      </sheetData>
      <sheetData sheetId="1"/>
      <sheetData sheetId="2">
        <row r="59">
          <cell r="I59">
            <v>525.29999999999995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1. Encabezado"/>
      <sheetName val="RESUMEN BG"/>
      <sheetName val="Formato 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OSPINA JUAN GABRIEL</v>
          </cell>
        </row>
        <row r="9">
          <cell r="A9" t="str">
            <v>SUAREZ  WILLIAM</v>
          </cell>
          <cell r="C9">
            <v>9</v>
          </cell>
        </row>
        <row r="10">
          <cell r="A10" t="str">
            <v>YARA FABIAN</v>
          </cell>
        </row>
        <row r="11">
          <cell r="A11" t="str">
            <v>RINCON SATURNINO</v>
          </cell>
          <cell r="C11">
            <v>1</v>
          </cell>
        </row>
        <row r="12">
          <cell r="A12" t="str">
            <v>ACHIARDI LEONARDO</v>
          </cell>
          <cell r="C12">
            <v>0</v>
          </cell>
        </row>
        <row r="13">
          <cell r="A13" t="str">
            <v>SAENZ JESSICA</v>
          </cell>
          <cell r="C13">
            <v>0</v>
          </cell>
        </row>
        <row r="14">
          <cell r="A14" t="str">
            <v>PRADA CESAR</v>
          </cell>
          <cell r="C14">
            <v>0</v>
          </cell>
        </row>
        <row r="15">
          <cell r="A15" t="str">
            <v xml:space="preserve">VARGAS JUAN 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 xml:space="preserve">RIAÑO JOSE </v>
          </cell>
          <cell r="C17">
            <v>0</v>
          </cell>
        </row>
        <row r="18">
          <cell r="A18" t="str">
            <v>GALVIS DANIEL</v>
          </cell>
        </row>
        <row r="19">
          <cell r="A19" t="str">
            <v>GOMEZ LUIS CARLOS</v>
          </cell>
          <cell r="C19">
            <v>0</v>
          </cell>
        </row>
        <row r="20">
          <cell r="A20" t="str">
            <v xml:space="preserve">VELASQUEZ JUAN CAMILO </v>
          </cell>
          <cell r="C20">
            <v>0</v>
          </cell>
        </row>
        <row r="21">
          <cell r="A21" t="str">
            <v xml:space="preserve">QUIÑONES ETIEL </v>
          </cell>
          <cell r="C21">
            <v>0</v>
          </cell>
        </row>
        <row r="22">
          <cell r="A22" t="str">
            <v>VANEGAS BRAYAN</v>
          </cell>
          <cell r="C22">
            <v>0</v>
          </cell>
        </row>
        <row r="23">
          <cell r="A23" t="str">
            <v>RIOS JOSE</v>
          </cell>
        </row>
        <row r="24">
          <cell r="A24" t="str">
            <v xml:space="preserve">VAQUIRO JUAN CAMILO </v>
          </cell>
        </row>
        <row r="25">
          <cell r="A25" t="str">
            <v xml:space="preserve">RINCON ALVARO JOSE </v>
          </cell>
        </row>
        <row r="26">
          <cell r="A26" t="str">
            <v>VILLALBA ROBINSSON</v>
          </cell>
          <cell r="C26">
            <v>0</v>
          </cell>
        </row>
        <row r="27">
          <cell r="A27" t="str">
            <v>JUNCO DIEGO</v>
          </cell>
          <cell r="C27">
            <v>0</v>
          </cell>
        </row>
        <row r="28">
          <cell r="A28" t="str">
            <v>GONZALEZ CAMILO</v>
          </cell>
          <cell r="C28">
            <v>0</v>
          </cell>
        </row>
        <row r="29">
          <cell r="A29" t="str">
            <v>MONTENEGRO EDGAR</v>
          </cell>
          <cell r="C29">
            <v>0</v>
          </cell>
        </row>
        <row r="30">
          <cell r="A30" t="str">
            <v>PRADA PEDRO</v>
          </cell>
          <cell r="C30">
            <v>0</v>
          </cell>
        </row>
        <row r="31">
          <cell r="A31" t="str">
            <v>SUAREZ DIEGO</v>
          </cell>
          <cell r="C31">
            <v>0</v>
          </cell>
        </row>
        <row r="32">
          <cell r="A32" t="str">
            <v>--</v>
          </cell>
          <cell r="C32">
            <v>0</v>
          </cell>
        </row>
        <row r="34">
          <cell r="A34" t="str">
            <v>RINCON SATURNINO</v>
          </cell>
          <cell r="C34">
            <v>1</v>
          </cell>
        </row>
        <row r="35">
          <cell r="A35" t="str">
            <v>JENNYFER ARIAS</v>
          </cell>
          <cell r="C35">
            <v>0</v>
          </cell>
        </row>
        <row r="36">
          <cell r="A36">
            <v>0</v>
          </cell>
          <cell r="C36">
            <v>1</v>
          </cell>
        </row>
        <row r="37">
          <cell r="A37" t="str">
            <v>--</v>
          </cell>
          <cell r="C37">
            <v>0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  <cell r="C41">
            <v>0</v>
          </cell>
        </row>
      </sheetData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Gradacion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INV 223-13 "/>
      <sheetName val="GRAVEDAD "/>
      <sheetName val="firmas"/>
      <sheetName val="Hoja1"/>
    </sheetNames>
    <sheetDataSet>
      <sheetData sheetId="0">
        <row r="45">
          <cell r="G45" t="str">
            <v>--</v>
          </cell>
        </row>
      </sheetData>
      <sheetData sheetId="1"/>
      <sheetData sheetId="2">
        <row r="46">
          <cell r="I46" t="str">
            <v>--</v>
          </cell>
        </row>
      </sheetData>
      <sheetData sheetId="3">
        <row r="38">
          <cell r="F38" t="str">
            <v>--</v>
          </cell>
        </row>
      </sheetData>
      <sheetData sheetId="4">
        <row r="6">
          <cell r="AL6">
            <v>1</v>
          </cell>
        </row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5">
        <row r="23">
          <cell r="D23" t="str">
            <v>--</v>
          </cell>
        </row>
      </sheetData>
      <sheetData sheetId="6"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7">
        <row r="47">
          <cell r="C47" t="str">
            <v>--</v>
          </cell>
        </row>
      </sheetData>
      <sheetData sheetId="8">
        <row r="29">
          <cell r="D29" t="str">
            <v>--</v>
          </cell>
        </row>
      </sheetData>
      <sheetData sheetId="9">
        <row r="27">
          <cell r="C27" t="str">
            <v>--</v>
          </cell>
        </row>
      </sheetData>
      <sheetData sheetId="10">
        <row r="43">
          <cell r="G43" t="str">
            <v>--</v>
          </cell>
        </row>
      </sheetData>
      <sheetData sheetId="11">
        <row r="29">
          <cell r="L29" t="str">
            <v>--</v>
          </cell>
        </row>
      </sheetData>
      <sheetData sheetId="12">
        <row r="42">
          <cell r="C42" t="str">
            <v>--</v>
          </cell>
        </row>
      </sheetData>
      <sheetData sheetId="13">
        <row r="55">
          <cell r="AL55" t="str">
            <v>--</v>
          </cell>
        </row>
      </sheetData>
      <sheetData sheetId="14">
        <row r="55">
          <cell r="C55" t="str">
            <v>--</v>
          </cell>
        </row>
      </sheetData>
      <sheetData sheetId="15"/>
      <sheetData sheetId="16"/>
      <sheetData sheetId="17">
        <row r="2">
          <cell r="A2" t="str">
            <v>CHAPARRO CARLOS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C65"/>
  <sheetViews>
    <sheetView showGridLines="0" showZeros="0" tabSelected="1" view="pageBreakPreview" topLeftCell="A10" zoomScaleSheetLayoutView="100" workbookViewId="0">
      <selection activeCell="A11" sqref="A11:AG11"/>
    </sheetView>
  </sheetViews>
  <sheetFormatPr baseColWidth="10" defaultColWidth="2.7109375" defaultRowHeight="12.95" customHeight="1" x14ac:dyDescent="0.2"/>
  <cols>
    <col min="1" max="2" width="2.85546875" style="35" customWidth="1"/>
    <col min="3" max="3" width="2.28515625" style="35" customWidth="1"/>
    <col min="4" max="4" width="2.42578125" style="35" customWidth="1"/>
    <col min="5" max="9" width="2.85546875" style="35" customWidth="1"/>
    <col min="10" max="12" width="3.28515625" style="35" customWidth="1"/>
    <col min="13" max="18" width="2.85546875" style="35" customWidth="1"/>
    <col min="19" max="19" width="2.7109375" style="35" customWidth="1"/>
    <col min="20" max="20" width="3" style="35" customWidth="1"/>
    <col min="21" max="22" width="2.7109375" style="35" customWidth="1"/>
    <col min="23" max="23" width="3.140625" style="35" customWidth="1"/>
    <col min="24" max="24" width="3.28515625" style="35" customWidth="1"/>
    <col min="25" max="26" width="2.85546875" style="35" customWidth="1"/>
    <col min="27" max="28" width="2.7109375" style="35" customWidth="1"/>
    <col min="29" max="29" width="2.5703125" style="35" customWidth="1"/>
    <col min="30" max="30" width="2.7109375" style="35" customWidth="1"/>
    <col min="31" max="31" width="3.5703125" style="35" customWidth="1"/>
    <col min="32" max="32" width="3.28515625" style="35" customWidth="1"/>
    <col min="33" max="33" width="3" style="35" customWidth="1"/>
    <col min="34" max="34" width="11.7109375" style="35" hidden="1" customWidth="1"/>
    <col min="35" max="35" width="2.7109375" style="35" hidden="1" customWidth="1"/>
    <col min="36" max="36" width="4" style="35" hidden="1" customWidth="1"/>
    <col min="37" max="41" width="2.7109375" style="35" hidden="1" customWidth="1"/>
    <col min="42" max="42" width="3.5703125" style="35" hidden="1" customWidth="1"/>
    <col min="43" max="44" width="2.7109375" style="35" hidden="1" customWidth="1"/>
    <col min="45" max="45" width="3.5703125" style="35" hidden="1" customWidth="1"/>
    <col min="46" max="46" width="3.140625" style="35" hidden="1" customWidth="1"/>
    <col min="47" max="53" width="2.7109375" style="35" hidden="1" customWidth="1"/>
    <col min="54" max="54" width="3.7109375" style="35" hidden="1" customWidth="1"/>
    <col min="55" max="58" width="2.7109375" style="35" hidden="1" customWidth="1"/>
    <col min="59" max="59" width="1.5703125" style="35" hidden="1" customWidth="1"/>
    <col min="60" max="66" width="0" style="35" hidden="1" customWidth="1"/>
    <col min="67" max="67" width="3.85546875" style="35" hidden="1" customWidth="1"/>
    <col min="68" max="68" width="0" style="35" hidden="1" customWidth="1"/>
    <col min="69" max="69" width="3.42578125" style="35" hidden="1" customWidth="1"/>
    <col min="70" max="70" width="3.5703125" style="35" hidden="1" customWidth="1"/>
    <col min="71" max="71" width="5.5703125" style="35" hidden="1" customWidth="1"/>
    <col min="72" max="75" width="0" style="35" hidden="1" customWidth="1"/>
    <col min="76" max="76" width="3.7109375" style="35" hidden="1" customWidth="1"/>
    <col min="77" max="77" width="3.42578125" style="35" hidden="1" customWidth="1"/>
    <col min="78" max="78" width="5.42578125" style="35" hidden="1" customWidth="1"/>
    <col min="79" max="79" width="3.5703125" style="35" hidden="1" customWidth="1"/>
    <col min="80" max="80" width="3.7109375" style="35" hidden="1" customWidth="1"/>
    <col min="81" max="82" width="0" style="35" hidden="1" customWidth="1"/>
    <col min="83" max="254" width="2.7109375" style="35"/>
    <col min="255" max="257" width="2.7109375" style="35" customWidth="1"/>
    <col min="258" max="258" width="3.7109375" style="35" customWidth="1"/>
    <col min="259" max="260" width="5" style="35" customWidth="1"/>
    <col min="261" max="261" width="5.5703125" style="35" customWidth="1"/>
    <col min="262" max="262" width="5.140625" style="35" customWidth="1"/>
    <col min="263" max="263" width="4.42578125" style="35" customWidth="1"/>
    <col min="264" max="264" width="2.7109375" style="35" customWidth="1"/>
    <col min="265" max="265" width="2.5703125" style="35" customWidth="1"/>
    <col min="266" max="267" width="2.7109375" style="35" customWidth="1"/>
    <col min="268" max="271" width="3" style="35" customWidth="1"/>
    <col min="272" max="275" width="2.7109375" style="35" customWidth="1"/>
    <col min="276" max="276" width="2.85546875" style="35" customWidth="1"/>
    <col min="277" max="282" width="2.7109375" style="35" customWidth="1"/>
    <col min="283" max="283" width="3.42578125" style="35" customWidth="1"/>
    <col min="284" max="284" width="2.7109375" style="35" customWidth="1"/>
    <col min="285" max="289" width="3.5703125" style="35" customWidth="1"/>
    <col min="290" max="314" width="2.7109375" style="35" customWidth="1"/>
    <col min="315" max="315" width="1.5703125" style="35" customWidth="1"/>
    <col min="316" max="510" width="2.7109375" style="35"/>
    <col min="511" max="513" width="2.7109375" style="35" customWidth="1"/>
    <col min="514" max="514" width="3.7109375" style="35" customWidth="1"/>
    <col min="515" max="516" width="5" style="35" customWidth="1"/>
    <col min="517" max="517" width="5.5703125" style="35" customWidth="1"/>
    <col min="518" max="518" width="5.140625" style="35" customWidth="1"/>
    <col min="519" max="519" width="4.42578125" style="35" customWidth="1"/>
    <col min="520" max="520" width="2.7109375" style="35" customWidth="1"/>
    <col min="521" max="521" width="2.5703125" style="35" customWidth="1"/>
    <col min="522" max="523" width="2.7109375" style="35" customWidth="1"/>
    <col min="524" max="527" width="3" style="35" customWidth="1"/>
    <col min="528" max="531" width="2.7109375" style="35" customWidth="1"/>
    <col min="532" max="532" width="2.85546875" style="35" customWidth="1"/>
    <col min="533" max="538" width="2.7109375" style="35" customWidth="1"/>
    <col min="539" max="539" width="3.42578125" style="35" customWidth="1"/>
    <col min="540" max="540" width="2.7109375" style="35" customWidth="1"/>
    <col min="541" max="545" width="3.5703125" style="35" customWidth="1"/>
    <col min="546" max="570" width="2.7109375" style="35" customWidth="1"/>
    <col min="571" max="571" width="1.5703125" style="35" customWidth="1"/>
    <col min="572" max="766" width="2.7109375" style="35"/>
    <col min="767" max="769" width="2.7109375" style="35" customWidth="1"/>
    <col min="770" max="770" width="3.7109375" style="35" customWidth="1"/>
    <col min="771" max="772" width="5" style="35" customWidth="1"/>
    <col min="773" max="773" width="5.5703125" style="35" customWidth="1"/>
    <col min="774" max="774" width="5.140625" style="35" customWidth="1"/>
    <col min="775" max="775" width="4.42578125" style="35" customWidth="1"/>
    <col min="776" max="776" width="2.7109375" style="35" customWidth="1"/>
    <col min="777" max="777" width="2.5703125" style="35" customWidth="1"/>
    <col min="778" max="779" width="2.7109375" style="35" customWidth="1"/>
    <col min="780" max="783" width="3" style="35" customWidth="1"/>
    <col min="784" max="787" width="2.7109375" style="35" customWidth="1"/>
    <col min="788" max="788" width="2.85546875" style="35" customWidth="1"/>
    <col min="789" max="794" width="2.7109375" style="35" customWidth="1"/>
    <col min="795" max="795" width="3.42578125" style="35" customWidth="1"/>
    <col min="796" max="796" width="2.7109375" style="35" customWidth="1"/>
    <col min="797" max="801" width="3.5703125" style="35" customWidth="1"/>
    <col min="802" max="826" width="2.7109375" style="35" customWidth="1"/>
    <col min="827" max="827" width="1.5703125" style="35" customWidth="1"/>
    <col min="828" max="1022" width="2.7109375" style="35"/>
    <col min="1023" max="1025" width="2.7109375" style="35" customWidth="1"/>
    <col min="1026" max="1026" width="3.7109375" style="35" customWidth="1"/>
    <col min="1027" max="1028" width="5" style="35" customWidth="1"/>
    <col min="1029" max="1029" width="5.5703125" style="35" customWidth="1"/>
    <col min="1030" max="1030" width="5.140625" style="35" customWidth="1"/>
    <col min="1031" max="1031" width="4.42578125" style="35" customWidth="1"/>
    <col min="1032" max="1032" width="2.7109375" style="35" customWidth="1"/>
    <col min="1033" max="1033" width="2.5703125" style="35" customWidth="1"/>
    <col min="1034" max="1035" width="2.7109375" style="35" customWidth="1"/>
    <col min="1036" max="1039" width="3" style="35" customWidth="1"/>
    <col min="1040" max="1043" width="2.7109375" style="35" customWidth="1"/>
    <col min="1044" max="1044" width="2.85546875" style="35" customWidth="1"/>
    <col min="1045" max="1050" width="2.7109375" style="35" customWidth="1"/>
    <col min="1051" max="1051" width="3.42578125" style="35" customWidth="1"/>
    <col min="1052" max="1052" width="2.7109375" style="35" customWidth="1"/>
    <col min="1053" max="1057" width="3.5703125" style="35" customWidth="1"/>
    <col min="1058" max="1082" width="2.7109375" style="35" customWidth="1"/>
    <col min="1083" max="1083" width="1.5703125" style="35" customWidth="1"/>
    <col min="1084" max="1278" width="2.7109375" style="35"/>
    <col min="1279" max="1281" width="2.7109375" style="35" customWidth="1"/>
    <col min="1282" max="1282" width="3.7109375" style="35" customWidth="1"/>
    <col min="1283" max="1284" width="5" style="35" customWidth="1"/>
    <col min="1285" max="1285" width="5.5703125" style="35" customWidth="1"/>
    <col min="1286" max="1286" width="5.140625" style="35" customWidth="1"/>
    <col min="1287" max="1287" width="4.42578125" style="35" customWidth="1"/>
    <col min="1288" max="1288" width="2.7109375" style="35" customWidth="1"/>
    <col min="1289" max="1289" width="2.5703125" style="35" customWidth="1"/>
    <col min="1290" max="1291" width="2.7109375" style="35" customWidth="1"/>
    <col min="1292" max="1295" width="3" style="35" customWidth="1"/>
    <col min="1296" max="1299" width="2.7109375" style="35" customWidth="1"/>
    <col min="1300" max="1300" width="2.85546875" style="35" customWidth="1"/>
    <col min="1301" max="1306" width="2.7109375" style="35" customWidth="1"/>
    <col min="1307" max="1307" width="3.42578125" style="35" customWidth="1"/>
    <col min="1308" max="1308" width="2.7109375" style="35" customWidth="1"/>
    <col min="1309" max="1313" width="3.5703125" style="35" customWidth="1"/>
    <col min="1314" max="1338" width="2.7109375" style="35" customWidth="1"/>
    <col min="1339" max="1339" width="1.5703125" style="35" customWidth="1"/>
    <col min="1340" max="1534" width="2.7109375" style="35"/>
    <col min="1535" max="1537" width="2.7109375" style="35" customWidth="1"/>
    <col min="1538" max="1538" width="3.7109375" style="35" customWidth="1"/>
    <col min="1539" max="1540" width="5" style="35" customWidth="1"/>
    <col min="1541" max="1541" width="5.5703125" style="35" customWidth="1"/>
    <col min="1542" max="1542" width="5.140625" style="35" customWidth="1"/>
    <col min="1543" max="1543" width="4.42578125" style="35" customWidth="1"/>
    <col min="1544" max="1544" width="2.7109375" style="35" customWidth="1"/>
    <col min="1545" max="1545" width="2.5703125" style="35" customWidth="1"/>
    <col min="1546" max="1547" width="2.7109375" style="35" customWidth="1"/>
    <col min="1548" max="1551" width="3" style="35" customWidth="1"/>
    <col min="1552" max="1555" width="2.7109375" style="35" customWidth="1"/>
    <col min="1556" max="1556" width="2.85546875" style="35" customWidth="1"/>
    <col min="1557" max="1562" width="2.7109375" style="35" customWidth="1"/>
    <col min="1563" max="1563" width="3.42578125" style="35" customWidth="1"/>
    <col min="1564" max="1564" width="2.7109375" style="35" customWidth="1"/>
    <col min="1565" max="1569" width="3.5703125" style="35" customWidth="1"/>
    <col min="1570" max="1594" width="2.7109375" style="35" customWidth="1"/>
    <col min="1595" max="1595" width="1.5703125" style="35" customWidth="1"/>
    <col min="1596" max="1790" width="2.7109375" style="35"/>
    <col min="1791" max="1793" width="2.7109375" style="35" customWidth="1"/>
    <col min="1794" max="1794" width="3.7109375" style="35" customWidth="1"/>
    <col min="1795" max="1796" width="5" style="35" customWidth="1"/>
    <col min="1797" max="1797" width="5.5703125" style="35" customWidth="1"/>
    <col min="1798" max="1798" width="5.140625" style="35" customWidth="1"/>
    <col min="1799" max="1799" width="4.42578125" style="35" customWidth="1"/>
    <col min="1800" max="1800" width="2.7109375" style="35" customWidth="1"/>
    <col min="1801" max="1801" width="2.5703125" style="35" customWidth="1"/>
    <col min="1802" max="1803" width="2.7109375" style="35" customWidth="1"/>
    <col min="1804" max="1807" width="3" style="35" customWidth="1"/>
    <col min="1808" max="1811" width="2.7109375" style="35" customWidth="1"/>
    <col min="1812" max="1812" width="2.85546875" style="35" customWidth="1"/>
    <col min="1813" max="1818" width="2.7109375" style="35" customWidth="1"/>
    <col min="1819" max="1819" width="3.42578125" style="35" customWidth="1"/>
    <col min="1820" max="1820" width="2.7109375" style="35" customWidth="1"/>
    <col min="1821" max="1825" width="3.5703125" style="35" customWidth="1"/>
    <col min="1826" max="1850" width="2.7109375" style="35" customWidth="1"/>
    <col min="1851" max="1851" width="1.5703125" style="35" customWidth="1"/>
    <col min="1852" max="2046" width="2.7109375" style="35"/>
    <col min="2047" max="2049" width="2.7109375" style="35" customWidth="1"/>
    <col min="2050" max="2050" width="3.7109375" style="35" customWidth="1"/>
    <col min="2051" max="2052" width="5" style="35" customWidth="1"/>
    <col min="2053" max="2053" width="5.5703125" style="35" customWidth="1"/>
    <col min="2054" max="2054" width="5.140625" style="35" customWidth="1"/>
    <col min="2055" max="2055" width="4.42578125" style="35" customWidth="1"/>
    <col min="2056" max="2056" width="2.7109375" style="35" customWidth="1"/>
    <col min="2057" max="2057" width="2.5703125" style="35" customWidth="1"/>
    <col min="2058" max="2059" width="2.7109375" style="35" customWidth="1"/>
    <col min="2060" max="2063" width="3" style="35" customWidth="1"/>
    <col min="2064" max="2067" width="2.7109375" style="35" customWidth="1"/>
    <col min="2068" max="2068" width="2.85546875" style="35" customWidth="1"/>
    <col min="2069" max="2074" width="2.7109375" style="35" customWidth="1"/>
    <col min="2075" max="2075" width="3.42578125" style="35" customWidth="1"/>
    <col min="2076" max="2076" width="2.7109375" style="35" customWidth="1"/>
    <col min="2077" max="2081" width="3.5703125" style="35" customWidth="1"/>
    <col min="2082" max="2106" width="2.7109375" style="35" customWidth="1"/>
    <col min="2107" max="2107" width="1.5703125" style="35" customWidth="1"/>
    <col min="2108" max="2302" width="2.7109375" style="35"/>
    <col min="2303" max="2305" width="2.7109375" style="35" customWidth="1"/>
    <col min="2306" max="2306" width="3.7109375" style="35" customWidth="1"/>
    <col min="2307" max="2308" width="5" style="35" customWidth="1"/>
    <col min="2309" max="2309" width="5.5703125" style="35" customWidth="1"/>
    <col min="2310" max="2310" width="5.140625" style="35" customWidth="1"/>
    <col min="2311" max="2311" width="4.42578125" style="35" customWidth="1"/>
    <col min="2312" max="2312" width="2.7109375" style="35" customWidth="1"/>
    <col min="2313" max="2313" width="2.5703125" style="35" customWidth="1"/>
    <col min="2314" max="2315" width="2.7109375" style="35" customWidth="1"/>
    <col min="2316" max="2319" width="3" style="35" customWidth="1"/>
    <col min="2320" max="2323" width="2.7109375" style="35" customWidth="1"/>
    <col min="2324" max="2324" width="2.85546875" style="35" customWidth="1"/>
    <col min="2325" max="2330" width="2.7109375" style="35" customWidth="1"/>
    <col min="2331" max="2331" width="3.42578125" style="35" customWidth="1"/>
    <col min="2332" max="2332" width="2.7109375" style="35" customWidth="1"/>
    <col min="2333" max="2337" width="3.5703125" style="35" customWidth="1"/>
    <col min="2338" max="2362" width="2.7109375" style="35" customWidth="1"/>
    <col min="2363" max="2363" width="1.5703125" style="35" customWidth="1"/>
    <col min="2364" max="2558" width="2.7109375" style="35"/>
    <col min="2559" max="2561" width="2.7109375" style="35" customWidth="1"/>
    <col min="2562" max="2562" width="3.7109375" style="35" customWidth="1"/>
    <col min="2563" max="2564" width="5" style="35" customWidth="1"/>
    <col min="2565" max="2565" width="5.5703125" style="35" customWidth="1"/>
    <col min="2566" max="2566" width="5.140625" style="35" customWidth="1"/>
    <col min="2567" max="2567" width="4.42578125" style="35" customWidth="1"/>
    <col min="2568" max="2568" width="2.7109375" style="35" customWidth="1"/>
    <col min="2569" max="2569" width="2.5703125" style="35" customWidth="1"/>
    <col min="2570" max="2571" width="2.7109375" style="35" customWidth="1"/>
    <col min="2572" max="2575" width="3" style="35" customWidth="1"/>
    <col min="2576" max="2579" width="2.7109375" style="35" customWidth="1"/>
    <col min="2580" max="2580" width="2.85546875" style="35" customWidth="1"/>
    <col min="2581" max="2586" width="2.7109375" style="35" customWidth="1"/>
    <col min="2587" max="2587" width="3.42578125" style="35" customWidth="1"/>
    <col min="2588" max="2588" width="2.7109375" style="35" customWidth="1"/>
    <col min="2589" max="2593" width="3.5703125" style="35" customWidth="1"/>
    <col min="2594" max="2618" width="2.7109375" style="35" customWidth="1"/>
    <col min="2619" max="2619" width="1.5703125" style="35" customWidth="1"/>
    <col min="2620" max="2814" width="2.7109375" style="35"/>
    <col min="2815" max="2817" width="2.7109375" style="35" customWidth="1"/>
    <col min="2818" max="2818" width="3.7109375" style="35" customWidth="1"/>
    <col min="2819" max="2820" width="5" style="35" customWidth="1"/>
    <col min="2821" max="2821" width="5.5703125" style="35" customWidth="1"/>
    <col min="2822" max="2822" width="5.140625" style="35" customWidth="1"/>
    <col min="2823" max="2823" width="4.42578125" style="35" customWidth="1"/>
    <col min="2824" max="2824" width="2.7109375" style="35" customWidth="1"/>
    <col min="2825" max="2825" width="2.5703125" style="35" customWidth="1"/>
    <col min="2826" max="2827" width="2.7109375" style="35" customWidth="1"/>
    <col min="2828" max="2831" width="3" style="35" customWidth="1"/>
    <col min="2832" max="2835" width="2.7109375" style="35" customWidth="1"/>
    <col min="2836" max="2836" width="2.85546875" style="35" customWidth="1"/>
    <col min="2837" max="2842" width="2.7109375" style="35" customWidth="1"/>
    <col min="2843" max="2843" width="3.42578125" style="35" customWidth="1"/>
    <col min="2844" max="2844" width="2.7109375" style="35" customWidth="1"/>
    <col min="2845" max="2849" width="3.5703125" style="35" customWidth="1"/>
    <col min="2850" max="2874" width="2.7109375" style="35" customWidth="1"/>
    <col min="2875" max="2875" width="1.5703125" style="35" customWidth="1"/>
    <col min="2876" max="3070" width="2.7109375" style="35"/>
    <col min="3071" max="3073" width="2.7109375" style="35" customWidth="1"/>
    <col min="3074" max="3074" width="3.7109375" style="35" customWidth="1"/>
    <col min="3075" max="3076" width="5" style="35" customWidth="1"/>
    <col min="3077" max="3077" width="5.5703125" style="35" customWidth="1"/>
    <col min="3078" max="3078" width="5.140625" style="35" customWidth="1"/>
    <col min="3079" max="3079" width="4.42578125" style="35" customWidth="1"/>
    <col min="3080" max="3080" width="2.7109375" style="35" customWidth="1"/>
    <col min="3081" max="3081" width="2.5703125" style="35" customWidth="1"/>
    <col min="3082" max="3083" width="2.7109375" style="35" customWidth="1"/>
    <col min="3084" max="3087" width="3" style="35" customWidth="1"/>
    <col min="3088" max="3091" width="2.7109375" style="35" customWidth="1"/>
    <col min="3092" max="3092" width="2.85546875" style="35" customWidth="1"/>
    <col min="3093" max="3098" width="2.7109375" style="35" customWidth="1"/>
    <col min="3099" max="3099" width="3.42578125" style="35" customWidth="1"/>
    <col min="3100" max="3100" width="2.7109375" style="35" customWidth="1"/>
    <col min="3101" max="3105" width="3.5703125" style="35" customWidth="1"/>
    <col min="3106" max="3130" width="2.7109375" style="35" customWidth="1"/>
    <col min="3131" max="3131" width="1.5703125" style="35" customWidth="1"/>
    <col min="3132" max="3326" width="2.7109375" style="35"/>
    <col min="3327" max="3329" width="2.7109375" style="35" customWidth="1"/>
    <col min="3330" max="3330" width="3.7109375" style="35" customWidth="1"/>
    <col min="3331" max="3332" width="5" style="35" customWidth="1"/>
    <col min="3333" max="3333" width="5.5703125" style="35" customWidth="1"/>
    <col min="3334" max="3334" width="5.140625" style="35" customWidth="1"/>
    <col min="3335" max="3335" width="4.42578125" style="35" customWidth="1"/>
    <col min="3336" max="3336" width="2.7109375" style="35" customWidth="1"/>
    <col min="3337" max="3337" width="2.5703125" style="35" customWidth="1"/>
    <col min="3338" max="3339" width="2.7109375" style="35" customWidth="1"/>
    <col min="3340" max="3343" width="3" style="35" customWidth="1"/>
    <col min="3344" max="3347" width="2.7109375" style="35" customWidth="1"/>
    <col min="3348" max="3348" width="2.85546875" style="35" customWidth="1"/>
    <col min="3349" max="3354" width="2.7109375" style="35" customWidth="1"/>
    <col min="3355" max="3355" width="3.42578125" style="35" customWidth="1"/>
    <col min="3356" max="3356" width="2.7109375" style="35" customWidth="1"/>
    <col min="3357" max="3361" width="3.5703125" style="35" customWidth="1"/>
    <col min="3362" max="3386" width="2.7109375" style="35" customWidth="1"/>
    <col min="3387" max="3387" width="1.5703125" style="35" customWidth="1"/>
    <col min="3388" max="3582" width="2.7109375" style="35"/>
    <col min="3583" max="3585" width="2.7109375" style="35" customWidth="1"/>
    <col min="3586" max="3586" width="3.7109375" style="35" customWidth="1"/>
    <col min="3587" max="3588" width="5" style="35" customWidth="1"/>
    <col min="3589" max="3589" width="5.5703125" style="35" customWidth="1"/>
    <col min="3590" max="3590" width="5.140625" style="35" customWidth="1"/>
    <col min="3591" max="3591" width="4.42578125" style="35" customWidth="1"/>
    <col min="3592" max="3592" width="2.7109375" style="35" customWidth="1"/>
    <col min="3593" max="3593" width="2.5703125" style="35" customWidth="1"/>
    <col min="3594" max="3595" width="2.7109375" style="35" customWidth="1"/>
    <col min="3596" max="3599" width="3" style="35" customWidth="1"/>
    <col min="3600" max="3603" width="2.7109375" style="35" customWidth="1"/>
    <col min="3604" max="3604" width="2.85546875" style="35" customWidth="1"/>
    <col min="3605" max="3610" width="2.7109375" style="35" customWidth="1"/>
    <col min="3611" max="3611" width="3.42578125" style="35" customWidth="1"/>
    <col min="3612" max="3612" width="2.7109375" style="35" customWidth="1"/>
    <col min="3613" max="3617" width="3.5703125" style="35" customWidth="1"/>
    <col min="3618" max="3642" width="2.7109375" style="35" customWidth="1"/>
    <col min="3643" max="3643" width="1.5703125" style="35" customWidth="1"/>
    <col min="3644" max="3838" width="2.7109375" style="35"/>
    <col min="3839" max="3841" width="2.7109375" style="35" customWidth="1"/>
    <col min="3842" max="3842" width="3.7109375" style="35" customWidth="1"/>
    <col min="3843" max="3844" width="5" style="35" customWidth="1"/>
    <col min="3845" max="3845" width="5.5703125" style="35" customWidth="1"/>
    <col min="3846" max="3846" width="5.140625" style="35" customWidth="1"/>
    <col min="3847" max="3847" width="4.42578125" style="35" customWidth="1"/>
    <col min="3848" max="3848" width="2.7109375" style="35" customWidth="1"/>
    <col min="3849" max="3849" width="2.5703125" style="35" customWidth="1"/>
    <col min="3850" max="3851" width="2.7109375" style="35" customWidth="1"/>
    <col min="3852" max="3855" width="3" style="35" customWidth="1"/>
    <col min="3856" max="3859" width="2.7109375" style="35" customWidth="1"/>
    <col min="3860" max="3860" width="2.85546875" style="35" customWidth="1"/>
    <col min="3861" max="3866" width="2.7109375" style="35" customWidth="1"/>
    <col min="3867" max="3867" width="3.42578125" style="35" customWidth="1"/>
    <col min="3868" max="3868" width="2.7109375" style="35" customWidth="1"/>
    <col min="3869" max="3873" width="3.5703125" style="35" customWidth="1"/>
    <col min="3874" max="3898" width="2.7109375" style="35" customWidth="1"/>
    <col min="3899" max="3899" width="1.5703125" style="35" customWidth="1"/>
    <col min="3900" max="4094" width="2.7109375" style="35"/>
    <col min="4095" max="4097" width="2.7109375" style="35" customWidth="1"/>
    <col min="4098" max="4098" width="3.7109375" style="35" customWidth="1"/>
    <col min="4099" max="4100" width="5" style="35" customWidth="1"/>
    <col min="4101" max="4101" width="5.5703125" style="35" customWidth="1"/>
    <col min="4102" max="4102" width="5.140625" style="35" customWidth="1"/>
    <col min="4103" max="4103" width="4.42578125" style="35" customWidth="1"/>
    <col min="4104" max="4104" width="2.7109375" style="35" customWidth="1"/>
    <col min="4105" max="4105" width="2.5703125" style="35" customWidth="1"/>
    <col min="4106" max="4107" width="2.7109375" style="35" customWidth="1"/>
    <col min="4108" max="4111" width="3" style="35" customWidth="1"/>
    <col min="4112" max="4115" width="2.7109375" style="35" customWidth="1"/>
    <col min="4116" max="4116" width="2.85546875" style="35" customWidth="1"/>
    <col min="4117" max="4122" width="2.7109375" style="35" customWidth="1"/>
    <col min="4123" max="4123" width="3.42578125" style="35" customWidth="1"/>
    <col min="4124" max="4124" width="2.7109375" style="35" customWidth="1"/>
    <col min="4125" max="4129" width="3.5703125" style="35" customWidth="1"/>
    <col min="4130" max="4154" width="2.7109375" style="35" customWidth="1"/>
    <col min="4155" max="4155" width="1.5703125" style="35" customWidth="1"/>
    <col min="4156" max="4350" width="2.7109375" style="35"/>
    <col min="4351" max="4353" width="2.7109375" style="35" customWidth="1"/>
    <col min="4354" max="4354" width="3.7109375" style="35" customWidth="1"/>
    <col min="4355" max="4356" width="5" style="35" customWidth="1"/>
    <col min="4357" max="4357" width="5.5703125" style="35" customWidth="1"/>
    <col min="4358" max="4358" width="5.140625" style="35" customWidth="1"/>
    <col min="4359" max="4359" width="4.42578125" style="35" customWidth="1"/>
    <col min="4360" max="4360" width="2.7109375" style="35" customWidth="1"/>
    <col min="4361" max="4361" width="2.5703125" style="35" customWidth="1"/>
    <col min="4362" max="4363" width="2.7109375" style="35" customWidth="1"/>
    <col min="4364" max="4367" width="3" style="35" customWidth="1"/>
    <col min="4368" max="4371" width="2.7109375" style="35" customWidth="1"/>
    <col min="4372" max="4372" width="2.85546875" style="35" customWidth="1"/>
    <col min="4373" max="4378" width="2.7109375" style="35" customWidth="1"/>
    <col min="4379" max="4379" width="3.42578125" style="35" customWidth="1"/>
    <col min="4380" max="4380" width="2.7109375" style="35" customWidth="1"/>
    <col min="4381" max="4385" width="3.5703125" style="35" customWidth="1"/>
    <col min="4386" max="4410" width="2.7109375" style="35" customWidth="1"/>
    <col min="4411" max="4411" width="1.5703125" style="35" customWidth="1"/>
    <col min="4412" max="4606" width="2.7109375" style="35"/>
    <col min="4607" max="4609" width="2.7109375" style="35" customWidth="1"/>
    <col min="4610" max="4610" width="3.7109375" style="35" customWidth="1"/>
    <col min="4611" max="4612" width="5" style="35" customWidth="1"/>
    <col min="4613" max="4613" width="5.5703125" style="35" customWidth="1"/>
    <col min="4614" max="4614" width="5.140625" style="35" customWidth="1"/>
    <col min="4615" max="4615" width="4.42578125" style="35" customWidth="1"/>
    <col min="4616" max="4616" width="2.7109375" style="35" customWidth="1"/>
    <col min="4617" max="4617" width="2.5703125" style="35" customWidth="1"/>
    <col min="4618" max="4619" width="2.7109375" style="35" customWidth="1"/>
    <col min="4620" max="4623" width="3" style="35" customWidth="1"/>
    <col min="4624" max="4627" width="2.7109375" style="35" customWidth="1"/>
    <col min="4628" max="4628" width="2.85546875" style="35" customWidth="1"/>
    <col min="4629" max="4634" width="2.7109375" style="35" customWidth="1"/>
    <col min="4635" max="4635" width="3.42578125" style="35" customWidth="1"/>
    <col min="4636" max="4636" width="2.7109375" style="35" customWidth="1"/>
    <col min="4637" max="4641" width="3.5703125" style="35" customWidth="1"/>
    <col min="4642" max="4666" width="2.7109375" style="35" customWidth="1"/>
    <col min="4667" max="4667" width="1.5703125" style="35" customWidth="1"/>
    <col min="4668" max="4862" width="2.7109375" style="35"/>
    <col min="4863" max="4865" width="2.7109375" style="35" customWidth="1"/>
    <col min="4866" max="4866" width="3.7109375" style="35" customWidth="1"/>
    <col min="4867" max="4868" width="5" style="35" customWidth="1"/>
    <col min="4869" max="4869" width="5.5703125" style="35" customWidth="1"/>
    <col min="4870" max="4870" width="5.140625" style="35" customWidth="1"/>
    <col min="4871" max="4871" width="4.42578125" style="35" customWidth="1"/>
    <col min="4872" max="4872" width="2.7109375" style="35" customWidth="1"/>
    <col min="4873" max="4873" width="2.5703125" style="35" customWidth="1"/>
    <col min="4874" max="4875" width="2.7109375" style="35" customWidth="1"/>
    <col min="4876" max="4879" width="3" style="35" customWidth="1"/>
    <col min="4880" max="4883" width="2.7109375" style="35" customWidth="1"/>
    <col min="4884" max="4884" width="2.85546875" style="35" customWidth="1"/>
    <col min="4885" max="4890" width="2.7109375" style="35" customWidth="1"/>
    <col min="4891" max="4891" width="3.42578125" style="35" customWidth="1"/>
    <col min="4892" max="4892" width="2.7109375" style="35" customWidth="1"/>
    <col min="4893" max="4897" width="3.5703125" style="35" customWidth="1"/>
    <col min="4898" max="4922" width="2.7109375" style="35" customWidth="1"/>
    <col min="4923" max="4923" width="1.5703125" style="35" customWidth="1"/>
    <col min="4924" max="5118" width="2.7109375" style="35"/>
    <col min="5119" max="5121" width="2.7109375" style="35" customWidth="1"/>
    <col min="5122" max="5122" width="3.7109375" style="35" customWidth="1"/>
    <col min="5123" max="5124" width="5" style="35" customWidth="1"/>
    <col min="5125" max="5125" width="5.5703125" style="35" customWidth="1"/>
    <col min="5126" max="5126" width="5.140625" style="35" customWidth="1"/>
    <col min="5127" max="5127" width="4.42578125" style="35" customWidth="1"/>
    <col min="5128" max="5128" width="2.7109375" style="35" customWidth="1"/>
    <col min="5129" max="5129" width="2.5703125" style="35" customWidth="1"/>
    <col min="5130" max="5131" width="2.7109375" style="35" customWidth="1"/>
    <col min="5132" max="5135" width="3" style="35" customWidth="1"/>
    <col min="5136" max="5139" width="2.7109375" style="35" customWidth="1"/>
    <col min="5140" max="5140" width="2.85546875" style="35" customWidth="1"/>
    <col min="5141" max="5146" width="2.7109375" style="35" customWidth="1"/>
    <col min="5147" max="5147" width="3.42578125" style="35" customWidth="1"/>
    <col min="5148" max="5148" width="2.7109375" style="35" customWidth="1"/>
    <col min="5149" max="5153" width="3.5703125" style="35" customWidth="1"/>
    <col min="5154" max="5178" width="2.7109375" style="35" customWidth="1"/>
    <col min="5179" max="5179" width="1.5703125" style="35" customWidth="1"/>
    <col min="5180" max="5374" width="2.7109375" style="35"/>
    <col min="5375" max="5377" width="2.7109375" style="35" customWidth="1"/>
    <col min="5378" max="5378" width="3.7109375" style="35" customWidth="1"/>
    <col min="5379" max="5380" width="5" style="35" customWidth="1"/>
    <col min="5381" max="5381" width="5.5703125" style="35" customWidth="1"/>
    <col min="5382" max="5382" width="5.140625" style="35" customWidth="1"/>
    <col min="5383" max="5383" width="4.42578125" style="35" customWidth="1"/>
    <col min="5384" max="5384" width="2.7109375" style="35" customWidth="1"/>
    <col min="5385" max="5385" width="2.5703125" style="35" customWidth="1"/>
    <col min="5386" max="5387" width="2.7109375" style="35" customWidth="1"/>
    <col min="5388" max="5391" width="3" style="35" customWidth="1"/>
    <col min="5392" max="5395" width="2.7109375" style="35" customWidth="1"/>
    <col min="5396" max="5396" width="2.85546875" style="35" customWidth="1"/>
    <col min="5397" max="5402" width="2.7109375" style="35" customWidth="1"/>
    <col min="5403" max="5403" width="3.42578125" style="35" customWidth="1"/>
    <col min="5404" max="5404" width="2.7109375" style="35" customWidth="1"/>
    <col min="5405" max="5409" width="3.5703125" style="35" customWidth="1"/>
    <col min="5410" max="5434" width="2.7109375" style="35" customWidth="1"/>
    <col min="5435" max="5435" width="1.5703125" style="35" customWidth="1"/>
    <col min="5436" max="5630" width="2.7109375" style="35"/>
    <col min="5631" max="5633" width="2.7109375" style="35" customWidth="1"/>
    <col min="5634" max="5634" width="3.7109375" style="35" customWidth="1"/>
    <col min="5635" max="5636" width="5" style="35" customWidth="1"/>
    <col min="5637" max="5637" width="5.5703125" style="35" customWidth="1"/>
    <col min="5638" max="5638" width="5.140625" style="35" customWidth="1"/>
    <col min="5639" max="5639" width="4.42578125" style="35" customWidth="1"/>
    <col min="5640" max="5640" width="2.7109375" style="35" customWidth="1"/>
    <col min="5641" max="5641" width="2.5703125" style="35" customWidth="1"/>
    <col min="5642" max="5643" width="2.7109375" style="35" customWidth="1"/>
    <col min="5644" max="5647" width="3" style="35" customWidth="1"/>
    <col min="5648" max="5651" width="2.7109375" style="35" customWidth="1"/>
    <col min="5652" max="5652" width="2.85546875" style="35" customWidth="1"/>
    <col min="5653" max="5658" width="2.7109375" style="35" customWidth="1"/>
    <col min="5659" max="5659" width="3.42578125" style="35" customWidth="1"/>
    <col min="5660" max="5660" width="2.7109375" style="35" customWidth="1"/>
    <col min="5661" max="5665" width="3.5703125" style="35" customWidth="1"/>
    <col min="5666" max="5690" width="2.7109375" style="35" customWidth="1"/>
    <col min="5691" max="5691" width="1.5703125" style="35" customWidth="1"/>
    <col min="5692" max="5886" width="2.7109375" style="35"/>
    <col min="5887" max="5889" width="2.7109375" style="35" customWidth="1"/>
    <col min="5890" max="5890" width="3.7109375" style="35" customWidth="1"/>
    <col min="5891" max="5892" width="5" style="35" customWidth="1"/>
    <col min="5893" max="5893" width="5.5703125" style="35" customWidth="1"/>
    <col min="5894" max="5894" width="5.140625" style="35" customWidth="1"/>
    <col min="5895" max="5895" width="4.42578125" style="35" customWidth="1"/>
    <col min="5896" max="5896" width="2.7109375" style="35" customWidth="1"/>
    <col min="5897" max="5897" width="2.5703125" style="35" customWidth="1"/>
    <col min="5898" max="5899" width="2.7109375" style="35" customWidth="1"/>
    <col min="5900" max="5903" width="3" style="35" customWidth="1"/>
    <col min="5904" max="5907" width="2.7109375" style="35" customWidth="1"/>
    <col min="5908" max="5908" width="2.85546875" style="35" customWidth="1"/>
    <col min="5909" max="5914" width="2.7109375" style="35" customWidth="1"/>
    <col min="5915" max="5915" width="3.42578125" style="35" customWidth="1"/>
    <col min="5916" max="5916" width="2.7109375" style="35" customWidth="1"/>
    <col min="5917" max="5921" width="3.5703125" style="35" customWidth="1"/>
    <col min="5922" max="5946" width="2.7109375" style="35" customWidth="1"/>
    <col min="5947" max="5947" width="1.5703125" style="35" customWidth="1"/>
    <col min="5948" max="6142" width="2.7109375" style="35"/>
    <col min="6143" max="6145" width="2.7109375" style="35" customWidth="1"/>
    <col min="6146" max="6146" width="3.7109375" style="35" customWidth="1"/>
    <col min="6147" max="6148" width="5" style="35" customWidth="1"/>
    <col min="6149" max="6149" width="5.5703125" style="35" customWidth="1"/>
    <col min="6150" max="6150" width="5.140625" style="35" customWidth="1"/>
    <col min="6151" max="6151" width="4.42578125" style="35" customWidth="1"/>
    <col min="6152" max="6152" width="2.7109375" style="35" customWidth="1"/>
    <col min="6153" max="6153" width="2.5703125" style="35" customWidth="1"/>
    <col min="6154" max="6155" width="2.7109375" style="35" customWidth="1"/>
    <col min="6156" max="6159" width="3" style="35" customWidth="1"/>
    <col min="6160" max="6163" width="2.7109375" style="35" customWidth="1"/>
    <col min="6164" max="6164" width="2.85546875" style="35" customWidth="1"/>
    <col min="6165" max="6170" width="2.7109375" style="35" customWidth="1"/>
    <col min="6171" max="6171" width="3.42578125" style="35" customWidth="1"/>
    <col min="6172" max="6172" width="2.7109375" style="35" customWidth="1"/>
    <col min="6173" max="6177" width="3.5703125" style="35" customWidth="1"/>
    <col min="6178" max="6202" width="2.7109375" style="35" customWidth="1"/>
    <col min="6203" max="6203" width="1.5703125" style="35" customWidth="1"/>
    <col min="6204" max="6398" width="2.7109375" style="35"/>
    <col min="6399" max="6401" width="2.7109375" style="35" customWidth="1"/>
    <col min="6402" max="6402" width="3.7109375" style="35" customWidth="1"/>
    <col min="6403" max="6404" width="5" style="35" customWidth="1"/>
    <col min="6405" max="6405" width="5.5703125" style="35" customWidth="1"/>
    <col min="6406" max="6406" width="5.140625" style="35" customWidth="1"/>
    <col min="6407" max="6407" width="4.42578125" style="35" customWidth="1"/>
    <col min="6408" max="6408" width="2.7109375" style="35" customWidth="1"/>
    <col min="6409" max="6409" width="2.5703125" style="35" customWidth="1"/>
    <col min="6410" max="6411" width="2.7109375" style="35" customWidth="1"/>
    <col min="6412" max="6415" width="3" style="35" customWidth="1"/>
    <col min="6416" max="6419" width="2.7109375" style="35" customWidth="1"/>
    <col min="6420" max="6420" width="2.85546875" style="35" customWidth="1"/>
    <col min="6421" max="6426" width="2.7109375" style="35" customWidth="1"/>
    <col min="6427" max="6427" width="3.42578125" style="35" customWidth="1"/>
    <col min="6428" max="6428" width="2.7109375" style="35" customWidth="1"/>
    <col min="6429" max="6433" width="3.5703125" style="35" customWidth="1"/>
    <col min="6434" max="6458" width="2.7109375" style="35" customWidth="1"/>
    <col min="6459" max="6459" width="1.5703125" style="35" customWidth="1"/>
    <col min="6460" max="6654" width="2.7109375" style="35"/>
    <col min="6655" max="6657" width="2.7109375" style="35" customWidth="1"/>
    <col min="6658" max="6658" width="3.7109375" style="35" customWidth="1"/>
    <col min="6659" max="6660" width="5" style="35" customWidth="1"/>
    <col min="6661" max="6661" width="5.5703125" style="35" customWidth="1"/>
    <col min="6662" max="6662" width="5.140625" style="35" customWidth="1"/>
    <col min="6663" max="6663" width="4.42578125" style="35" customWidth="1"/>
    <col min="6664" max="6664" width="2.7109375" style="35" customWidth="1"/>
    <col min="6665" max="6665" width="2.5703125" style="35" customWidth="1"/>
    <col min="6666" max="6667" width="2.7109375" style="35" customWidth="1"/>
    <col min="6668" max="6671" width="3" style="35" customWidth="1"/>
    <col min="6672" max="6675" width="2.7109375" style="35" customWidth="1"/>
    <col min="6676" max="6676" width="2.85546875" style="35" customWidth="1"/>
    <col min="6677" max="6682" width="2.7109375" style="35" customWidth="1"/>
    <col min="6683" max="6683" width="3.42578125" style="35" customWidth="1"/>
    <col min="6684" max="6684" width="2.7109375" style="35" customWidth="1"/>
    <col min="6685" max="6689" width="3.5703125" style="35" customWidth="1"/>
    <col min="6690" max="6714" width="2.7109375" style="35" customWidth="1"/>
    <col min="6715" max="6715" width="1.5703125" style="35" customWidth="1"/>
    <col min="6716" max="6910" width="2.7109375" style="35"/>
    <col min="6911" max="6913" width="2.7109375" style="35" customWidth="1"/>
    <col min="6914" max="6914" width="3.7109375" style="35" customWidth="1"/>
    <col min="6915" max="6916" width="5" style="35" customWidth="1"/>
    <col min="6917" max="6917" width="5.5703125" style="35" customWidth="1"/>
    <col min="6918" max="6918" width="5.140625" style="35" customWidth="1"/>
    <col min="6919" max="6919" width="4.42578125" style="35" customWidth="1"/>
    <col min="6920" max="6920" width="2.7109375" style="35" customWidth="1"/>
    <col min="6921" max="6921" width="2.5703125" style="35" customWidth="1"/>
    <col min="6922" max="6923" width="2.7109375" style="35" customWidth="1"/>
    <col min="6924" max="6927" width="3" style="35" customWidth="1"/>
    <col min="6928" max="6931" width="2.7109375" style="35" customWidth="1"/>
    <col min="6932" max="6932" width="2.85546875" style="35" customWidth="1"/>
    <col min="6933" max="6938" width="2.7109375" style="35" customWidth="1"/>
    <col min="6939" max="6939" width="3.42578125" style="35" customWidth="1"/>
    <col min="6940" max="6940" width="2.7109375" style="35" customWidth="1"/>
    <col min="6941" max="6945" width="3.5703125" style="35" customWidth="1"/>
    <col min="6946" max="6970" width="2.7109375" style="35" customWidth="1"/>
    <col min="6971" max="6971" width="1.5703125" style="35" customWidth="1"/>
    <col min="6972" max="7166" width="2.7109375" style="35"/>
    <col min="7167" max="7169" width="2.7109375" style="35" customWidth="1"/>
    <col min="7170" max="7170" width="3.7109375" style="35" customWidth="1"/>
    <col min="7171" max="7172" width="5" style="35" customWidth="1"/>
    <col min="7173" max="7173" width="5.5703125" style="35" customWidth="1"/>
    <col min="7174" max="7174" width="5.140625" style="35" customWidth="1"/>
    <col min="7175" max="7175" width="4.42578125" style="35" customWidth="1"/>
    <col min="7176" max="7176" width="2.7109375" style="35" customWidth="1"/>
    <col min="7177" max="7177" width="2.5703125" style="35" customWidth="1"/>
    <col min="7178" max="7179" width="2.7109375" style="35" customWidth="1"/>
    <col min="7180" max="7183" width="3" style="35" customWidth="1"/>
    <col min="7184" max="7187" width="2.7109375" style="35" customWidth="1"/>
    <col min="7188" max="7188" width="2.85546875" style="35" customWidth="1"/>
    <col min="7189" max="7194" width="2.7109375" style="35" customWidth="1"/>
    <col min="7195" max="7195" width="3.42578125" style="35" customWidth="1"/>
    <col min="7196" max="7196" width="2.7109375" style="35" customWidth="1"/>
    <col min="7197" max="7201" width="3.5703125" style="35" customWidth="1"/>
    <col min="7202" max="7226" width="2.7109375" style="35" customWidth="1"/>
    <col min="7227" max="7227" width="1.5703125" style="35" customWidth="1"/>
    <col min="7228" max="7422" width="2.7109375" style="35"/>
    <col min="7423" max="7425" width="2.7109375" style="35" customWidth="1"/>
    <col min="7426" max="7426" width="3.7109375" style="35" customWidth="1"/>
    <col min="7427" max="7428" width="5" style="35" customWidth="1"/>
    <col min="7429" max="7429" width="5.5703125" style="35" customWidth="1"/>
    <col min="7430" max="7430" width="5.140625" style="35" customWidth="1"/>
    <col min="7431" max="7431" width="4.42578125" style="35" customWidth="1"/>
    <col min="7432" max="7432" width="2.7109375" style="35" customWidth="1"/>
    <col min="7433" max="7433" width="2.5703125" style="35" customWidth="1"/>
    <col min="7434" max="7435" width="2.7109375" style="35" customWidth="1"/>
    <col min="7436" max="7439" width="3" style="35" customWidth="1"/>
    <col min="7440" max="7443" width="2.7109375" style="35" customWidth="1"/>
    <col min="7444" max="7444" width="2.85546875" style="35" customWidth="1"/>
    <col min="7445" max="7450" width="2.7109375" style="35" customWidth="1"/>
    <col min="7451" max="7451" width="3.42578125" style="35" customWidth="1"/>
    <col min="7452" max="7452" width="2.7109375" style="35" customWidth="1"/>
    <col min="7453" max="7457" width="3.5703125" style="35" customWidth="1"/>
    <col min="7458" max="7482" width="2.7109375" style="35" customWidth="1"/>
    <col min="7483" max="7483" width="1.5703125" style="35" customWidth="1"/>
    <col min="7484" max="7678" width="2.7109375" style="35"/>
    <col min="7679" max="7681" width="2.7109375" style="35" customWidth="1"/>
    <col min="7682" max="7682" width="3.7109375" style="35" customWidth="1"/>
    <col min="7683" max="7684" width="5" style="35" customWidth="1"/>
    <col min="7685" max="7685" width="5.5703125" style="35" customWidth="1"/>
    <col min="7686" max="7686" width="5.140625" style="35" customWidth="1"/>
    <col min="7687" max="7687" width="4.42578125" style="35" customWidth="1"/>
    <col min="7688" max="7688" width="2.7109375" style="35" customWidth="1"/>
    <col min="7689" max="7689" width="2.5703125" style="35" customWidth="1"/>
    <col min="7690" max="7691" width="2.7109375" style="35" customWidth="1"/>
    <col min="7692" max="7695" width="3" style="35" customWidth="1"/>
    <col min="7696" max="7699" width="2.7109375" style="35" customWidth="1"/>
    <col min="7700" max="7700" width="2.85546875" style="35" customWidth="1"/>
    <col min="7701" max="7706" width="2.7109375" style="35" customWidth="1"/>
    <col min="7707" max="7707" width="3.42578125" style="35" customWidth="1"/>
    <col min="7708" max="7708" width="2.7109375" style="35" customWidth="1"/>
    <col min="7709" max="7713" width="3.5703125" style="35" customWidth="1"/>
    <col min="7714" max="7738" width="2.7109375" style="35" customWidth="1"/>
    <col min="7739" max="7739" width="1.5703125" style="35" customWidth="1"/>
    <col min="7740" max="7934" width="2.7109375" style="35"/>
    <col min="7935" max="7937" width="2.7109375" style="35" customWidth="1"/>
    <col min="7938" max="7938" width="3.7109375" style="35" customWidth="1"/>
    <col min="7939" max="7940" width="5" style="35" customWidth="1"/>
    <col min="7941" max="7941" width="5.5703125" style="35" customWidth="1"/>
    <col min="7942" max="7942" width="5.140625" style="35" customWidth="1"/>
    <col min="7943" max="7943" width="4.42578125" style="35" customWidth="1"/>
    <col min="7944" max="7944" width="2.7109375" style="35" customWidth="1"/>
    <col min="7945" max="7945" width="2.5703125" style="35" customWidth="1"/>
    <col min="7946" max="7947" width="2.7109375" style="35" customWidth="1"/>
    <col min="7948" max="7951" width="3" style="35" customWidth="1"/>
    <col min="7952" max="7955" width="2.7109375" style="35" customWidth="1"/>
    <col min="7956" max="7956" width="2.85546875" style="35" customWidth="1"/>
    <col min="7957" max="7962" width="2.7109375" style="35" customWidth="1"/>
    <col min="7963" max="7963" width="3.42578125" style="35" customWidth="1"/>
    <col min="7964" max="7964" width="2.7109375" style="35" customWidth="1"/>
    <col min="7965" max="7969" width="3.5703125" style="35" customWidth="1"/>
    <col min="7970" max="7994" width="2.7109375" style="35" customWidth="1"/>
    <col min="7995" max="7995" width="1.5703125" style="35" customWidth="1"/>
    <col min="7996" max="8190" width="2.7109375" style="35"/>
    <col min="8191" max="8193" width="2.7109375" style="35" customWidth="1"/>
    <col min="8194" max="8194" width="3.7109375" style="35" customWidth="1"/>
    <col min="8195" max="8196" width="5" style="35" customWidth="1"/>
    <col min="8197" max="8197" width="5.5703125" style="35" customWidth="1"/>
    <col min="8198" max="8198" width="5.140625" style="35" customWidth="1"/>
    <col min="8199" max="8199" width="4.42578125" style="35" customWidth="1"/>
    <col min="8200" max="8200" width="2.7109375" style="35" customWidth="1"/>
    <col min="8201" max="8201" width="2.5703125" style="35" customWidth="1"/>
    <col min="8202" max="8203" width="2.7109375" style="35" customWidth="1"/>
    <col min="8204" max="8207" width="3" style="35" customWidth="1"/>
    <col min="8208" max="8211" width="2.7109375" style="35" customWidth="1"/>
    <col min="8212" max="8212" width="2.85546875" style="35" customWidth="1"/>
    <col min="8213" max="8218" width="2.7109375" style="35" customWidth="1"/>
    <col min="8219" max="8219" width="3.42578125" style="35" customWidth="1"/>
    <col min="8220" max="8220" width="2.7109375" style="35" customWidth="1"/>
    <col min="8221" max="8225" width="3.5703125" style="35" customWidth="1"/>
    <col min="8226" max="8250" width="2.7109375" style="35" customWidth="1"/>
    <col min="8251" max="8251" width="1.5703125" style="35" customWidth="1"/>
    <col min="8252" max="8446" width="2.7109375" style="35"/>
    <col min="8447" max="8449" width="2.7109375" style="35" customWidth="1"/>
    <col min="8450" max="8450" width="3.7109375" style="35" customWidth="1"/>
    <col min="8451" max="8452" width="5" style="35" customWidth="1"/>
    <col min="8453" max="8453" width="5.5703125" style="35" customWidth="1"/>
    <col min="8454" max="8454" width="5.140625" style="35" customWidth="1"/>
    <col min="8455" max="8455" width="4.42578125" style="35" customWidth="1"/>
    <col min="8456" max="8456" width="2.7109375" style="35" customWidth="1"/>
    <col min="8457" max="8457" width="2.5703125" style="35" customWidth="1"/>
    <col min="8458" max="8459" width="2.7109375" style="35" customWidth="1"/>
    <col min="8460" max="8463" width="3" style="35" customWidth="1"/>
    <col min="8464" max="8467" width="2.7109375" style="35" customWidth="1"/>
    <col min="8468" max="8468" width="2.85546875" style="35" customWidth="1"/>
    <col min="8469" max="8474" width="2.7109375" style="35" customWidth="1"/>
    <col min="8475" max="8475" width="3.42578125" style="35" customWidth="1"/>
    <col min="8476" max="8476" width="2.7109375" style="35" customWidth="1"/>
    <col min="8477" max="8481" width="3.5703125" style="35" customWidth="1"/>
    <col min="8482" max="8506" width="2.7109375" style="35" customWidth="1"/>
    <col min="8507" max="8507" width="1.5703125" style="35" customWidth="1"/>
    <col min="8508" max="8702" width="2.7109375" style="35"/>
    <col min="8703" max="8705" width="2.7109375" style="35" customWidth="1"/>
    <col min="8706" max="8706" width="3.7109375" style="35" customWidth="1"/>
    <col min="8707" max="8708" width="5" style="35" customWidth="1"/>
    <col min="8709" max="8709" width="5.5703125" style="35" customWidth="1"/>
    <col min="8710" max="8710" width="5.140625" style="35" customWidth="1"/>
    <col min="8711" max="8711" width="4.42578125" style="35" customWidth="1"/>
    <col min="8712" max="8712" width="2.7109375" style="35" customWidth="1"/>
    <col min="8713" max="8713" width="2.5703125" style="35" customWidth="1"/>
    <col min="8714" max="8715" width="2.7109375" style="35" customWidth="1"/>
    <col min="8716" max="8719" width="3" style="35" customWidth="1"/>
    <col min="8720" max="8723" width="2.7109375" style="35" customWidth="1"/>
    <col min="8724" max="8724" width="2.85546875" style="35" customWidth="1"/>
    <col min="8725" max="8730" width="2.7109375" style="35" customWidth="1"/>
    <col min="8731" max="8731" width="3.42578125" style="35" customWidth="1"/>
    <col min="8732" max="8732" width="2.7109375" style="35" customWidth="1"/>
    <col min="8733" max="8737" width="3.5703125" style="35" customWidth="1"/>
    <col min="8738" max="8762" width="2.7109375" style="35" customWidth="1"/>
    <col min="8763" max="8763" width="1.5703125" style="35" customWidth="1"/>
    <col min="8764" max="8958" width="2.7109375" style="35"/>
    <col min="8959" max="8961" width="2.7109375" style="35" customWidth="1"/>
    <col min="8962" max="8962" width="3.7109375" style="35" customWidth="1"/>
    <col min="8963" max="8964" width="5" style="35" customWidth="1"/>
    <col min="8965" max="8965" width="5.5703125" style="35" customWidth="1"/>
    <col min="8966" max="8966" width="5.140625" style="35" customWidth="1"/>
    <col min="8967" max="8967" width="4.42578125" style="35" customWidth="1"/>
    <col min="8968" max="8968" width="2.7109375" style="35" customWidth="1"/>
    <col min="8969" max="8969" width="2.5703125" style="35" customWidth="1"/>
    <col min="8970" max="8971" width="2.7109375" style="35" customWidth="1"/>
    <col min="8972" max="8975" width="3" style="35" customWidth="1"/>
    <col min="8976" max="8979" width="2.7109375" style="35" customWidth="1"/>
    <col min="8980" max="8980" width="2.85546875" style="35" customWidth="1"/>
    <col min="8981" max="8986" width="2.7109375" style="35" customWidth="1"/>
    <col min="8987" max="8987" width="3.42578125" style="35" customWidth="1"/>
    <col min="8988" max="8988" width="2.7109375" style="35" customWidth="1"/>
    <col min="8989" max="8993" width="3.5703125" style="35" customWidth="1"/>
    <col min="8994" max="9018" width="2.7109375" style="35" customWidth="1"/>
    <col min="9019" max="9019" width="1.5703125" style="35" customWidth="1"/>
    <col min="9020" max="9214" width="2.7109375" style="35"/>
    <col min="9215" max="9217" width="2.7109375" style="35" customWidth="1"/>
    <col min="9218" max="9218" width="3.7109375" style="35" customWidth="1"/>
    <col min="9219" max="9220" width="5" style="35" customWidth="1"/>
    <col min="9221" max="9221" width="5.5703125" style="35" customWidth="1"/>
    <col min="9222" max="9222" width="5.140625" style="35" customWidth="1"/>
    <col min="9223" max="9223" width="4.42578125" style="35" customWidth="1"/>
    <col min="9224" max="9224" width="2.7109375" style="35" customWidth="1"/>
    <col min="9225" max="9225" width="2.5703125" style="35" customWidth="1"/>
    <col min="9226" max="9227" width="2.7109375" style="35" customWidth="1"/>
    <col min="9228" max="9231" width="3" style="35" customWidth="1"/>
    <col min="9232" max="9235" width="2.7109375" style="35" customWidth="1"/>
    <col min="9236" max="9236" width="2.85546875" style="35" customWidth="1"/>
    <col min="9237" max="9242" width="2.7109375" style="35" customWidth="1"/>
    <col min="9243" max="9243" width="3.42578125" style="35" customWidth="1"/>
    <col min="9244" max="9244" width="2.7109375" style="35" customWidth="1"/>
    <col min="9245" max="9249" width="3.5703125" style="35" customWidth="1"/>
    <col min="9250" max="9274" width="2.7109375" style="35" customWidth="1"/>
    <col min="9275" max="9275" width="1.5703125" style="35" customWidth="1"/>
    <col min="9276" max="9470" width="2.7109375" style="35"/>
    <col min="9471" max="9473" width="2.7109375" style="35" customWidth="1"/>
    <col min="9474" max="9474" width="3.7109375" style="35" customWidth="1"/>
    <col min="9475" max="9476" width="5" style="35" customWidth="1"/>
    <col min="9477" max="9477" width="5.5703125" style="35" customWidth="1"/>
    <col min="9478" max="9478" width="5.140625" style="35" customWidth="1"/>
    <col min="9479" max="9479" width="4.42578125" style="35" customWidth="1"/>
    <col min="9480" max="9480" width="2.7109375" style="35" customWidth="1"/>
    <col min="9481" max="9481" width="2.5703125" style="35" customWidth="1"/>
    <col min="9482" max="9483" width="2.7109375" style="35" customWidth="1"/>
    <col min="9484" max="9487" width="3" style="35" customWidth="1"/>
    <col min="9488" max="9491" width="2.7109375" style="35" customWidth="1"/>
    <col min="9492" max="9492" width="2.85546875" style="35" customWidth="1"/>
    <col min="9493" max="9498" width="2.7109375" style="35" customWidth="1"/>
    <col min="9499" max="9499" width="3.42578125" style="35" customWidth="1"/>
    <col min="9500" max="9500" width="2.7109375" style="35" customWidth="1"/>
    <col min="9501" max="9505" width="3.5703125" style="35" customWidth="1"/>
    <col min="9506" max="9530" width="2.7109375" style="35" customWidth="1"/>
    <col min="9531" max="9531" width="1.5703125" style="35" customWidth="1"/>
    <col min="9532" max="9726" width="2.7109375" style="35"/>
    <col min="9727" max="9729" width="2.7109375" style="35" customWidth="1"/>
    <col min="9730" max="9730" width="3.7109375" style="35" customWidth="1"/>
    <col min="9731" max="9732" width="5" style="35" customWidth="1"/>
    <col min="9733" max="9733" width="5.5703125" style="35" customWidth="1"/>
    <col min="9734" max="9734" width="5.140625" style="35" customWidth="1"/>
    <col min="9735" max="9735" width="4.42578125" style="35" customWidth="1"/>
    <col min="9736" max="9736" width="2.7109375" style="35" customWidth="1"/>
    <col min="9737" max="9737" width="2.5703125" style="35" customWidth="1"/>
    <col min="9738" max="9739" width="2.7109375" style="35" customWidth="1"/>
    <col min="9740" max="9743" width="3" style="35" customWidth="1"/>
    <col min="9744" max="9747" width="2.7109375" style="35" customWidth="1"/>
    <col min="9748" max="9748" width="2.85546875" style="35" customWidth="1"/>
    <col min="9749" max="9754" width="2.7109375" style="35" customWidth="1"/>
    <col min="9755" max="9755" width="3.42578125" style="35" customWidth="1"/>
    <col min="9756" max="9756" width="2.7109375" style="35" customWidth="1"/>
    <col min="9757" max="9761" width="3.5703125" style="35" customWidth="1"/>
    <col min="9762" max="9786" width="2.7109375" style="35" customWidth="1"/>
    <col min="9787" max="9787" width="1.5703125" style="35" customWidth="1"/>
    <col min="9788" max="9982" width="2.7109375" style="35"/>
    <col min="9983" max="9985" width="2.7109375" style="35" customWidth="1"/>
    <col min="9986" max="9986" width="3.7109375" style="35" customWidth="1"/>
    <col min="9987" max="9988" width="5" style="35" customWidth="1"/>
    <col min="9989" max="9989" width="5.5703125" style="35" customWidth="1"/>
    <col min="9990" max="9990" width="5.140625" style="35" customWidth="1"/>
    <col min="9991" max="9991" width="4.42578125" style="35" customWidth="1"/>
    <col min="9992" max="9992" width="2.7109375" style="35" customWidth="1"/>
    <col min="9993" max="9993" width="2.5703125" style="35" customWidth="1"/>
    <col min="9994" max="9995" width="2.7109375" style="35" customWidth="1"/>
    <col min="9996" max="9999" width="3" style="35" customWidth="1"/>
    <col min="10000" max="10003" width="2.7109375" style="35" customWidth="1"/>
    <col min="10004" max="10004" width="2.85546875" style="35" customWidth="1"/>
    <col min="10005" max="10010" width="2.7109375" style="35" customWidth="1"/>
    <col min="10011" max="10011" width="3.42578125" style="35" customWidth="1"/>
    <col min="10012" max="10012" width="2.7109375" style="35" customWidth="1"/>
    <col min="10013" max="10017" width="3.5703125" style="35" customWidth="1"/>
    <col min="10018" max="10042" width="2.7109375" style="35" customWidth="1"/>
    <col min="10043" max="10043" width="1.5703125" style="35" customWidth="1"/>
    <col min="10044" max="10238" width="2.7109375" style="35"/>
    <col min="10239" max="10241" width="2.7109375" style="35" customWidth="1"/>
    <col min="10242" max="10242" width="3.7109375" style="35" customWidth="1"/>
    <col min="10243" max="10244" width="5" style="35" customWidth="1"/>
    <col min="10245" max="10245" width="5.5703125" style="35" customWidth="1"/>
    <col min="10246" max="10246" width="5.140625" style="35" customWidth="1"/>
    <col min="10247" max="10247" width="4.42578125" style="35" customWidth="1"/>
    <col min="10248" max="10248" width="2.7109375" style="35" customWidth="1"/>
    <col min="10249" max="10249" width="2.5703125" style="35" customWidth="1"/>
    <col min="10250" max="10251" width="2.7109375" style="35" customWidth="1"/>
    <col min="10252" max="10255" width="3" style="35" customWidth="1"/>
    <col min="10256" max="10259" width="2.7109375" style="35" customWidth="1"/>
    <col min="10260" max="10260" width="2.85546875" style="35" customWidth="1"/>
    <col min="10261" max="10266" width="2.7109375" style="35" customWidth="1"/>
    <col min="10267" max="10267" width="3.42578125" style="35" customWidth="1"/>
    <col min="10268" max="10268" width="2.7109375" style="35" customWidth="1"/>
    <col min="10269" max="10273" width="3.5703125" style="35" customWidth="1"/>
    <col min="10274" max="10298" width="2.7109375" style="35" customWidth="1"/>
    <col min="10299" max="10299" width="1.5703125" style="35" customWidth="1"/>
    <col min="10300" max="10494" width="2.7109375" style="35"/>
    <col min="10495" max="10497" width="2.7109375" style="35" customWidth="1"/>
    <col min="10498" max="10498" width="3.7109375" style="35" customWidth="1"/>
    <col min="10499" max="10500" width="5" style="35" customWidth="1"/>
    <col min="10501" max="10501" width="5.5703125" style="35" customWidth="1"/>
    <col min="10502" max="10502" width="5.140625" style="35" customWidth="1"/>
    <col min="10503" max="10503" width="4.42578125" style="35" customWidth="1"/>
    <col min="10504" max="10504" width="2.7109375" style="35" customWidth="1"/>
    <col min="10505" max="10505" width="2.5703125" style="35" customWidth="1"/>
    <col min="10506" max="10507" width="2.7109375" style="35" customWidth="1"/>
    <col min="10508" max="10511" width="3" style="35" customWidth="1"/>
    <col min="10512" max="10515" width="2.7109375" style="35" customWidth="1"/>
    <col min="10516" max="10516" width="2.85546875" style="35" customWidth="1"/>
    <col min="10517" max="10522" width="2.7109375" style="35" customWidth="1"/>
    <col min="10523" max="10523" width="3.42578125" style="35" customWidth="1"/>
    <col min="10524" max="10524" width="2.7109375" style="35" customWidth="1"/>
    <col min="10525" max="10529" width="3.5703125" style="35" customWidth="1"/>
    <col min="10530" max="10554" width="2.7109375" style="35" customWidth="1"/>
    <col min="10555" max="10555" width="1.5703125" style="35" customWidth="1"/>
    <col min="10556" max="10750" width="2.7109375" style="35"/>
    <col min="10751" max="10753" width="2.7109375" style="35" customWidth="1"/>
    <col min="10754" max="10754" width="3.7109375" style="35" customWidth="1"/>
    <col min="10755" max="10756" width="5" style="35" customWidth="1"/>
    <col min="10757" max="10757" width="5.5703125" style="35" customWidth="1"/>
    <col min="10758" max="10758" width="5.140625" style="35" customWidth="1"/>
    <col min="10759" max="10759" width="4.42578125" style="35" customWidth="1"/>
    <col min="10760" max="10760" width="2.7109375" style="35" customWidth="1"/>
    <col min="10761" max="10761" width="2.5703125" style="35" customWidth="1"/>
    <col min="10762" max="10763" width="2.7109375" style="35" customWidth="1"/>
    <col min="10764" max="10767" width="3" style="35" customWidth="1"/>
    <col min="10768" max="10771" width="2.7109375" style="35" customWidth="1"/>
    <col min="10772" max="10772" width="2.85546875" style="35" customWidth="1"/>
    <col min="10773" max="10778" width="2.7109375" style="35" customWidth="1"/>
    <col min="10779" max="10779" width="3.42578125" style="35" customWidth="1"/>
    <col min="10780" max="10780" width="2.7109375" style="35" customWidth="1"/>
    <col min="10781" max="10785" width="3.5703125" style="35" customWidth="1"/>
    <col min="10786" max="10810" width="2.7109375" style="35" customWidth="1"/>
    <col min="10811" max="10811" width="1.5703125" style="35" customWidth="1"/>
    <col min="10812" max="11006" width="2.7109375" style="35"/>
    <col min="11007" max="11009" width="2.7109375" style="35" customWidth="1"/>
    <col min="11010" max="11010" width="3.7109375" style="35" customWidth="1"/>
    <col min="11011" max="11012" width="5" style="35" customWidth="1"/>
    <col min="11013" max="11013" width="5.5703125" style="35" customWidth="1"/>
    <col min="11014" max="11014" width="5.140625" style="35" customWidth="1"/>
    <col min="11015" max="11015" width="4.42578125" style="35" customWidth="1"/>
    <col min="11016" max="11016" width="2.7109375" style="35" customWidth="1"/>
    <col min="11017" max="11017" width="2.5703125" style="35" customWidth="1"/>
    <col min="11018" max="11019" width="2.7109375" style="35" customWidth="1"/>
    <col min="11020" max="11023" width="3" style="35" customWidth="1"/>
    <col min="11024" max="11027" width="2.7109375" style="35" customWidth="1"/>
    <col min="11028" max="11028" width="2.85546875" style="35" customWidth="1"/>
    <col min="11029" max="11034" width="2.7109375" style="35" customWidth="1"/>
    <col min="11035" max="11035" width="3.42578125" style="35" customWidth="1"/>
    <col min="11036" max="11036" width="2.7109375" style="35" customWidth="1"/>
    <col min="11037" max="11041" width="3.5703125" style="35" customWidth="1"/>
    <col min="11042" max="11066" width="2.7109375" style="35" customWidth="1"/>
    <col min="11067" max="11067" width="1.5703125" style="35" customWidth="1"/>
    <col min="11068" max="11262" width="2.7109375" style="35"/>
    <col min="11263" max="11265" width="2.7109375" style="35" customWidth="1"/>
    <col min="11266" max="11266" width="3.7109375" style="35" customWidth="1"/>
    <col min="11267" max="11268" width="5" style="35" customWidth="1"/>
    <col min="11269" max="11269" width="5.5703125" style="35" customWidth="1"/>
    <col min="11270" max="11270" width="5.140625" style="35" customWidth="1"/>
    <col min="11271" max="11271" width="4.42578125" style="35" customWidth="1"/>
    <col min="11272" max="11272" width="2.7109375" style="35" customWidth="1"/>
    <col min="11273" max="11273" width="2.5703125" style="35" customWidth="1"/>
    <col min="11274" max="11275" width="2.7109375" style="35" customWidth="1"/>
    <col min="11276" max="11279" width="3" style="35" customWidth="1"/>
    <col min="11280" max="11283" width="2.7109375" style="35" customWidth="1"/>
    <col min="11284" max="11284" width="2.85546875" style="35" customWidth="1"/>
    <col min="11285" max="11290" width="2.7109375" style="35" customWidth="1"/>
    <col min="11291" max="11291" width="3.42578125" style="35" customWidth="1"/>
    <col min="11292" max="11292" width="2.7109375" style="35" customWidth="1"/>
    <col min="11293" max="11297" width="3.5703125" style="35" customWidth="1"/>
    <col min="11298" max="11322" width="2.7109375" style="35" customWidth="1"/>
    <col min="11323" max="11323" width="1.5703125" style="35" customWidth="1"/>
    <col min="11324" max="11518" width="2.7109375" style="35"/>
    <col min="11519" max="11521" width="2.7109375" style="35" customWidth="1"/>
    <col min="11522" max="11522" width="3.7109375" style="35" customWidth="1"/>
    <col min="11523" max="11524" width="5" style="35" customWidth="1"/>
    <col min="11525" max="11525" width="5.5703125" style="35" customWidth="1"/>
    <col min="11526" max="11526" width="5.140625" style="35" customWidth="1"/>
    <col min="11527" max="11527" width="4.42578125" style="35" customWidth="1"/>
    <col min="11528" max="11528" width="2.7109375" style="35" customWidth="1"/>
    <col min="11529" max="11529" width="2.5703125" style="35" customWidth="1"/>
    <col min="11530" max="11531" width="2.7109375" style="35" customWidth="1"/>
    <col min="11532" max="11535" width="3" style="35" customWidth="1"/>
    <col min="11536" max="11539" width="2.7109375" style="35" customWidth="1"/>
    <col min="11540" max="11540" width="2.85546875" style="35" customWidth="1"/>
    <col min="11541" max="11546" width="2.7109375" style="35" customWidth="1"/>
    <col min="11547" max="11547" width="3.42578125" style="35" customWidth="1"/>
    <col min="11548" max="11548" width="2.7109375" style="35" customWidth="1"/>
    <col min="11549" max="11553" width="3.5703125" style="35" customWidth="1"/>
    <col min="11554" max="11578" width="2.7109375" style="35" customWidth="1"/>
    <col min="11579" max="11579" width="1.5703125" style="35" customWidth="1"/>
    <col min="11580" max="11774" width="2.7109375" style="35"/>
    <col min="11775" max="11777" width="2.7109375" style="35" customWidth="1"/>
    <col min="11778" max="11778" width="3.7109375" style="35" customWidth="1"/>
    <col min="11779" max="11780" width="5" style="35" customWidth="1"/>
    <col min="11781" max="11781" width="5.5703125" style="35" customWidth="1"/>
    <col min="11782" max="11782" width="5.140625" style="35" customWidth="1"/>
    <col min="11783" max="11783" width="4.42578125" style="35" customWidth="1"/>
    <col min="11784" max="11784" width="2.7109375" style="35" customWidth="1"/>
    <col min="11785" max="11785" width="2.5703125" style="35" customWidth="1"/>
    <col min="11786" max="11787" width="2.7109375" style="35" customWidth="1"/>
    <col min="11788" max="11791" width="3" style="35" customWidth="1"/>
    <col min="11792" max="11795" width="2.7109375" style="35" customWidth="1"/>
    <col min="11796" max="11796" width="2.85546875" style="35" customWidth="1"/>
    <col min="11797" max="11802" width="2.7109375" style="35" customWidth="1"/>
    <col min="11803" max="11803" width="3.42578125" style="35" customWidth="1"/>
    <col min="11804" max="11804" width="2.7109375" style="35" customWidth="1"/>
    <col min="11805" max="11809" width="3.5703125" style="35" customWidth="1"/>
    <col min="11810" max="11834" width="2.7109375" style="35" customWidth="1"/>
    <col min="11835" max="11835" width="1.5703125" style="35" customWidth="1"/>
    <col min="11836" max="12030" width="2.7109375" style="35"/>
    <col min="12031" max="12033" width="2.7109375" style="35" customWidth="1"/>
    <col min="12034" max="12034" width="3.7109375" style="35" customWidth="1"/>
    <col min="12035" max="12036" width="5" style="35" customWidth="1"/>
    <col min="12037" max="12037" width="5.5703125" style="35" customWidth="1"/>
    <col min="12038" max="12038" width="5.140625" style="35" customWidth="1"/>
    <col min="12039" max="12039" width="4.42578125" style="35" customWidth="1"/>
    <col min="12040" max="12040" width="2.7109375" style="35" customWidth="1"/>
    <col min="12041" max="12041" width="2.5703125" style="35" customWidth="1"/>
    <col min="12042" max="12043" width="2.7109375" style="35" customWidth="1"/>
    <col min="12044" max="12047" width="3" style="35" customWidth="1"/>
    <col min="12048" max="12051" width="2.7109375" style="35" customWidth="1"/>
    <col min="12052" max="12052" width="2.85546875" style="35" customWidth="1"/>
    <col min="12053" max="12058" width="2.7109375" style="35" customWidth="1"/>
    <col min="12059" max="12059" width="3.42578125" style="35" customWidth="1"/>
    <col min="12060" max="12060" width="2.7109375" style="35" customWidth="1"/>
    <col min="12061" max="12065" width="3.5703125" style="35" customWidth="1"/>
    <col min="12066" max="12090" width="2.7109375" style="35" customWidth="1"/>
    <col min="12091" max="12091" width="1.5703125" style="35" customWidth="1"/>
    <col min="12092" max="12286" width="2.7109375" style="35"/>
    <col min="12287" max="12289" width="2.7109375" style="35" customWidth="1"/>
    <col min="12290" max="12290" width="3.7109375" style="35" customWidth="1"/>
    <col min="12291" max="12292" width="5" style="35" customWidth="1"/>
    <col min="12293" max="12293" width="5.5703125" style="35" customWidth="1"/>
    <col min="12294" max="12294" width="5.140625" style="35" customWidth="1"/>
    <col min="12295" max="12295" width="4.42578125" style="35" customWidth="1"/>
    <col min="12296" max="12296" width="2.7109375" style="35" customWidth="1"/>
    <col min="12297" max="12297" width="2.5703125" style="35" customWidth="1"/>
    <col min="12298" max="12299" width="2.7109375" style="35" customWidth="1"/>
    <col min="12300" max="12303" width="3" style="35" customWidth="1"/>
    <col min="12304" max="12307" width="2.7109375" style="35" customWidth="1"/>
    <col min="12308" max="12308" width="2.85546875" style="35" customWidth="1"/>
    <col min="12309" max="12314" width="2.7109375" style="35" customWidth="1"/>
    <col min="12315" max="12315" width="3.42578125" style="35" customWidth="1"/>
    <col min="12316" max="12316" width="2.7109375" style="35" customWidth="1"/>
    <col min="12317" max="12321" width="3.5703125" style="35" customWidth="1"/>
    <col min="12322" max="12346" width="2.7109375" style="35" customWidth="1"/>
    <col min="12347" max="12347" width="1.5703125" style="35" customWidth="1"/>
    <col min="12348" max="12542" width="2.7109375" style="35"/>
    <col min="12543" max="12545" width="2.7109375" style="35" customWidth="1"/>
    <col min="12546" max="12546" width="3.7109375" style="35" customWidth="1"/>
    <col min="12547" max="12548" width="5" style="35" customWidth="1"/>
    <col min="12549" max="12549" width="5.5703125" style="35" customWidth="1"/>
    <col min="12550" max="12550" width="5.140625" style="35" customWidth="1"/>
    <col min="12551" max="12551" width="4.42578125" style="35" customWidth="1"/>
    <col min="12552" max="12552" width="2.7109375" style="35" customWidth="1"/>
    <col min="12553" max="12553" width="2.5703125" style="35" customWidth="1"/>
    <col min="12554" max="12555" width="2.7109375" style="35" customWidth="1"/>
    <col min="12556" max="12559" width="3" style="35" customWidth="1"/>
    <col min="12560" max="12563" width="2.7109375" style="35" customWidth="1"/>
    <col min="12564" max="12564" width="2.85546875" style="35" customWidth="1"/>
    <col min="12565" max="12570" width="2.7109375" style="35" customWidth="1"/>
    <col min="12571" max="12571" width="3.42578125" style="35" customWidth="1"/>
    <col min="12572" max="12572" width="2.7109375" style="35" customWidth="1"/>
    <col min="12573" max="12577" width="3.5703125" style="35" customWidth="1"/>
    <col min="12578" max="12602" width="2.7109375" style="35" customWidth="1"/>
    <col min="12603" max="12603" width="1.5703125" style="35" customWidth="1"/>
    <col min="12604" max="12798" width="2.7109375" style="35"/>
    <col min="12799" max="12801" width="2.7109375" style="35" customWidth="1"/>
    <col min="12802" max="12802" width="3.7109375" style="35" customWidth="1"/>
    <col min="12803" max="12804" width="5" style="35" customWidth="1"/>
    <col min="12805" max="12805" width="5.5703125" style="35" customWidth="1"/>
    <col min="12806" max="12806" width="5.140625" style="35" customWidth="1"/>
    <col min="12807" max="12807" width="4.42578125" style="35" customWidth="1"/>
    <col min="12808" max="12808" width="2.7109375" style="35" customWidth="1"/>
    <col min="12809" max="12809" width="2.5703125" style="35" customWidth="1"/>
    <col min="12810" max="12811" width="2.7109375" style="35" customWidth="1"/>
    <col min="12812" max="12815" width="3" style="35" customWidth="1"/>
    <col min="12816" max="12819" width="2.7109375" style="35" customWidth="1"/>
    <col min="12820" max="12820" width="2.85546875" style="35" customWidth="1"/>
    <col min="12821" max="12826" width="2.7109375" style="35" customWidth="1"/>
    <col min="12827" max="12827" width="3.42578125" style="35" customWidth="1"/>
    <col min="12828" max="12828" width="2.7109375" style="35" customWidth="1"/>
    <col min="12829" max="12833" width="3.5703125" style="35" customWidth="1"/>
    <col min="12834" max="12858" width="2.7109375" style="35" customWidth="1"/>
    <col min="12859" max="12859" width="1.5703125" style="35" customWidth="1"/>
    <col min="12860" max="13054" width="2.7109375" style="35"/>
    <col min="13055" max="13057" width="2.7109375" style="35" customWidth="1"/>
    <col min="13058" max="13058" width="3.7109375" style="35" customWidth="1"/>
    <col min="13059" max="13060" width="5" style="35" customWidth="1"/>
    <col min="13061" max="13061" width="5.5703125" style="35" customWidth="1"/>
    <col min="13062" max="13062" width="5.140625" style="35" customWidth="1"/>
    <col min="13063" max="13063" width="4.42578125" style="35" customWidth="1"/>
    <col min="13064" max="13064" width="2.7109375" style="35" customWidth="1"/>
    <col min="13065" max="13065" width="2.5703125" style="35" customWidth="1"/>
    <col min="13066" max="13067" width="2.7109375" style="35" customWidth="1"/>
    <col min="13068" max="13071" width="3" style="35" customWidth="1"/>
    <col min="13072" max="13075" width="2.7109375" style="35" customWidth="1"/>
    <col min="13076" max="13076" width="2.85546875" style="35" customWidth="1"/>
    <col min="13077" max="13082" width="2.7109375" style="35" customWidth="1"/>
    <col min="13083" max="13083" width="3.42578125" style="35" customWidth="1"/>
    <col min="13084" max="13084" width="2.7109375" style="35" customWidth="1"/>
    <col min="13085" max="13089" width="3.5703125" style="35" customWidth="1"/>
    <col min="13090" max="13114" width="2.7109375" style="35" customWidth="1"/>
    <col min="13115" max="13115" width="1.5703125" style="35" customWidth="1"/>
    <col min="13116" max="13310" width="2.7109375" style="35"/>
    <col min="13311" max="13313" width="2.7109375" style="35" customWidth="1"/>
    <col min="13314" max="13314" width="3.7109375" style="35" customWidth="1"/>
    <col min="13315" max="13316" width="5" style="35" customWidth="1"/>
    <col min="13317" max="13317" width="5.5703125" style="35" customWidth="1"/>
    <col min="13318" max="13318" width="5.140625" style="35" customWidth="1"/>
    <col min="13319" max="13319" width="4.42578125" style="35" customWidth="1"/>
    <col min="13320" max="13320" width="2.7109375" style="35" customWidth="1"/>
    <col min="13321" max="13321" width="2.5703125" style="35" customWidth="1"/>
    <col min="13322" max="13323" width="2.7109375" style="35" customWidth="1"/>
    <col min="13324" max="13327" width="3" style="35" customWidth="1"/>
    <col min="13328" max="13331" width="2.7109375" style="35" customWidth="1"/>
    <col min="13332" max="13332" width="2.85546875" style="35" customWidth="1"/>
    <col min="13333" max="13338" width="2.7109375" style="35" customWidth="1"/>
    <col min="13339" max="13339" width="3.42578125" style="35" customWidth="1"/>
    <col min="13340" max="13340" width="2.7109375" style="35" customWidth="1"/>
    <col min="13341" max="13345" width="3.5703125" style="35" customWidth="1"/>
    <col min="13346" max="13370" width="2.7109375" style="35" customWidth="1"/>
    <col min="13371" max="13371" width="1.5703125" style="35" customWidth="1"/>
    <col min="13372" max="13566" width="2.7109375" style="35"/>
    <col min="13567" max="13569" width="2.7109375" style="35" customWidth="1"/>
    <col min="13570" max="13570" width="3.7109375" style="35" customWidth="1"/>
    <col min="13571" max="13572" width="5" style="35" customWidth="1"/>
    <col min="13573" max="13573" width="5.5703125" style="35" customWidth="1"/>
    <col min="13574" max="13574" width="5.140625" style="35" customWidth="1"/>
    <col min="13575" max="13575" width="4.42578125" style="35" customWidth="1"/>
    <col min="13576" max="13576" width="2.7109375" style="35" customWidth="1"/>
    <col min="13577" max="13577" width="2.5703125" style="35" customWidth="1"/>
    <col min="13578" max="13579" width="2.7109375" style="35" customWidth="1"/>
    <col min="13580" max="13583" width="3" style="35" customWidth="1"/>
    <col min="13584" max="13587" width="2.7109375" style="35" customWidth="1"/>
    <col min="13588" max="13588" width="2.85546875" style="35" customWidth="1"/>
    <col min="13589" max="13594" width="2.7109375" style="35" customWidth="1"/>
    <col min="13595" max="13595" width="3.42578125" style="35" customWidth="1"/>
    <col min="13596" max="13596" width="2.7109375" style="35" customWidth="1"/>
    <col min="13597" max="13601" width="3.5703125" style="35" customWidth="1"/>
    <col min="13602" max="13626" width="2.7109375" style="35" customWidth="1"/>
    <col min="13627" max="13627" width="1.5703125" style="35" customWidth="1"/>
    <col min="13628" max="13822" width="2.7109375" style="35"/>
    <col min="13823" max="13825" width="2.7109375" style="35" customWidth="1"/>
    <col min="13826" max="13826" width="3.7109375" style="35" customWidth="1"/>
    <col min="13827" max="13828" width="5" style="35" customWidth="1"/>
    <col min="13829" max="13829" width="5.5703125" style="35" customWidth="1"/>
    <col min="13830" max="13830" width="5.140625" style="35" customWidth="1"/>
    <col min="13831" max="13831" width="4.42578125" style="35" customWidth="1"/>
    <col min="13832" max="13832" width="2.7109375" style="35" customWidth="1"/>
    <col min="13833" max="13833" width="2.5703125" style="35" customWidth="1"/>
    <col min="13834" max="13835" width="2.7109375" style="35" customWidth="1"/>
    <col min="13836" max="13839" width="3" style="35" customWidth="1"/>
    <col min="13840" max="13843" width="2.7109375" style="35" customWidth="1"/>
    <col min="13844" max="13844" width="2.85546875" style="35" customWidth="1"/>
    <col min="13845" max="13850" width="2.7109375" style="35" customWidth="1"/>
    <col min="13851" max="13851" width="3.42578125" style="35" customWidth="1"/>
    <col min="13852" max="13852" width="2.7109375" style="35" customWidth="1"/>
    <col min="13853" max="13857" width="3.5703125" style="35" customWidth="1"/>
    <col min="13858" max="13882" width="2.7109375" style="35" customWidth="1"/>
    <col min="13883" max="13883" width="1.5703125" style="35" customWidth="1"/>
    <col min="13884" max="14078" width="2.7109375" style="35"/>
    <col min="14079" max="14081" width="2.7109375" style="35" customWidth="1"/>
    <col min="14082" max="14082" width="3.7109375" style="35" customWidth="1"/>
    <col min="14083" max="14084" width="5" style="35" customWidth="1"/>
    <col min="14085" max="14085" width="5.5703125" style="35" customWidth="1"/>
    <col min="14086" max="14086" width="5.140625" style="35" customWidth="1"/>
    <col min="14087" max="14087" width="4.42578125" style="35" customWidth="1"/>
    <col min="14088" max="14088" width="2.7109375" style="35" customWidth="1"/>
    <col min="14089" max="14089" width="2.5703125" style="35" customWidth="1"/>
    <col min="14090" max="14091" width="2.7109375" style="35" customWidth="1"/>
    <col min="14092" max="14095" width="3" style="35" customWidth="1"/>
    <col min="14096" max="14099" width="2.7109375" style="35" customWidth="1"/>
    <col min="14100" max="14100" width="2.85546875" style="35" customWidth="1"/>
    <col min="14101" max="14106" width="2.7109375" style="35" customWidth="1"/>
    <col min="14107" max="14107" width="3.42578125" style="35" customWidth="1"/>
    <col min="14108" max="14108" width="2.7109375" style="35" customWidth="1"/>
    <col min="14109" max="14113" width="3.5703125" style="35" customWidth="1"/>
    <col min="14114" max="14138" width="2.7109375" style="35" customWidth="1"/>
    <col min="14139" max="14139" width="1.5703125" style="35" customWidth="1"/>
    <col min="14140" max="14334" width="2.7109375" style="35"/>
    <col min="14335" max="14337" width="2.7109375" style="35" customWidth="1"/>
    <col min="14338" max="14338" width="3.7109375" style="35" customWidth="1"/>
    <col min="14339" max="14340" width="5" style="35" customWidth="1"/>
    <col min="14341" max="14341" width="5.5703125" style="35" customWidth="1"/>
    <col min="14342" max="14342" width="5.140625" style="35" customWidth="1"/>
    <col min="14343" max="14343" width="4.42578125" style="35" customWidth="1"/>
    <col min="14344" max="14344" width="2.7109375" style="35" customWidth="1"/>
    <col min="14345" max="14345" width="2.5703125" style="35" customWidth="1"/>
    <col min="14346" max="14347" width="2.7109375" style="35" customWidth="1"/>
    <col min="14348" max="14351" width="3" style="35" customWidth="1"/>
    <col min="14352" max="14355" width="2.7109375" style="35" customWidth="1"/>
    <col min="14356" max="14356" width="2.85546875" style="35" customWidth="1"/>
    <col min="14357" max="14362" width="2.7109375" style="35" customWidth="1"/>
    <col min="14363" max="14363" width="3.42578125" style="35" customWidth="1"/>
    <col min="14364" max="14364" width="2.7109375" style="35" customWidth="1"/>
    <col min="14365" max="14369" width="3.5703125" style="35" customWidth="1"/>
    <col min="14370" max="14394" width="2.7109375" style="35" customWidth="1"/>
    <col min="14395" max="14395" width="1.5703125" style="35" customWidth="1"/>
    <col min="14396" max="14590" width="2.7109375" style="35"/>
    <col min="14591" max="14593" width="2.7109375" style="35" customWidth="1"/>
    <col min="14594" max="14594" width="3.7109375" style="35" customWidth="1"/>
    <col min="14595" max="14596" width="5" style="35" customWidth="1"/>
    <col min="14597" max="14597" width="5.5703125" style="35" customWidth="1"/>
    <col min="14598" max="14598" width="5.140625" style="35" customWidth="1"/>
    <col min="14599" max="14599" width="4.42578125" style="35" customWidth="1"/>
    <col min="14600" max="14600" width="2.7109375" style="35" customWidth="1"/>
    <col min="14601" max="14601" width="2.5703125" style="35" customWidth="1"/>
    <col min="14602" max="14603" width="2.7109375" style="35" customWidth="1"/>
    <col min="14604" max="14607" width="3" style="35" customWidth="1"/>
    <col min="14608" max="14611" width="2.7109375" style="35" customWidth="1"/>
    <col min="14612" max="14612" width="2.85546875" style="35" customWidth="1"/>
    <col min="14613" max="14618" width="2.7109375" style="35" customWidth="1"/>
    <col min="14619" max="14619" width="3.42578125" style="35" customWidth="1"/>
    <col min="14620" max="14620" width="2.7109375" style="35" customWidth="1"/>
    <col min="14621" max="14625" width="3.5703125" style="35" customWidth="1"/>
    <col min="14626" max="14650" width="2.7109375" style="35" customWidth="1"/>
    <col min="14651" max="14651" width="1.5703125" style="35" customWidth="1"/>
    <col min="14652" max="14846" width="2.7109375" style="35"/>
    <col min="14847" max="14849" width="2.7109375" style="35" customWidth="1"/>
    <col min="14850" max="14850" width="3.7109375" style="35" customWidth="1"/>
    <col min="14851" max="14852" width="5" style="35" customWidth="1"/>
    <col min="14853" max="14853" width="5.5703125" style="35" customWidth="1"/>
    <col min="14854" max="14854" width="5.140625" style="35" customWidth="1"/>
    <col min="14855" max="14855" width="4.42578125" style="35" customWidth="1"/>
    <col min="14856" max="14856" width="2.7109375" style="35" customWidth="1"/>
    <col min="14857" max="14857" width="2.5703125" style="35" customWidth="1"/>
    <col min="14858" max="14859" width="2.7109375" style="35" customWidth="1"/>
    <col min="14860" max="14863" width="3" style="35" customWidth="1"/>
    <col min="14864" max="14867" width="2.7109375" style="35" customWidth="1"/>
    <col min="14868" max="14868" width="2.85546875" style="35" customWidth="1"/>
    <col min="14869" max="14874" width="2.7109375" style="35" customWidth="1"/>
    <col min="14875" max="14875" width="3.42578125" style="35" customWidth="1"/>
    <col min="14876" max="14876" width="2.7109375" style="35" customWidth="1"/>
    <col min="14877" max="14881" width="3.5703125" style="35" customWidth="1"/>
    <col min="14882" max="14906" width="2.7109375" style="35" customWidth="1"/>
    <col min="14907" max="14907" width="1.5703125" style="35" customWidth="1"/>
    <col min="14908" max="15102" width="2.7109375" style="35"/>
    <col min="15103" max="15105" width="2.7109375" style="35" customWidth="1"/>
    <col min="15106" max="15106" width="3.7109375" style="35" customWidth="1"/>
    <col min="15107" max="15108" width="5" style="35" customWidth="1"/>
    <col min="15109" max="15109" width="5.5703125" style="35" customWidth="1"/>
    <col min="15110" max="15110" width="5.140625" style="35" customWidth="1"/>
    <col min="15111" max="15111" width="4.42578125" style="35" customWidth="1"/>
    <col min="15112" max="15112" width="2.7109375" style="35" customWidth="1"/>
    <col min="15113" max="15113" width="2.5703125" style="35" customWidth="1"/>
    <col min="15114" max="15115" width="2.7109375" style="35" customWidth="1"/>
    <col min="15116" max="15119" width="3" style="35" customWidth="1"/>
    <col min="15120" max="15123" width="2.7109375" style="35" customWidth="1"/>
    <col min="15124" max="15124" width="2.85546875" style="35" customWidth="1"/>
    <col min="15125" max="15130" width="2.7109375" style="35" customWidth="1"/>
    <col min="15131" max="15131" width="3.42578125" style="35" customWidth="1"/>
    <col min="15132" max="15132" width="2.7109375" style="35" customWidth="1"/>
    <col min="15133" max="15137" width="3.5703125" style="35" customWidth="1"/>
    <col min="15138" max="15162" width="2.7109375" style="35" customWidth="1"/>
    <col min="15163" max="15163" width="1.5703125" style="35" customWidth="1"/>
    <col min="15164" max="15358" width="2.7109375" style="35"/>
    <col min="15359" max="15361" width="2.7109375" style="35" customWidth="1"/>
    <col min="15362" max="15362" width="3.7109375" style="35" customWidth="1"/>
    <col min="15363" max="15364" width="5" style="35" customWidth="1"/>
    <col min="15365" max="15365" width="5.5703125" style="35" customWidth="1"/>
    <col min="15366" max="15366" width="5.140625" style="35" customWidth="1"/>
    <col min="15367" max="15367" width="4.42578125" style="35" customWidth="1"/>
    <col min="15368" max="15368" width="2.7109375" style="35" customWidth="1"/>
    <col min="15369" max="15369" width="2.5703125" style="35" customWidth="1"/>
    <col min="15370" max="15371" width="2.7109375" style="35" customWidth="1"/>
    <col min="15372" max="15375" width="3" style="35" customWidth="1"/>
    <col min="15376" max="15379" width="2.7109375" style="35" customWidth="1"/>
    <col min="15380" max="15380" width="2.85546875" style="35" customWidth="1"/>
    <col min="15381" max="15386" width="2.7109375" style="35" customWidth="1"/>
    <col min="15387" max="15387" width="3.42578125" style="35" customWidth="1"/>
    <col min="15388" max="15388" width="2.7109375" style="35" customWidth="1"/>
    <col min="15389" max="15393" width="3.5703125" style="35" customWidth="1"/>
    <col min="15394" max="15418" width="2.7109375" style="35" customWidth="1"/>
    <col min="15419" max="15419" width="1.5703125" style="35" customWidth="1"/>
    <col min="15420" max="15614" width="2.7109375" style="35"/>
    <col min="15615" max="15617" width="2.7109375" style="35" customWidth="1"/>
    <col min="15618" max="15618" width="3.7109375" style="35" customWidth="1"/>
    <col min="15619" max="15620" width="5" style="35" customWidth="1"/>
    <col min="15621" max="15621" width="5.5703125" style="35" customWidth="1"/>
    <col min="15622" max="15622" width="5.140625" style="35" customWidth="1"/>
    <col min="15623" max="15623" width="4.42578125" style="35" customWidth="1"/>
    <col min="15624" max="15624" width="2.7109375" style="35" customWidth="1"/>
    <col min="15625" max="15625" width="2.5703125" style="35" customWidth="1"/>
    <col min="15626" max="15627" width="2.7109375" style="35" customWidth="1"/>
    <col min="15628" max="15631" width="3" style="35" customWidth="1"/>
    <col min="15632" max="15635" width="2.7109375" style="35" customWidth="1"/>
    <col min="15636" max="15636" width="2.85546875" style="35" customWidth="1"/>
    <col min="15637" max="15642" width="2.7109375" style="35" customWidth="1"/>
    <col min="15643" max="15643" width="3.42578125" style="35" customWidth="1"/>
    <col min="15644" max="15644" width="2.7109375" style="35" customWidth="1"/>
    <col min="15645" max="15649" width="3.5703125" style="35" customWidth="1"/>
    <col min="15650" max="15674" width="2.7109375" style="35" customWidth="1"/>
    <col min="15675" max="15675" width="1.5703125" style="35" customWidth="1"/>
    <col min="15676" max="15870" width="2.7109375" style="35"/>
    <col min="15871" max="15873" width="2.7109375" style="35" customWidth="1"/>
    <col min="15874" max="15874" width="3.7109375" style="35" customWidth="1"/>
    <col min="15875" max="15876" width="5" style="35" customWidth="1"/>
    <col min="15877" max="15877" width="5.5703125" style="35" customWidth="1"/>
    <col min="15878" max="15878" width="5.140625" style="35" customWidth="1"/>
    <col min="15879" max="15879" width="4.42578125" style="35" customWidth="1"/>
    <col min="15880" max="15880" width="2.7109375" style="35" customWidth="1"/>
    <col min="15881" max="15881" width="2.5703125" style="35" customWidth="1"/>
    <col min="15882" max="15883" width="2.7109375" style="35" customWidth="1"/>
    <col min="15884" max="15887" width="3" style="35" customWidth="1"/>
    <col min="15888" max="15891" width="2.7109375" style="35" customWidth="1"/>
    <col min="15892" max="15892" width="2.85546875" style="35" customWidth="1"/>
    <col min="15893" max="15898" width="2.7109375" style="35" customWidth="1"/>
    <col min="15899" max="15899" width="3.42578125" style="35" customWidth="1"/>
    <col min="15900" max="15900" width="2.7109375" style="35" customWidth="1"/>
    <col min="15901" max="15905" width="3.5703125" style="35" customWidth="1"/>
    <col min="15906" max="15930" width="2.7109375" style="35" customWidth="1"/>
    <col min="15931" max="15931" width="1.5703125" style="35" customWidth="1"/>
    <col min="15932" max="16126" width="2.7109375" style="35"/>
    <col min="16127" max="16129" width="2.7109375" style="35" customWidth="1"/>
    <col min="16130" max="16130" width="3.7109375" style="35" customWidth="1"/>
    <col min="16131" max="16132" width="5" style="35" customWidth="1"/>
    <col min="16133" max="16133" width="5.5703125" style="35" customWidth="1"/>
    <col min="16134" max="16134" width="5.140625" style="35" customWidth="1"/>
    <col min="16135" max="16135" width="4.42578125" style="35" customWidth="1"/>
    <col min="16136" max="16136" width="2.7109375" style="35" customWidth="1"/>
    <col min="16137" max="16137" width="2.5703125" style="35" customWidth="1"/>
    <col min="16138" max="16139" width="2.7109375" style="35" customWidth="1"/>
    <col min="16140" max="16143" width="3" style="35" customWidth="1"/>
    <col min="16144" max="16147" width="2.7109375" style="35" customWidth="1"/>
    <col min="16148" max="16148" width="2.85546875" style="35" customWidth="1"/>
    <col min="16149" max="16154" width="2.7109375" style="35" customWidth="1"/>
    <col min="16155" max="16155" width="3.42578125" style="35" customWidth="1"/>
    <col min="16156" max="16156" width="2.7109375" style="35" customWidth="1"/>
    <col min="16157" max="16161" width="3.5703125" style="35" customWidth="1"/>
    <col min="16162" max="16186" width="2.7109375" style="35" customWidth="1"/>
    <col min="16187" max="16187" width="1.5703125" style="35" customWidth="1"/>
    <col min="16188" max="16384" width="2.7109375" style="35"/>
  </cols>
  <sheetData>
    <row r="1" spans="1:51" ht="15" customHeight="1" x14ac:dyDescent="0.2">
      <c r="A1" s="119"/>
      <c r="B1" s="120"/>
      <c r="C1" s="120"/>
      <c r="D1" s="120"/>
      <c r="E1" s="121"/>
      <c r="F1" s="72" t="s">
        <v>67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3"/>
    </row>
    <row r="2" spans="1:51" ht="15" customHeight="1" x14ac:dyDescent="0.2">
      <c r="A2" s="122"/>
      <c r="B2" s="123"/>
      <c r="C2" s="123"/>
      <c r="D2" s="123"/>
      <c r="E2" s="12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6"/>
    </row>
    <row r="3" spans="1:51" ht="18.75" customHeight="1" x14ac:dyDescent="0.2">
      <c r="A3" s="122"/>
      <c r="B3" s="123"/>
      <c r="C3" s="123"/>
      <c r="D3" s="123"/>
      <c r="E3" s="124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8"/>
    </row>
    <row r="4" spans="1:51" ht="15" customHeight="1" x14ac:dyDescent="0.2">
      <c r="A4" s="122"/>
      <c r="B4" s="123"/>
      <c r="C4" s="123"/>
      <c r="D4" s="123"/>
      <c r="E4" s="124"/>
      <c r="F4" s="128" t="s">
        <v>68</v>
      </c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0"/>
      <c r="V4" s="169" t="s">
        <v>50</v>
      </c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</row>
    <row r="5" spans="1:51" ht="15" customHeight="1" x14ac:dyDescent="0.2">
      <c r="A5" s="125"/>
      <c r="B5" s="126"/>
      <c r="C5" s="126"/>
      <c r="D5" s="126"/>
      <c r="E5" s="127"/>
      <c r="F5" s="131" t="s">
        <v>69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3"/>
    </row>
    <row r="6" spans="1:51" ht="15.95" customHeight="1" x14ac:dyDescent="0.2">
      <c r="A6" s="1"/>
      <c r="B6" s="2"/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4"/>
      <c r="AA6" s="4"/>
      <c r="AB6" s="4"/>
      <c r="AC6" s="9"/>
      <c r="AD6" s="9"/>
      <c r="AE6" s="9"/>
      <c r="AF6" s="9"/>
      <c r="AG6" s="36"/>
      <c r="AH6" s="37" t="s">
        <v>0</v>
      </c>
    </row>
    <row r="7" spans="1:51" s="41" customFormat="1" ht="15.95" customHeight="1" x14ac:dyDescent="0.2">
      <c r="A7" s="1"/>
      <c r="B7" s="2"/>
      <c r="C7" s="2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70" t="s">
        <v>1</v>
      </c>
      <c r="T7" s="170"/>
      <c r="U7" s="170"/>
      <c r="V7" s="6"/>
      <c r="W7" s="171"/>
      <c r="X7" s="171"/>
      <c r="Y7" s="171"/>
      <c r="Z7" s="171"/>
      <c r="AA7" s="171"/>
      <c r="AB7" s="171"/>
      <c r="AC7" s="171"/>
      <c r="AD7" s="171"/>
      <c r="AE7" s="171"/>
      <c r="AF7" s="38"/>
      <c r="AG7" s="39"/>
      <c r="AH7" s="40" t="s">
        <v>2</v>
      </c>
    </row>
    <row r="8" spans="1:51" s="41" customFormat="1" ht="15.95" customHeight="1" x14ac:dyDescent="0.2">
      <c r="A8" s="1"/>
      <c r="B8" s="2"/>
      <c r="C8" s="2"/>
      <c r="D8" s="2"/>
      <c r="E8" s="7"/>
      <c r="F8" s="7"/>
      <c r="G8" s="7"/>
      <c r="H8" s="7"/>
      <c r="I8" s="8"/>
      <c r="J8" s="8"/>
      <c r="K8" s="8"/>
      <c r="L8" s="8"/>
      <c r="M8" s="7"/>
      <c r="N8" s="7"/>
      <c r="O8" s="7"/>
      <c r="P8" s="7"/>
      <c r="Q8" s="7"/>
      <c r="R8" s="7"/>
      <c r="S8" s="7"/>
      <c r="T8" s="7"/>
      <c r="U8" s="7"/>
      <c r="V8" s="2"/>
      <c r="W8" s="9"/>
      <c r="X8" s="10"/>
      <c r="Y8" s="218" t="str">
        <f>IF(W7="",AH11,CONCATENATE(AH7," ",AH8," ",AH9," ", AH10))</f>
        <v>Pagina xx de xx</v>
      </c>
      <c r="Z8" s="218"/>
      <c r="AA8" s="218"/>
      <c r="AB8" s="218"/>
      <c r="AC8" s="218"/>
      <c r="AD8" s="218"/>
      <c r="AE8" s="218"/>
      <c r="AF8" s="11"/>
      <c r="AG8" s="12"/>
      <c r="AH8" s="42" t="str">
        <f>IF(W7="","",5)</f>
        <v/>
      </c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4"/>
    </row>
    <row r="9" spans="1:51" s="41" customFormat="1" ht="15.95" customHeight="1" x14ac:dyDescent="0.2">
      <c r="A9" s="1"/>
      <c r="B9" s="2"/>
      <c r="C9" s="2"/>
      <c r="D9" s="2"/>
      <c r="E9" s="7"/>
      <c r="F9" s="7"/>
      <c r="G9" s="7"/>
      <c r="H9" s="7"/>
      <c r="I9" s="2"/>
      <c r="J9" s="2"/>
      <c r="K9" s="2"/>
      <c r="L9" s="2"/>
      <c r="M9" s="7"/>
      <c r="N9" s="7"/>
      <c r="O9" s="7"/>
      <c r="P9" s="7"/>
      <c r="Q9" s="7"/>
      <c r="R9" s="7"/>
      <c r="S9" s="7"/>
      <c r="T9" s="7"/>
      <c r="U9" s="7"/>
      <c r="V9" s="2"/>
      <c r="W9" s="2"/>
      <c r="X9" s="2"/>
      <c r="Y9" s="2"/>
      <c r="Z9" s="2"/>
      <c r="AA9" s="2"/>
      <c r="AB9" s="2"/>
      <c r="AC9" s="11"/>
      <c r="AD9" s="11"/>
      <c r="AE9" s="11"/>
      <c r="AF9" s="11"/>
      <c r="AG9" s="12"/>
      <c r="AH9" s="45" t="s">
        <v>3</v>
      </c>
    </row>
    <row r="10" spans="1:51" s="41" customFormat="1" ht="15" customHeight="1" x14ac:dyDescent="0.2">
      <c r="A10" s="219" t="s">
        <v>4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1"/>
      <c r="AH10" s="45">
        <f>IF('[15]1. Encabezado'!AB10="","",'[15]1. Encabezado'!AB10)</f>
        <v>11</v>
      </c>
    </row>
    <row r="11" spans="1:51" ht="15" customHeight="1" x14ac:dyDescent="0.2">
      <c r="A11" s="222" t="s">
        <v>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5"/>
      <c r="AH11" s="46" t="s">
        <v>6</v>
      </c>
    </row>
    <row r="12" spans="1:51" ht="12.95" customHeight="1" x14ac:dyDescent="0.2">
      <c r="A12" s="176" t="s">
        <v>7</v>
      </c>
      <c r="B12" s="177"/>
      <c r="C12" s="177"/>
      <c r="D12" s="177"/>
      <c r="E12" s="180" t="s">
        <v>8</v>
      </c>
      <c r="F12" s="181"/>
      <c r="G12" s="181"/>
      <c r="H12" s="181"/>
      <c r="I12" s="180" t="s">
        <v>9</v>
      </c>
      <c r="J12" s="181"/>
      <c r="K12" s="181"/>
      <c r="L12" s="181"/>
      <c r="M12" s="181"/>
      <c r="N12" s="181"/>
      <c r="O12" s="181"/>
      <c r="P12" s="181"/>
      <c r="Q12" s="181"/>
      <c r="R12" s="180" t="s">
        <v>10</v>
      </c>
      <c r="S12" s="181"/>
      <c r="T12" s="181"/>
      <c r="U12" s="181"/>
      <c r="V12" s="181"/>
      <c r="W12" s="181"/>
      <c r="X12" s="181"/>
      <c r="Y12" s="181"/>
      <c r="Z12" s="181"/>
      <c r="AA12" s="180" t="s">
        <v>11</v>
      </c>
      <c r="AB12" s="181"/>
      <c r="AC12" s="181"/>
      <c r="AD12" s="181"/>
      <c r="AE12" s="181"/>
      <c r="AF12" s="181"/>
      <c r="AG12" s="182"/>
    </row>
    <row r="13" spans="1:51" ht="19.5" customHeight="1" x14ac:dyDescent="0.2">
      <c r="A13" s="178"/>
      <c r="B13" s="179"/>
      <c r="C13" s="179"/>
      <c r="D13" s="179"/>
      <c r="E13" s="183"/>
      <c r="F13" s="184"/>
      <c r="G13" s="184"/>
      <c r="H13" s="184"/>
      <c r="I13" s="190"/>
      <c r="J13" s="191"/>
      <c r="K13" s="191"/>
      <c r="L13" s="191"/>
      <c r="M13" s="191"/>
      <c r="N13" s="191"/>
      <c r="O13" s="191"/>
      <c r="P13" s="191"/>
      <c r="Q13" s="191"/>
      <c r="R13" s="190"/>
      <c r="S13" s="191"/>
      <c r="T13" s="191"/>
      <c r="U13" s="191"/>
      <c r="V13" s="191"/>
      <c r="W13" s="191"/>
      <c r="X13" s="191"/>
      <c r="Y13" s="191"/>
      <c r="Z13" s="191"/>
      <c r="AA13" s="190"/>
      <c r="AB13" s="191"/>
      <c r="AC13" s="191"/>
      <c r="AD13" s="191"/>
      <c r="AE13" s="191"/>
      <c r="AF13" s="191"/>
      <c r="AG13" s="192"/>
    </row>
    <row r="14" spans="1:51" ht="15" customHeight="1" x14ac:dyDescent="0.2">
      <c r="A14" s="193" t="s">
        <v>12</v>
      </c>
      <c r="B14" s="194"/>
      <c r="C14" s="194"/>
      <c r="D14" s="194"/>
      <c r="E14" s="194"/>
      <c r="F14" s="194"/>
      <c r="G14" s="194"/>
      <c r="H14" s="29" t="s">
        <v>13</v>
      </c>
      <c r="I14" s="195" t="str">
        <f>+IF(I13="","",(I13/(I13+AA13))*100)</f>
        <v/>
      </c>
      <c r="J14" s="196"/>
      <c r="K14" s="196"/>
      <c r="L14" s="196"/>
      <c r="M14" s="196"/>
      <c r="N14" s="196"/>
      <c r="O14" s="196"/>
      <c r="P14" s="196"/>
      <c r="Q14" s="196"/>
      <c r="R14" s="195" t="str">
        <f>+IF(R13="","",(R13/(R13+AA13))*100)</f>
        <v/>
      </c>
      <c r="S14" s="196"/>
      <c r="T14" s="196"/>
      <c r="U14" s="196"/>
      <c r="V14" s="196"/>
      <c r="W14" s="196"/>
      <c r="X14" s="196"/>
      <c r="Y14" s="196"/>
      <c r="Z14" s="197"/>
      <c r="AA14" s="198"/>
      <c r="AB14" s="199"/>
      <c r="AC14" s="199"/>
      <c r="AD14" s="199"/>
      <c r="AE14" s="199"/>
      <c r="AF14" s="199"/>
      <c r="AG14" s="200"/>
      <c r="AH14" s="47"/>
    </row>
    <row r="15" spans="1:51" ht="15" customHeight="1" x14ac:dyDescent="0.2">
      <c r="A15" s="172" t="s">
        <v>14</v>
      </c>
      <c r="B15" s="173"/>
      <c r="C15" s="173"/>
      <c r="D15" s="173"/>
      <c r="E15" s="173"/>
      <c r="F15" s="173"/>
      <c r="G15" s="173"/>
      <c r="H15" s="173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5"/>
      <c r="AH15" s="48"/>
    </row>
    <row r="16" spans="1:51" ht="12.95" customHeight="1" x14ac:dyDescent="0.2">
      <c r="A16" s="176" t="s">
        <v>7</v>
      </c>
      <c r="B16" s="177"/>
      <c r="C16" s="177"/>
      <c r="D16" s="177"/>
      <c r="E16" s="180" t="s">
        <v>8</v>
      </c>
      <c r="F16" s="181"/>
      <c r="G16" s="181"/>
      <c r="H16" s="181"/>
      <c r="I16" s="180" t="s">
        <v>9</v>
      </c>
      <c r="J16" s="181"/>
      <c r="K16" s="181"/>
      <c r="L16" s="181"/>
      <c r="M16" s="181"/>
      <c r="N16" s="181"/>
      <c r="O16" s="181"/>
      <c r="P16" s="181"/>
      <c r="Q16" s="181"/>
      <c r="R16" s="180" t="s">
        <v>15</v>
      </c>
      <c r="S16" s="181"/>
      <c r="T16" s="181"/>
      <c r="U16" s="181"/>
      <c r="V16" s="181"/>
      <c r="W16" s="181"/>
      <c r="X16" s="181"/>
      <c r="Y16" s="181"/>
      <c r="Z16" s="181"/>
      <c r="AA16" s="180" t="s">
        <v>11</v>
      </c>
      <c r="AB16" s="181"/>
      <c r="AC16" s="181"/>
      <c r="AD16" s="181"/>
      <c r="AE16" s="181"/>
      <c r="AF16" s="181"/>
      <c r="AG16" s="182"/>
      <c r="AH16" s="48"/>
      <c r="AK16" s="49"/>
    </row>
    <row r="17" spans="1:81" ht="12.95" customHeight="1" x14ac:dyDescent="0.2">
      <c r="A17" s="178"/>
      <c r="B17" s="179"/>
      <c r="C17" s="179"/>
      <c r="D17" s="179"/>
      <c r="E17" s="183"/>
      <c r="F17" s="184"/>
      <c r="G17" s="184"/>
      <c r="H17" s="184"/>
      <c r="I17" s="190"/>
      <c r="J17" s="191"/>
      <c r="K17" s="191"/>
      <c r="L17" s="191"/>
      <c r="M17" s="191"/>
      <c r="N17" s="191"/>
      <c r="O17" s="191"/>
      <c r="P17" s="191"/>
      <c r="Q17" s="191"/>
      <c r="R17" s="190"/>
      <c r="S17" s="191"/>
      <c r="T17" s="191"/>
      <c r="U17" s="191"/>
      <c r="V17" s="191"/>
      <c r="W17" s="191"/>
      <c r="X17" s="191"/>
      <c r="Y17" s="191"/>
      <c r="Z17" s="191"/>
      <c r="AA17" s="190"/>
      <c r="AB17" s="191"/>
      <c r="AC17" s="191"/>
      <c r="AD17" s="191"/>
      <c r="AE17" s="191"/>
      <c r="AF17" s="191"/>
      <c r="AG17" s="192"/>
      <c r="AH17" s="48"/>
    </row>
    <row r="18" spans="1:81" ht="15" customHeight="1" x14ac:dyDescent="0.2">
      <c r="A18" s="193" t="s">
        <v>12</v>
      </c>
      <c r="B18" s="194"/>
      <c r="C18" s="194"/>
      <c r="D18" s="194"/>
      <c r="E18" s="194"/>
      <c r="F18" s="194"/>
      <c r="G18" s="194"/>
      <c r="H18" s="29" t="s">
        <v>13</v>
      </c>
      <c r="I18" s="195" t="str">
        <f>+IF(I17="","",(I17/(I17+AA17))*100)</f>
        <v/>
      </c>
      <c r="J18" s="196"/>
      <c r="K18" s="196"/>
      <c r="L18" s="196"/>
      <c r="M18" s="196"/>
      <c r="N18" s="196"/>
      <c r="O18" s="196"/>
      <c r="P18" s="196"/>
      <c r="Q18" s="196"/>
      <c r="R18" s="195" t="str">
        <f>+IF(R17="","",(R17/(R17+AA17))*100)</f>
        <v/>
      </c>
      <c r="S18" s="196"/>
      <c r="T18" s="196"/>
      <c r="U18" s="196"/>
      <c r="V18" s="196"/>
      <c r="W18" s="196"/>
      <c r="X18" s="196"/>
      <c r="Y18" s="196"/>
      <c r="Z18" s="196"/>
      <c r="AA18" s="198"/>
      <c r="AB18" s="199"/>
      <c r="AC18" s="199"/>
      <c r="AD18" s="199"/>
      <c r="AE18" s="199"/>
      <c r="AF18" s="199"/>
      <c r="AG18" s="200"/>
    </row>
    <row r="19" spans="1:81" ht="17.25" customHeight="1" x14ac:dyDescent="0.2">
      <c r="A19" s="227" t="s">
        <v>16</v>
      </c>
      <c r="B19" s="181"/>
      <c r="C19" s="181"/>
      <c r="D19" s="181"/>
      <c r="E19" s="181"/>
      <c r="F19" s="181"/>
      <c r="G19" s="181"/>
      <c r="H19" s="228"/>
      <c r="I19" s="229" t="s">
        <v>17</v>
      </c>
      <c r="J19" s="230"/>
      <c r="K19" s="230"/>
      <c r="L19" s="230"/>
      <c r="M19" s="230"/>
      <c r="N19" s="230"/>
      <c r="O19" s="230"/>
      <c r="P19" s="230"/>
      <c r="Q19" s="231"/>
      <c r="R19" s="232" t="s">
        <v>18</v>
      </c>
      <c r="S19" s="233"/>
      <c r="T19" s="233"/>
      <c r="U19" s="233"/>
      <c r="V19" s="233"/>
      <c r="W19" s="233"/>
      <c r="X19" s="233"/>
      <c r="Y19" s="233"/>
      <c r="Z19" s="234"/>
      <c r="AA19" s="180" t="s">
        <v>19</v>
      </c>
      <c r="AB19" s="181"/>
      <c r="AC19" s="181"/>
      <c r="AD19" s="181"/>
      <c r="AE19" s="181"/>
      <c r="AF19" s="181"/>
      <c r="AG19" s="182"/>
    </row>
    <row r="20" spans="1:81" ht="9.75" customHeight="1" x14ac:dyDescent="0.2">
      <c r="A20" s="201" t="s">
        <v>20</v>
      </c>
      <c r="B20" s="184"/>
      <c r="C20" s="184"/>
      <c r="D20" s="184"/>
      <c r="E20" s="184"/>
      <c r="F20" s="184"/>
      <c r="G20" s="184"/>
      <c r="H20" s="202"/>
      <c r="I20" s="203"/>
      <c r="J20" s="204"/>
      <c r="K20" s="204"/>
      <c r="L20" s="204"/>
      <c r="M20" s="204"/>
      <c r="N20" s="204"/>
      <c r="O20" s="204"/>
      <c r="P20" s="204"/>
      <c r="Q20" s="205"/>
      <c r="R20" s="203" t="str">
        <f>+IF(R18="","",AVERAGE(R18,R14))</f>
        <v/>
      </c>
      <c r="S20" s="204"/>
      <c r="T20" s="204"/>
      <c r="U20" s="204"/>
      <c r="V20" s="204"/>
      <c r="W20" s="204"/>
      <c r="X20" s="204"/>
      <c r="Y20" s="204"/>
      <c r="Z20" s="205"/>
      <c r="AA20" s="206"/>
      <c r="AB20" s="207"/>
      <c r="AC20" s="207"/>
      <c r="AD20" s="207"/>
      <c r="AE20" s="207"/>
      <c r="AF20" s="207"/>
      <c r="AG20" s="208"/>
      <c r="AH20" s="223"/>
      <c r="AI20" s="223"/>
      <c r="AJ20" s="223"/>
      <c r="AK20" s="223"/>
      <c r="AL20" s="223"/>
      <c r="AM20" s="223"/>
      <c r="AN20" s="223"/>
      <c r="BM20" s="224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6"/>
    </row>
    <row r="21" spans="1:81" ht="15" customHeight="1" x14ac:dyDescent="0.2">
      <c r="A21" s="209" t="s">
        <v>21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1"/>
      <c r="R21" s="212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4"/>
      <c r="AH21" s="28"/>
      <c r="AI21" s="28"/>
      <c r="AJ21" s="28"/>
      <c r="AK21" s="28"/>
      <c r="AL21" s="28"/>
      <c r="AM21" s="28"/>
      <c r="AN21" s="28"/>
      <c r="AP21" s="235" t="s">
        <v>22</v>
      </c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1"/>
    </row>
    <row r="22" spans="1:81" ht="15.75" customHeight="1" x14ac:dyDescent="0.2">
      <c r="A22" s="236" t="s">
        <v>23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6"/>
      <c r="R22" s="237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9"/>
      <c r="AP22" s="50" t="s">
        <v>24</v>
      </c>
      <c r="AQ22" s="51"/>
      <c r="AR22" s="51"/>
      <c r="AS22" s="51"/>
      <c r="AT22" s="51"/>
      <c r="AU22" s="51"/>
      <c r="AV22" s="51"/>
    </row>
    <row r="23" spans="1:81" ht="30" customHeight="1" x14ac:dyDescent="0.2">
      <c r="A23" s="240" t="s">
        <v>45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2"/>
      <c r="AH23" s="243"/>
      <c r="AI23" s="243"/>
      <c r="AJ23" s="243"/>
      <c r="AK23" s="243"/>
      <c r="AL23" s="243"/>
      <c r="AP23" s="50" t="s">
        <v>25</v>
      </c>
      <c r="AQ23" s="51"/>
      <c r="AR23" s="51"/>
      <c r="AS23" s="51"/>
    </row>
    <row r="24" spans="1:81" ht="14.25" customHeight="1" x14ac:dyDescent="0.2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7"/>
      <c r="AH24" s="52"/>
      <c r="AI24" s="52"/>
      <c r="AJ24" s="52"/>
      <c r="AK24" s="52"/>
      <c r="AL24" s="52"/>
      <c r="AP24" s="53"/>
      <c r="AQ24" s="53"/>
      <c r="AR24" s="53"/>
      <c r="AS24" s="251"/>
      <c r="AT24" s="251"/>
      <c r="AU24" s="252"/>
    </row>
    <row r="25" spans="1:81" ht="15" customHeight="1" x14ac:dyDescent="0.2">
      <c r="A25" s="134" t="s">
        <v>46</v>
      </c>
      <c r="B25" s="135"/>
      <c r="C25" s="135"/>
      <c r="D25" s="135"/>
      <c r="E25" s="135"/>
      <c r="F25" s="135"/>
      <c r="G25" s="135"/>
      <c r="H25" s="135"/>
      <c r="I25" s="135"/>
      <c r="J25" s="136" t="str">
        <f>+IF(AO36="","",CONCATENATE(AQ25,"g"))</f>
        <v/>
      </c>
      <c r="K25" s="136"/>
      <c r="L25" s="136"/>
      <c r="M25" s="30"/>
      <c r="N25" s="44"/>
      <c r="O25" s="30"/>
      <c r="P25" s="30"/>
      <c r="Q25" s="30"/>
      <c r="R25" s="30"/>
      <c r="S25" s="135" t="s">
        <v>60</v>
      </c>
      <c r="T25" s="135"/>
      <c r="U25" s="135"/>
      <c r="V25" s="135"/>
      <c r="W25" s="135"/>
      <c r="X25" s="135"/>
      <c r="Y25" s="135"/>
      <c r="Z25" s="135"/>
      <c r="AA25" s="136" t="str">
        <f>+IF(BD25="","",BD25)</f>
        <v/>
      </c>
      <c r="AB25" s="136"/>
      <c r="AC25" s="136"/>
      <c r="AD25" s="136"/>
      <c r="AE25" s="54"/>
      <c r="AF25" s="54"/>
      <c r="AG25" s="55"/>
      <c r="AH25" s="48"/>
      <c r="AI25" s="249" t="s">
        <v>48</v>
      </c>
      <c r="AJ25" s="250"/>
      <c r="AK25" s="250"/>
      <c r="AL25" s="250"/>
      <c r="AM25" s="250"/>
      <c r="AN25" s="250"/>
      <c r="AO25" s="250"/>
      <c r="AP25" s="250"/>
      <c r="AQ25" s="244"/>
      <c r="AR25" s="244"/>
      <c r="AS25" s="244"/>
      <c r="AT25" s="245"/>
      <c r="AU25" s="246" t="str">
        <f>+S25</f>
        <v>Relación dimensional:</v>
      </c>
      <c r="AV25" s="244"/>
      <c r="AW25" s="244"/>
      <c r="AX25" s="244"/>
      <c r="AY25" s="244"/>
      <c r="AZ25" s="244"/>
      <c r="BA25" s="244"/>
      <c r="BB25" s="244"/>
      <c r="BC25" s="244"/>
      <c r="BD25" s="247"/>
      <c r="BE25" s="247"/>
      <c r="BF25" s="247"/>
      <c r="BG25" s="247"/>
      <c r="BH25" s="247"/>
      <c r="BI25" s="247"/>
      <c r="BJ25" s="247"/>
      <c r="BK25" s="248"/>
      <c r="BL25" s="13"/>
      <c r="BM25" s="13"/>
      <c r="BN25" s="13"/>
      <c r="BO25" s="13"/>
      <c r="BP25" s="13"/>
      <c r="BQ25" s="13"/>
      <c r="BR25" s="13"/>
    </row>
    <row r="26" spans="1:81" ht="15" customHeight="1" x14ac:dyDescent="0.2">
      <c r="A26" s="264" t="s">
        <v>47</v>
      </c>
      <c r="B26" s="265"/>
      <c r="C26" s="265"/>
      <c r="D26" s="265"/>
      <c r="E26" s="265"/>
      <c r="F26" s="266"/>
      <c r="G26" s="267" t="s">
        <v>27</v>
      </c>
      <c r="H26" s="267"/>
      <c r="I26" s="267"/>
      <c r="J26" s="267"/>
      <c r="K26" s="267"/>
      <c r="L26" s="268"/>
      <c r="M26" s="264" t="s">
        <v>61</v>
      </c>
      <c r="N26" s="265"/>
      <c r="O26" s="265"/>
      <c r="P26" s="265"/>
      <c r="Q26" s="265"/>
      <c r="R26" s="266"/>
      <c r="S26" s="264" t="s">
        <v>62</v>
      </c>
      <c r="T26" s="265"/>
      <c r="U26" s="265"/>
      <c r="V26" s="265"/>
      <c r="W26" s="265"/>
      <c r="X26" s="265"/>
      <c r="Y26" s="265"/>
      <c r="Z26" s="266"/>
      <c r="AA26" s="264" t="s">
        <v>63</v>
      </c>
      <c r="AB26" s="265"/>
      <c r="AC26" s="265"/>
      <c r="AD26" s="265"/>
      <c r="AE26" s="265"/>
      <c r="AF26" s="265"/>
      <c r="AG26" s="266"/>
      <c r="AH26" s="48"/>
      <c r="AI26" s="101" t="s">
        <v>26</v>
      </c>
      <c r="AJ26" s="102"/>
      <c r="AK26" s="102"/>
      <c r="AL26" s="102"/>
      <c r="AM26" s="102"/>
      <c r="AN26" s="103"/>
      <c r="AO26" s="325" t="s">
        <v>27</v>
      </c>
      <c r="AP26" s="325"/>
      <c r="AQ26" s="325"/>
      <c r="AR26" s="325"/>
      <c r="AS26" s="325"/>
      <c r="AT26" s="326"/>
      <c r="AU26" s="101" t="s">
        <v>64</v>
      </c>
      <c r="AV26" s="102"/>
      <c r="AW26" s="102"/>
      <c r="AX26" s="102"/>
      <c r="AY26" s="102"/>
      <c r="AZ26" s="102"/>
      <c r="BA26" s="102"/>
      <c r="BB26" s="102"/>
      <c r="BC26" s="103"/>
      <c r="BD26" s="101" t="s">
        <v>62</v>
      </c>
      <c r="BE26" s="102"/>
      <c r="BF26" s="102"/>
      <c r="BG26" s="102"/>
      <c r="BH26" s="102"/>
      <c r="BI26" s="102"/>
      <c r="BJ26" s="102"/>
      <c r="BK26" s="103"/>
      <c r="BL26" s="101" t="s">
        <v>65</v>
      </c>
      <c r="BM26" s="102"/>
      <c r="BN26" s="102"/>
      <c r="BO26" s="102"/>
      <c r="BP26" s="102"/>
      <c r="BQ26" s="102"/>
      <c r="BR26" s="103"/>
      <c r="BS26" s="101" t="s">
        <v>52</v>
      </c>
      <c r="BT26" s="102"/>
      <c r="BU26" s="102"/>
      <c r="BV26" s="102"/>
      <c r="BW26" s="102"/>
      <c r="BX26" s="102"/>
      <c r="BY26" s="103"/>
      <c r="BZ26" s="71" t="str">
        <f>+AU25</f>
        <v>Relación dimensional:</v>
      </c>
      <c r="CA26" s="72"/>
      <c r="CB26" s="73"/>
    </row>
    <row r="27" spans="1:81" ht="15" customHeight="1" x14ac:dyDescent="0.2">
      <c r="A27" s="215"/>
      <c r="B27" s="216"/>
      <c r="C27" s="216"/>
      <c r="D27" s="216"/>
      <c r="E27" s="216"/>
      <c r="F27" s="217"/>
      <c r="G27" s="269"/>
      <c r="H27" s="269"/>
      <c r="I27" s="269"/>
      <c r="J27" s="269"/>
      <c r="K27" s="269"/>
      <c r="L27" s="270"/>
      <c r="M27" s="215"/>
      <c r="N27" s="216"/>
      <c r="O27" s="216"/>
      <c r="P27" s="216"/>
      <c r="Q27" s="216"/>
      <c r="R27" s="217"/>
      <c r="S27" s="215"/>
      <c r="T27" s="216"/>
      <c r="U27" s="216"/>
      <c r="V27" s="216"/>
      <c r="W27" s="216"/>
      <c r="X27" s="216"/>
      <c r="Y27" s="216"/>
      <c r="Z27" s="217"/>
      <c r="AA27" s="215"/>
      <c r="AB27" s="216"/>
      <c r="AC27" s="216"/>
      <c r="AD27" s="216"/>
      <c r="AE27" s="216"/>
      <c r="AF27" s="216"/>
      <c r="AG27" s="217"/>
      <c r="AH27" s="48"/>
      <c r="AI27" s="104"/>
      <c r="AJ27" s="105"/>
      <c r="AK27" s="105"/>
      <c r="AL27" s="105"/>
      <c r="AM27" s="105"/>
      <c r="AN27" s="106"/>
      <c r="AO27" s="327"/>
      <c r="AP27" s="327"/>
      <c r="AQ27" s="327"/>
      <c r="AR27" s="327"/>
      <c r="AS27" s="327"/>
      <c r="AT27" s="328"/>
      <c r="AU27" s="104"/>
      <c r="AV27" s="105"/>
      <c r="AW27" s="105"/>
      <c r="AX27" s="105"/>
      <c r="AY27" s="105"/>
      <c r="AZ27" s="105"/>
      <c r="BA27" s="105"/>
      <c r="BB27" s="105"/>
      <c r="BC27" s="106"/>
      <c r="BD27" s="104"/>
      <c r="BE27" s="105"/>
      <c r="BF27" s="105"/>
      <c r="BG27" s="105"/>
      <c r="BH27" s="105"/>
      <c r="BI27" s="105"/>
      <c r="BJ27" s="105"/>
      <c r="BK27" s="106"/>
      <c r="BL27" s="104"/>
      <c r="BM27" s="105"/>
      <c r="BN27" s="105"/>
      <c r="BO27" s="105"/>
      <c r="BP27" s="105"/>
      <c r="BQ27" s="105"/>
      <c r="BR27" s="106"/>
      <c r="BS27" s="104"/>
      <c r="BT27" s="105"/>
      <c r="BU27" s="105"/>
      <c r="BV27" s="105"/>
      <c r="BW27" s="105"/>
      <c r="BX27" s="105"/>
      <c r="BY27" s="106"/>
      <c r="BZ27" s="74"/>
      <c r="CA27" s="75"/>
      <c r="CB27" s="76"/>
    </row>
    <row r="28" spans="1:81" ht="24.75" customHeight="1" x14ac:dyDescent="0.2">
      <c r="A28" s="215" t="s">
        <v>28</v>
      </c>
      <c r="B28" s="216"/>
      <c r="C28" s="216"/>
      <c r="D28" s="216" t="s">
        <v>27</v>
      </c>
      <c r="E28" s="216"/>
      <c r="F28" s="217"/>
      <c r="G28" s="216" t="s">
        <v>24</v>
      </c>
      <c r="H28" s="216"/>
      <c r="I28" s="216"/>
      <c r="J28" s="216" t="s">
        <v>66</v>
      </c>
      <c r="K28" s="216"/>
      <c r="L28" s="217"/>
      <c r="M28" s="215" t="s">
        <v>38</v>
      </c>
      <c r="N28" s="216"/>
      <c r="O28" s="216"/>
      <c r="P28" s="216" t="s">
        <v>24</v>
      </c>
      <c r="Q28" s="216"/>
      <c r="R28" s="217"/>
      <c r="S28" s="279" t="s">
        <v>24</v>
      </c>
      <c r="T28" s="280"/>
      <c r="U28" s="280"/>
      <c r="V28" s="280"/>
      <c r="W28" s="281" t="s">
        <v>66</v>
      </c>
      <c r="X28" s="281"/>
      <c r="Y28" s="281"/>
      <c r="Z28" s="282"/>
      <c r="AA28" s="279" t="s">
        <v>24</v>
      </c>
      <c r="AB28" s="280"/>
      <c r="AC28" s="280"/>
      <c r="AD28" s="280"/>
      <c r="AE28" s="281" t="s">
        <v>66</v>
      </c>
      <c r="AF28" s="281"/>
      <c r="AG28" s="282"/>
      <c r="AI28" s="104" t="s">
        <v>28</v>
      </c>
      <c r="AJ28" s="105"/>
      <c r="AK28" s="105"/>
      <c r="AL28" s="105" t="s">
        <v>27</v>
      </c>
      <c r="AM28" s="105"/>
      <c r="AN28" s="106"/>
      <c r="AO28" s="105" t="s">
        <v>29</v>
      </c>
      <c r="AP28" s="105"/>
      <c r="AQ28" s="105"/>
      <c r="AR28" s="105" t="s">
        <v>30</v>
      </c>
      <c r="AS28" s="105"/>
      <c r="AT28" s="106"/>
      <c r="AU28" s="300" t="s">
        <v>38</v>
      </c>
      <c r="AV28" s="109"/>
      <c r="AW28" s="109"/>
      <c r="AX28" s="109" t="s">
        <v>29</v>
      </c>
      <c r="AY28" s="109"/>
      <c r="AZ28" s="109"/>
      <c r="BA28" s="109" t="s">
        <v>30</v>
      </c>
      <c r="BB28" s="109"/>
      <c r="BC28" s="110"/>
      <c r="BD28" s="107" t="s">
        <v>29</v>
      </c>
      <c r="BE28" s="108"/>
      <c r="BF28" s="108"/>
      <c r="BG28" s="108"/>
      <c r="BH28" s="109" t="s">
        <v>30</v>
      </c>
      <c r="BI28" s="109"/>
      <c r="BJ28" s="109"/>
      <c r="BK28" s="110"/>
      <c r="BL28" s="107" t="s">
        <v>29</v>
      </c>
      <c r="BM28" s="108"/>
      <c r="BN28" s="108"/>
      <c r="BO28" s="108"/>
      <c r="BP28" s="109" t="s">
        <v>30</v>
      </c>
      <c r="BQ28" s="109"/>
      <c r="BR28" s="110"/>
      <c r="BS28" s="107" t="s">
        <v>29</v>
      </c>
      <c r="BT28" s="108"/>
      <c r="BU28" s="108"/>
      <c r="BV28" s="108"/>
      <c r="BW28" s="109" t="s">
        <v>30</v>
      </c>
      <c r="BX28" s="109"/>
      <c r="BY28" s="110"/>
      <c r="BZ28" s="74"/>
      <c r="CA28" s="75"/>
      <c r="CB28" s="76"/>
    </row>
    <row r="29" spans="1:81" ht="18" customHeight="1" x14ac:dyDescent="0.2">
      <c r="A29" s="140" t="s">
        <v>56</v>
      </c>
      <c r="B29" s="141"/>
      <c r="C29" s="141"/>
      <c r="D29" s="147" t="s">
        <v>31</v>
      </c>
      <c r="E29" s="147"/>
      <c r="F29" s="147"/>
      <c r="G29" s="284" t="str">
        <f>+IF($AQ$25="","",IF(AO29="","--",CONCATENATE(AO29,"g")))</f>
        <v/>
      </c>
      <c r="H29" s="154"/>
      <c r="I29" s="154"/>
      <c r="J29" s="258" t="str">
        <f>+IF($AQ$25="","",IF(AO29="","--",CONCATENATE(AR29,"%")))</f>
        <v/>
      </c>
      <c r="K29" s="165"/>
      <c r="L29" s="166"/>
      <c r="M29" s="284" t="str">
        <f>IF(J29="","",IF(J29="--","--",IF(AR29&lt;10,"N/A",CONCATENATE(AU29))))</f>
        <v/>
      </c>
      <c r="N29" s="154"/>
      <c r="O29" s="154"/>
      <c r="P29" s="258" t="str">
        <f>+IF(M29="","",IF(M29="--","--",IF(M29="N/A","--",CONCATENATE(AX29,"g"))))</f>
        <v/>
      </c>
      <c r="Q29" s="165"/>
      <c r="R29" s="166"/>
      <c r="S29" s="284" t="str">
        <f>IF(M29="","",IF(M29="--","--",IF(M29="N/A","--",CONCATENATE(BD29,"g"))))</f>
        <v/>
      </c>
      <c r="T29" s="154"/>
      <c r="U29" s="154"/>
      <c r="V29" s="294"/>
      <c r="W29" s="258" t="str">
        <f>+IF(M29="","",IF(M29="--","--",IF(M29="N/A","--",CONCATENATE(BD29,"%"))))</f>
        <v/>
      </c>
      <c r="X29" s="165"/>
      <c r="Y29" s="165"/>
      <c r="Z29" s="166"/>
      <c r="AA29" s="284" t="str">
        <f>+IF(M29="","",IF(M29="--","--",IF(M29="N/A","--",CONCATENATE(BL29,"g"))))</f>
        <v/>
      </c>
      <c r="AB29" s="154"/>
      <c r="AC29" s="154"/>
      <c r="AD29" s="294"/>
      <c r="AE29" s="258" t="str">
        <f>+IF(M29="","",IF(M29="--","--",IF(M29="N/A","--",CONCATENATE(BP29,"%"))))</f>
        <v/>
      </c>
      <c r="AF29" s="165"/>
      <c r="AG29" s="166"/>
      <c r="AI29" s="316" t="s">
        <v>39</v>
      </c>
      <c r="AJ29" s="317"/>
      <c r="AK29" s="317"/>
      <c r="AL29" s="335" t="s">
        <v>31</v>
      </c>
      <c r="AM29" s="335"/>
      <c r="AN29" s="335"/>
      <c r="AO29" s="336"/>
      <c r="AP29" s="337"/>
      <c r="AQ29" s="337"/>
      <c r="AR29" s="338"/>
      <c r="AS29" s="338"/>
      <c r="AT29" s="339"/>
      <c r="AU29" s="340">
        <v>0</v>
      </c>
      <c r="AV29" s="338"/>
      <c r="AW29" s="341"/>
      <c r="AX29" s="342"/>
      <c r="AY29" s="343"/>
      <c r="AZ29" s="343"/>
      <c r="BA29" s="114" t="str">
        <f>+IF(AX29="","",(ROUND(((AX29/$AQ$25)*100),0)))</f>
        <v/>
      </c>
      <c r="BB29" s="115"/>
      <c r="BC29" s="116"/>
      <c r="BD29" s="306"/>
      <c r="BE29" s="307"/>
      <c r="BF29" s="307"/>
      <c r="BG29" s="308"/>
      <c r="BH29" s="309">
        <f>+IF(AX29=0,0,(ROUND(((BD29/AX29)*100),0)))</f>
        <v>0</v>
      </c>
      <c r="BI29" s="112"/>
      <c r="BJ29" s="112"/>
      <c r="BK29" s="310"/>
      <c r="BL29" s="111"/>
      <c r="BM29" s="112"/>
      <c r="BN29" s="112"/>
      <c r="BO29" s="113"/>
      <c r="BP29" s="114">
        <f>+IF(AX29=0,0,(ROUND(((BL29/AX29)*100),0)))</f>
        <v>0</v>
      </c>
      <c r="BQ29" s="115"/>
      <c r="BR29" s="116"/>
      <c r="BS29" s="111" t="str">
        <f>IF(AX29="","",IF(AND((AX29-(BL29+BD29))&gt;0,(AX29-(BL29+BD29))&lt;AX29*0.005),"Cumple","No cumple"))</f>
        <v/>
      </c>
      <c r="BT29" s="112"/>
      <c r="BU29" s="112"/>
      <c r="BV29" s="113"/>
      <c r="BW29" s="114" t="str">
        <f>IF(AX29="","",IF((BH29+BP29)=100,"Cumple","No cumple"))</f>
        <v/>
      </c>
      <c r="BX29" s="115"/>
      <c r="BY29" s="116"/>
      <c r="BZ29" s="77" t="s">
        <v>53</v>
      </c>
      <c r="CA29" s="78"/>
      <c r="CB29" s="79"/>
    </row>
    <row r="30" spans="1:81" ht="18" customHeight="1" x14ac:dyDescent="0.2">
      <c r="A30" s="256" t="str">
        <f t="shared" ref="A30:A35" si="0">+D29</f>
        <v>2"</v>
      </c>
      <c r="B30" s="257"/>
      <c r="C30" s="257"/>
      <c r="D30" s="138" t="s">
        <v>57</v>
      </c>
      <c r="E30" s="138"/>
      <c r="F30" s="138"/>
      <c r="G30" s="285" t="str">
        <f t="shared" ref="G30:G35" si="1">+IF($AQ$25="","",IF(AO30="","--",CONCATENATE(AO30,"g")))</f>
        <v/>
      </c>
      <c r="H30" s="286"/>
      <c r="I30" s="286"/>
      <c r="J30" s="259" t="str">
        <f t="shared" ref="J30:J35" si="2">+IF($AQ$25="","",IF(AO30="","--",CONCATENATE(AR30,"%")))</f>
        <v/>
      </c>
      <c r="K30" s="167"/>
      <c r="L30" s="168"/>
      <c r="M30" s="285" t="str">
        <f t="shared" ref="M30:M35" si="3">IF(J30="","",IF(J30="--","--",IF(AR30&lt;10,"N/A",CONCATENATE(AU30))))</f>
        <v/>
      </c>
      <c r="N30" s="286"/>
      <c r="O30" s="286"/>
      <c r="P30" s="259" t="str">
        <f t="shared" ref="P30:P35" si="4">+IF(M30="","",IF(M30="--","--",IF(M30="N/A","--",CONCATENATE(AX30,"g"))))</f>
        <v/>
      </c>
      <c r="Q30" s="167"/>
      <c r="R30" s="168"/>
      <c r="S30" s="285" t="str">
        <f t="shared" ref="S30:S35" si="5">IF(M30="","",IF(M30="--","--",IF(M30="N/A","--",CONCATENATE(BD30,"g"))))</f>
        <v/>
      </c>
      <c r="T30" s="286"/>
      <c r="U30" s="286"/>
      <c r="V30" s="295"/>
      <c r="W30" s="259" t="str">
        <f t="shared" ref="W30:W35" si="6">+IF(M30="","",IF(M30="--","--",IF(M30="N/A","--",CONCATENATE(BD30,"%"))))</f>
        <v/>
      </c>
      <c r="X30" s="167"/>
      <c r="Y30" s="167"/>
      <c r="Z30" s="168"/>
      <c r="AA30" s="285" t="str">
        <f t="shared" ref="AA30:AA35" si="7">+IF(M30="","",IF(M30="--","--",IF(M30="N/A","--",CONCATENATE(BL30,"g"))))</f>
        <v/>
      </c>
      <c r="AB30" s="286"/>
      <c r="AC30" s="286"/>
      <c r="AD30" s="295"/>
      <c r="AE30" s="259" t="str">
        <f t="shared" ref="AE30:AE35" si="8">+IF(M30="","",IF(M30="--","--",IF(M30="N/A","--",CONCATENATE(BP30,"%"))))</f>
        <v/>
      </c>
      <c r="AF30" s="167"/>
      <c r="AG30" s="168"/>
      <c r="AI30" s="318" t="str">
        <f t="shared" ref="AI30:AI35" si="9">+AL29</f>
        <v>2"</v>
      </c>
      <c r="AJ30" s="319"/>
      <c r="AK30" s="319"/>
      <c r="AL30" s="313" t="s">
        <v>40</v>
      </c>
      <c r="AM30" s="313"/>
      <c r="AN30" s="313"/>
      <c r="AO30" s="314"/>
      <c r="AP30" s="315"/>
      <c r="AQ30" s="315"/>
      <c r="AR30" s="345"/>
      <c r="AS30" s="345"/>
      <c r="AT30" s="346"/>
      <c r="AU30" s="347">
        <v>0</v>
      </c>
      <c r="AV30" s="348"/>
      <c r="AW30" s="349"/>
      <c r="AX30" s="301"/>
      <c r="AY30" s="302"/>
      <c r="AZ30" s="302"/>
      <c r="BA30" s="86" t="str">
        <f t="shared" ref="BA30:BA35" si="10">+IF(AX30="","",(ROUND(((AX30/$AQ$25)*100),0)))</f>
        <v/>
      </c>
      <c r="BB30" s="87"/>
      <c r="BC30" s="88"/>
      <c r="BD30" s="303"/>
      <c r="BE30" s="304"/>
      <c r="BF30" s="304"/>
      <c r="BG30" s="305"/>
      <c r="BH30" s="311">
        <f t="shared" ref="BH30:BH35" si="11">+IF(AX30=0,0,(ROUND(((BD30/AX30)*100),0)))</f>
        <v>0</v>
      </c>
      <c r="BI30" s="84"/>
      <c r="BJ30" s="84"/>
      <c r="BK30" s="312"/>
      <c r="BL30" s="83"/>
      <c r="BM30" s="84"/>
      <c r="BN30" s="84"/>
      <c r="BO30" s="85"/>
      <c r="BP30" s="86">
        <f t="shared" ref="BP30:BP35" si="12">+IF(AX30=0,0,(ROUND(((BL30/AX30)*100),0)))</f>
        <v>0</v>
      </c>
      <c r="BQ30" s="87"/>
      <c r="BR30" s="88"/>
      <c r="BS30" s="83" t="str">
        <f t="shared" ref="BS30:BS35" si="13">IF(AX30="","",IF(AND((AX30-(BL30+BD30))&gt;0,(AX30-(BL30+BD30))&lt;AX30*0.005),"Cumple","No cumple"))</f>
        <v/>
      </c>
      <c r="BT30" s="84"/>
      <c r="BU30" s="84"/>
      <c r="BV30" s="85"/>
      <c r="BW30" s="86" t="str">
        <f t="shared" ref="BW30:BW35" si="14">IF(AX30="","",IF((BH30+BP30)=100,"Cumple","No cumple"))</f>
        <v/>
      </c>
      <c r="BX30" s="87"/>
      <c r="BY30" s="88"/>
      <c r="BZ30" s="77" t="s">
        <v>54</v>
      </c>
      <c r="CA30" s="78"/>
      <c r="CB30" s="79"/>
    </row>
    <row r="31" spans="1:81" ht="18" customHeight="1" x14ac:dyDescent="0.2">
      <c r="A31" s="256" t="str">
        <f t="shared" si="0"/>
        <v>1 ½"</v>
      </c>
      <c r="B31" s="257"/>
      <c r="C31" s="257"/>
      <c r="D31" s="138" t="s">
        <v>32</v>
      </c>
      <c r="E31" s="138"/>
      <c r="F31" s="138"/>
      <c r="G31" s="287" t="str">
        <f t="shared" si="1"/>
        <v/>
      </c>
      <c r="H31" s="288"/>
      <c r="I31" s="288"/>
      <c r="J31" s="259" t="str">
        <f t="shared" si="2"/>
        <v/>
      </c>
      <c r="K31" s="167"/>
      <c r="L31" s="168"/>
      <c r="M31" s="287" t="str">
        <f t="shared" si="3"/>
        <v/>
      </c>
      <c r="N31" s="288"/>
      <c r="O31" s="288"/>
      <c r="P31" s="259" t="str">
        <f t="shared" si="4"/>
        <v/>
      </c>
      <c r="Q31" s="167"/>
      <c r="R31" s="168"/>
      <c r="S31" s="287" t="str">
        <f t="shared" si="5"/>
        <v/>
      </c>
      <c r="T31" s="288"/>
      <c r="U31" s="288"/>
      <c r="V31" s="296"/>
      <c r="W31" s="259" t="str">
        <f t="shared" si="6"/>
        <v/>
      </c>
      <c r="X31" s="167"/>
      <c r="Y31" s="167"/>
      <c r="Z31" s="168"/>
      <c r="AA31" s="287" t="str">
        <f t="shared" si="7"/>
        <v/>
      </c>
      <c r="AB31" s="288"/>
      <c r="AC31" s="288"/>
      <c r="AD31" s="296"/>
      <c r="AE31" s="259" t="str">
        <f t="shared" si="8"/>
        <v/>
      </c>
      <c r="AF31" s="167"/>
      <c r="AG31" s="168"/>
      <c r="AI31" s="318" t="str">
        <f t="shared" si="9"/>
        <v>1 ½"</v>
      </c>
      <c r="AJ31" s="319"/>
      <c r="AK31" s="319"/>
      <c r="AL31" s="313" t="s">
        <v>32</v>
      </c>
      <c r="AM31" s="313"/>
      <c r="AN31" s="313"/>
      <c r="AO31" s="314"/>
      <c r="AP31" s="315"/>
      <c r="AQ31" s="315"/>
      <c r="AR31" s="304"/>
      <c r="AS31" s="304"/>
      <c r="AT31" s="320"/>
      <c r="AU31" s="83">
        <v>0</v>
      </c>
      <c r="AV31" s="84"/>
      <c r="AW31" s="85"/>
      <c r="AX31" s="301"/>
      <c r="AY31" s="302"/>
      <c r="AZ31" s="302"/>
      <c r="BA31" s="86" t="str">
        <f t="shared" si="10"/>
        <v/>
      </c>
      <c r="BB31" s="87"/>
      <c r="BC31" s="88"/>
      <c r="BD31" s="303"/>
      <c r="BE31" s="304"/>
      <c r="BF31" s="304"/>
      <c r="BG31" s="305"/>
      <c r="BH31" s="311">
        <f t="shared" si="11"/>
        <v>0</v>
      </c>
      <c r="BI31" s="84"/>
      <c r="BJ31" s="84"/>
      <c r="BK31" s="312"/>
      <c r="BL31" s="83"/>
      <c r="BM31" s="84"/>
      <c r="BN31" s="84"/>
      <c r="BO31" s="85"/>
      <c r="BP31" s="86">
        <f t="shared" si="12"/>
        <v>0</v>
      </c>
      <c r="BQ31" s="87"/>
      <c r="BR31" s="88"/>
      <c r="BS31" s="83" t="str">
        <f t="shared" si="13"/>
        <v/>
      </c>
      <c r="BT31" s="84"/>
      <c r="BU31" s="84"/>
      <c r="BV31" s="85"/>
      <c r="BW31" s="86" t="str">
        <f t="shared" si="14"/>
        <v/>
      </c>
      <c r="BX31" s="87"/>
      <c r="BY31" s="88"/>
      <c r="BZ31" s="80" t="s">
        <v>55</v>
      </c>
      <c r="CA31" s="81"/>
      <c r="CB31" s="82"/>
    </row>
    <row r="32" spans="1:81" ht="18" customHeight="1" x14ac:dyDescent="0.2">
      <c r="A32" s="256" t="str">
        <f t="shared" si="0"/>
        <v>1"</v>
      </c>
      <c r="B32" s="257"/>
      <c r="C32" s="257"/>
      <c r="D32" s="138" t="s">
        <v>58</v>
      </c>
      <c r="E32" s="138"/>
      <c r="F32" s="138"/>
      <c r="G32" s="287" t="str">
        <f t="shared" si="1"/>
        <v/>
      </c>
      <c r="H32" s="288"/>
      <c r="I32" s="288"/>
      <c r="J32" s="259" t="str">
        <f t="shared" si="2"/>
        <v/>
      </c>
      <c r="K32" s="167"/>
      <c r="L32" s="168"/>
      <c r="M32" s="287" t="str">
        <f t="shared" si="3"/>
        <v/>
      </c>
      <c r="N32" s="288"/>
      <c r="O32" s="288"/>
      <c r="P32" s="259" t="str">
        <f t="shared" si="4"/>
        <v/>
      </c>
      <c r="Q32" s="167"/>
      <c r="R32" s="168"/>
      <c r="S32" s="287" t="str">
        <f t="shared" si="5"/>
        <v/>
      </c>
      <c r="T32" s="288"/>
      <c r="U32" s="288"/>
      <c r="V32" s="296"/>
      <c r="W32" s="259" t="str">
        <f t="shared" si="6"/>
        <v/>
      </c>
      <c r="X32" s="167"/>
      <c r="Y32" s="167"/>
      <c r="Z32" s="168"/>
      <c r="AA32" s="287" t="str">
        <f t="shared" si="7"/>
        <v/>
      </c>
      <c r="AB32" s="288"/>
      <c r="AC32" s="288"/>
      <c r="AD32" s="296"/>
      <c r="AE32" s="259" t="str">
        <f t="shared" si="8"/>
        <v/>
      </c>
      <c r="AF32" s="167"/>
      <c r="AG32" s="168"/>
      <c r="AI32" s="318" t="str">
        <f t="shared" si="9"/>
        <v>1"</v>
      </c>
      <c r="AJ32" s="319"/>
      <c r="AK32" s="319"/>
      <c r="AL32" s="313" t="s">
        <v>41</v>
      </c>
      <c r="AM32" s="313"/>
      <c r="AN32" s="313"/>
      <c r="AO32" s="314"/>
      <c r="AP32" s="315"/>
      <c r="AQ32" s="315"/>
      <c r="AR32" s="304"/>
      <c r="AS32" s="304"/>
      <c r="AT32" s="320"/>
      <c r="AU32" s="83"/>
      <c r="AV32" s="84"/>
      <c r="AW32" s="85"/>
      <c r="AX32" s="301"/>
      <c r="AY32" s="302"/>
      <c r="AZ32" s="302"/>
      <c r="BA32" s="86" t="str">
        <f t="shared" si="10"/>
        <v/>
      </c>
      <c r="BB32" s="87"/>
      <c r="BC32" s="88"/>
      <c r="BD32" s="303"/>
      <c r="BE32" s="304"/>
      <c r="BF32" s="304"/>
      <c r="BG32" s="305"/>
      <c r="BH32" s="86">
        <f t="shared" si="11"/>
        <v>0</v>
      </c>
      <c r="BI32" s="87"/>
      <c r="BJ32" s="87"/>
      <c r="BK32" s="88"/>
      <c r="BL32" s="83"/>
      <c r="BM32" s="84"/>
      <c r="BN32" s="84"/>
      <c r="BO32" s="85"/>
      <c r="BP32" s="86">
        <f t="shared" si="12"/>
        <v>0</v>
      </c>
      <c r="BQ32" s="87"/>
      <c r="BR32" s="88"/>
      <c r="BS32" s="83" t="str">
        <f t="shared" si="13"/>
        <v/>
      </c>
      <c r="BT32" s="84"/>
      <c r="BU32" s="84"/>
      <c r="BV32" s="85"/>
      <c r="BW32" s="86" t="str">
        <f t="shared" si="14"/>
        <v/>
      </c>
      <c r="BX32" s="87"/>
      <c r="BY32" s="88"/>
    </row>
    <row r="33" spans="1:77" ht="18" customHeight="1" x14ac:dyDescent="0.2">
      <c r="A33" s="256" t="str">
        <f t="shared" si="0"/>
        <v>¾"</v>
      </c>
      <c r="B33" s="257"/>
      <c r="C33" s="257"/>
      <c r="D33" s="138" t="s">
        <v>59</v>
      </c>
      <c r="E33" s="138"/>
      <c r="F33" s="138"/>
      <c r="G33" s="287" t="str">
        <f t="shared" si="1"/>
        <v/>
      </c>
      <c r="H33" s="288"/>
      <c r="I33" s="288"/>
      <c r="J33" s="259" t="str">
        <f t="shared" si="2"/>
        <v/>
      </c>
      <c r="K33" s="167"/>
      <c r="L33" s="168"/>
      <c r="M33" s="287" t="str">
        <f t="shared" si="3"/>
        <v/>
      </c>
      <c r="N33" s="288"/>
      <c r="O33" s="288"/>
      <c r="P33" s="259" t="str">
        <f t="shared" si="4"/>
        <v/>
      </c>
      <c r="Q33" s="167"/>
      <c r="R33" s="168"/>
      <c r="S33" s="287" t="str">
        <f t="shared" si="5"/>
        <v/>
      </c>
      <c r="T33" s="288"/>
      <c r="U33" s="288"/>
      <c r="V33" s="296"/>
      <c r="W33" s="259" t="str">
        <f t="shared" si="6"/>
        <v/>
      </c>
      <c r="X33" s="167"/>
      <c r="Y33" s="167"/>
      <c r="Z33" s="168"/>
      <c r="AA33" s="287" t="str">
        <f t="shared" si="7"/>
        <v/>
      </c>
      <c r="AB33" s="288"/>
      <c r="AC33" s="288"/>
      <c r="AD33" s="296"/>
      <c r="AE33" s="259" t="str">
        <f t="shared" si="8"/>
        <v/>
      </c>
      <c r="AF33" s="167"/>
      <c r="AG33" s="168"/>
      <c r="AI33" s="318" t="str">
        <f t="shared" si="9"/>
        <v>¾"</v>
      </c>
      <c r="AJ33" s="319"/>
      <c r="AK33" s="319"/>
      <c r="AL33" s="313" t="s">
        <v>42</v>
      </c>
      <c r="AM33" s="313"/>
      <c r="AN33" s="313"/>
      <c r="AO33" s="314"/>
      <c r="AP33" s="315"/>
      <c r="AQ33" s="315"/>
      <c r="AR33" s="304"/>
      <c r="AS33" s="304"/>
      <c r="AT33" s="320"/>
      <c r="AU33" s="83"/>
      <c r="AV33" s="84"/>
      <c r="AW33" s="85"/>
      <c r="AX33" s="301"/>
      <c r="AY33" s="302"/>
      <c r="AZ33" s="302"/>
      <c r="BA33" s="86" t="str">
        <f t="shared" si="10"/>
        <v/>
      </c>
      <c r="BB33" s="87"/>
      <c r="BC33" s="88"/>
      <c r="BD33" s="303"/>
      <c r="BE33" s="304"/>
      <c r="BF33" s="304"/>
      <c r="BG33" s="305"/>
      <c r="BH33" s="86">
        <f t="shared" si="11"/>
        <v>0</v>
      </c>
      <c r="BI33" s="87"/>
      <c r="BJ33" s="87"/>
      <c r="BK33" s="88"/>
      <c r="BL33" s="83"/>
      <c r="BM33" s="84"/>
      <c r="BN33" s="84"/>
      <c r="BO33" s="85"/>
      <c r="BP33" s="86">
        <f t="shared" si="12"/>
        <v>0</v>
      </c>
      <c r="BQ33" s="87"/>
      <c r="BR33" s="88"/>
      <c r="BS33" s="83" t="str">
        <f t="shared" si="13"/>
        <v/>
      </c>
      <c r="BT33" s="84"/>
      <c r="BU33" s="84"/>
      <c r="BV33" s="85"/>
      <c r="BW33" s="86" t="str">
        <f t="shared" si="14"/>
        <v/>
      </c>
      <c r="BX33" s="87"/>
      <c r="BY33" s="88"/>
    </row>
    <row r="34" spans="1:77" ht="18" customHeight="1" x14ac:dyDescent="0.2">
      <c r="A34" s="256" t="str">
        <f t="shared" si="0"/>
        <v>½"</v>
      </c>
      <c r="B34" s="257"/>
      <c r="C34" s="257"/>
      <c r="D34" s="138" t="s">
        <v>43</v>
      </c>
      <c r="E34" s="138"/>
      <c r="F34" s="138"/>
      <c r="G34" s="287" t="str">
        <f t="shared" si="1"/>
        <v/>
      </c>
      <c r="H34" s="288"/>
      <c r="I34" s="288"/>
      <c r="J34" s="259" t="str">
        <f t="shared" si="2"/>
        <v/>
      </c>
      <c r="K34" s="167"/>
      <c r="L34" s="168"/>
      <c r="M34" s="287" t="str">
        <f t="shared" si="3"/>
        <v/>
      </c>
      <c r="N34" s="288"/>
      <c r="O34" s="288"/>
      <c r="P34" s="259" t="str">
        <f t="shared" si="4"/>
        <v/>
      </c>
      <c r="Q34" s="167"/>
      <c r="R34" s="168"/>
      <c r="S34" s="287" t="str">
        <f t="shared" si="5"/>
        <v/>
      </c>
      <c r="T34" s="288"/>
      <c r="U34" s="288"/>
      <c r="V34" s="296"/>
      <c r="W34" s="259" t="str">
        <f t="shared" si="6"/>
        <v/>
      </c>
      <c r="X34" s="167"/>
      <c r="Y34" s="167"/>
      <c r="Z34" s="168"/>
      <c r="AA34" s="287" t="str">
        <f t="shared" si="7"/>
        <v/>
      </c>
      <c r="AB34" s="288"/>
      <c r="AC34" s="288"/>
      <c r="AD34" s="296"/>
      <c r="AE34" s="259" t="str">
        <f t="shared" si="8"/>
        <v/>
      </c>
      <c r="AF34" s="167"/>
      <c r="AG34" s="168"/>
      <c r="AI34" s="318" t="str">
        <f t="shared" si="9"/>
        <v>½"</v>
      </c>
      <c r="AJ34" s="319"/>
      <c r="AK34" s="319"/>
      <c r="AL34" s="313" t="s">
        <v>43</v>
      </c>
      <c r="AM34" s="313"/>
      <c r="AN34" s="313"/>
      <c r="AO34" s="314"/>
      <c r="AP34" s="315"/>
      <c r="AQ34" s="315"/>
      <c r="AR34" s="304"/>
      <c r="AS34" s="304"/>
      <c r="AT34" s="320"/>
      <c r="AU34" s="83"/>
      <c r="AV34" s="84"/>
      <c r="AW34" s="85"/>
      <c r="AX34" s="301"/>
      <c r="AY34" s="302"/>
      <c r="AZ34" s="302"/>
      <c r="BA34" s="86" t="str">
        <f t="shared" si="10"/>
        <v/>
      </c>
      <c r="BB34" s="87"/>
      <c r="BC34" s="88"/>
      <c r="BD34" s="303"/>
      <c r="BE34" s="304"/>
      <c r="BF34" s="304"/>
      <c r="BG34" s="305"/>
      <c r="BH34" s="86">
        <f t="shared" si="11"/>
        <v>0</v>
      </c>
      <c r="BI34" s="87"/>
      <c r="BJ34" s="87"/>
      <c r="BK34" s="88"/>
      <c r="BL34" s="83"/>
      <c r="BM34" s="84"/>
      <c r="BN34" s="84"/>
      <c r="BO34" s="85"/>
      <c r="BP34" s="86">
        <f t="shared" si="12"/>
        <v>0</v>
      </c>
      <c r="BQ34" s="87"/>
      <c r="BR34" s="88"/>
      <c r="BS34" s="83" t="str">
        <f t="shared" si="13"/>
        <v/>
      </c>
      <c r="BT34" s="84"/>
      <c r="BU34" s="84"/>
      <c r="BV34" s="85"/>
      <c r="BW34" s="86" t="str">
        <f t="shared" si="14"/>
        <v/>
      </c>
      <c r="BX34" s="87"/>
      <c r="BY34" s="88"/>
    </row>
    <row r="35" spans="1:77" ht="18" customHeight="1" x14ac:dyDescent="0.2">
      <c r="A35" s="254" t="str">
        <f t="shared" si="0"/>
        <v>⅜"</v>
      </c>
      <c r="B35" s="255"/>
      <c r="C35" s="255"/>
      <c r="D35" s="283" t="s">
        <v>44</v>
      </c>
      <c r="E35" s="283"/>
      <c r="F35" s="283"/>
      <c r="G35" s="289" t="str">
        <f t="shared" si="1"/>
        <v/>
      </c>
      <c r="H35" s="290"/>
      <c r="I35" s="290"/>
      <c r="J35" s="291" t="str">
        <f t="shared" si="2"/>
        <v/>
      </c>
      <c r="K35" s="292"/>
      <c r="L35" s="293"/>
      <c r="M35" s="289" t="str">
        <f t="shared" si="3"/>
        <v/>
      </c>
      <c r="N35" s="290"/>
      <c r="O35" s="290"/>
      <c r="P35" s="291" t="str">
        <f t="shared" si="4"/>
        <v/>
      </c>
      <c r="Q35" s="292"/>
      <c r="R35" s="293"/>
      <c r="S35" s="289" t="str">
        <f t="shared" si="5"/>
        <v/>
      </c>
      <c r="T35" s="290"/>
      <c r="U35" s="290"/>
      <c r="V35" s="297"/>
      <c r="W35" s="291" t="str">
        <f t="shared" si="6"/>
        <v/>
      </c>
      <c r="X35" s="292"/>
      <c r="Y35" s="292"/>
      <c r="Z35" s="293"/>
      <c r="AA35" s="289" t="str">
        <f t="shared" si="7"/>
        <v/>
      </c>
      <c r="AB35" s="290"/>
      <c r="AC35" s="290"/>
      <c r="AD35" s="297"/>
      <c r="AE35" s="291" t="str">
        <f t="shared" si="8"/>
        <v/>
      </c>
      <c r="AF35" s="292"/>
      <c r="AG35" s="293"/>
      <c r="AI35" s="298" t="str">
        <f t="shared" si="9"/>
        <v>⅜"</v>
      </c>
      <c r="AJ35" s="299"/>
      <c r="AK35" s="299"/>
      <c r="AL35" s="344" t="s">
        <v>44</v>
      </c>
      <c r="AM35" s="344"/>
      <c r="AN35" s="344"/>
      <c r="AO35" s="321"/>
      <c r="AP35" s="322"/>
      <c r="AQ35" s="322"/>
      <c r="AR35" s="323"/>
      <c r="AS35" s="323"/>
      <c r="AT35" s="324"/>
      <c r="AU35" s="89"/>
      <c r="AV35" s="90"/>
      <c r="AW35" s="91"/>
      <c r="AX35" s="331"/>
      <c r="AY35" s="332"/>
      <c r="AZ35" s="332"/>
      <c r="BA35" s="92" t="str">
        <f t="shared" si="10"/>
        <v/>
      </c>
      <c r="BB35" s="93"/>
      <c r="BC35" s="94"/>
      <c r="BD35" s="333"/>
      <c r="BE35" s="323"/>
      <c r="BF35" s="323"/>
      <c r="BG35" s="334"/>
      <c r="BH35" s="92">
        <f t="shared" si="11"/>
        <v>0</v>
      </c>
      <c r="BI35" s="93"/>
      <c r="BJ35" s="93"/>
      <c r="BK35" s="94"/>
      <c r="BL35" s="89"/>
      <c r="BM35" s="90"/>
      <c r="BN35" s="90"/>
      <c r="BO35" s="91"/>
      <c r="BP35" s="92">
        <f t="shared" si="12"/>
        <v>0</v>
      </c>
      <c r="BQ35" s="93"/>
      <c r="BR35" s="94"/>
      <c r="BS35" s="89" t="str">
        <f t="shared" si="13"/>
        <v/>
      </c>
      <c r="BT35" s="90"/>
      <c r="BU35" s="90"/>
      <c r="BV35" s="91"/>
      <c r="BW35" s="92" t="str">
        <f t="shared" si="14"/>
        <v/>
      </c>
      <c r="BX35" s="93"/>
      <c r="BY35" s="94"/>
    </row>
    <row r="36" spans="1:77" s="57" customFormat="1" ht="12.75" customHeight="1" x14ac:dyDescent="0.25">
      <c r="A36" s="146" t="s">
        <v>33</v>
      </c>
      <c r="B36" s="147"/>
      <c r="C36" s="147"/>
      <c r="D36" s="147"/>
      <c r="E36" s="147"/>
      <c r="F36" s="147"/>
      <c r="G36" s="149" t="str">
        <f>+IF(AO36="","",IF(AO36&gt;0,CONCATENATE(AO36,"g","")))</f>
        <v/>
      </c>
      <c r="H36" s="150"/>
      <c r="I36" s="150"/>
      <c r="J36" s="153" t="str">
        <f>+IF(AR36="","",IF(AR36&gt;0,CONCATENATE(AR36,"%","")))</f>
        <v/>
      </c>
      <c r="K36" s="154"/>
      <c r="L36" s="155"/>
      <c r="M36" s="159" t="str">
        <f>+IF(AU36&gt;0,AU36,"")</f>
        <v/>
      </c>
      <c r="N36" s="160"/>
      <c r="O36" s="161"/>
      <c r="P36" s="165" t="str">
        <f>+IF(AX36="","",IF(AX36&gt;0,CONCATENATE(AX36,"g","")))</f>
        <v/>
      </c>
      <c r="Q36" s="165"/>
      <c r="R36" s="166"/>
      <c r="S36" s="140" t="s">
        <v>49</v>
      </c>
      <c r="T36" s="141"/>
      <c r="U36" s="141"/>
      <c r="V36" s="141"/>
      <c r="W36" s="141"/>
      <c r="X36" s="141"/>
      <c r="Y36" s="141"/>
      <c r="Z36" s="142"/>
      <c r="AA36" s="140" t="s">
        <v>49</v>
      </c>
      <c r="AB36" s="141"/>
      <c r="AC36" s="141"/>
      <c r="AD36" s="141"/>
      <c r="AE36" s="141"/>
      <c r="AF36" s="141"/>
      <c r="AG36" s="142"/>
      <c r="AH36" s="56"/>
      <c r="AI36" s="246" t="str">
        <f>+A36</f>
        <v>TOTALES</v>
      </c>
      <c r="AJ36" s="244"/>
      <c r="AK36" s="244"/>
      <c r="AL36" s="244"/>
      <c r="AM36" s="244"/>
      <c r="AN36" s="245"/>
      <c r="AO36" s="321" t="str">
        <f>IF(SUM(AO29:AO35)=0,"",SUM(AO29:AO35))</f>
        <v/>
      </c>
      <c r="AP36" s="322"/>
      <c r="AQ36" s="322"/>
      <c r="AR36" s="329" t="str">
        <f>IF(AND(AR29="",AR30="",AR31="",AR32="",AR33="",AR34="",AR35=""),"",SUM(AR29:AT35))</f>
        <v/>
      </c>
      <c r="AS36" s="329"/>
      <c r="AT36" s="330"/>
      <c r="AU36" s="89">
        <f>IF(AND(AU29="",AU30="",AU31="",AU32="",AU33="",AU34="",AU35=""),"",SUM(AU29:AW35))</f>
        <v>0</v>
      </c>
      <c r="AV36" s="90"/>
      <c r="AW36" s="91"/>
      <c r="AX36" s="331" t="str">
        <f>IF(AND(AX29="",AX30="",AX31="",AX32="",AX33="",AX34="",AX35=""),"",SUM(AX29:AZ35))</f>
        <v/>
      </c>
      <c r="AY36" s="332"/>
      <c r="AZ36" s="332"/>
      <c r="BA36" s="350"/>
      <c r="BB36" s="351"/>
      <c r="BC36" s="352"/>
      <c r="BD36" s="333" t="s">
        <v>51</v>
      </c>
      <c r="BE36" s="323"/>
      <c r="BF36" s="323"/>
      <c r="BG36" s="334"/>
      <c r="BH36" s="353" t="str">
        <f>+IF(AQ25="","",((BH32*AO32)/100+(BH33*AO33)/100+(BH34*AO34)/100+(BH35*AO35)/100)/AQ25)</f>
        <v/>
      </c>
      <c r="BI36" s="354"/>
      <c r="BJ36" s="354"/>
      <c r="BK36" s="355"/>
      <c r="BL36" s="95" t="s">
        <v>51</v>
      </c>
      <c r="BM36" s="96"/>
      <c r="BN36" s="96"/>
      <c r="BO36" s="97"/>
      <c r="BP36" s="98" t="str">
        <f>+IF(AQ25="","",((((BP32*AO32)/100)+((BP33*AO33)/100)+((BP34*AO34)/100)+((BP35*AO35)/100))/AQ25))</f>
        <v/>
      </c>
      <c r="BQ36" s="99"/>
      <c r="BR36" s="100"/>
      <c r="BS36" s="95" t="s">
        <v>51</v>
      </c>
      <c r="BT36" s="96"/>
      <c r="BU36" s="96"/>
      <c r="BV36" s="97"/>
      <c r="BW36" s="98" t="str">
        <f>IF(BH36="","",IF((BH36+BP36)=100,"Cumple","No cumple"))</f>
        <v/>
      </c>
      <c r="BX36" s="99"/>
      <c r="BY36" s="100"/>
    </row>
    <row r="37" spans="1:77" ht="14.1" customHeight="1" x14ac:dyDescent="0.2">
      <c r="A37" s="148"/>
      <c r="B37" s="138"/>
      <c r="C37" s="138"/>
      <c r="D37" s="138"/>
      <c r="E37" s="138"/>
      <c r="F37" s="138"/>
      <c r="G37" s="151"/>
      <c r="H37" s="152"/>
      <c r="I37" s="152"/>
      <c r="J37" s="156"/>
      <c r="K37" s="157"/>
      <c r="L37" s="158"/>
      <c r="M37" s="162"/>
      <c r="N37" s="163"/>
      <c r="O37" s="164"/>
      <c r="P37" s="167"/>
      <c r="Q37" s="167"/>
      <c r="R37" s="168"/>
      <c r="S37" s="137" t="str">
        <f>IF(BH36="","",IF(BH36&gt;0,CONCATENATE(BH36,"%"),""))</f>
        <v/>
      </c>
      <c r="T37" s="138"/>
      <c r="U37" s="138"/>
      <c r="V37" s="138"/>
      <c r="W37" s="138"/>
      <c r="X37" s="138"/>
      <c r="Y37" s="138"/>
      <c r="Z37" s="139"/>
      <c r="AA37" s="143" t="str">
        <f>IF(BP36="","",IF(BP36&gt;0,CONCATENATE(BP36,"%"),""))</f>
        <v/>
      </c>
      <c r="AB37" s="144"/>
      <c r="AC37" s="144"/>
      <c r="AD37" s="144"/>
      <c r="AE37" s="144"/>
      <c r="AF37" s="144"/>
      <c r="AG37" s="145"/>
    </row>
    <row r="38" spans="1:77" ht="14.1" customHeight="1" x14ac:dyDescent="0.2">
      <c r="A38" s="14"/>
      <c r="B38" s="15"/>
      <c r="C38" s="15"/>
      <c r="D38" s="15"/>
      <c r="E38" s="15"/>
      <c r="F38" s="15"/>
      <c r="G38" s="15"/>
      <c r="H38" s="15"/>
      <c r="I38" s="15"/>
      <c r="J38" s="16"/>
      <c r="K38" s="16"/>
      <c r="L38" s="16"/>
      <c r="M38" s="16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6"/>
      <c r="AE38" s="16"/>
      <c r="AF38" s="16"/>
      <c r="AG38" s="17"/>
    </row>
    <row r="39" spans="1:77" ht="15" customHeight="1" x14ac:dyDescent="0.2">
      <c r="A39" s="18"/>
      <c r="B39" s="185" t="s">
        <v>34</v>
      </c>
      <c r="C39" s="185"/>
      <c r="D39" s="185"/>
      <c r="E39" s="185"/>
      <c r="F39" s="185"/>
      <c r="G39" s="185"/>
      <c r="H39" s="185"/>
      <c r="I39" s="185"/>
      <c r="J39" s="186" t="str">
        <f>+IF(R21="","","Caras Fracturadas")</f>
        <v/>
      </c>
      <c r="K39" s="186"/>
      <c r="L39" s="186"/>
      <c r="M39" s="186"/>
      <c r="N39" s="186"/>
      <c r="O39" s="186"/>
      <c r="P39" s="187"/>
      <c r="Q39" s="187"/>
      <c r="R39" s="187"/>
      <c r="S39" s="188" t="str">
        <f>+IF(S37="","","Particulas planas y alargadas")</f>
        <v/>
      </c>
      <c r="T39" s="188"/>
      <c r="U39" s="188"/>
      <c r="V39" s="188"/>
      <c r="W39" s="188"/>
      <c r="X39" s="188"/>
      <c r="Y39" s="188"/>
      <c r="Z39" s="188"/>
      <c r="AA39" s="189"/>
      <c r="AB39" s="189"/>
      <c r="AC39" s="189"/>
      <c r="AD39" s="189"/>
      <c r="AE39" s="19"/>
      <c r="AF39" s="19"/>
      <c r="AG39" s="20"/>
      <c r="AH39" s="13" t="str">
        <f>IF(OR(E36="",J36=""),"",(+J36/E36)*100)</f>
        <v/>
      </c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77" ht="15" customHeight="1" x14ac:dyDescent="0.2">
      <c r="A40" s="24"/>
      <c r="B40" s="23"/>
      <c r="C40" s="23"/>
      <c r="D40" s="23"/>
      <c r="E40" s="23"/>
      <c r="F40" s="23"/>
      <c r="G40" s="23"/>
      <c r="H40" s="23"/>
      <c r="I40" s="23"/>
      <c r="J40" s="21"/>
      <c r="K40" s="21"/>
      <c r="L40" s="21"/>
      <c r="M40" s="2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1"/>
      <c r="AE40" s="21"/>
      <c r="AF40" s="21"/>
      <c r="AG40" s="22"/>
      <c r="AH40" s="31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77" ht="15" customHeight="1" x14ac:dyDescent="0.2">
      <c r="A41" s="34"/>
      <c r="B41" s="271" t="s">
        <v>35</v>
      </c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2"/>
      <c r="AH41" s="31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77" ht="15" customHeight="1" x14ac:dyDescent="0.2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5"/>
      <c r="AH42" s="32"/>
      <c r="AI42" s="260"/>
      <c r="AJ42" s="260"/>
      <c r="AK42" s="260"/>
      <c r="AL42" s="260"/>
      <c r="AM42" s="13"/>
      <c r="AN42" s="13"/>
      <c r="AO42" s="13"/>
      <c r="AP42" s="13"/>
      <c r="AQ42" s="13"/>
      <c r="AR42" s="13"/>
      <c r="AS42" s="13"/>
    </row>
    <row r="43" spans="1:77" ht="15" customHeight="1" x14ac:dyDescent="0.2">
      <c r="A43" s="273"/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5"/>
      <c r="AH43" s="33"/>
      <c r="AI43" s="253"/>
      <c r="AJ43" s="253"/>
      <c r="AK43" s="253"/>
      <c r="AL43" s="253"/>
      <c r="AM43" s="13"/>
      <c r="AN43" s="13"/>
      <c r="AO43" s="13"/>
      <c r="AP43" s="13"/>
      <c r="AQ43" s="13"/>
      <c r="AR43" s="13"/>
      <c r="AS43" s="13"/>
    </row>
    <row r="44" spans="1:77" ht="9" customHeight="1" thickBot="1" x14ac:dyDescent="0.25">
      <c r="A44" s="276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8"/>
      <c r="AH44" s="33"/>
      <c r="AI44" s="253"/>
      <c r="AJ44" s="253"/>
      <c r="AK44" s="253"/>
      <c r="AL44" s="253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13"/>
    </row>
    <row r="45" spans="1:77" ht="15" hidden="1" customHeight="1" thickBot="1" x14ac:dyDescent="0.25">
      <c r="A45" s="262" t="s">
        <v>36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33"/>
      <c r="AI45" s="253"/>
      <c r="AJ45" s="253"/>
      <c r="AK45" s="253"/>
      <c r="AL45" s="253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13"/>
    </row>
    <row r="46" spans="1:77" ht="15" hidden="1" customHeight="1" thickBot="1" x14ac:dyDescent="0.25">
      <c r="A46" s="263"/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33"/>
      <c r="AI46" s="253"/>
      <c r="AJ46" s="253"/>
      <c r="AK46" s="253"/>
      <c r="AL46" s="253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13"/>
    </row>
    <row r="47" spans="1:77" ht="15" customHeight="1" thickTop="1" x14ac:dyDescent="0.2">
      <c r="A47" s="261" t="s">
        <v>37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33"/>
      <c r="AI47" s="253"/>
      <c r="AJ47" s="253"/>
      <c r="AK47" s="253"/>
      <c r="AL47" s="253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13"/>
    </row>
    <row r="48" spans="1:77" ht="15" customHeight="1" x14ac:dyDescent="0.2">
      <c r="A48" s="261"/>
      <c r="B48" s="261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33"/>
      <c r="AI48" s="253"/>
      <c r="AJ48" s="253"/>
      <c r="AK48" s="253"/>
      <c r="AL48" s="253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13"/>
    </row>
    <row r="49" spans="1:69" ht="12" customHeight="1" x14ac:dyDescent="0.2">
      <c r="AH49" s="33"/>
      <c r="AI49" s="253"/>
      <c r="AJ49" s="253"/>
      <c r="AK49" s="253"/>
      <c r="AL49" s="253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13"/>
    </row>
    <row r="50" spans="1:69" ht="9" customHeight="1" x14ac:dyDescent="0.2">
      <c r="AH50" s="49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13"/>
    </row>
    <row r="51" spans="1:69" ht="14.1" customHeight="1" x14ac:dyDescent="0.2">
      <c r="AH51" s="49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13"/>
    </row>
    <row r="52" spans="1:69" ht="39.950000000000003" customHeight="1" x14ac:dyDescent="0.2">
      <c r="AH52" s="49"/>
      <c r="AL52" s="61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3"/>
    </row>
    <row r="53" spans="1:69" s="64" customFormat="1" ht="14.1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N53" s="65"/>
      <c r="AO53" s="65"/>
      <c r="AP53" s="66"/>
      <c r="AQ53" s="65"/>
      <c r="AR53" s="65"/>
      <c r="AS53" s="66"/>
    </row>
    <row r="54" spans="1:69" s="67" customFormat="1" ht="14.1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</row>
    <row r="55" spans="1:69" s="67" customFormat="1" ht="12" customHeigh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</row>
    <row r="56" spans="1:69" s="67" customFormat="1" ht="18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</row>
    <row r="57" spans="1:69" s="67" customFormat="1" ht="27.95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</row>
    <row r="58" spans="1:69" s="67" customFormat="1" ht="18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</row>
    <row r="59" spans="1:69" s="68" customFormat="1" ht="18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</row>
    <row r="60" spans="1:69" s="67" customFormat="1" ht="18.75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</row>
    <row r="61" spans="1:69" s="67" customFormat="1" ht="30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</row>
    <row r="62" spans="1:69" ht="11.25" customHeight="1" x14ac:dyDescent="0.2">
      <c r="AH62" s="49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9"/>
    </row>
    <row r="63" spans="1:69" ht="9" customHeight="1" x14ac:dyDescent="0.2">
      <c r="AH63" s="49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9"/>
    </row>
    <row r="64" spans="1:69" s="57" customFormat="1" ht="24.75" customHeight="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</row>
    <row r="65" spans="1:69" s="57" customFormat="1" ht="27.75" customHeight="1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</row>
  </sheetData>
  <sheetProtection algorithmName="SHA-512" hashValue="H1WWYDmkXLJZDgfTe3q08m+sRT8VTHONQIagjkDOcfU4r+0sTXgZwbedPGPd3jz6RAkcuU7k8pWf+uiL9VMaDA==" saltValue="23aTkxOHvnFRoALFQcw7/g==" spinCount="100000" sheet="1" formatCells="0" formatColumns="0" formatRows="0"/>
  <mergeCells count="309">
    <mergeCell ref="BL36:BO36"/>
    <mergeCell ref="BP36:BR36"/>
    <mergeCell ref="BP29:BR29"/>
    <mergeCell ref="BP28:BR28"/>
    <mergeCell ref="BP35:BR35"/>
    <mergeCell ref="BP32:BR32"/>
    <mergeCell ref="BP31:BR31"/>
    <mergeCell ref="BP30:BR30"/>
    <mergeCell ref="AR30:AT30"/>
    <mergeCell ref="AU30:AW30"/>
    <mergeCell ref="BA32:BC32"/>
    <mergeCell ref="BA33:BC33"/>
    <mergeCell ref="BA34:BC34"/>
    <mergeCell ref="BA35:BC35"/>
    <mergeCell ref="BA36:BC36"/>
    <mergeCell ref="BL28:BO28"/>
    <mergeCell ref="BH36:BK36"/>
    <mergeCell ref="BL35:BO35"/>
    <mergeCell ref="BL31:BO31"/>
    <mergeCell ref="AX33:AZ33"/>
    <mergeCell ref="BD33:BG33"/>
    <mergeCell ref="BH33:BK33"/>
    <mergeCell ref="AX36:AZ36"/>
    <mergeCell ref="BD36:BG36"/>
    <mergeCell ref="BD28:BG28"/>
    <mergeCell ref="BH28:BK28"/>
    <mergeCell ref="BA28:BC28"/>
    <mergeCell ref="AL29:AN29"/>
    <mergeCell ref="AO29:AQ29"/>
    <mergeCell ref="AR29:AT29"/>
    <mergeCell ref="AU29:AW29"/>
    <mergeCell ref="AX29:AZ29"/>
    <mergeCell ref="AU33:AW33"/>
    <mergeCell ref="AX31:AZ31"/>
    <mergeCell ref="BD31:BG31"/>
    <mergeCell ref="BH31:BK31"/>
    <mergeCell ref="AU32:AW32"/>
    <mergeCell ref="AX30:AZ30"/>
    <mergeCell ref="BD30:BG30"/>
    <mergeCell ref="AX35:AZ35"/>
    <mergeCell ref="BD35:BG35"/>
    <mergeCell ref="BH35:BK35"/>
    <mergeCell ref="AL35:AN35"/>
    <mergeCell ref="S36:Z36"/>
    <mergeCell ref="AI26:AN27"/>
    <mergeCell ref="AO26:AT27"/>
    <mergeCell ref="AI28:AK28"/>
    <mergeCell ref="AL28:AN28"/>
    <mergeCell ref="AO28:AQ28"/>
    <mergeCell ref="AR28:AT28"/>
    <mergeCell ref="AI33:AK33"/>
    <mergeCell ref="AL33:AN33"/>
    <mergeCell ref="AO33:AQ33"/>
    <mergeCell ref="AR33:AT33"/>
    <mergeCell ref="AI32:AK32"/>
    <mergeCell ref="AL32:AN32"/>
    <mergeCell ref="AO32:AQ32"/>
    <mergeCell ref="AR32:AT32"/>
    <mergeCell ref="AI31:AK31"/>
    <mergeCell ref="AL31:AN31"/>
    <mergeCell ref="AO31:AQ31"/>
    <mergeCell ref="AR31:AT31"/>
    <mergeCell ref="AI30:AK30"/>
    <mergeCell ref="AO36:AQ36"/>
    <mergeCell ref="AR36:AT36"/>
    <mergeCell ref="AL30:AN30"/>
    <mergeCell ref="AO30:AQ30"/>
    <mergeCell ref="AI36:AN36"/>
    <mergeCell ref="AI29:AK29"/>
    <mergeCell ref="AI34:AK34"/>
    <mergeCell ref="AL34:AN34"/>
    <mergeCell ref="AO34:AQ34"/>
    <mergeCell ref="AR34:AT34"/>
    <mergeCell ref="AU34:AW34"/>
    <mergeCell ref="AO35:AQ35"/>
    <mergeCell ref="AR35:AT35"/>
    <mergeCell ref="AU35:AW35"/>
    <mergeCell ref="AU36:AW36"/>
    <mergeCell ref="BL26:BR27"/>
    <mergeCell ref="AU28:AW28"/>
    <mergeCell ref="AX28:AZ28"/>
    <mergeCell ref="AX34:AZ34"/>
    <mergeCell ref="BD34:BG34"/>
    <mergeCell ref="BH34:BK34"/>
    <mergeCell ref="BL34:BO34"/>
    <mergeCell ref="BP34:BR34"/>
    <mergeCell ref="BP33:BR33"/>
    <mergeCell ref="AX32:AZ32"/>
    <mergeCell ref="BD32:BG32"/>
    <mergeCell ref="BH32:BK32"/>
    <mergeCell ref="BL32:BO32"/>
    <mergeCell ref="BA29:BC29"/>
    <mergeCell ref="BA30:BC30"/>
    <mergeCell ref="BA31:BC31"/>
    <mergeCell ref="BD29:BG29"/>
    <mergeCell ref="BH29:BK29"/>
    <mergeCell ref="BL29:BO29"/>
    <mergeCell ref="BH30:BK30"/>
    <mergeCell ref="BL30:BO30"/>
    <mergeCell ref="AU31:AW31"/>
    <mergeCell ref="BL33:BO33"/>
    <mergeCell ref="AU26:BC27"/>
    <mergeCell ref="BD26:BK27"/>
    <mergeCell ref="W29:Z29"/>
    <mergeCell ref="W30:Z30"/>
    <mergeCell ref="W31:Z31"/>
    <mergeCell ref="W32:Z32"/>
    <mergeCell ref="W33:Z33"/>
    <mergeCell ref="W34:Z34"/>
    <mergeCell ref="W35:Z35"/>
    <mergeCell ref="AE29:AG29"/>
    <mergeCell ref="AE30:AG30"/>
    <mergeCell ref="AE31:AG31"/>
    <mergeCell ref="AE32:AG32"/>
    <mergeCell ref="AE33:AG33"/>
    <mergeCell ref="AE34:AG34"/>
    <mergeCell ref="AE35:AG35"/>
    <mergeCell ref="AA29:AD29"/>
    <mergeCell ref="AA30:AD30"/>
    <mergeCell ref="AA31:AD31"/>
    <mergeCell ref="AA32:AD32"/>
    <mergeCell ref="AA33:AD33"/>
    <mergeCell ref="AA34:AD34"/>
    <mergeCell ref="AA35:AD35"/>
    <mergeCell ref="AI35:AK35"/>
    <mergeCell ref="P31:R31"/>
    <mergeCell ref="P32:R32"/>
    <mergeCell ref="P33:R33"/>
    <mergeCell ref="P34:R34"/>
    <mergeCell ref="P35:R35"/>
    <mergeCell ref="S29:V29"/>
    <mergeCell ref="S30:V30"/>
    <mergeCell ref="S31:V31"/>
    <mergeCell ref="S32:V32"/>
    <mergeCell ref="S33:V33"/>
    <mergeCell ref="S34:V34"/>
    <mergeCell ref="S35:V35"/>
    <mergeCell ref="M29:O29"/>
    <mergeCell ref="M30:O30"/>
    <mergeCell ref="M31:O31"/>
    <mergeCell ref="M32:O32"/>
    <mergeCell ref="M33:O33"/>
    <mergeCell ref="M34:O34"/>
    <mergeCell ref="M35:O35"/>
    <mergeCell ref="J29:L29"/>
    <mergeCell ref="J30:L30"/>
    <mergeCell ref="J31:L31"/>
    <mergeCell ref="J32:L32"/>
    <mergeCell ref="J33:L33"/>
    <mergeCell ref="J35:L35"/>
    <mergeCell ref="D33:F33"/>
    <mergeCell ref="D34:F34"/>
    <mergeCell ref="D35:F35"/>
    <mergeCell ref="G29:I29"/>
    <mergeCell ref="G30:I30"/>
    <mergeCell ref="G31:I31"/>
    <mergeCell ref="G32:I32"/>
    <mergeCell ref="G33:I33"/>
    <mergeCell ref="G34:I34"/>
    <mergeCell ref="G35:I35"/>
    <mergeCell ref="A26:F27"/>
    <mergeCell ref="G28:I28"/>
    <mergeCell ref="J28:L28"/>
    <mergeCell ref="G26:L27"/>
    <mergeCell ref="M28:O28"/>
    <mergeCell ref="B41:AG41"/>
    <mergeCell ref="A42:AG44"/>
    <mergeCell ref="AA26:AG27"/>
    <mergeCell ref="A29:C29"/>
    <mergeCell ref="A30:C30"/>
    <mergeCell ref="A31:C31"/>
    <mergeCell ref="A32:C32"/>
    <mergeCell ref="A33:C33"/>
    <mergeCell ref="D29:F29"/>
    <mergeCell ref="D30:F30"/>
    <mergeCell ref="D31:F31"/>
    <mergeCell ref="D32:F32"/>
    <mergeCell ref="S26:Z27"/>
    <mergeCell ref="S28:V28"/>
    <mergeCell ref="W28:Z28"/>
    <mergeCell ref="AA28:AD28"/>
    <mergeCell ref="AE28:AG28"/>
    <mergeCell ref="P28:R28"/>
    <mergeCell ref="M26:R27"/>
    <mergeCell ref="AI49:AJ49"/>
    <mergeCell ref="AK49:AL49"/>
    <mergeCell ref="A35:C35"/>
    <mergeCell ref="AI48:AJ48"/>
    <mergeCell ref="AK48:AL48"/>
    <mergeCell ref="A34:C34"/>
    <mergeCell ref="P29:R29"/>
    <mergeCell ref="P30:R30"/>
    <mergeCell ref="AK46:AL46"/>
    <mergeCell ref="AI47:AJ47"/>
    <mergeCell ref="AK47:AL47"/>
    <mergeCell ref="AI45:AJ45"/>
    <mergeCell ref="AK45:AL45"/>
    <mergeCell ref="AI46:AJ46"/>
    <mergeCell ref="AI44:AJ44"/>
    <mergeCell ref="AK44:AL44"/>
    <mergeCell ref="AI43:AJ43"/>
    <mergeCell ref="AK43:AL43"/>
    <mergeCell ref="AI42:AJ42"/>
    <mergeCell ref="AK42:AL42"/>
    <mergeCell ref="A47:AG48"/>
    <mergeCell ref="A45:AG45"/>
    <mergeCell ref="A46:AG46"/>
    <mergeCell ref="J34:L34"/>
    <mergeCell ref="AP21:BF21"/>
    <mergeCell ref="A22:Q22"/>
    <mergeCell ref="R22:AG22"/>
    <mergeCell ref="A23:AG23"/>
    <mergeCell ref="AH23:AL23"/>
    <mergeCell ref="AQ25:AT25"/>
    <mergeCell ref="AU25:BC25"/>
    <mergeCell ref="BD25:BK25"/>
    <mergeCell ref="AI25:AP25"/>
    <mergeCell ref="AS24:AU24"/>
    <mergeCell ref="AH20:AN20"/>
    <mergeCell ref="BM20:CC20"/>
    <mergeCell ref="A18:G18"/>
    <mergeCell ref="I18:Q18"/>
    <mergeCell ref="R18:Z18"/>
    <mergeCell ref="AA18:AG18"/>
    <mergeCell ref="A19:H19"/>
    <mergeCell ref="I19:Q19"/>
    <mergeCell ref="R19:Z19"/>
    <mergeCell ref="AA19:AG19"/>
    <mergeCell ref="Y8:AE8"/>
    <mergeCell ref="A10:AG10"/>
    <mergeCell ref="A11:AG11"/>
    <mergeCell ref="A12:D13"/>
    <mergeCell ref="E12:H12"/>
    <mergeCell ref="I12:Q12"/>
    <mergeCell ref="R12:Z12"/>
    <mergeCell ref="AA12:AG12"/>
    <mergeCell ref="E13:H13"/>
    <mergeCell ref="I13:Q13"/>
    <mergeCell ref="AA16:AG16"/>
    <mergeCell ref="E17:H17"/>
    <mergeCell ref="B39:I39"/>
    <mergeCell ref="J39:O39"/>
    <mergeCell ref="P39:R39"/>
    <mergeCell ref="S39:Z39"/>
    <mergeCell ref="AA39:AD39"/>
    <mergeCell ref="R13:Z13"/>
    <mergeCell ref="AA13:AG13"/>
    <mergeCell ref="A14:G14"/>
    <mergeCell ref="I14:Q14"/>
    <mergeCell ref="R14:Z14"/>
    <mergeCell ref="AA14:AG14"/>
    <mergeCell ref="I17:Q17"/>
    <mergeCell ref="R17:Z17"/>
    <mergeCell ref="AA17:AG17"/>
    <mergeCell ref="A20:H20"/>
    <mergeCell ref="I20:Q20"/>
    <mergeCell ref="R20:Z20"/>
    <mergeCell ref="AA20:AG20"/>
    <mergeCell ref="A21:Q21"/>
    <mergeCell ref="R21:AG21"/>
    <mergeCell ref="A28:C28"/>
    <mergeCell ref="D28:F28"/>
    <mergeCell ref="F1:AG3"/>
    <mergeCell ref="A1:E5"/>
    <mergeCell ref="F4:U4"/>
    <mergeCell ref="F5:AG5"/>
    <mergeCell ref="A25:I25"/>
    <mergeCell ref="J25:L25"/>
    <mergeCell ref="S25:Z25"/>
    <mergeCell ref="AA25:AD25"/>
    <mergeCell ref="S37:Z37"/>
    <mergeCell ref="AA36:AG36"/>
    <mergeCell ref="AA37:AG37"/>
    <mergeCell ref="A36:F37"/>
    <mergeCell ref="G36:I37"/>
    <mergeCell ref="J36:L37"/>
    <mergeCell ref="M36:O37"/>
    <mergeCell ref="P36:R37"/>
    <mergeCell ref="V4:AG4"/>
    <mergeCell ref="S7:U7"/>
    <mergeCell ref="W7:AE7"/>
    <mergeCell ref="A15:AG15"/>
    <mergeCell ref="A16:D17"/>
    <mergeCell ref="E16:H16"/>
    <mergeCell ref="I16:Q16"/>
    <mergeCell ref="R16:Z16"/>
    <mergeCell ref="BS35:BV35"/>
    <mergeCell ref="BW35:BY35"/>
    <mergeCell ref="BS36:BV36"/>
    <mergeCell ref="BW36:BY36"/>
    <mergeCell ref="BS26:BY27"/>
    <mergeCell ref="BS28:BV28"/>
    <mergeCell ref="BW28:BY28"/>
    <mergeCell ref="BS29:BV29"/>
    <mergeCell ref="BW29:BY29"/>
    <mergeCell ref="BS30:BV30"/>
    <mergeCell ref="BW30:BY30"/>
    <mergeCell ref="BS31:BV31"/>
    <mergeCell ref="BW31:BY31"/>
    <mergeCell ref="BZ26:CB28"/>
    <mergeCell ref="BZ29:CB29"/>
    <mergeCell ref="BZ30:CB30"/>
    <mergeCell ref="BZ31:CB31"/>
    <mergeCell ref="BS32:BV32"/>
    <mergeCell ref="BW32:BY32"/>
    <mergeCell ref="BS33:BV33"/>
    <mergeCell ref="BW33:BY33"/>
    <mergeCell ref="BS34:BV34"/>
    <mergeCell ref="BW34:BY34"/>
  </mergeCells>
  <conditionalFormatting sqref="BA29:BC35">
    <cfRule type="cellIs" dxfId="3" priority="6" operator="lessThan">
      <formula>10</formula>
    </cfRule>
  </conditionalFormatting>
  <conditionalFormatting sqref="AU29:AW35">
    <cfRule type="cellIs" dxfId="2" priority="5" operator="lessThan">
      <formula>100</formula>
    </cfRule>
  </conditionalFormatting>
  <conditionalFormatting sqref="BP29:BR35">
    <cfRule type="cellIs" dxfId="1" priority="4" operator="lessThan">
      <formula>10</formula>
    </cfRule>
  </conditionalFormatting>
  <conditionalFormatting sqref="BW29:BY35">
    <cfRule type="cellIs" dxfId="0" priority="1" operator="lessThan">
      <formula>10</formula>
    </cfRule>
  </conditionalFormatting>
  <dataValidations count="3">
    <dataValidation type="list" allowBlank="1" showInputMessage="1" showErrorMessage="1" sqref="R21:AG21">
      <formula1>$AP$22:$AP$23</formula1>
    </dataValidation>
    <dataValidation type="list" allowBlank="1" showInputMessage="1" showErrorMessage="1" sqref="R22:AG22">
      <formula1>$AR$28:$AR$29</formula1>
    </dataValidation>
    <dataValidation type="list" allowBlank="1" showInputMessage="1" showErrorMessage="1" sqref="BD25:BK25">
      <formula1>$BZ$29:$BZ$31</formula1>
    </dataValidation>
  </dataValidations>
  <printOptions horizontalCentered="1"/>
  <pageMargins left="0.59055118110236227" right="0.39370078740157483" top="0.59055118110236227" bottom="0.59055118110236227" header="0" footer="0.19685039370078741"/>
  <pageSetup orientation="portrait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ignoredErrors>
    <ignoredError sqref="K29:L29 G29:I29 G30:I35 I18 R18 R20 AO36:AQ36 M36 BZ26 BT29:BV29 BS30:BV35 BS29 N29:O29 M30:O35 M29 G36 AS36:AW36 S35 S29 S30 S31 S32 S33 S34 AB29:AD29 AA30:AD34 AA29 AA35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227-240</vt:lpstr>
      <vt:lpstr>'227-240'!Área_de_impresión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Alejandra Rivera Fonseca</dc:creator>
  <cp:lastModifiedBy>Juan Hernando Lizarazo Jara</cp:lastModifiedBy>
  <cp:lastPrinted>2024-06-24T16:42:12Z</cp:lastPrinted>
  <dcterms:created xsi:type="dcterms:W3CDTF">2024-06-21T18:44:48Z</dcterms:created>
  <dcterms:modified xsi:type="dcterms:W3CDTF">2024-07-05T19:27:38Z</dcterms:modified>
</cp:coreProperties>
</file>