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D:\Laboratorio\9. Acreditacion\1. Control de documentos\1. Aprobaciones\63. Aprobaciones 2022-12- (2)\1. Formatos\"/>
    </mc:Choice>
  </mc:AlternateContent>
  <bookViews>
    <workbookView xWindow="0" yWindow="0" windowWidth="21600" windowHeight="8625"/>
  </bookViews>
  <sheets>
    <sheet name="CI" sheetId="5" r:id="rId1"/>
  </sheets>
  <externalReferences>
    <externalReference r:id="rId2"/>
    <externalReference r:id="rId3"/>
    <externalReference r:id="rId4"/>
  </externalReferences>
  <definedNames>
    <definedName name="__123Graph_A" hidden="1">[1]AIU!$D$338:$D$357</definedName>
    <definedName name="__123Graph_Acaja" hidden="1">[1]EVA!$D$39:$AD$39</definedName>
    <definedName name="__123Graph_ACart_AnticAdic" hidden="1">[1]EVA!$F$95:$I$95</definedName>
    <definedName name="__123Graph_AFACTURAC" hidden="1">[1]Program!$B$120:$Y$120</definedName>
    <definedName name="__123Graph_AGraph2" hidden="1">[1]AIU!$D$338:$D$357</definedName>
    <definedName name="__123Graph_Bcaja" hidden="1">[1]EVA!$D$56:$AD$56</definedName>
    <definedName name="__123Graph_BCart_AnticAdic" hidden="1">[1]EVA!$F$96:$I$96</definedName>
    <definedName name="__123Graph_Ccaja" hidden="1">[1]EVA!$D$58:$AD$58</definedName>
    <definedName name="__123Graph_CCart_AnticAdic" hidden="1">[1]EVA!$F$97:$I$97</definedName>
    <definedName name="__123Graph_Dcaja" hidden="1">[1]EVA!$D$61:$AD$61</definedName>
    <definedName name="__123Graph_DCart_AnticAdic" hidden="1">[1]EVA!$F$99:$I$99</definedName>
    <definedName name="__123Graph_ECart_AnticAdic" hidden="1">[1]EVA!$F$99:$I$99</definedName>
    <definedName name="__123Graph_LBL_ACart_AnticAdic" hidden="1">[1]EVA!$J$95:$K$95</definedName>
    <definedName name="__123Graph_LBL_Ccaja" hidden="1">[1]EVA!$D$58:$AD$58</definedName>
    <definedName name="__123Graph_LBL_DCart_AnticAdic" hidden="1">[1]EVA!$F$98:$I$98</definedName>
    <definedName name="__123Graph_X" hidden="1">[1]AIU!$C$338:$C$357</definedName>
    <definedName name="__123Graph_Xcaja" hidden="1">[1]EVA!$D$6:$AD$6</definedName>
    <definedName name="_1__123Graph_ACart_Utilidad" hidden="1">[1]EVA!$F$104:$I$104</definedName>
    <definedName name="_2__123Graph_BCart_Utilidad" hidden="1">[1]EVA!$F$105:$I$105</definedName>
    <definedName name="_3__123Graph_CCart_Utilidad" hidden="1">[1]EVA!$F$106:$I$106</definedName>
    <definedName name="_4__123Graph_LBL_ACart_Utilidad" hidden="1">[1]EVA!$F$109:$I$109</definedName>
    <definedName name="_5__123Graph_LBL_BCart_Utilidad" hidden="1">[1]EVA!$F$110:$I$110</definedName>
    <definedName name="_6__123Graph_LBL_CCart_Utilidad" hidden="1">[1]EVA!$F$111:$I$111</definedName>
    <definedName name="_7__123Graph_XCart_Utilidad" hidden="1">[1]EVA!$F$103:$I$103</definedName>
    <definedName name="_Fill" hidden="1">#REF!</definedName>
    <definedName name="_Key1" hidden="1">[2]OCTUBRE!#REF!</definedName>
    <definedName name="_Order1" hidden="1">255</definedName>
    <definedName name="_Order2" hidden="1">255</definedName>
    <definedName name="_Regression_Out" hidden="1">[3]L!#REF!</definedName>
    <definedName name="_Regression_X" hidden="1">#REF!</definedName>
    <definedName name="_Regression_Y" hidden="1">#REF!</definedName>
    <definedName name="_Sort" hidden="1">[2]OCTUBRE!#REF!</definedName>
    <definedName name="aprobofirmas1">INDEX(#REF!,MATCH(CI!#REF!,#REF!,0))</definedName>
    <definedName name="_xlnm.Print_Area" localSheetId="0">CI!$A$1:$G$50</definedName>
    <definedName name="elaborofirmas1">INDEX(#REF!,MATCH(CI!#REF!,#REF!,0))</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KK" hidden="1">[2]OCTUBRE!#REF!</definedName>
    <definedName name="Ojo" hidden="1">#REF!</definedName>
    <definedName name="pendiente" hidden="1">#REF!</definedName>
    <definedName name="revisofirmas1">INDEX(#REF!,MATCH(CI!#REF!,#REF!,0))</definedName>
  </definedNames>
  <calcPr calcId="162913"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 i="5" l="1"/>
  <c r="O39" i="5" l="1"/>
  <c r="C31" i="5"/>
  <c r="D31" i="5" s="1"/>
  <c r="B31" i="5"/>
  <c r="C30" i="5"/>
  <c r="D30" i="5" s="1"/>
  <c r="O35" i="5" s="1"/>
  <c r="B30" i="5"/>
  <c r="C29" i="5"/>
  <c r="D29" i="5" s="1"/>
  <c r="E29" i="5" s="1"/>
  <c r="F29" i="5" s="1"/>
  <c r="G29" i="5" s="1"/>
  <c r="B29" i="5"/>
  <c r="C28" i="5"/>
  <c r="D28" i="5" s="1"/>
  <c r="B28" i="5"/>
  <c r="C27" i="5"/>
  <c r="D27" i="5" s="1"/>
  <c r="B27" i="5"/>
  <c r="C26" i="5"/>
  <c r="D26" i="5" s="1"/>
  <c r="O31" i="5" s="1"/>
  <c r="B26" i="5"/>
  <c r="C25" i="5"/>
  <c r="D25" i="5" s="1"/>
  <c r="E25" i="5" s="1"/>
  <c r="F25" i="5" s="1"/>
  <c r="G25" i="5" s="1"/>
  <c r="B25" i="5"/>
  <c r="C24" i="5"/>
  <c r="D24" i="5" s="1"/>
  <c r="B24" i="5"/>
  <c r="C23" i="5"/>
  <c r="D23" i="5" s="1"/>
  <c r="B23" i="5"/>
  <c r="C22" i="5"/>
  <c r="D22" i="5" s="1"/>
  <c r="O27" i="5" s="1"/>
  <c r="B22" i="5"/>
  <c r="D14" i="5"/>
  <c r="D13" i="5"/>
  <c r="P16" i="5"/>
  <c r="G12" i="5"/>
  <c r="G14" i="5" s="1"/>
  <c r="D12" i="5"/>
  <c r="D18" i="5" l="1"/>
  <c r="E26" i="5"/>
  <c r="F26" i="5" s="1"/>
  <c r="G26" i="5" s="1"/>
  <c r="D17" i="5"/>
  <c r="E22" i="5"/>
  <c r="F22" i="5" s="1"/>
  <c r="G33" i="5" s="1"/>
  <c r="O40" i="5"/>
  <c r="O47" i="5"/>
  <c r="E23" i="5"/>
  <c r="F23" i="5" s="1"/>
  <c r="G23" i="5" s="1"/>
  <c r="O28" i="5"/>
  <c r="O30" i="5"/>
  <c r="E28" i="5"/>
  <c r="F28" i="5" s="1"/>
  <c r="G28" i="5" s="1"/>
  <c r="O33" i="5"/>
  <c r="E30" i="5"/>
  <c r="F30" i="5" s="1"/>
  <c r="G30" i="5" s="1"/>
  <c r="O44" i="5"/>
  <c r="G17" i="5"/>
  <c r="G16" i="5"/>
  <c r="E27" i="5"/>
  <c r="F27" i="5" s="1"/>
  <c r="G27" i="5" s="1"/>
  <c r="O32" i="5"/>
  <c r="O34" i="5"/>
  <c r="O37" i="5"/>
  <c r="O41" i="5"/>
  <c r="O48" i="5"/>
  <c r="E31" i="5"/>
  <c r="F31" i="5" s="1"/>
  <c r="G31" i="5" s="1"/>
  <c r="O36" i="5"/>
  <c r="O38" i="5"/>
  <c r="O43" i="5"/>
  <c r="O45" i="5"/>
  <c r="E24" i="5"/>
  <c r="F24" i="5" s="1"/>
  <c r="G24" i="5" s="1"/>
  <c r="O29" i="5"/>
  <c r="O42" i="5"/>
  <c r="O46" i="5"/>
  <c r="G22" i="5" l="1"/>
  <c r="G36" i="5"/>
  <c r="G34" i="5"/>
  <c r="G37" i="5" s="1"/>
</calcChain>
</file>

<file path=xl/comments1.xml><?xml version="1.0" encoding="utf-8"?>
<comments xmlns="http://schemas.openxmlformats.org/spreadsheetml/2006/main">
  <authors>
    <author>Jhon F Wilches</author>
  </authors>
  <commentList>
    <comment ref="R10" authorId="0" shapeId="0">
      <text>
        <r>
          <rPr>
            <b/>
            <sz val="9"/>
            <color indexed="81"/>
            <rFont val="Tahoma"/>
            <family val="2"/>
          </rPr>
          <t>enganchar con la clasificación</t>
        </r>
      </text>
    </comment>
  </commentList>
</comments>
</file>

<file path=xl/sharedStrings.xml><?xml version="1.0" encoding="utf-8"?>
<sst xmlns="http://schemas.openxmlformats.org/spreadsheetml/2006/main" count="89" uniqueCount="80">
  <si>
    <t>%</t>
  </si>
  <si>
    <t>Código:</t>
  </si>
  <si>
    <t>Muestra de Humedad Obtenida de:</t>
  </si>
  <si>
    <t>Inalterado</t>
  </si>
  <si>
    <t>Antes del ensayo</t>
  </si>
  <si>
    <t>Remoldeado</t>
  </si>
  <si>
    <t>Después del Ensayo</t>
  </si>
  <si>
    <t>Compactado</t>
  </si>
  <si>
    <t>Recortes</t>
  </si>
  <si>
    <t>Muestra completa</t>
  </si>
  <si>
    <t>Cilíndrica</t>
  </si>
  <si>
    <t>Prismática</t>
  </si>
  <si>
    <t>Clasificación del suelo.</t>
  </si>
  <si>
    <t>Fecha de ejecución:</t>
  </si>
  <si>
    <t>DIMENSIONES DE LA PROBETA</t>
  </si>
  <si>
    <t>HUMEDAD DE LA MUESTRA</t>
  </si>
  <si>
    <t>Relación H/D</t>
  </si>
  <si>
    <t>TIEMPO</t>
  </si>
  <si>
    <t>CARGA</t>
  </si>
  <si>
    <t>DEFORMACIÓN</t>
  </si>
  <si>
    <t>AREA</t>
  </si>
  <si>
    <t xml:space="preserve">ESFUERZO </t>
  </si>
  <si>
    <t>Datos de entrada</t>
  </si>
  <si>
    <t>Deformación</t>
  </si>
  <si>
    <t>CORREGIDA</t>
  </si>
  <si>
    <t>CORREGIDO</t>
  </si>
  <si>
    <t>Carga</t>
  </si>
  <si>
    <t xml:space="preserve">Deformación </t>
  </si>
  <si>
    <t>unitaria</t>
  </si>
  <si>
    <t>kgf</t>
  </si>
  <si>
    <t>mm</t>
  </si>
  <si>
    <r>
      <t>cm</t>
    </r>
    <r>
      <rPr>
        <vertAlign val="superscript"/>
        <sz val="8"/>
        <rFont val="Arial"/>
        <family val="2"/>
      </rPr>
      <t>2</t>
    </r>
  </si>
  <si>
    <r>
      <t>Kg./cm</t>
    </r>
    <r>
      <rPr>
        <vertAlign val="superscript"/>
        <sz val="8"/>
        <rFont val="Arial"/>
        <family val="2"/>
      </rPr>
      <t>2</t>
    </r>
  </si>
  <si>
    <t>MPa</t>
  </si>
  <si>
    <t>N</t>
  </si>
  <si>
    <t>kN</t>
  </si>
  <si>
    <t>Resistencia a la compresión Inconfinada</t>
  </si>
  <si>
    <r>
      <t>q</t>
    </r>
    <r>
      <rPr>
        <vertAlign val="subscript"/>
        <sz val="9"/>
        <rFont val="Arial"/>
        <family val="2"/>
      </rPr>
      <t xml:space="preserve">u </t>
    </r>
    <r>
      <rPr>
        <sz val="9"/>
        <rFont val="Arial"/>
        <family val="2"/>
      </rPr>
      <t>(kg/cm</t>
    </r>
    <r>
      <rPr>
        <vertAlign val="superscript"/>
        <sz val="9"/>
        <rFont val="Arial"/>
        <family val="2"/>
      </rPr>
      <t>2</t>
    </r>
    <r>
      <rPr>
        <sz val="9"/>
        <rFont val="Arial"/>
        <family val="2"/>
      </rPr>
      <t>) =</t>
    </r>
  </si>
  <si>
    <r>
      <t>S</t>
    </r>
    <r>
      <rPr>
        <vertAlign val="subscript"/>
        <sz val="9"/>
        <rFont val="Arial"/>
        <family val="2"/>
      </rPr>
      <t xml:space="preserve">u </t>
    </r>
    <r>
      <rPr>
        <sz val="9"/>
        <rFont val="Arial"/>
        <family val="2"/>
      </rPr>
      <t>(kg/cm</t>
    </r>
    <r>
      <rPr>
        <vertAlign val="superscript"/>
        <sz val="9"/>
        <rFont val="Arial"/>
        <family val="2"/>
      </rPr>
      <t>2</t>
    </r>
    <r>
      <rPr>
        <sz val="9"/>
        <rFont val="Arial"/>
        <family val="2"/>
      </rPr>
      <t>) =</t>
    </r>
  </si>
  <si>
    <t>FIN DEL INFORME DE  ENSAYO</t>
  </si>
  <si>
    <t>Observaciones:</t>
  </si>
  <si>
    <t>ANTES</t>
  </si>
  <si>
    <t>DESPUES</t>
  </si>
  <si>
    <t>cm</t>
  </si>
  <si>
    <t>cm²</t>
  </si>
  <si>
    <t>m³</t>
  </si>
  <si>
    <t>D:Diámetro</t>
  </si>
  <si>
    <t>H:Altura</t>
  </si>
  <si>
    <r>
      <t>V</t>
    </r>
    <r>
      <rPr>
        <sz val="6"/>
        <rFont val="Arial"/>
        <family val="2"/>
      </rPr>
      <t>O</t>
    </r>
    <r>
      <rPr>
        <sz val="8"/>
        <rFont val="Arial"/>
        <family val="2"/>
      </rPr>
      <t>: Volumen</t>
    </r>
  </si>
  <si>
    <t>Tipo de Espécimen</t>
  </si>
  <si>
    <r>
      <t>A</t>
    </r>
    <r>
      <rPr>
        <sz val="6"/>
        <rFont val="Arial"/>
        <family val="2"/>
      </rPr>
      <t>O</t>
    </r>
    <r>
      <rPr>
        <sz val="8"/>
        <rFont val="Arial"/>
        <family val="2"/>
      </rPr>
      <t>: Área</t>
    </r>
  </si>
  <si>
    <t xml:space="preserve">Tipo de espécimen </t>
  </si>
  <si>
    <t xml:space="preserve">Forma del espécimen </t>
  </si>
  <si>
    <t>Clasificación SUSC</t>
  </si>
  <si>
    <t>Condición de falla</t>
  </si>
  <si>
    <t xml:space="preserve">Densidad agua                                  </t>
  </si>
  <si>
    <r>
      <t>Densidad húmeda</t>
    </r>
    <r>
      <rPr>
        <sz val="8"/>
        <rFont val="Symbol"/>
        <family val="1"/>
        <charset val="2"/>
      </rPr>
      <t xml:space="preserve"> g </t>
    </r>
    <r>
      <rPr>
        <vertAlign val="subscript"/>
        <sz val="8"/>
        <rFont val="Arial"/>
        <family val="2"/>
      </rPr>
      <t xml:space="preserve">T                                      </t>
    </r>
  </si>
  <si>
    <r>
      <t xml:space="preserve">Densidad seca </t>
    </r>
    <r>
      <rPr>
        <sz val="8"/>
        <rFont val="Symbol"/>
        <family val="1"/>
        <charset val="2"/>
      </rPr>
      <t xml:space="preserve">g </t>
    </r>
    <r>
      <rPr>
        <vertAlign val="subscript"/>
        <sz val="8"/>
        <rFont val="Arial"/>
        <family val="2"/>
      </rPr>
      <t xml:space="preserve">d                                          </t>
    </r>
  </si>
  <si>
    <t xml:space="preserve"> %</t>
  </si>
  <si>
    <t>g/cm³</t>
  </si>
  <si>
    <t>CÓDIGO: GLAB-FM-089</t>
  </si>
  <si>
    <t>Grado de saturación</t>
  </si>
  <si>
    <t xml:space="preserve">Gravedad específica </t>
  </si>
  <si>
    <r>
      <t>Resistencia al corte (S</t>
    </r>
    <r>
      <rPr>
        <b/>
        <vertAlign val="subscript"/>
        <sz val="8"/>
        <rFont val="Arial"/>
        <family val="2"/>
      </rPr>
      <t>U</t>
    </r>
    <r>
      <rPr>
        <b/>
        <sz val="8"/>
        <rFont val="Arial"/>
        <family val="2"/>
      </rPr>
      <t>)</t>
    </r>
  </si>
  <si>
    <t>Laboratorio de suelos, asfaltos y pavimentos de la UAERMV 
Sede de Producción Parque Minero Industrial El Mochuelo Kilometro 3 vía Pasquilla localidad Ciudad Bolívar, Bogotá D.C. - Colombia
Tel: 3779555 Ext. 1145   E- mail: p.laboratorio@umv.gov.co</t>
  </si>
  <si>
    <t>s</t>
  </si>
  <si>
    <t>Velocidad Promedio de deformación       cm/s</t>
  </si>
  <si>
    <t>Deformación en el instante de la falla       %</t>
  </si>
  <si>
    <t>Humedad Natural                        %</t>
  </si>
  <si>
    <t>Masa de la muestra seca           g</t>
  </si>
  <si>
    <t>Masa de la muestra húmeda      g</t>
  </si>
  <si>
    <t>Paginas</t>
  </si>
  <si>
    <t>Pagina</t>
  </si>
  <si>
    <t>de</t>
  </si>
  <si>
    <t>Pagina xx de xx</t>
  </si>
  <si>
    <t>VERSIÓN: 5</t>
  </si>
  <si>
    <t>FECHA DE APLICACIÓN: DICIEMBRE 2022</t>
  </si>
  <si>
    <t>INFORME DE ENSAYO
COMPRESIÓN INCONFINADA EN MUESTRAS DE SUELO INV E 152-13</t>
  </si>
  <si>
    <r>
      <t>S</t>
    </r>
    <r>
      <rPr>
        <vertAlign val="subscript"/>
        <sz val="9"/>
        <rFont val="Arial"/>
        <family val="2"/>
      </rPr>
      <t xml:space="preserve">u </t>
    </r>
    <r>
      <rPr>
        <sz val="9"/>
        <rFont val="Arial"/>
        <family val="2"/>
      </rPr>
      <t>(kPa)     =</t>
    </r>
  </si>
  <si>
    <r>
      <t>q</t>
    </r>
    <r>
      <rPr>
        <vertAlign val="subscript"/>
        <sz val="9"/>
        <rFont val="Arial"/>
        <family val="2"/>
      </rPr>
      <t xml:space="preserve">u </t>
    </r>
    <r>
      <rPr>
        <sz val="9"/>
        <rFont val="Arial"/>
        <family val="2"/>
      </rPr>
      <t>(kPa)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</si>
</sst>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1" formatCode="_-* #,##0_-;\-* #,##0_-;_-* &quot;-&quot;_-;_-@_-"/>
    <numFmt numFmtId="43" formatCode="_-* #,##0.00_-;\-* #,##0.00_-;_-* &quot;-&quot;??_-;_-@_-"/>
    <numFmt numFmtId="164" formatCode="&quot;$&quot;\ #,##0.00_);\(&quot;$&quot;\ #,##0.00\)"/>
    <numFmt numFmtId="165" formatCode="_(* #,##0_);_(* \(#,##0\);_(* &quot;-&quot;_);_(@_)"/>
    <numFmt numFmtId="166" formatCode="_(* #,##0.00_);_(* \(#,##0.00\);_(* &quot;-&quot;??_);_(@_)"/>
    <numFmt numFmtId="167" formatCode="0.0"/>
    <numFmt numFmtId="168" formatCode="_([$€]* #,##0.00_);_([$€]* \(#,##0.00\);_([$€]* &quot;-&quot;??_);_(@_)"/>
    <numFmt numFmtId="169" formatCode="0.000"/>
    <numFmt numFmtId="170" formatCode="#,##0\ &quot;$&quot;;\-#,##0\ &quot;$&quot;"/>
    <numFmt numFmtId="171" formatCode="0.0000"/>
    <numFmt numFmtId="172" formatCode="_(* #,##0.00000_);_(* \(#,##0.00000\);_(* &quot;-&quot;??_);_(@_)"/>
    <numFmt numFmtId="173" formatCode="#,"/>
    <numFmt numFmtId="174" formatCode="_(&quot;$&quot;* #,##0_);_(&quot;$&quot;* \(#,##0\);_(&quot;$&quot;* &quot;-&quot;_);_(@_)"/>
    <numFmt numFmtId="175" formatCode="_ [$€-2]\ * #,##0.00_ ;_ [$€-2]\ * \-#,##0.00_ ;_ [$€-2]\ * &quot;-&quot;??_ "/>
    <numFmt numFmtId="176" formatCode="_(&quot;€&quot;* #,##0.00_);_(&quot;€&quot;* \(#,##0.00\);_(&quot;€&quot;* &quot;-&quot;??_);_(@_)"/>
    <numFmt numFmtId="177" formatCode="#,##0\ &quot;$&quot;;[Red]\-#,##0\ &quot;$&quot;"/>
    <numFmt numFmtId="178" formatCode="_-* #,##0\ _P_t_s_-;\-* #,##0\ _P_t_s_-;_-* &quot;-&quot;??\ _P_t_s_-;_-@_-"/>
    <numFmt numFmtId="179" formatCode="_(* #,##0.000_);_(* \(#,##0.000\);_(* &quot;-&quot;??_);_(@_)"/>
    <numFmt numFmtId="180" formatCode="_ * #,##0.00_ ;_ * \-#,##0.00_ ;_ * &quot;-&quot;??_ ;_ @_ "/>
    <numFmt numFmtId="181" formatCode="_-* #,##0.0\ _P_t_s_-;\-* #,##0.0\ _P_t_s_-;_-* &quot;-&quot;??\ _P_t_s_-;_-@_-"/>
    <numFmt numFmtId="182" formatCode="_ * #,##0_ ;_ * \-#,##0_ ;_ * &quot;-&quot;_ ;_ @_ "/>
    <numFmt numFmtId="183" formatCode="&quot;$&quot;#,##0\ ;\(&quot;$&quot;#,##0\)"/>
    <numFmt numFmtId="184" formatCode="General_)"/>
    <numFmt numFmtId="185" formatCode="#,##0.00\ &quot;$&quot;;\-#,##0.00\ &quot;$&quot;"/>
  </numFmts>
  <fonts count="67">
    <font>
      <sz val="11"/>
      <color theme="1"/>
      <name val="Calibri"/>
      <family val="2"/>
      <scheme val="minor"/>
    </font>
    <font>
      <sz val="11"/>
      <color theme="1"/>
      <name val="Calibri"/>
      <family val="2"/>
      <scheme val="minor"/>
    </font>
    <font>
      <sz val="10"/>
      <name val="Arial"/>
      <family val="2"/>
    </font>
    <font>
      <sz val="9"/>
      <name val="Arial"/>
      <family val="2"/>
    </font>
    <font>
      <sz val="12"/>
      <name val="Arial"/>
      <family val="2"/>
    </font>
    <font>
      <u/>
      <sz val="8.5"/>
      <color indexed="12"/>
      <name val="Times New Roman"/>
      <family val="1"/>
    </font>
    <font>
      <u/>
      <sz val="11"/>
      <color theme="10"/>
      <name val="Calibri"/>
      <family val="2"/>
    </font>
    <font>
      <u/>
      <sz val="11"/>
      <color theme="10"/>
      <name val="Arial"/>
      <family val="2"/>
    </font>
    <font>
      <u/>
      <sz val="10"/>
      <color indexed="12"/>
      <name val="Arial"/>
      <family val="2"/>
    </font>
    <font>
      <sz val="12"/>
      <name val="Times New Roman"/>
      <family val="1"/>
    </font>
    <font>
      <sz val="10"/>
      <name val="Arial Rounded MT Bold"/>
      <family val="2"/>
    </font>
    <font>
      <sz val="8"/>
      <name val="Arial"/>
      <family val="2"/>
    </font>
    <font>
      <b/>
      <sz val="8"/>
      <name val="Arial"/>
      <family val="2"/>
    </font>
    <font>
      <vertAlign val="superscript"/>
      <sz val="8"/>
      <name val="Arial"/>
      <family val="2"/>
    </font>
    <font>
      <sz val="10"/>
      <name val="MS Sans Serif"/>
      <family val="2"/>
    </font>
    <font>
      <sz val="8"/>
      <name val="Symbol"/>
      <family val="1"/>
      <charset val="2"/>
    </font>
    <font>
      <vertAlign val="subscript"/>
      <sz val="8"/>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
      <color indexed="16"/>
      <name val="Courier"/>
      <family val="3"/>
    </font>
    <font>
      <sz val="10"/>
      <color indexed="24"/>
      <name val="Modern"/>
      <family val="3"/>
      <charset val="255"/>
    </font>
    <font>
      <sz val="10"/>
      <name val="Helv"/>
    </font>
    <font>
      <b/>
      <sz val="11"/>
      <color indexed="56"/>
      <name val="Calibri"/>
      <family val="2"/>
    </font>
    <font>
      <sz val="11"/>
      <color indexed="62"/>
      <name val="Calibri"/>
      <family val="2"/>
    </font>
    <font>
      <vertAlign val="subscript"/>
      <sz val="11"/>
      <color theme="1"/>
      <name val="Calibri"/>
      <family val="2"/>
      <scheme val="minor"/>
    </font>
    <font>
      <vertAlign val="subscript"/>
      <sz val="11"/>
      <color indexed="8"/>
      <name val="Calibri"/>
      <family val="2"/>
    </font>
    <font>
      <vertAlign val="subscript"/>
      <sz val="10"/>
      <name val="Tahoma"/>
      <family val="2"/>
    </font>
    <font>
      <i/>
      <sz val="11"/>
      <color indexed="23"/>
      <name val="Calibri"/>
      <family val="2"/>
    </font>
    <font>
      <i/>
      <sz val="1"/>
      <color indexed="16"/>
      <name val="Courier"/>
      <family val="3"/>
    </font>
    <font>
      <b/>
      <sz val="10"/>
      <color indexed="24"/>
      <name val="Modern"/>
      <family val="3"/>
      <charset val="255"/>
    </font>
    <font>
      <b/>
      <sz val="18"/>
      <color indexed="22"/>
      <name val="Arial"/>
      <family val="2"/>
    </font>
    <font>
      <b/>
      <sz val="15"/>
      <color indexed="56"/>
      <name val="Calibri"/>
      <family val="2"/>
    </font>
    <font>
      <sz val="8"/>
      <color indexed="24"/>
      <name val="Arial"/>
      <family val="2"/>
    </font>
    <font>
      <b/>
      <sz val="12"/>
      <color indexed="22"/>
      <name val="Arial"/>
      <family val="2"/>
    </font>
    <font>
      <b/>
      <sz val="13"/>
      <color indexed="56"/>
      <name val="Calibri"/>
      <family val="2"/>
    </font>
    <font>
      <b/>
      <sz val="1"/>
      <color indexed="16"/>
      <name val="Courier"/>
      <family val="3"/>
    </font>
    <font>
      <sz val="10"/>
      <color indexed="24"/>
      <name val="Arial"/>
      <family val="2"/>
    </font>
    <font>
      <sz val="11"/>
      <color indexed="60"/>
      <name val="Calibri"/>
      <family val="2"/>
    </font>
    <font>
      <sz val="8"/>
      <name val="Courier"/>
      <family val="3"/>
    </font>
    <font>
      <sz val="16"/>
      <name val="ALLWORK"/>
    </font>
    <font>
      <b/>
      <sz val="11"/>
      <color indexed="63"/>
      <name val="Calibri"/>
      <family val="2"/>
    </font>
    <font>
      <sz val="10"/>
      <color indexed="10"/>
      <name val="Arial"/>
      <family val="2"/>
    </font>
    <font>
      <sz val="11"/>
      <color indexed="10"/>
      <name val="Calibri"/>
      <family val="2"/>
    </font>
    <font>
      <b/>
      <sz val="18"/>
      <color indexed="56"/>
      <name val="Cambria"/>
      <family val="2"/>
    </font>
    <font>
      <b/>
      <sz val="11"/>
      <color indexed="8"/>
      <name val="Calibri"/>
      <family val="2"/>
    </font>
    <font>
      <b/>
      <i/>
      <sz val="10"/>
      <name val="Arial"/>
      <family val="2"/>
    </font>
    <font>
      <sz val="10"/>
      <name val="Times New Roman"/>
      <family val="1"/>
    </font>
    <font>
      <sz val="7"/>
      <color theme="0" tint="-0.499984740745262"/>
      <name val="Arial"/>
      <family val="2"/>
    </font>
    <font>
      <b/>
      <i/>
      <sz val="12"/>
      <name val="Arial"/>
      <family val="2"/>
    </font>
    <font>
      <b/>
      <sz val="10"/>
      <name val="Arial"/>
      <family val="2"/>
    </font>
    <font>
      <vertAlign val="subscript"/>
      <sz val="9"/>
      <name val="Arial"/>
      <family val="2"/>
    </font>
    <font>
      <vertAlign val="superscript"/>
      <sz val="9"/>
      <name val="Arial"/>
      <family val="2"/>
    </font>
    <font>
      <b/>
      <sz val="9"/>
      <name val="Arial"/>
      <family val="2"/>
    </font>
    <font>
      <b/>
      <vertAlign val="subscript"/>
      <sz val="8"/>
      <name val="Arial"/>
      <family val="2"/>
    </font>
    <font>
      <i/>
      <sz val="10"/>
      <name val="Arial"/>
      <family val="2"/>
    </font>
    <font>
      <b/>
      <sz val="9"/>
      <color indexed="81"/>
      <name val="Tahoma"/>
      <family val="2"/>
    </font>
    <font>
      <sz val="10"/>
      <color theme="0" tint="-0.14999847407452621"/>
      <name val="Arial"/>
      <family val="2"/>
    </font>
    <font>
      <sz val="6"/>
      <name val="Arial"/>
      <family val="2"/>
    </font>
    <font>
      <sz val="10"/>
      <color theme="0" tint="-0.499984740745262"/>
      <name val="Arial"/>
      <family val="2"/>
    </font>
    <font>
      <b/>
      <sz val="12"/>
      <name val="Arial"/>
      <family val="2"/>
    </font>
    <font>
      <i/>
      <sz val="8"/>
      <name val="Arial"/>
      <family val="2"/>
    </font>
    <font>
      <b/>
      <i/>
      <sz val="9"/>
      <name val="Arial"/>
      <family val="2"/>
    </font>
  </fonts>
  <fills count="3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indexed="13"/>
        <bgColor indexed="64"/>
      </patternFill>
    </fill>
    <fill>
      <patternFill patternType="solid">
        <fgColor indexed="47"/>
        <bgColor indexed="64"/>
      </patternFill>
    </fill>
    <fill>
      <patternFill patternType="solid">
        <fgColor indexed="1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30"/>
      </bottom>
      <diagonal/>
    </border>
    <border>
      <left/>
      <right/>
      <top/>
      <bottom style="thick">
        <color indexed="6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dashed">
        <color theme="0" tint="-0.14996795556505021"/>
      </bottom>
      <diagonal/>
    </border>
    <border>
      <left/>
      <right style="dashed">
        <color theme="0" tint="-0.14996795556505021"/>
      </right>
      <top/>
      <bottom style="dashed">
        <color theme="0" tint="-0.14996795556505021"/>
      </bottom>
      <diagonal/>
    </border>
    <border>
      <left style="dashed">
        <color theme="0" tint="-0.14996795556505021"/>
      </left>
      <right style="thin">
        <color indexed="64"/>
      </right>
      <top/>
      <bottom style="dashed">
        <color theme="0" tint="-0.14993743705557422"/>
      </bottom>
      <diagonal/>
    </border>
    <border>
      <left style="thin">
        <color indexed="64"/>
      </left>
      <right/>
      <top style="dashed">
        <color theme="0" tint="-0.14996795556505021"/>
      </top>
      <bottom style="dashed">
        <color theme="0" tint="-0.14996795556505021"/>
      </bottom>
      <diagonal/>
    </border>
    <border>
      <left/>
      <right style="dashed">
        <color theme="0" tint="-0.14996795556505021"/>
      </right>
      <top style="dashed">
        <color theme="0" tint="-0.14996795556505021"/>
      </top>
      <bottom style="dashed">
        <color theme="0" tint="-0.14996795556505021"/>
      </bottom>
      <diagonal/>
    </border>
    <border>
      <left style="dashed">
        <color theme="0" tint="-0.14996795556505021"/>
      </left>
      <right style="thin">
        <color indexed="64"/>
      </right>
      <top style="dashed">
        <color theme="0" tint="-0.14996795556505021"/>
      </top>
      <bottom style="dashed">
        <color theme="0" tint="-0.14996795556505021"/>
      </bottom>
      <diagonal/>
    </border>
    <border>
      <left style="dashed">
        <color theme="0" tint="-0.14996795556505021"/>
      </left>
      <right style="thin">
        <color indexed="64"/>
      </right>
      <top style="dashed">
        <color theme="0" tint="-0.14993743705557422"/>
      </top>
      <bottom style="dashed">
        <color theme="0" tint="-0.14993743705557422"/>
      </bottom>
      <diagonal/>
    </border>
    <border>
      <left style="thin">
        <color indexed="64"/>
      </left>
      <right/>
      <top style="dashed">
        <color theme="0" tint="-0.14996795556505021"/>
      </top>
      <bottom style="thin">
        <color indexed="64"/>
      </bottom>
      <diagonal/>
    </border>
    <border>
      <left/>
      <right style="dashed">
        <color theme="0" tint="-0.14996795556505021"/>
      </right>
      <top style="dashed">
        <color theme="0" tint="-0.14996795556505021"/>
      </top>
      <bottom style="thin">
        <color indexed="64"/>
      </bottom>
      <diagonal/>
    </border>
    <border>
      <left style="dashed">
        <color theme="0" tint="-0.14996795556505021"/>
      </left>
      <right style="thin">
        <color indexed="64"/>
      </right>
      <top style="dashed">
        <color theme="0" tint="-0.14993743705557422"/>
      </top>
      <bottom style="thin">
        <color indexed="64"/>
      </bottom>
      <diagonal/>
    </border>
    <border>
      <left style="thin">
        <color indexed="64"/>
      </left>
      <right/>
      <top style="thin">
        <color indexed="64"/>
      </top>
      <bottom style="dashed">
        <color theme="0" tint="-0.14996795556505021"/>
      </bottom>
      <diagonal/>
    </border>
    <border>
      <left/>
      <right style="dashed">
        <color theme="0" tint="-0.14996795556505021"/>
      </right>
      <top style="thin">
        <color indexed="64"/>
      </top>
      <bottom style="dashed">
        <color theme="0" tint="-0.14996795556505021"/>
      </bottom>
      <diagonal/>
    </border>
    <border>
      <left style="dashed">
        <color theme="0" tint="-0.14996795556505021"/>
      </left>
      <right style="thin">
        <color indexed="64"/>
      </right>
      <top style="thin">
        <color indexed="64"/>
      </top>
      <bottom style="dashed">
        <color theme="0" tint="-0.14993743705557422"/>
      </bottom>
      <diagonal/>
    </border>
    <border>
      <left style="hair">
        <color indexed="64"/>
      </left>
      <right style="hair">
        <color indexed="64"/>
      </right>
      <top style="hair">
        <color indexed="64"/>
      </top>
      <bottom style="hair">
        <color indexed="64"/>
      </bottom>
      <diagonal/>
    </border>
    <border>
      <left style="dashed">
        <color theme="0" tint="-0.14996795556505021"/>
      </left>
      <right style="thin">
        <color indexed="64"/>
      </right>
      <top style="thin">
        <color indexed="64"/>
      </top>
      <bottom style="dashed">
        <color theme="0" tint="-0.14996795556505021"/>
      </bottom>
      <diagonal/>
    </border>
    <border>
      <left style="dashed">
        <color theme="0" tint="-0.14996795556505021"/>
      </left>
      <right style="thin">
        <color indexed="64"/>
      </right>
      <top/>
      <bottom style="thin">
        <color indexed="64"/>
      </bottom>
      <diagonal/>
    </border>
    <border>
      <left style="thin">
        <color indexed="64"/>
      </left>
      <right style="dashed">
        <color theme="0" tint="-0.14996795556505021"/>
      </right>
      <top style="thin">
        <color indexed="64"/>
      </top>
      <bottom style="dashed">
        <color theme="0" tint="-0.14996795556505021"/>
      </bottom>
      <diagonal/>
    </border>
    <border>
      <left style="dashed">
        <color theme="0" tint="-0.14996795556505021"/>
      </left>
      <right style="dashed">
        <color theme="0" tint="-0.14996795556505021"/>
      </right>
      <top style="thin">
        <color indexed="64"/>
      </top>
      <bottom style="dashed">
        <color theme="0" tint="-0.14996795556505021"/>
      </bottom>
      <diagonal/>
    </border>
    <border>
      <left style="thin">
        <color indexed="64"/>
      </left>
      <right style="dashed">
        <color theme="0" tint="-0.14996795556505021"/>
      </right>
      <top style="dashed">
        <color theme="0" tint="-0.14996795556505021"/>
      </top>
      <bottom style="dashed">
        <color theme="0" tint="-0.14996795556505021"/>
      </bottom>
      <diagonal/>
    </border>
    <border>
      <left style="dashed">
        <color theme="0" tint="-0.14996795556505021"/>
      </left>
      <right style="dashed">
        <color theme="0" tint="-0.14996795556505021"/>
      </right>
      <top style="dashed">
        <color theme="0" tint="-0.14996795556505021"/>
      </top>
      <bottom style="dashed">
        <color theme="0" tint="-0.14996795556505021"/>
      </bottom>
      <diagonal/>
    </border>
    <border>
      <left style="dashed">
        <color theme="0" tint="-0.14996795556505021"/>
      </left>
      <right style="thin">
        <color indexed="64"/>
      </right>
      <top style="thin">
        <color indexed="64"/>
      </top>
      <bottom/>
      <diagonal/>
    </border>
    <border>
      <left/>
      <right/>
      <top style="double">
        <color indexed="64"/>
      </top>
      <bottom/>
      <diagonal/>
    </border>
    <border>
      <left style="thin">
        <color indexed="64"/>
      </left>
      <right/>
      <top/>
      <bottom style="dashed">
        <color theme="0" tint="-0.24994659260841701"/>
      </bottom>
      <diagonal/>
    </border>
    <border>
      <left/>
      <right/>
      <top/>
      <bottom style="dashed">
        <color theme="0" tint="-0.24994659260841701"/>
      </bottom>
      <diagonal/>
    </border>
    <border>
      <left/>
      <right style="thin">
        <color indexed="64"/>
      </right>
      <top/>
      <bottom style="dashed">
        <color theme="0" tint="-0.24994659260841701"/>
      </bottom>
      <diagonal/>
    </border>
    <border>
      <left style="thin">
        <color indexed="64"/>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indexed="64"/>
      </right>
      <top style="dashed">
        <color theme="0" tint="-0.24994659260841701"/>
      </top>
      <bottom style="dashed">
        <color theme="0" tint="-0.24994659260841701"/>
      </bottom>
      <diagonal/>
    </border>
    <border>
      <left style="thin">
        <color indexed="64"/>
      </left>
      <right/>
      <top style="dashed">
        <color theme="0" tint="-0.24994659260841701"/>
      </top>
      <bottom style="thin">
        <color indexed="64"/>
      </bottom>
      <diagonal/>
    </border>
    <border>
      <left/>
      <right/>
      <top style="dashed">
        <color theme="0" tint="-0.24994659260841701"/>
      </top>
      <bottom style="thin">
        <color indexed="64"/>
      </bottom>
      <diagonal/>
    </border>
    <border>
      <left/>
      <right style="thin">
        <color indexed="64"/>
      </right>
      <top style="dashed">
        <color theme="0" tint="-0.24994659260841701"/>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ashed">
        <color theme="0" tint="-0.14996795556505021"/>
      </right>
      <top/>
      <bottom style="thin">
        <color indexed="64"/>
      </bottom>
      <diagonal/>
    </border>
    <border>
      <left style="thin">
        <color indexed="64"/>
      </left>
      <right/>
      <top/>
      <bottom style="double">
        <color indexed="64"/>
      </bottom>
      <diagonal/>
    </border>
  </borders>
  <cellStyleXfs count="539">
    <xf numFmtId="0" fontId="0" fillId="0" borderId="0"/>
    <xf numFmtId="0" fontId="2" fillId="0" borderId="0"/>
    <xf numFmtId="0" fontId="2" fillId="0" borderId="0"/>
    <xf numFmtId="0" fontId="2" fillId="0" borderId="0"/>
    <xf numFmtId="0" fontId="1" fillId="0" borderId="0"/>
    <xf numFmtId="168" fontId="4" fillId="0" borderId="0" applyFon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 fillId="0" borderId="0"/>
    <xf numFmtId="0" fontId="2" fillId="0" borderId="0"/>
    <xf numFmtId="0" fontId="2"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0" fillId="0" borderId="0"/>
    <xf numFmtId="0" fontId="2" fillId="0" borderId="0"/>
    <xf numFmtId="0" fontId="4" fillId="0" borderId="0"/>
    <xf numFmtId="0" fontId="10" fillId="0" borderId="0"/>
    <xf numFmtId="0" fontId="10" fillId="0" borderId="0"/>
    <xf numFmtId="0" fontId="4"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4" fillId="0" borderId="0"/>
    <xf numFmtId="0" fontId="14" fillId="0" borderId="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1" fillId="22" borderId="16" applyNumberFormat="0" applyAlignment="0" applyProtection="0"/>
    <xf numFmtId="0" fontId="21" fillId="22" borderId="16" applyNumberFormat="0" applyAlignment="0" applyProtection="0"/>
    <xf numFmtId="0" fontId="21" fillId="22" borderId="16" applyNumberFormat="0" applyAlignment="0" applyProtection="0"/>
    <xf numFmtId="0" fontId="21" fillId="22" borderId="16" applyNumberFormat="0" applyAlignment="0" applyProtection="0"/>
    <xf numFmtId="0" fontId="22" fillId="23" borderId="17" applyNumberFormat="0" applyAlignment="0" applyProtection="0"/>
    <xf numFmtId="0" fontId="22" fillId="23" borderId="17" applyNumberFormat="0" applyAlignment="0" applyProtection="0"/>
    <xf numFmtId="0" fontId="23" fillId="0" borderId="18" applyNumberFormat="0" applyFill="0" applyAlignment="0" applyProtection="0"/>
    <xf numFmtId="0" fontId="23" fillId="0" borderId="18" applyNumberFormat="0" applyFill="0" applyAlignment="0" applyProtection="0"/>
    <xf numFmtId="0" fontId="22" fillId="23" borderId="17" applyNumberFormat="0" applyAlignment="0" applyProtection="0"/>
    <xf numFmtId="0" fontId="22" fillId="23" borderId="17" applyNumberFormat="0" applyAlignment="0" applyProtection="0"/>
    <xf numFmtId="170" fontId="2" fillId="0" borderId="10">
      <alignment horizontal="right"/>
    </xf>
    <xf numFmtId="2" fontId="11" fillId="0" borderId="0"/>
    <xf numFmtId="169" fontId="11" fillId="0" borderId="0"/>
    <xf numFmtId="171" fontId="12" fillId="0" borderId="0"/>
    <xf numFmtId="172" fontId="2" fillId="0" borderId="10">
      <alignment horizontal="right"/>
    </xf>
    <xf numFmtId="173" fontId="24" fillId="0" borderId="0">
      <protection locked="0"/>
    </xf>
    <xf numFmtId="165" fontId="4" fillId="0" borderId="0" applyFont="0" applyFill="0" applyBorder="0" applyAlignment="0" applyProtection="0"/>
    <xf numFmtId="3" fontId="25" fillId="0" borderId="0" applyFont="0" applyFill="0" applyBorder="0" applyAlignment="0" applyProtection="0"/>
    <xf numFmtId="0" fontId="26" fillId="0" borderId="0"/>
    <xf numFmtId="0" fontId="26" fillId="0" borderId="0"/>
    <xf numFmtId="0" fontId="26" fillId="0" borderId="0"/>
    <xf numFmtId="0" fontId="26" fillId="0" borderId="0"/>
    <xf numFmtId="173" fontId="24" fillId="0" borderId="0">
      <protection locked="0"/>
    </xf>
    <xf numFmtId="174" fontId="4" fillId="0" borderId="0" applyFont="0" applyFill="0" applyBorder="0" applyAlignment="0" applyProtection="0"/>
    <xf numFmtId="164" fontId="2" fillId="0" borderId="0" applyFont="0" applyFill="0" applyBorder="0" applyAlignment="0" applyProtection="0"/>
    <xf numFmtId="173" fontId="24" fillId="0" borderId="0">
      <protection locked="0"/>
    </xf>
    <xf numFmtId="0" fontId="26" fillId="0" borderId="0"/>
    <xf numFmtId="0" fontId="27" fillId="0" borderId="0" applyNumberFormat="0" applyFill="0" applyBorder="0" applyAlignment="0" applyProtection="0"/>
    <xf numFmtId="0" fontId="27" fillId="0" borderId="0" applyNumberFormat="0" applyFill="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28" fillId="9" borderId="16" applyNumberFormat="0" applyAlignment="0" applyProtection="0"/>
    <xf numFmtId="0" fontId="28" fillId="9" borderId="16" applyNumberFormat="0" applyAlignment="0" applyProtection="0"/>
    <xf numFmtId="0" fontId="29" fillId="8" borderId="19" applyFill="0" applyBorder="0" applyAlignment="0" applyProtection="0"/>
    <xf numFmtId="0" fontId="30" fillId="8" borderId="19" applyFont="0" applyFill="0" applyBorder="0" applyAlignment="0" applyProtection="0"/>
    <xf numFmtId="0" fontId="31" fillId="24" borderId="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3" fontId="24" fillId="0" borderId="0">
      <protection locked="0"/>
    </xf>
    <xf numFmtId="173" fontId="24" fillId="0" borderId="0">
      <protection locked="0"/>
    </xf>
    <xf numFmtId="173" fontId="33" fillId="0" borderId="0">
      <protection locked="0"/>
    </xf>
    <xf numFmtId="173" fontId="24" fillId="0" borderId="0">
      <protection locked="0"/>
    </xf>
    <xf numFmtId="173" fontId="24" fillId="0" borderId="0">
      <protection locked="0"/>
    </xf>
    <xf numFmtId="173" fontId="24" fillId="0" borderId="0">
      <protection locked="0"/>
    </xf>
    <xf numFmtId="173" fontId="33" fillId="0" borderId="0">
      <protection locked="0"/>
    </xf>
    <xf numFmtId="173" fontId="24" fillId="0" borderId="0">
      <protection locked="0"/>
    </xf>
    <xf numFmtId="0" fontId="20" fillId="6" borderId="0" applyNumberFormat="0" applyBorder="0" applyAlignment="0" applyProtection="0"/>
    <xf numFmtId="0" fontId="20" fillId="6" borderId="0" applyNumberFormat="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20"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21" applyNumberFormat="0" applyFill="0" applyAlignment="0" applyProtection="0"/>
    <xf numFmtId="0" fontId="27" fillId="0" borderId="19" applyNumberFormat="0" applyFill="0" applyAlignment="0" applyProtection="0"/>
    <xf numFmtId="0" fontId="27" fillId="0" borderId="1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173" fontId="40" fillId="0" borderId="0">
      <protection locked="0"/>
    </xf>
    <xf numFmtId="173" fontId="40" fillId="0" borderId="0">
      <protection locked="0"/>
    </xf>
    <xf numFmtId="0" fontId="19" fillId="5" borderId="0" applyNumberFormat="0" applyBorder="0" applyAlignment="0" applyProtection="0"/>
    <xf numFmtId="0" fontId="19" fillId="5" borderId="0" applyNumberFormat="0" applyBorder="0" applyAlignment="0" applyProtection="0"/>
    <xf numFmtId="0" fontId="28" fillId="9" borderId="16" applyNumberFormat="0" applyAlignment="0" applyProtection="0"/>
    <xf numFmtId="0" fontId="28" fillId="9" borderId="16" applyNumberFormat="0" applyAlignment="0" applyProtection="0"/>
    <xf numFmtId="0" fontId="23" fillId="0" borderId="18" applyNumberFormat="0" applyFill="0" applyAlignment="0" applyProtection="0"/>
    <xf numFmtId="0" fontId="23" fillId="0" borderId="18" applyNumberFormat="0" applyFill="0" applyAlignment="0" applyProtection="0"/>
    <xf numFmtId="177" fontId="2" fillId="0" borderId="0">
      <alignment horizontal="right"/>
    </xf>
    <xf numFmtId="178" fontId="2" fillId="0" borderId="0" applyFont="0" applyFill="0" applyBorder="0" applyAlignment="0">
      <alignment horizontal="center"/>
    </xf>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66" fontId="2" fillId="0" borderId="0" applyFont="0" applyFill="0" applyBorder="0" applyAlignment="0" applyProtection="0"/>
    <xf numFmtId="180" fontId="2" fillId="0" borderId="0" applyFont="0" applyFill="0" applyBorder="0" applyAlignment="0" applyProtection="0"/>
    <xf numFmtId="166" fontId="2" fillId="0" borderId="0" applyFont="0" applyFill="0" applyBorder="0" applyAlignment="0" applyProtection="0"/>
    <xf numFmtId="180"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1" fontId="2" fillId="0" borderId="0">
      <alignment horizontal="right"/>
    </xf>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6" fontId="2" fillId="0" borderId="0" applyFont="0" applyFill="0" applyBorder="0" applyAlignment="0" applyProtection="0"/>
    <xf numFmtId="182"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83" fontId="41" fillId="0" borderId="0" applyFont="0" applyFill="0" applyBorder="0" applyAlignment="0" applyProtection="0"/>
    <xf numFmtId="0" fontId="42" fillId="25" borderId="0" applyNumberFormat="0" applyBorder="0" applyAlignment="0" applyProtection="0"/>
    <xf numFmtId="0" fontId="42" fillId="25" borderId="0" applyNumberFormat="0" applyBorder="0" applyAlignment="0" applyProtection="0"/>
    <xf numFmtId="184" fontId="43" fillId="0" borderId="0"/>
    <xf numFmtId="185" fontId="2" fillId="0" borderId="0" applyFont="0" applyFill="0" applyBorder="0" applyAlignment="0">
      <alignment horizontal="center"/>
    </xf>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2" fillId="0" borderId="0"/>
    <xf numFmtId="0" fontId="1" fillId="0" borderId="0"/>
    <xf numFmtId="0" fontId="44" fillId="0" borderId="0"/>
    <xf numFmtId="0" fontId="1" fillId="0" borderId="0"/>
    <xf numFmtId="0" fontId="17" fillId="0" borderId="0"/>
    <xf numFmtId="0" fontId="17" fillId="0" borderId="0"/>
    <xf numFmtId="0" fontId="17"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4"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6" borderId="22" applyNumberFormat="0" applyFont="0" applyAlignment="0" applyProtection="0"/>
    <xf numFmtId="0" fontId="2" fillId="26" borderId="22" applyNumberFormat="0" applyFont="0" applyAlignment="0" applyProtection="0"/>
    <xf numFmtId="0" fontId="2" fillId="26" borderId="22" applyNumberFormat="0" applyFont="0" applyAlignment="0" applyProtection="0"/>
    <xf numFmtId="0" fontId="45" fillId="22" borderId="23" applyNumberFormat="0" applyAlignment="0" applyProtection="0"/>
    <xf numFmtId="0" fontId="45" fillId="22" borderId="23" applyNumberFormat="0" applyAlignment="0" applyProtection="0"/>
    <xf numFmtId="0" fontId="26" fillId="0" borderId="0"/>
    <xf numFmtId="173" fontId="24"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46" fillId="0" borderId="0">
      <alignment vertical="top"/>
    </xf>
    <xf numFmtId="0" fontId="45" fillId="22" borderId="23" applyNumberFormat="0" applyAlignment="0" applyProtection="0"/>
    <xf numFmtId="0" fontId="45" fillId="22" borderId="23" applyNumberFormat="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36" fillId="0" borderId="20" applyNumberFormat="0" applyFill="0" applyAlignment="0" applyProtection="0"/>
    <xf numFmtId="0" fontId="36" fillId="0" borderId="20"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7" fillId="0" borderId="19" applyNumberFormat="0" applyFill="0" applyAlignment="0" applyProtection="0"/>
    <xf numFmtId="0" fontId="27" fillId="0" borderId="19"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24"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1" fillId="0" borderId="0"/>
  </cellStyleXfs>
  <cellXfs count="240">
    <xf numFmtId="0" fontId="0" fillId="0" borderId="0" xfId="0"/>
    <xf numFmtId="0" fontId="12" fillId="0" borderId="12" xfId="462" applyFont="1" applyBorder="1" applyAlignment="1" applyProtection="1">
      <alignment vertical="center"/>
    </xf>
    <xf numFmtId="0" fontId="50" fillId="0" borderId="14" xfId="21" applyFont="1" applyFill="1" applyBorder="1" applyAlignment="1" applyProtection="1">
      <alignment vertical="center"/>
    </xf>
    <xf numFmtId="0" fontId="50" fillId="0" borderId="0" xfId="21" applyFont="1" applyFill="1" applyBorder="1" applyAlignment="1" applyProtection="1">
      <alignment vertical="center"/>
    </xf>
    <xf numFmtId="0" fontId="2" fillId="0" borderId="0" xfId="21" applyFill="1" applyProtection="1"/>
    <xf numFmtId="0" fontId="2" fillId="0" borderId="0" xfId="21" applyProtection="1"/>
    <xf numFmtId="0" fontId="12" fillId="0" borderId="7" xfId="462" applyFont="1" applyBorder="1" applyAlignment="1" applyProtection="1">
      <alignment vertical="center"/>
    </xf>
    <xf numFmtId="0" fontId="53" fillId="0" borderId="0" xfId="21" applyFont="1" applyFill="1" applyBorder="1" applyAlignment="1" applyProtection="1">
      <alignment vertical="center"/>
    </xf>
    <xf numFmtId="0" fontId="12" fillId="0" borderId="11" xfId="462" applyFont="1" applyBorder="1" applyAlignment="1" applyProtection="1">
      <alignment vertical="center"/>
    </xf>
    <xf numFmtId="0" fontId="2" fillId="0" borderId="0" xfId="21" applyFill="1" applyBorder="1" applyAlignment="1" applyProtection="1"/>
    <xf numFmtId="0" fontId="11" fillId="3" borderId="25" xfId="21" applyFont="1" applyFill="1" applyBorder="1" applyAlignment="1" applyProtection="1">
      <alignment vertical="center" wrapText="1"/>
    </xf>
    <xf numFmtId="0" fontId="2" fillId="3" borderId="26" xfId="21" applyFill="1" applyBorder="1" applyAlignment="1" applyProtection="1">
      <alignment horizontal="center" vertical="center"/>
    </xf>
    <xf numFmtId="0" fontId="11" fillId="3" borderId="13" xfId="538" applyFont="1" applyFill="1" applyBorder="1" applyAlignment="1" applyProtection="1">
      <alignment horizontal="left" vertical="center" wrapText="1"/>
      <protection locked="0"/>
    </xf>
    <xf numFmtId="0" fontId="11" fillId="3" borderId="27" xfId="21" applyFont="1" applyFill="1" applyBorder="1" applyAlignment="1" applyProtection="1">
      <alignment vertical="center" wrapText="1"/>
    </xf>
    <xf numFmtId="0" fontId="2" fillId="3" borderId="28" xfId="21" applyFill="1" applyBorder="1" applyAlignment="1" applyProtection="1">
      <alignment horizontal="center" vertical="center"/>
    </xf>
    <xf numFmtId="0" fontId="11" fillId="3" borderId="9" xfId="538" applyFont="1" applyFill="1" applyBorder="1" applyAlignment="1" applyProtection="1">
      <alignment horizontal="left" vertical="center" wrapText="1"/>
      <protection locked="0"/>
    </xf>
    <xf numFmtId="0" fontId="11" fillId="3" borderId="29" xfId="21" applyFont="1" applyFill="1" applyBorder="1" applyAlignment="1" applyProtection="1">
      <alignment vertical="center" wrapText="1"/>
    </xf>
    <xf numFmtId="0" fontId="2" fillId="3" borderId="30" xfId="21" applyFill="1" applyBorder="1" applyAlignment="1" applyProtection="1">
      <alignment horizontal="center" vertical="center"/>
    </xf>
    <xf numFmtId="0" fontId="2" fillId="0" borderId="0" xfId="21" applyFill="1" applyBorder="1" applyProtection="1"/>
    <xf numFmtId="0" fontId="2" fillId="0" borderId="0" xfId="21" applyBorder="1" applyProtection="1"/>
    <xf numFmtId="0" fontId="11" fillId="0" borderId="7" xfId="21" applyFont="1" applyFill="1" applyBorder="1" applyAlignment="1" applyProtection="1">
      <alignment horizontal="center" vertical="top" wrapText="1"/>
    </xf>
    <xf numFmtId="0" fontId="11" fillId="0" borderId="0" xfId="21" applyFont="1" applyAlignment="1" applyProtection="1">
      <alignment horizontal="center" vertical="top"/>
    </xf>
    <xf numFmtId="0" fontId="3" fillId="3" borderId="31" xfId="21" applyFont="1" applyFill="1" applyBorder="1" applyAlignment="1" applyProtection="1">
      <alignment vertical="center"/>
    </xf>
    <xf numFmtId="0" fontId="3" fillId="3" borderId="32" xfId="21" applyFont="1" applyFill="1" applyBorder="1" applyAlignment="1" applyProtection="1">
      <alignment vertical="center"/>
    </xf>
    <xf numFmtId="2" fontId="2" fillId="3" borderId="33" xfId="21" applyNumberFormat="1" applyFont="1" applyFill="1" applyBorder="1" applyAlignment="1" applyProtection="1">
      <alignment horizontal="center" vertical="center"/>
    </xf>
    <xf numFmtId="0" fontId="2" fillId="0" borderId="7" xfId="21" applyBorder="1" applyProtection="1"/>
    <xf numFmtId="0" fontId="2" fillId="0" borderId="9" xfId="21" applyBorder="1" applyProtection="1"/>
    <xf numFmtId="0" fontId="2" fillId="0" borderId="0" xfId="21" applyBorder="1" applyAlignment="1" applyProtection="1">
      <alignment vertical="center"/>
    </xf>
    <xf numFmtId="0" fontId="12" fillId="3" borderId="1" xfId="21" applyFont="1" applyFill="1" applyBorder="1" applyAlignment="1" applyProtection="1">
      <alignment horizontal="center" vertical="center" wrapText="1"/>
    </xf>
    <xf numFmtId="0" fontId="11" fillId="3" borderId="1" xfId="21" applyFont="1" applyFill="1" applyBorder="1" applyAlignment="1" applyProtection="1">
      <alignment horizontal="center" vertical="top"/>
    </xf>
    <xf numFmtId="0" fontId="2" fillId="0" borderId="0" xfId="21" applyAlignment="1" applyProtection="1">
      <alignment vertical="center"/>
    </xf>
    <xf numFmtId="0" fontId="2" fillId="0" borderId="0" xfId="21" applyFill="1" applyBorder="1" applyAlignment="1" applyProtection="1">
      <alignment vertical="center"/>
    </xf>
    <xf numFmtId="167" fontId="11" fillId="3" borderId="36" xfId="21" applyNumberFormat="1" applyFont="1" applyFill="1" applyBorder="1" applyAlignment="1" applyProtection="1">
      <alignment horizontal="center" vertical="center"/>
      <protection locked="0"/>
    </xf>
    <xf numFmtId="0" fontId="2" fillId="0" borderId="0" xfId="21" applyBorder="1" applyAlignment="1" applyProtection="1">
      <alignment horizontal="left" vertical="center"/>
    </xf>
    <xf numFmtId="167" fontId="11" fillId="3" borderId="40" xfId="21" applyNumberFormat="1" applyFont="1" applyFill="1" applyBorder="1" applyAlignment="1" applyProtection="1">
      <alignment horizontal="center" vertical="center"/>
      <protection locked="0"/>
    </xf>
    <xf numFmtId="1" fontId="2" fillId="0" borderId="0" xfId="21" applyNumberFormat="1" applyAlignment="1" applyProtection="1">
      <alignment vertical="center"/>
    </xf>
    <xf numFmtId="167" fontId="11" fillId="3" borderId="40" xfId="21" applyNumberFormat="1" applyFont="1" applyFill="1" applyBorder="1" applyAlignment="1" applyProtection="1">
      <alignment horizontal="center" vertical="center"/>
    </xf>
    <xf numFmtId="167" fontId="11" fillId="3" borderId="43" xfId="21" applyNumberFormat="1" applyFont="1" applyFill="1" applyBorder="1" applyAlignment="1" applyProtection="1">
      <alignment horizontal="center" vertical="center" wrapText="1"/>
      <protection locked="0"/>
    </xf>
    <xf numFmtId="167" fontId="11" fillId="3" borderId="46" xfId="21" applyNumberFormat="1" applyFont="1" applyFill="1" applyBorder="1" applyAlignment="1" applyProtection="1">
      <alignment horizontal="center" vertical="center"/>
    </xf>
    <xf numFmtId="0" fontId="2" fillId="0" borderId="0" xfId="21" applyFont="1" applyBorder="1" applyAlignment="1" applyProtection="1">
      <alignment horizontal="center" vertical="center"/>
    </xf>
    <xf numFmtId="0" fontId="11" fillId="0" borderId="0" xfId="21" applyFont="1" applyFill="1" applyBorder="1" applyAlignment="1" applyProtection="1">
      <alignment horizontal="center" vertical="center" wrapText="1"/>
    </xf>
    <xf numFmtId="2" fontId="11" fillId="0" borderId="0" xfId="21" applyNumberFormat="1" applyFont="1" applyBorder="1" applyAlignment="1" applyProtection="1">
      <alignment horizontal="center" vertical="center" wrapText="1"/>
    </xf>
    <xf numFmtId="0" fontId="11" fillId="0" borderId="0" xfId="21" applyFont="1" applyBorder="1" applyAlignment="1" applyProtection="1">
      <alignment horizontal="center" vertical="center" wrapText="1"/>
    </xf>
    <xf numFmtId="167" fontId="11" fillId="3" borderId="43" xfId="21" applyNumberFormat="1" applyFont="1" applyFill="1" applyBorder="1" applyAlignment="1" applyProtection="1">
      <alignment horizontal="center" vertical="center"/>
      <protection locked="0"/>
    </xf>
    <xf numFmtId="0" fontId="2" fillId="29" borderId="8" xfId="21" applyFill="1" applyBorder="1" applyAlignment="1" applyProtection="1">
      <alignment horizontal="center"/>
    </xf>
    <xf numFmtId="0" fontId="2" fillId="28" borderId="8" xfId="21" applyFill="1" applyBorder="1" applyAlignment="1" applyProtection="1">
      <alignment horizontal="center"/>
    </xf>
    <xf numFmtId="0" fontId="2" fillId="28" borderId="13" xfId="21" applyFont="1" applyFill="1" applyBorder="1" applyAlignment="1" applyProtection="1">
      <alignment horizontal="center"/>
    </xf>
    <xf numFmtId="0" fontId="2" fillId="29" borderId="10" xfId="21" applyFill="1" applyBorder="1" applyAlignment="1" applyProtection="1">
      <alignment horizontal="center"/>
    </xf>
    <xf numFmtId="0" fontId="11" fillId="27" borderId="15" xfId="21" applyFont="1" applyFill="1" applyBorder="1" applyAlignment="1" applyProtection="1">
      <alignment horizontal="center" vertical="center"/>
    </xf>
    <xf numFmtId="0" fontId="11" fillId="27" borderId="11" xfId="21" applyFont="1" applyFill="1" applyBorder="1" applyAlignment="1" applyProtection="1">
      <alignment horizontal="center" vertical="center"/>
    </xf>
    <xf numFmtId="0" fontId="11" fillId="27" borderId="15" xfId="21" applyFont="1" applyFill="1" applyBorder="1" applyAlignment="1" applyProtection="1">
      <alignment horizontal="center"/>
    </xf>
    <xf numFmtId="0" fontId="11" fillId="27" borderId="6" xfId="21" applyFont="1" applyFill="1" applyBorder="1" applyAlignment="1" applyProtection="1">
      <alignment horizontal="center"/>
    </xf>
    <xf numFmtId="0" fontId="2" fillId="28" borderId="15" xfId="21" applyFill="1" applyBorder="1" applyAlignment="1" applyProtection="1">
      <alignment horizontal="center"/>
    </xf>
    <xf numFmtId="0" fontId="2" fillId="28" borderId="6" xfId="21" applyFill="1" applyBorder="1" applyAlignment="1" applyProtection="1">
      <alignment horizontal="center"/>
    </xf>
    <xf numFmtId="0" fontId="2" fillId="29" borderId="15" xfId="21" applyFill="1" applyBorder="1" applyAlignment="1" applyProtection="1">
      <alignment horizontal="center"/>
    </xf>
    <xf numFmtId="0" fontId="11" fillId="0" borderId="50" xfId="21" applyFont="1" applyBorder="1" applyAlignment="1" applyProtection="1">
      <alignment horizontal="center"/>
      <protection locked="0"/>
    </xf>
    <xf numFmtId="2" fontId="11" fillId="0" borderId="51" xfId="21" applyNumberFormat="1" applyFont="1" applyBorder="1" applyAlignment="1" applyProtection="1">
      <alignment horizontal="center"/>
    </xf>
    <xf numFmtId="169" fontId="11" fillId="0" borderId="51" xfId="21" applyNumberFormat="1" applyFont="1" applyBorder="1" applyAlignment="1" applyProtection="1"/>
    <xf numFmtId="171" fontId="11" fillId="0" borderId="51" xfId="21" applyNumberFormat="1" applyFont="1" applyBorder="1" applyAlignment="1" applyProtection="1">
      <alignment horizontal="center"/>
    </xf>
    <xf numFmtId="2" fontId="11" fillId="0" borderId="48" xfId="21" applyNumberFormat="1" applyFont="1" applyBorder="1" applyAlignment="1" applyProtection="1">
      <alignment horizontal="center"/>
    </xf>
    <xf numFmtId="2" fontId="11" fillId="0" borderId="0" xfId="21" applyNumberFormat="1" applyFont="1" applyBorder="1" applyAlignment="1" applyProtection="1">
      <alignment horizontal="center"/>
    </xf>
    <xf numFmtId="2" fontId="11" fillId="0" borderId="1" xfId="21" applyNumberFormat="1" applyFont="1" applyBorder="1" applyAlignment="1" applyProtection="1">
      <alignment horizontal="center"/>
      <protection locked="0"/>
    </xf>
    <xf numFmtId="0" fontId="11" fillId="0" borderId="4" xfId="21" applyFont="1" applyBorder="1" applyProtection="1">
      <protection locked="0"/>
    </xf>
    <xf numFmtId="0" fontId="11" fillId="0" borderId="1" xfId="21" applyFont="1" applyBorder="1" applyProtection="1">
      <protection locked="0"/>
    </xf>
    <xf numFmtId="0" fontId="11" fillId="0" borderId="1" xfId="21" applyFont="1" applyBorder="1" applyProtection="1"/>
    <xf numFmtId="2" fontId="11" fillId="0" borderId="1" xfId="21" applyNumberFormat="1" applyFont="1" applyBorder="1" applyAlignment="1" applyProtection="1">
      <alignment horizontal="center"/>
    </xf>
    <xf numFmtId="0" fontId="11" fillId="0" borderId="0" xfId="21" applyFont="1" applyProtection="1"/>
    <xf numFmtId="0" fontId="11" fillId="0" borderId="52" xfId="21" applyFont="1" applyBorder="1" applyAlignment="1" applyProtection="1">
      <alignment horizontal="center"/>
      <protection locked="0"/>
    </xf>
    <xf numFmtId="2" fontId="11" fillId="0" borderId="53" xfId="21" applyNumberFormat="1" applyFont="1" applyBorder="1" applyAlignment="1" applyProtection="1">
      <alignment horizontal="center"/>
    </xf>
    <xf numFmtId="169" fontId="11" fillId="0" borderId="53" xfId="21" applyNumberFormat="1" applyFont="1" applyBorder="1" applyAlignment="1" applyProtection="1"/>
    <xf numFmtId="171" fontId="11" fillId="0" borderId="53" xfId="21" applyNumberFormat="1" applyFont="1" applyBorder="1" applyAlignment="1" applyProtection="1">
      <alignment horizontal="center"/>
    </xf>
    <xf numFmtId="2" fontId="11" fillId="0" borderId="39" xfId="21" applyNumberFormat="1" applyFont="1" applyBorder="1" applyAlignment="1" applyProtection="1">
      <alignment horizontal="center"/>
    </xf>
    <xf numFmtId="0" fontId="11" fillId="30" borderId="4" xfId="21" applyFont="1" applyFill="1" applyBorder="1" applyProtection="1">
      <protection locked="0"/>
    </xf>
    <xf numFmtId="0" fontId="11" fillId="30" borderId="1" xfId="21" applyFont="1" applyFill="1" applyBorder="1" applyProtection="1">
      <protection locked="0"/>
    </xf>
    <xf numFmtId="2" fontId="11" fillId="30" borderId="4" xfId="21" applyNumberFormat="1" applyFont="1" applyFill="1" applyBorder="1" applyProtection="1">
      <protection locked="0"/>
    </xf>
    <xf numFmtId="0" fontId="2" fillId="0" borderId="12" xfId="21" applyBorder="1" applyAlignment="1" applyProtection="1">
      <alignment horizontal="center"/>
    </xf>
    <xf numFmtId="0" fontId="2" fillId="0" borderId="14" xfId="21" applyBorder="1" applyAlignment="1" applyProtection="1">
      <alignment horizontal="center"/>
    </xf>
    <xf numFmtId="169" fontId="2" fillId="0" borderId="14" xfId="21" applyNumberFormat="1" applyBorder="1" applyAlignment="1" applyProtection="1">
      <alignment horizontal="center"/>
    </xf>
    <xf numFmtId="171" fontId="2" fillId="0" borderId="14" xfId="21" applyNumberFormat="1" applyBorder="1" applyAlignment="1" applyProtection="1">
      <alignment horizontal="center"/>
    </xf>
    <xf numFmtId="0" fontId="2" fillId="0" borderId="14" xfId="21" applyBorder="1" applyProtection="1"/>
    <xf numFmtId="0" fontId="12" fillId="2" borderId="12" xfId="21" applyFont="1" applyFill="1" applyBorder="1" applyProtection="1"/>
    <xf numFmtId="167" fontId="2" fillId="0" borderId="0" xfId="21" applyNumberFormat="1" applyBorder="1" applyAlignment="1" applyProtection="1">
      <alignment horizontal="center"/>
    </xf>
    <xf numFmtId="0" fontId="2" fillId="3" borderId="0" xfId="21" applyFill="1" applyBorder="1" applyProtection="1"/>
    <xf numFmtId="0" fontId="2" fillId="0" borderId="0" xfId="21" applyFont="1" applyProtection="1"/>
    <xf numFmtId="0" fontId="3" fillId="3" borderId="11" xfId="21" applyFont="1" applyFill="1" applyBorder="1" applyAlignment="1" applyProtection="1">
      <alignment horizontal="left" vertical="center"/>
    </xf>
    <xf numFmtId="167" fontId="3" fillId="3" borderId="6" xfId="21" applyNumberFormat="1" applyFont="1" applyFill="1" applyBorder="1" applyAlignment="1" applyProtection="1">
      <alignment horizontal="left" vertical="center"/>
    </xf>
    <xf numFmtId="0" fontId="2" fillId="3" borderId="12" xfId="21" applyFont="1" applyFill="1" applyBorder="1" applyAlignment="1" applyProtection="1">
      <alignment horizontal="left" vertical="center"/>
    </xf>
    <xf numFmtId="2" fontId="54" fillId="3" borderId="13" xfId="21" applyNumberFormat="1" applyFont="1" applyFill="1" applyBorder="1" applyAlignment="1" applyProtection="1">
      <alignment horizontal="left" vertical="center"/>
    </xf>
    <xf numFmtId="167" fontId="57" fillId="3" borderId="6" xfId="21" applyNumberFormat="1" applyFont="1" applyFill="1" applyBorder="1" applyAlignment="1" applyProtection="1">
      <alignment horizontal="left" vertical="center"/>
    </xf>
    <xf numFmtId="0" fontId="2" fillId="3" borderId="11" xfId="21" applyFont="1" applyFill="1" applyBorder="1" applyAlignment="1" applyProtection="1">
      <alignment horizontal="left" vertical="center"/>
    </xf>
    <xf numFmtId="167" fontId="54" fillId="3" borderId="6" xfId="21" applyNumberFormat="1" applyFont="1" applyFill="1" applyBorder="1" applyAlignment="1" applyProtection="1">
      <alignment horizontal="left" vertical="center"/>
    </xf>
    <xf numFmtId="2" fontId="50" fillId="2" borderId="2" xfId="21" applyNumberFormat="1" applyFont="1" applyFill="1" applyBorder="1" applyAlignment="1" applyProtection="1">
      <alignment wrapText="1"/>
    </xf>
    <xf numFmtId="2" fontId="50" fillId="2" borderId="4" xfId="21" applyNumberFormat="1" applyFont="1" applyFill="1" applyBorder="1" applyAlignment="1" applyProtection="1">
      <alignment wrapText="1"/>
    </xf>
    <xf numFmtId="167" fontId="2" fillId="3" borderId="6" xfId="21" applyNumberFormat="1" applyFont="1" applyFill="1" applyBorder="1" applyAlignment="1" applyProtection="1">
      <alignment horizontal="left" vertical="center"/>
    </xf>
    <xf numFmtId="0" fontId="2" fillId="0" borderId="11" xfId="21" applyBorder="1" applyProtection="1"/>
    <xf numFmtId="0" fontId="2" fillId="0" borderId="5" xfId="21" applyBorder="1" applyProtection="1"/>
    <xf numFmtId="0" fontId="2" fillId="3" borderId="5" xfId="21" applyFill="1" applyBorder="1" applyProtection="1"/>
    <xf numFmtId="0" fontId="54" fillId="2" borderId="0" xfId="3" applyFont="1" applyFill="1" applyBorder="1" applyAlignment="1" applyProtection="1">
      <alignment vertical="center"/>
    </xf>
    <xf numFmtId="0" fontId="59" fillId="0" borderId="7" xfId="3" applyFont="1" applyBorder="1" applyAlignment="1" applyProtection="1"/>
    <xf numFmtId="0" fontId="59" fillId="0" borderId="0" xfId="3" applyFont="1" applyBorder="1" applyAlignment="1" applyProtection="1"/>
    <xf numFmtId="0" fontId="2" fillId="0" borderId="7" xfId="3" applyFont="1" applyBorder="1" applyAlignment="1" applyProtection="1"/>
    <xf numFmtId="0" fontId="2" fillId="0" borderId="0" xfId="3" quotePrefix="1" applyFont="1" applyBorder="1" applyAlignment="1" applyProtection="1"/>
    <xf numFmtId="0" fontId="2" fillId="0" borderId="0" xfId="3" applyFont="1" applyBorder="1" applyAlignment="1" applyProtection="1"/>
    <xf numFmtId="0" fontId="12" fillId="2" borderId="0" xfId="3" applyFont="1" applyFill="1" applyBorder="1" applyAlignment="1" applyProtection="1">
      <alignment vertical="center"/>
    </xf>
    <xf numFmtId="0" fontId="52" fillId="0" borderId="0" xfId="462" applyFont="1" applyBorder="1" applyAlignment="1" applyProtection="1">
      <alignment wrapText="1"/>
    </xf>
    <xf numFmtId="0" fontId="52" fillId="0" borderId="0" xfId="538" applyFont="1" applyFill="1" applyBorder="1" applyAlignment="1" applyProtection="1">
      <alignment vertical="center" wrapText="1"/>
    </xf>
    <xf numFmtId="0" fontId="11" fillId="3" borderId="37" xfId="21" applyFont="1" applyFill="1" applyBorder="1" applyAlignment="1" applyProtection="1">
      <alignment vertical="center" wrapText="1"/>
    </xf>
    <xf numFmtId="0" fontId="11" fillId="3" borderId="44" xfId="21" applyFont="1" applyFill="1" applyBorder="1" applyAlignment="1" applyProtection="1">
      <alignment vertical="center" wrapText="1"/>
    </xf>
    <xf numFmtId="0" fontId="3" fillId="3" borderId="7" xfId="21" applyFont="1" applyFill="1" applyBorder="1" applyAlignment="1" applyProtection="1">
      <alignment horizontal="left" vertical="center"/>
    </xf>
    <xf numFmtId="2" fontId="57" fillId="3" borderId="9" xfId="21" applyNumberFormat="1" applyFont="1" applyFill="1" applyBorder="1" applyAlignment="1" applyProtection="1">
      <alignment horizontal="left" vertical="center"/>
    </xf>
    <xf numFmtId="0" fontId="2" fillId="3" borderId="54" xfId="21" applyFont="1" applyFill="1" applyBorder="1" applyProtection="1">
      <protection locked="0"/>
    </xf>
    <xf numFmtId="0" fontId="12" fillId="27" borderId="8" xfId="21" applyFont="1" applyFill="1" applyBorder="1" applyAlignment="1" applyProtection="1">
      <alignment horizontal="center" vertical="center" wrapText="1"/>
    </xf>
    <xf numFmtId="0" fontId="12" fillId="27" borderId="13" xfId="21" applyFont="1" applyFill="1" applyBorder="1" applyAlignment="1" applyProtection="1">
      <alignment horizontal="center" vertical="center" wrapText="1"/>
    </xf>
    <xf numFmtId="0" fontId="12" fillId="27" borderId="10" xfId="21" applyFont="1" applyFill="1" applyBorder="1" applyAlignment="1" applyProtection="1">
      <alignment horizontal="center" vertical="center" wrapText="1"/>
    </xf>
    <xf numFmtId="0" fontId="12" fillId="27" borderId="9" xfId="21" applyFont="1" applyFill="1" applyBorder="1" applyAlignment="1" applyProtection="1">
      <alignment horizontal="center" vertical="center" wrapText="1"/>
    </xf>
    <xf numFmtId="0" fontId="59" fillId="0" borderId="7" xfId="3" applyFont="1" applyBorder="1" applyAlignment="1" applyProtection="1"/>
    <xf numFmtId="0" fontId="2" fillId="3" borderId="5" xfId="21" applyFont="1" applyFill="1" applyBorder="1" applyProtection="1">
      <protection locked="0"/>
    </xf>
    <xf numFmtId="0" fontId="2" fillId="3" borderId="6" xfId="21" applyFont="1" applyFill="1" applyBorder="1" applyProtection="1">
      <protection locked="0"/>
    </xf>
    <xf numFmtId="0" fontId="2" fillId="3" borderId="0" xfId="21" applyFont="1" applyFill="1" applyBorder="1" applyProtection="1">
      <protection locked="0"/>
    </xf>
    <xf numFmtId="0" fontId="2" fillId="3" borderId="9" xfId="21" applyFont="1" applyFill="1" applyBorder="1" applyProtection="1">
      <protection locked="0"/>
    </xf>
    <xf numFmtId="0" fontId="52" fillId="0" borderId="0" xfId="538" applyFont="1" applyFill="1" applyBorder="1" applyAlignment="1" applyProtection="1">
      <alignment horizontal="center" wrapText="1"/>
    </xf>
    <xf numFmtId="0" fontId="54" fillId="0" borderId="14" xfId="462" applyFont="1" applyBorder="1" applyAlignment="1" applyProtection="1">
      <alignment horizontal="center" vertical="center" wrapText="1"/>
    </xf>
    <xf numFmtId="0" fontId="54" fillId="0" borderId="0" xfId="462" applyFont="1" applyBorder="1" applyAlignment="1" applyProtection="1">
      <alignment horizontal="center" vertical="center" wrapText="1"/>
    </xf>
    <xf numFmtId="0" fontId="12" fillId="3" borderId="12" xfId="2" applyFont="1" applyFill="1" applyBorder="1" applyAlignment="1" applyProtection="1">
      <alignment vertical="center" wrapText="1"/>
    </xf>
    <xf numFmtId="0" fontId="12" fillId="3" borderId="14" xfId="2" applyFont="1" applyFill="1" applyBorder="1" applyAlignment="1" applyProtection="1">
      <alignment vertical="center" wrapText="1"/>
    </xf>
    <xf numFmtId="0" fontId="11" fillId="3" borderId="14" xfId="538" applyFont="1" applyFill="1" applyBorder="1" applyAlignment="1" applyProtection="1">
      <alignment vertical="center" wrapText="1"/>
      <protection locked="0"/>
    </xf>
    <xf numFmtId="0" fontId="2" fillId="0" borderId="0" xfId="21" applyBorder="1" applyAlignment="1" applyProtection="1">
      <alignment horizontal="center"/>
    </xf>
    <xf numFmtId="0" fontId="12" fillId="3" borderId="11" xfId="2" applyFont="1" applyFill="1" applyBorder="1" applyAlignment="1" applyProtection="1">
      <alignment vertical="center" wrapText="1"/>
    </xf>
    <xf numFmtId="0" fontId="12" fillId="3" borderId="5" xfId="2" applyFont="1" applyFill="1" applyBorder="1" applyAlignment="1" applyProtection="1">
      <alignment vertical="center" wrapText="1"/>
    </xf>
    <xf numFmtId="0" fontId="52" fillId="0" borderId="55" xfId="462" applyFont="1" applyBorder="1" applyAlignment="1" applyProtection="1">
      <alignment horizontal="center" wrapText="1"/>
    </xf>
    <xf numFmtId="0" fontId="11" fillId="3" borderId="38" xfId="21" applyFont="1" applyFill="1" applyBorder="1" applyAlignment="1" applyProtection="1">
      <alignment horizontal="center" vertical="center" wrapText="1"/>
    </xf>
    <xf numFmtId="0" fontId="11" fillId="3" borderId="56" xfId="21" applyFont="1" applyFill="1" applyBorder="1" applyAlignment="1" applyProtection="1">
      <alignment vertical="center"/>
    </xf>
    <xf numFmtId="0" fontId="2" fillId="0" borderId="57" xfId="21" applyBorder="1" applyAlignment="1" applyProtection="1">
      <alignment vertical="center"/>
    </xf>
    <xf numFmtId="0" fontId="11" fillId="3" borderId="57" xfId="21" applyFont="1" applyFill="1" applyBorder="1" applyAlignment="1" applyProtection="1">
      <alignment horizontal="center" vertical="center"/>
    </xf>
    <xf numFmtId="2" fontId="11" fillId="3" borderId="58" xfId="21" applyNumberFormat="1" applyFont="1" applyFill="1" applyBorder="1" applyAlignment="1" applyProtection="1">
      <alignment horizontal="center" vertical="center"/>
      <protection locked="0"/>
    </xf>
    <xf numFmtId="0" fontId="11" fillId="3" borderId="59" xfId="21" applyFont="1" applyFill="1" applyBorder="1" applyAlignment="1" applyProtection="1">
      <alignment vertical="center"/>
    </xf>
    <xf numFmtId="0" fontId="2" fillId="0" borderId="60" xfId="21" applyBorder="1" applyAlignment="1" applyProtection="1">
      <alignment vertical="center"/>
    </xf>
    <xf numFmtId="0" fontId="11" fillId="3" borderId="60" xfId="21" applyFont="1" applyFill="1" applyBorder="1" applyAlignment="1" applyProtection="1">
      <alignment horizontal="center" vertical="center"/>
    </xf>
    <xf numFmtId="2" fontId="11" fillId="3" borderId="61" xfId="21" applyNumberFormat="1" applyFont="1" applyFill="1" applyBorder="1" applyAlignment="1" applyProtection="1">
      <alignment horizontal="center" vertical="center"/>
      <protection locked="0"/>
    </xf>
    <xf numFmtId="2" fontId="11" fillId="3" borderId="61" xfId="21" applyNumberFormat="1" applyFont="1" applyFill="1" applyBorder="1" applyAlignment="1" applyProtection="1">
      <alignment horizontal="center" vertical="center"/>
    </xf>
    <xf numFmtId="167" fontId="11" fillId="3" borderId="61" xfId="21" applyNumberFormat="1" applyFont="1" applyFill="1" applyBorder="1" applyAlignment="1" applyProtection="1">
      <alignment horizontal="center" vertical="center"/>
    </xf>
    <xf numFmtId="167" fontId="11" fillId="0" borderId="61" xfId="21" applyNumberFormat="1" applyFont="1" applyBorder="1" applyAlignment="1" applyProtection="1">
      <alignment horizontal="center" vertical="center"/>
    </xf>
    <xf numFmtId="167" fontId="11" fillId="3" borderId="61" xfId="21" applyNumberFormat="1" applyFont="1" applyFill="1" applyBorder="1" applyAlignment="1" applyProtection="1">
      <alignment horizontal="center" vertical="center"/>
      <protection locked="0"/>
    </xf>
    <xf numFmtId="0" fontId="2" fillId="0" borderId="61" xfId="21" applyBorder="1" applyProtection="1">
      <protection locked="0"/>
    </xf>
    <xf numFmtId="2" fontId="11" fillId="3" borderId="64" xfId="21" applyNumberFormat="1" applyFont="1" applyFill="1" applyBorder="1" applyAlignment="1" applyProtection="1">
      <alignment horizontal="center" vertical="center"/>
    </xf>
    <xf numFmtId="0" fontId="2" fillId="0" borderId="13" xfId="21" applyBorder="1" applyAlignment="1" applyProtection="1">
      <alignment horizontal="center"/>
    </xf>
    <xf numFmtId="0" fontId="12" fillId="0" borderId="7" xfId="21" applyFont="1" applyBorder="1" applyAlignment="1" applyProtection="1"/>
    <xf numFmtId="0" fontId="2" fillId="0" borderId="9" xfId="21" applyBorder="1" applyAlignment="1" applyProtection="1">
      <alignment horizontal="center"/>
    </xf>
    <xf numFmtId="0" fontId="11" fillId="3" borderId="5" xfId="538" applyFont="1" applyFill="1" applyBorder="1" applyAlignment="1" applyProtection="1">
      <alignment vertical="center" wrapText="1"/>
      <protection locked="0"/>
    </xf>
    <xf numFmtId="0" fontId="11" fillId="3" borderId="6" xfId="538" applyFont="1" applyFill="1" applyBorder="1" applyAlignment="1" applyProtection="1">
      <alignment horizontal="left" vertical="center" wrapText="1"/>
      <protection locked="0"/>
    </xf>
    <xf numFmtId="0" fontId="2" fillId="3" borderId="12" xfId="21" applyFont="1" applyFill="1" applyBorder="1" applyProtection="1">
      <protection locked="0"/>
    </xf>
    <xf numFmtId="0" fontId="61" fillId="0" borderId="67" xfId="21" applyFont="1" applyBorder="1" applyAlignment="1" applyProtection="1">
      <alignment horizontal="center" vertical="center"/>
    </xf>
    <xf numFmtId="0" fontId="61" fillId="3" borderId="49" xfId="21" applyFont="1" applyFill="1" applyBorder="1" applyAlignment="1" applyProtection="1">
      <alignment horizontal="center" vertical="center"/>
      <protection locked="0"/>
    </xf>
    <xf numFmtId="0" fontId="11" fillId="3" borderId="45" xfId="21" applyFont="1" applyFill="1" applyBorder="1" applyAlignment="1" applyProtection="1">
      <alignment horizontal="center" vertical="center" wrapText="1"/>
    </xf>
    <xf numFmtId="2" fontId="11" fillId="0" borderId="4" xfId="21" applyNumberFormat="1" applyFont="1" applyBorder="1" applyAlignment="1" applyProtection="1">
      <alignment horizontal="center"/>
      <protection locked="0"/>
    </xf>
    <xf numFmtId="0" fontId="63" fillId="0" borderId="0" xfId="462" applyFont="1" applyBorder="1" applyAlignment="1" applyProtection="1">
      <alignment horizontal="left" vertical="center" wrapText="1"/>
    </xf>
    <xf numFmtId="167" fontId="11" fillId="3" borderId="0" xfId="21" applyNumberFormat="1" applyFont="1" applyFill="1" applyBorder="1" applyAlignment="1" applyProtection="1">
      <alignment horizontal="center" vertical="center"/>
      <protection locked="0"/>
    </xf>
    <xf numFmtId="167" fontId="11" fillId="3" borderId="0" xfId="21" applyNumberFormat="1" applyFont="1" applyFill="1" applyBorder="1" applyAlignment="1" applyProtection="1">
      <alignment horizontal="center" vertical="center"/>
    </xf>
    <xf numFmtId="167" fontId="11" fillId="3" borderId="0" xfId="21" applyNumberFormat="1" applyFont="1" applyFill="1" applyBorder="1" applyAlignment="1" applyProtection="1">
      <alignment horizontal="center" vertical="center" wrapText="1"/>
      <protection locked="0"/>
    </xf>
    <xf numFmtId="0" fontId="12" fillId="27" borderId="0" xfId="21" applyFont="1" applyFill="1" applyBorder="1" applyAlignment="1" applyProtection="1">
      <alignment horizontal="center" vertical="center" wrapText="1"/>
    </xf>
    <xf numFmtId="0" fontId="11" fillId="27" borderId="0" xfId="21" applyFont="1" applyFill="1" applyBorder="1" applyAlignment="1" applyProtection="1">
      <alignment horizontal="center"/>
    </xf>
    <xf numFmtId="2" fontId="12" fillId="2" borderId="0" xfId="21" applyNumberFormat="1" applyFont="1" applyFill="1" applyBorder="1" applyAlignment="1" applyProtection="1">
      <alignment horizontal="center" vertical="center" wrapText="1"/>
    </xf>
    <xf numFmtId="2" fontId="57" fillId="3" borderId="0" xfId="21" applyNumberFormat="1" applyFont="1" applyFill="1" applyBorder="1" applyAlignment="1" applyProtection="1">
      <alignment horizontal="left" vertical="center"/>
    </xf>
    <xf numFmtId="167" fontId="3" fillId="3" borderId="0" xfId="21" applyNumberFormat="1" applyFont="1" applyFill="1" applyBorder="1" applyAlignment="1" applyProtection="1">
      <alignment horizontal="left" vertical="center"/>
    </xf>
    <xf numFmtId="167" fontId="57" fillId="3" borderId="0" xfId="21" applyNumberFormat="1" applyFont="1" applyFill="1" applyBorder="1" applyAlignment="1" applyProtection="1">
      <alignment horizontal="left" vertical="center"/>
    </xf>
    <xf numFmtId="0" fontId="12" fillId="2" borderId="0" xfId="21" applyFont="1" applyFill="1" applyBorder="1" applyAlignment="1" applyProtection="1">
      <alignment horizontal="center" vertical="center"/>
    </xf>
    <xf numFmtId="0" fontId="61" fillId="3" borderId="0" xfId="21" applyFont="1" applyFill="1" applyBorder="1" applyAlignment="1" applyProtection="1">
      <alignment horizontal="center" vertical="center"/>
      <protection locked="0"/>
    </xf>
    <xf numFmtId="0" fontId="12" fillId="2" borderId="0" xfId="3" applyFont="1" applyFill="1" applyBorder="1" applyAlignment="1" applyProtection="1">
      <alignment horizontal="center" vertical="center"/>
    </xf>
    <xf numFmtId="0" fontId="52" fillId="0" borderId="0" xfId="462" applyFont="1" applyBorder="1" applyAlignment="1" applyProtection="1">
      <alignment horizontal="center" wrapText="1"/>
    </xf>
    <xf numFmtId="0" fontId="2" fillId="0" borderId="0" xfId="124" applyFont="1" applyFill="1" applyBorder="1" applyAlignment="1" applyProtection="1">
      <protection locked="0"/>
    </xf>
    <xf numFmtId="0" fontId="2" fillId="0" borderId="9" xfId="124" applyFont="1" applyFill="1" applyBorder="1" applyAlignment="1" applyProtection="1">
      <protection locked="0"/>
    </xf>
    <xf numFmtId="0" fontId="65" fillId="0" borderId="5" xfId="124" applyFont="1" applyFill="1" applyBorder="1" applyAlignment="1" applyProtection="1">
      <protection locked="0"/>
    </xf>
    <xf numFmtId="0" fontId="65" fillId="0" borderId="6" xfId="124" applyFont="1" applyFill="1" applyBorder="1" applyAlignment="1" applyProtection="1">
      <protection locked="0"/>
    </xf>
    <xf numFmtId="0" fontId="65" fillId="3" borderId="0" xfId="147" applyFont="1" applyFill="1" applyBorder="1" applyAlignment="1" applyProtection="1">
      <alignment vertical="center"/>
    </xf>
    <xf numFmtId="0" fontId="12" fillId="3" borderId="7" xfId="147" applyFont="1" applyFill="1" applyBorder="1" applyAlignment="1" applyProtection="1">
      <alignment vertical="center"/>
    </xf>
    <xf numFmtId="0" fontId="12" fillId="0" borderId="68" xfId="21" applyFont="1" applyBorder="1" applyAlignment="1" applyProtection="1"/>
    <xf numFmtId="0" fontId="2" fillId="0" borderId="65" xfId="21" applyBorder="1" applyAlignment="1" applyProtection="1">
      <alignment horizontal="center"/>
    </xf>
    <xf numFmtId="0" fontId="2" fillId="0" borderId="66" xfId="21" applyBorder="1" applyAlignment="1" applyProtection="1">
      <alignment horizontal="center"/>
    </xf>
    <xf numFmtId="0" fontId="54" fillId="0" borderId="12" xfId="21" applyFont="1" applyBorder="1" applyAlignment="1" applyProtection="1"/>
    <xf numFmtId="0" fontId="54" fillId="0" borderId="12" xfId="462" applyFont="1" applyBorder="1" applyAlignment="1" applyProtection="1">
      <alignment horizontal="center" vertical="center" wrapText="1"/>
    </xf>
    <xf numFmtId="0" fontId="54" fillId="0" borderId="14" xfId="462" applyFont="1" applyBorder="1" applyAlignment="1" applyProtection="1">
      <alignment horizontal="center" vertical="center" wrapText="1"/>
    </xf>
    <xf numFmtId="0" fontId="54" fillId="0" borderId="13" xfId="462" applyFont="1" applyBorder="1" applyAlignment="1" applyProtection="1">
      <alignment horizontal="center" vertical="center" wrapText="1"/>
    </xf>
    <xf numFmtId="0" fontId="54" fillId="0" borderId="7" xfId="462" applyFont="1" applyBorder="1" applyAlignment="1" applyProtection="1">
      <alignment horizontal="center" vertical="center" wrapText="1"/>
    </xf>
    <xf numFmtId="0" fontId="54" fillId="0" borderId="0" xfId="462" applyFont="1" applyBorder="1" applyAlignment="1" applyProtection="1">
      <alignment horizontal="center" vertical="center" wrapText="1"/>
    </xf>
    <xf numFmtId="0" fontId="54" fillId="0" borderId="9" xfId="462" applyFont="1" applyBorder="1" applyAlignment="1" applyProtection="1">
      <alignment horizontal="center" vertical="center" wrapText="1"/>
    </xf>
    <xf numFmtId="0" fontId="63" fillId="0" borderId="2" xfId="462" applyFont="1" applyBorder="1" applyAlignment="1" applyProtection="1">
      <alignment horizontal="left" vertical="center" wrapText="1"/>
    </xf>
    <xf numFmtId="0" fontId="63" fillId="0" borderId="3" xfId="462" applyFont="1" applyBorder="1" applyAlignment="1" applyProtection="1">
      <alignment horizontal="left" vertical="center" wrapText="1"/>
    </xf>
    <xf numFmtId="0" fontId="63" fillId="0" borderId="4" xfId="462" applyFont="1" applyBorder="1" applyAlignment="1" applyProtection="1">
      <alignment horizontal="left" vertical="center" wrapText="1"/>
    </xf>
    <xf numFmtId="0" fontId="2" fillId="0" borderId="7" xfId="21" applyBorder="1" applyAlignment="1" applyProtection="1">
      <alignment horizontal="left" vertical="center"/>
    </xf>
    <xf numFmtId="0" fontId="2" fillId="0" borderId="0" xfId="21" applyBorder="1" applyAlignment="1" applyProtection="1">
      <alignment horizontal="left" vertical="center"/>
    </xf>
    <xf numFmtId="0" fontId="12" fillId="27" borderId="8" xfId="21" applyFont="1" applyFill="1" applyBorder="1" applyAlignment="1" applyProtection="1">
      <alignment horizontal="center" vertical="center" wrapText="1"/>
    </xf>
    <xf numFmtId="0" fontId="12" fillId="27" borderId="10" xfId="21" applyFont="1" applyFill="1" applyBorder="1" applyAlignment="1" applyProtection="1">
      <alignment horizontal="center" vertical="center" wrapText="1"/>
    </xf>
    <xf numFmtId="0" fontId="2" fillId="0" borderId="0" xfId="124" applyFont="1" applyFill="1" applyBorder="1" applyAlignment="1" applyProtection="1">
      <alignment horizontal="right" vertical="center"/>
      <protection locked="0"/>
    </xf>
    <xf numFmtId="0" fontId="11" fillId="3" borderId="41" xfId="21" applyFont="1" applyFill="1" applyBorder="1" applyAlignment="1" applyProtection="1">
      <alignment vertical="center" wrapText="1"/>
    </xf>
    <xf numFmtId="0" fontId="11" fillId="3" borderId="42" xfId="21" applyFont="1" applyFill="1" applyBorder="1" applyAlignment="1" applyProtection="1">
      <alignment vertical="center" wrapText="1"/>
    </xf>
    <xf numFmtId="0" fontId="11" fillId="3" borderId="37" xfId="21" applyFont="1" applyFill="1" applyBorder="1" applyAlignment="1" applyProtection="1">
      <alignment vertical="center" wrapText="1"/>
    </xf>
    <xf numFmtId="0" fontId="11" fillId="3" borderId="38" xfId="21" applyFont="1" applyFill="1" applyBorder="1" applyAlignment="1" applyProtection="1">
      <alignment vertical="center" wrapText="1"/>
    </xf>
    <xf numFmtId="2" fontId="12" fillId="2" borderId="12" xfId="21" applyNumberFormat="1" applyFont="1" applyFill="1" applyBorder="1" applyAlignment="1" applyProtection="1">
      <alignment horizontal="center" vertical="center" wrapText="1"/>
    </xf>
    <xf numFmtId="2" fontId="12" fillId="2" borderId="13" xfId="21" applyNumberFormat="1" applyFont="1" applyFill="1" applyBorder="1" applyAlignment="1" applyProtection="1">
      <alignment horizontal="center" vertical="center" wrapText="1"/>
    </xf>
    <xf numFmtId="0" fontId="11" fillId="3" borderId="59" xfId="21" applyFont="1" applyFill="1" applyBorder="1" applyAlignment="1" applyProtection="1">
      <alignment vertical="center"/>
    </xf>
    <xf numFmtId="0" fontId="11" fillId="3" borderId="60" xfId="21" applyFont="1" applyFill="1" applyBorder="1" applyAlignment="1" applyProtection="1">
      <alignment vertical="center"/>
    </xf>
    <xf numFmtId="0" fontId="12" fillId="2" borderId="2" xfId="21" applyFont="1" applyFill="1" applyBorder="1" applyAlignment="1" applyProtection="1">
      <alignment horizontal="center" vertical="center"/>
    </xf>
    <xf numFmtId="0" fontId="12" fillId="2" borderId="4" xfId="21" applyFont="1" applyFill="1" applyBorder="1" applyAlignment="1" applyProtection="1">
      <alignment horizontal="center" vertical="center"/>
    </xf>
    <xf numFmtId="0" fontId="11" fillId="3" borderId="41" xfId="21" applyFont="1" applyFill="1" applyBorder="1" applyAlignment="1" applyProtection="1">
      <alignment horizontal="left" vertical="center" wrapText="1"/>
    </xf>
    <xf numFmtId="0" fontId="11" fillId="3" borderId="42" xfId="21" applyFont="1" applyFill="1" applyBorder="1" applyAlignment="1" applyProtection="1">
      <alignment horizontal="left" vertical="center" wrapText="1"/>
    </xf>
    <xf numFmtId="0" fontId="64" fillId="3" borderId="0" xfId="0" applyFont="1" applyFill="1" applyBorder="1" applyAlignment="1" applyProtection="1">
      <alignment horizontal="center" vertical="center"/>
    </xf>
    <xf numFmtId="0" fontId="65" fillId="3" borderId="0" xfId="147" applyFont="1" applyFill="1" applyBorder="1" applyAlignment="1" applyProtection="1">
      <alignment horizontal="right" vertical="center"/>
    </xf>
    <xf numFmtId="0" fontId="54" fillId="27" borderId="2" xfId="21" applyFont="1" applyFill="1" applyBorder="1" applyAlignment="1" applyProtection="1">
      <alignment horizontal="center" vertical="center" wrapText="1"/>
    </xf>
    <xf numFmtId="0" fontId="54" fillId="27" borderId="4" xfId="21" applyFont="1" applyFill="1" applyBorder="1" applyAlignment="1" applyProtection="1">
      <alignment horizontal="center" vertical="center" wrapText="1"/>
    </xf>
    <xf numFmtId="0" fontId="54" fillId="3" borderId="2" xfId="21" applyFont="1" applyFill="1" applyBorder="1" applyAlignment="1" applyProtection="1">
      <alignment horizontal="center" vertical="center" wrapText="1"/>
    </xf>
    <xf numFmtId="0" fontId="54" fillId="3" borderId="4" xfId="21" applyFont="1" applyFill="1" applyBorder="1" applyAlignment="1" applyProtection="1">
      <alignment horizontal="center" vertical="center" wrapText="1"/>
    </xf>
    <xf numFmtId="0" fontId="11" fillId="0" borderId="0" xfId="21" applyFont="1" applyBorder="1" applyAlignment="1" applyProtection="1">
      <alignment horizontal="center" vertical="center"/>
    </xf>
    <xf numFmtId="0" fontId="3" fillId="0" borderId="27" xfId="21" applyFont="1" applyBorder="1" applyAlignment="1" applyProtection="1">
      <alignment horizontal="left" vertical="center" wrapText="1"/>
    </xf>
    <xf numFmtId="0" fontId="3" fillId="0" borderId="47" xfId="21" applyFont="1" applyBorder="1" applyAlignment="1" applyProtection="1">
      <alignment horizontal="left" vertical="center" wrapText="1"/>
    </xf>
    <xf numFmtId="0" fontId="66" fillId="2" borderId="65" xfId="3" applyFont="1" applyFill="1" applyBorder="1" applyAlignment="1" applyProtection="1">
      <alignment horizontal="center" vertical="center"/>
    </xf>
    <xf numFmtId="0" fontId="12" fillId="27" borderId="15" xfId="21" applyFont="1" applyFill="1" applyBorder="1" applyAlignment="1" applyProtection="1">
      <alignment horizontal="center" vertical="center" wrapText="1"/>
    </xf>
    <xf numFmtId="0" fontId="57" fillId="0" borderId="14" xfId="124" applyFont="1" applyFill="1" applyBorder="1" applyAlignment="1" applyProtection="1">
      <alignment horizontal="center"/>
      <protection locked="0"/>
    </xf>
    <xf numFmtId="0" fontId="57" fillId="0" borderId="13" xfId="124" applyFont="1" applyFill="1" applyBorder="1" applyAlignment="1" applyProtection="1">
      <alignment horizontal="center"/>
      <protection locked="0"/>
    </xf>
    <xf numFmtId="0" fontId="3" fillId="0" borderId="0" xfId="124" applyFont="1" applyFill="1" applyBorder="1" applyAlignment="1" applyProtection="1">
      <protection locked="0"/>
    </xf>
    <xf numFmtId="0" fontId="3" fillId="0" borderId="9" xfId="124" applyFont="1" applyFill="1" applyBorder="1" applyAlignment="1" applyProtection="1">
      <protection locked="0"/>
    </xf>
    <xf numFmtId="0" fontId="2" fillId="3" borderId="0" xfId="124" applyFont="1" applyFill="1" applyBorder="1" applyAlignment="1" applyProtection="1">
      <protection locked="0"/>
    </xf>
    <xf numFmtId="0" fontId="2" fillId="3" borderId="9" xfId="124" applyFont="1" applyFill="1" applyBorder="1" applyAlignment="1" applyProtection="1">
      <protection locked="0"/>
    </xf>
    <xf numFmtId="0" fontId="2" fillId="0" borderId="0" xfId="124" applyFont="1" applyFill="1" applyBorder="1" applyAlignment="1" applyProtection="1">
      <alignment horizontal="left"/>
      <protection locked="0"/>
    </xf>
    <xf numFmtId="0" fontId="2" fillId="0" borderId="9" xfId="124" applyFont="1" applyFill="1" applyBorder="1" applyAlignment="1" applyProtection="1">
      <alignment horizontal="left"/>
      <protection locked="0"/>
    </xf>
    <xf numFmtId="0" fontId="2" fillId="0" borderId="0" xfId="21" applyBorder="1" applyAlignment="1" applyProtection="1">
      <alignment horizontal="center"/>
    </xf>
    <xf numFmtId="0" fontId="12" fillId="27" borderId="12" xfId="21" applyFont="1" applyFill="1" applyBorder="1" applyAlignment="1" applyProtection="1">
      <alignment horizontal="center" vertical="center"/>
    </xf>
    <xf numFmtId="0" fontId="12" fillId="27" borderId="14" xfId="21" applyFont="1" applyFill="1" applyBorder="1" applyAlignment="1" applyProtection="1">
      <alignment horizontal="center" vertical="center"/>
    </xf>
    <xf numFmtId="0" fontId="12" fillId="27" borderId="13" xfId="21" applyFont="1" applyFill="1" applyBorder="1" applyAlignment="1" applyProtection="1">
      <alignment horizontal="center" vertical="center"/>
    </xf>
    <xf numFmtId="0" fontId="11" fillId="3" borderId="34" xfId="21" applyFont="1" applyFill="1" applyBorder="1" applyAlignment="1" applyProtection="1">
      <alignment vertical="center" wrapText="1"/>
    </xf>
    <xf numFmtId="0" fontId="11" fillId="3" borderId="35" xfId="21" applyFont="1" applyFill="1" applyBorder="1" applyAlignment="1" applyProtection="1">
      <alignment vertical="center" wrapText="1"/>
    </xf>
    <xf numFmtId="2" fontId="50" fillId="2" borderId="2" xfId="21" applyNumberFormat="1" applyFont="1" applyFill="1" applyBorder="1" applyAlignment="1" applyProtection="1">
      <alignment horizontal="center" wrapText="1"/>
    </xf>
    <xf numFmtId="2" fontId="50" fillId="2" borderId="4" xfId="21" applyNumberFormat="1" applyFont="1" applyFill="1" applyBorder="1" applyAlignment="1" applyProtection="1">
      <alignment horizontal="center" wrapText="1"/>
    </xf>
    <xf numFmtId="0" fontId="11" fillId="3" borderId="59" xfId="21" applyFont="1" applyFill="1" applyBorder="1" applyAlignment="1" applyProtection="1">
      <alignment vertical="center" wrapText="1"/>
    </xf>
    <xf numFmtId="0" fontId="11" fillId="3" borderId="60" xfId="21" applyFont="1" applyFill="1" applyBorder="1" applyAlignment="1" applyProtection="1">
      <alignment vertical="center" wrapText="1"/>
    </xf>
    <xf numFmtId="0" fontId="54" fillId="28" borderId="1" xfId="21" applyFont="1" applyFill="1" applyBorder="1" applyAlignment="1" applyProtection="1">
      <alignment horizontal="center"/>
    </xf>
    <xf numFmtId="0" fontId="52" fillId="0" borderId="0" xfId="538" applyFont="1" applyFill="1" applyBorder="1" applyAlignment="1" applyProtection="1">
      <alignment horizontal="center" wrapText="1"/>
    </xf>
    <xf numFmtId="0" fontId="11" fillId="3" borderId="62" xfId="21" applyFont="1" applyFill="1" applyBorder="1" applyAlignment="1" applyProtection="1">
      <alignment horizontal="left" vertical="center" wrapText="1"/>
    </xf>
    <xf numFmtId="0" fontId="11" fillId="3" borderId="63" xfId="21" applyFont="1" applyFill="1" applyBorder="1" applyAlignment="1" applyProtection="1">
      <alignment horizontal="left" vertical="center" wrapText="1"/>
    </xf>
    <xf numFmtId="0" fontId="11" fillId="3" borderId="59" xfId="21" applyFont="1" applyFill="1" applyBorder="1" applyAlignment="1" applyProtection="1">
      <alignment horizontal="left" vertical="center" wrapText="1"/>
    </xf>
    <xf numFmtId="0" fontId="11" fillId="3" borderId="60" xfId="21" applyFont="1" applyFill="1" applyBorder="1" applyAlignment="1" applyProtection="1">
      <alignment horizontal="left" vertical="center" wrapText="1"/>
    </xf>
  </cellXfs>
  <cellStyles count="539">
    <cellStyle name="20% - Accent1" xfId="148"/>
    <cellStyle name="20% - Accent1 2" xfId="149"/>
    <cellStyle name="20% - Accent1 2 2" xfId="150"/>
    <cellStyle name="20% - Accent1 3" xfId="151"/>
    <cellStyle name="20% - Accent2" xfId="152"/>
    <cellStyle name="20% - Accent2 2" xfId="153"/>
    <cellStyle name="20% - Accent2 2 2" xfId="154"/>
    <cellStyle name="20% - Accent2 3" xfId="155"/>
    <cellStyle name="20% - Accent3" xfId="156"/>
    <cellStyle name="20% - Accent3 2" xfId="157"/>
    <cellStyle name="20% - Accent3 2 2" xfId="158"/>
    <cellStyle name="20% - Accent3 3" xfId="159"/>
    <cellStyle name="20% - Accent4" xfId="160"/>
    <cellStyle name="20% - Accent4 2" xfId="161"/>
    <cellStyle name="20% - Accent4 2 2" xfId="162"/>
    <cellStyle name="20% - Accent4 3" xfId="163"/>
    <cellStyle name="20% - Accent5" xfId="164"/>
    <cellStyle name="20% - Accent5 2" xfId="165"/>
    <cellStyle name="20% - Accent5 2 2" xfId="166"/>
    <cellStyle name="20% - Accent5 3" xfId="167"/>
    <cellStyle name="20% - Accent6" xfId="168"/>
    <cellStyle name="20% - Accent6 2" xfId="169"/>
    <cellStyle name="20% - Accent6 2 2" xfId="170"/>
    <cellStyle name="20% - Accent6 3" xfId="171"/>
    <cellStyle name="20% - Énfasis1 2" xfId="172"/>
    <cellStyle name="20% - Énfasis1 2 2" xfId="173"/>
    <cellStyle name="20% - Énfasis1 2 2 2" xfId="174"/>
    <cellStyle name="20% - Énfasis1 2 3" xfId="175"/>
    <cellStyle name="20% - Énfasis2 2" xfId="176"/>
    <cellStyle name="20% - Énfasis2 2 2" xfId="177"/>
    <cellStyle name="20% - Énfasis2 2 2 2" xfId="178"/>
    <cellStyle name="20% - Énfasis2 2 3" xfId="179"/>
    <cellStyle name="20% - Énfasis3 2" xfId="180"/>
    <cellStyle name="20% - Énfasis3 2 2" xfId="181"/>
    <cellStyle name="20% - Énfasis3 2 2 2" xfId="182"/>
    <cellStyle name="20% - Énfasis3 2 3" xfId="183"/>
    <cellStyle name="20% - Énfasis4 2" xfId="184"/>
    <cellStyle name="20% - Énfasis4 2 2" xfId="185"/>
    <cellStyle name="20% - Énfasis4 2 2 2" xfId="186"/>
    <cellStyle name="20% - Énfasis4 2 3" xfId="187"/>
    <cellStyle name="20% - Énfasis5 2" xfId="188"/>
    <cellStyle name="20% - Énfasis5 2 2" xfId="189"/>
    <cellStyle name="20% - Énfasis5 2 2 2" xfId="190"/>
    <cellStyle name="20% - Énfasis5 2 3" xfId="191"/>
    <cellStyle name="20% - Énfasis6 2" xfId="192"/>
    <cellStyle name="20% - Énfasis6 2 2" xfId="193"/>
    <cellStyle name="20% - Énfasis6 2 2 2" xfId="194"/>
    <cellStyle name="20% - Énfasis6 2 3" xfId="195"/>
    <cellStyle name="40% - Accent1" xfId="196"/>
    <cellStyle name="40% - Accent1 2" xfId="197"/>
    <cellStyle name="40% - Accent1 2 2" xfId="198"/>
    <cellStyle name="40% - Accent1 3" xfId="199"/>
    <cellStyle name="40% - Accent2" xfId="200"/>
    <cellStyle name="40% - Accent2 2" xfId="201"/>
    <cellStyle name="40% - Accent2 2 2" xfId="202"/>
    <cellStyle name="40% - Accent2 3" xfId="203"/>
    <cellStyle name="40% - Accent3" xfId="204"/>
    <cellStyle name="40% - Accent3 2" xfId="205"/>
    <cellStyle name="40% - Accent3 2 2" xfId="206"/>
    <cellStyle name="40% - Accent3 3" xfId="207"/>
    <cellStyle name="40% - Accent4" xfId="208"/>
    <cellStyle name="40% - Accent4 2" xfId="209"/>
    <cellStyle name="40% - Accent4 2 2" xfId="210"/>
    <cellStyle name="40% - Accent4 3" xfId="211"/>
    <cellStyle name="40% - Accent5" xfId="212"/>
    <cellStyle name="40% - Accent5 2" xfId="213"/>
    <cellStyle name="40% - Accent5 2 2" xfId="214"/>
    <cellStyle name="40% - Accent5 3" xfId="215"/>
    <cellStyle name="40% - Accent6" xfId="216"/>
    <cellStyle name="40% - Accent6 2" xfId="217"/>
    <cellStyle name="40% - Accent6 2 2" xfId="218"/>
    <cellStyle name="40% - Accent6 3" xfId="219"/>
    <cellStyle name="40% - Énfasis1 2" xfId="220"/>
    <cellStyle name="40% - Énfasis1 2 2" xfId="221"/>
    <cellStyle name="40% - Énfasis1 2 2 2" xfId="222"/>
    <cellStyle name="40% - Énfasis1 2 3" xfId="223"/>
    <cellStyle name="40% - Énfasis2 2" xfId="224"/>
    <cellStyle name="40% - Énfasis2 2 2" xfId="225"/>
    <cellStyle name="40% - Énfasis2 2 2 2" xfId="226"/>
    <cellStyle name="40% - Énfasis2 2 3" xfId="227"/>
    <cellStyle name="40% - Énfasis3 2" xfId="228"/>
    <cellStyle name="40% - Énfasis3 2 2" xfId="229"/>
    <cellStyle name="40% - Énfasis3 2 2 2" xfId="230"/>
    <cellStyle name="40% - Énfasis3 2 3" xfId="231"/>
    <cellStyle name="40% - Énfasis4 2" xfId="232"/>
    <cellStyle name="40% - Énfasis4 2 2" xfId="233"/>
    <cellStyle name="40% - Énfasis4 2 2 2" xfId="234"/>
    <cellStyle name="40% - Énfasis4 2 3" xfId="235"/>
    <cellStyle name="40% - Énfasis5 2" xfId="236"/>
    <cellStyle name="40% - Énfasis5 2 2" xfId="237"/>
    <cellStyle name="40% - Énfasis5 2 2 2" xfId="238"/>
    <cellStyle name="40% - Énfasis5 2 3" xfId="239"/>
    <cellStyle name="40% - Énfasis6 2" xfId="240"/>
    <cellStyle name="40% - Énfasis6 2 2" xfId="241"/>
    <cellStyle name="40% - Énfasis6 2 2 2" xfId="242"/>
    <cellStyle name="40% - Énfasis6 2 3" xfId="243"/>
    <cellStyle name="60% - Accent1" xfId="244"/>
    <cellStyle name="60% - Accent1 2" xfId="245"/>
    <cellStyle name="60% - Accent2" xfId="246"/>
    <cellStyle name="60% - Accent2 2" xfId="247"/>
    <cellStyle name="60% - Accent3" xfId="248"/>
    <cellStyle name="60% - Accent3 2" xfId="249"/>
    <cellStyle name="60% - Accent4" xfId="250"/>
    <cellStyle name="60% - Accent4 2" xfId="251"/>
    <cellStyle name="60% - Accent5" xfId="252"/>
    <cellStyle name="60% - Accent5 2" xfId="253"/>
    <cellStyle name="60% - Accent6" xfId="254"/>
    <cellStyle name="60% - Accent6 2" xfId="255"/>
    <cellStyle name="60% - Énfasis1 2" xfId="256"/>
    <cellStyle name="60% - Énfasis1 2 2" xfId="257"/>
    <cellStyle name="60% - Énfasis2 2" xfId="258"/>
    <cellStyle name="60% - Énfasis2 2 2" xfId="259"/>
    <cellStyle name="60% - Énfasis3 2" xfId="260"/>
    <cellStyle name="60% - Énfasis3 2 2" xfId="261"/>
    <cellStyle name="60% - Énfasis4 2" xfId="262"/>
    <cellStyle name="60% - Énfasis4 2 2" xfId="263"/>
    <cellStyle name="60% - Énfasis5 2" xfId="264"/>
    <cellStyle name="60% - Énfasis5 2 2" xfId="265"/>
    <cellStyle name="60% - Énfasis6 2" xfId="266"/>
    <cellStyle name="60% - Énfasis6 2 2" xfId="267"/>
    <cellStyle name="Accent1" xfId="268"/>
    <cellStyle name="Accent1 2" xfId="269"/>
    <cellStyle name="Accent2" xfId="270"/>
    <cellStyle name="Accent2 2" xfId="271"/>
    <cellStyle name="Accent3" xfId="272"/>
    <cellStyle name="Accent3 2" xfId="273"/>
    <cellStyle name="Accent4" xfId="274"/>
    <cellStyle name="Accent4 2" xfId="275"/>
    <cellStyle name="Accent5" xfId="276"/>
    <cellStyle name="Accent5 2" xfId="277"/>
    <cellStyle name="Accent6" xfId="278"/>
    <cellStyle name="Accent6 2" xfId="279"/>
    <cellStyle name="Bad" xfId="280"/>
    <cellStyle name="Bad 2" xfId="281"/>
    <cellStyle name="Buena 2" xfId="282"/>
    <cellStyle name="Buena 2 2" xfId="283"/>
    <cellStyle name="Calculation" xfId="284"/>
    <cellStyle name="Calculation 2" xfId="285"/>
    <cellStyle name="Cálculo 2" xfId="286"/>
    <cellStyle name="Cálculo 2 2" xfId="287"/>
    <cellStyle name="Celda de comprobación 2" xfId="288"/>
    <cellStyle name="Celda de comprobación 2 2" xfId="289"/>
    <cellStyle name="Celda vinculada 2" xfId="290"/>
    <cellStyle name="Celda vinculada 2 2" xfId="291"/>
    <cellStyle name="Check Cell" xfId="292"/>
    <cellStyle name="Check Cell 2" xfId="293"/>
    <cellStyle name="CIENTOS" xfId="294"/>
    <cellStyle name="CIENTOS 2D" xfId="295"/>
    <cellStyle name="CIENTOS 3D" xfId="296"/>
    <cellStyle name="CIENTOS 4D" xfId="297"/>
    <cellStyle name="CIENTOS_Acta 01 Sep15 a Oct 31_07 Rogelio" xfId="298"/>
    <cellStyle name="Comma" xfId="299"/>
    <cellStyle name="Comma [0]" xfId="300"/>
    <cellStyle name="Comma0" xfId="301"/>
    <cellStyle name="Comma0 - Modelo5" xfId="302"/>
    <cellStyle name="Comma1 - Modelo1" xfId="303"/>
    <cellStyle name="Curren - Modelo2" xfId="304"/>
    <cellStyle name="Curren - Modelo6" xfId="305"/>
    <cellStyle name="Currency" xfId="306"/>
    <cellStyle name="Currency [0]" xfId="307"/>
    <cellStyle name="Currency0" xfId="308"/>
    <cellStyle name="Date" xfId="309"/>
    <cellStyle name="Date - Modelo4" xfId="310"/>
    <cellStyle name="Encabezado 4 2" xfId="311"/>
    <cellStyle name="Encabezado 4 2 2" xfId="312"/>
    <cellStyle name="Énfasis1 2" xfId="313"/>
    <cellStyle name="Énfasis1 2 2" xfId="314"/>
    <cellStyle name="Énfasis2 2" xfId="315"/>
    <cellStyle name="Énfasis2 2 2" xfId="316"/>
    <cellStyle name="Énfasis3 2" xfId="317"/>
    <cellStyle name="Énfasis3 2 2" xfId="318"/>
    <cellStyle name="Énfasis4 2" xfId="319"/>
    <cellStyle name="Énfasis4 2 2" xfId="320"/>
    <cellStyle name="Énfasis5 2" xfId="321"/>
    <cellStyle name="Énfasis5 2 2" xfId="322"/>
    <cellStyle name="Énfasis6 2" xfId="323"/>
    <cellStyle name="Énfasis6 2 2" xfId="324"/>
    <cellStyle name="Entrada 2" xfId="325"/>
    <cellStyle name="Entrada 2 2" xfId="326"/>
    <cellStyle name="Estilo 1" xfId="327"/>
    <cellStyle name="Estilo 2" xfId="328"/>
    <cellStyle name="Estilo 3" xfId="329"/>
    <cellStyle name="Euro" xfId="5"/>
    <cellStyle name="Euro 2" xfId="330"/>
    <cellStyle name="Euro 2 2" xfId="331"/>
    <cellStyle name="Euro 3" xfId="332"/>
    <cellStyle name="Euro 4" xfId="333"/>
    <cellStyle name="Euro 5" xfId="334"/>
    <cellStyle name="Euro_ACTAS DE OBRA CONTRATO" xfId="335"/>
    <cellStyle name="Explanatory Text" xfId="336"/>
    <cellStyle name="Explanatory Text 2" xfId="337"/>
    <cellStyle name="F2" xfId="338"/>
    <cellStyle name="F3" xfId="339"/>
    <cellStyle name="F4" xfId="340"/>
    <cellStyle name="F5" xfId="341"/>
    <cellStyle name="F6" xfId="342"/>
    <cellStyle name="F7" xfId="343"/>
    <cellStyle name="F8" xfId="344"/>
    <cellStyle name="Fixed" xfId="345"/>
    <cellStyle name="Good" xfId="346"/>
    <cellStyle name="Good 2" xfId="347"/>
    <cellStyle name="Heading 1" xfId="348"/>
    <cellStyle name="Heading 1 2" xfId="349"/>
    <cellStyle name="Heading 1 3" xfId="350"/>
    <cellStyle name="Heading 2" xfId="351"/>
    <cellStyle name="Heading 2 2" xfId="352"/>
    <cellStyle name="Heading 2 3" xfId="353"/>
    <cellStyle name="Heading 3" xfId="354"/>
    <cellStyle name="Heading 3 2" xfId="355"/>
    <cellStyle name="Heading 4" xfId="356"/>
    <cellStyle name="Heading 4 2" xfId="357"/>
    <cellStyle name="Heading1" xfId="358"/>
    <cellStyle name="Heading2" xfId="359"/>
    <cellStyle name="Hipervínculo 2" xfId="6"/>
    <cellStyle name="Hipervínculo 2 2" xfId="7"/>
    <cellStyle name="Hipervínculo 2 3" xfId="8"/>
    <cellStyle name="Hipervínculo 2 4" xfId="9"/>
    <cellStyle name="Hipervínculo 3" xfId="10"/>
    <cellStyle name="Hipervínculo 3 2" xfId="11"/>
    <cellStyle name="Hipervínculo 4" xfId="12"/>
    <cellStyle name="Hipervínculo 4 2" xfId="13"/>
    <cellStyle name="Hipervínculo 4 3" xfId="14"/>
    <cellStyle name="Hipervínculo 5" xfId="15"/>
    <cellStyle name="Hipervínculo 5 2" xfId="16"/>
    <cellStyle name="Hipervínculo 6" xfId="17"/>
    <cellStyle name="Hipervínculo 6 2" xfId="18"/>
    <cellStyle name="Hipervínculo 7" xfId="19"/>
    <cellStyle name="Incorrecto 2" xfId="360"/>
    <cellStyle name="Incorrecto 2 2" xfId="361"/>
    <cellStyle name="Input" xfId="362"/>
    <cellStyle name="Input 2" xfId="363"/>
    <cellStyle name="Linked Cell" xfId="364"/>
    <cellStyle name="Linked Cell 2" xfId="365"/>
    <cellStyle name="MILE DE MILLONES" xfId="366"/>
    <cellStyle name="MILES" xfId="367"/>
    <cellStyle name="Millares [0] 2" xfId="368"/>
    <cellStyle name="Millares [0] 2 2" xfId="369"/>
    <cellStyle name="Millares [0] 2 2 2" xfId="370"/>
    <cellStyle name="Millares [0] 2 2 2 2" xfId="371"/>
    <cellStyle name="Millares [0] 2 3" xfId="372"/>
    <cellStyle name="Millares [0] 2 3 2" xfId="373"/>
    <cellStyle name="Millares [0] 2 3 2 2" xfId="374"/>
    <cellStyle name="Millares [0] 2 4" xfId="375"/>
    <cellStyle name="Millares [0] 2 4 2" xfId="376"/>
    <cellStyle name="Millares [0] 2 4 2 2" xfId="377"/>
    <cellStyle name="Millares [0] 2 5" xfId="378"/>
    <cellStyle name="Millares [0] 2 5 2" xfId="379"/>
    <cellStyle name="Millares [0] 2 5 2 2" xfId="380"/>
    <cellStyle name="Millares [0] 2 6" xfId="381"/>
    <cellStyle name="Millares [0] 2 6 2" xfId="382"/>
    <cellStyle name="Millares 10" xfId="383"/>
    <cellStyle name="Millares 11" xfId="384"/>
    <cellStyle name="Millares 12" xfId="385"/>
    <cellStyle name="Millares 13" xfId="386"/>
    <cellStyle name="Millares 14" xfId="387"/>
    <cellStyle name="Millares 15" xfId="388"/>
    <cellStyle name="Millares 2" xfId="389"/>
    <cellStyle name="Millares 2 2" xfId="390"/>
    <cellStyle name="Millares 2 2 2" xfId="391"/>
    <cellStyle name="Millares 2 2 2 2" xfId="392"/>
    <cellStyle name="Millares 2 2 3" xfId="393"/>
    <cellStyle name="Millares 3" xfId="394"/>
    <cellStyle name="Millares 3 2" xfId="395"/>
    <cellStyle name="Millares 3 2 2" xfId="396"/>
    <cellStyle name="Millares 3 2 2 2" xfId="397"/>
    <cellStyle name="Millares 4" xfId="398"/>
    <cellStyle name="Millares 5" xfId="399"/>
    <cellStyle name="Millares 6" xfId="400"/>
    <cellStyle name="Millares 7" xfId="401"/>
    <cellStyle name="Millares 8" xfId="402"/>
    <cellStyle name="Millares 9" xfId="403"/>
    <cellStyle name="MILLONES" xfId="404"/>
    <cellStyle name="Moneda 10" xfId="405"/>
    <cellStyle name="Moneda 11" xfId="406"/>
    <cellStyle name="Moneda 12" xfId="407"/>
    <cellStyle name="Moneda 13" xfId="408"/>
    <cellStyle name="Moneda 2" xfId="409"/>
    <cellStyle name="Moneda 3" xfId="410"/>
    <cellStyle name="Moneda 4" xfId="411"/>
    <cellStyle name="Moneda 5" xfId="412"/>
    <cellStyle name="Moneda 6" xfId="413"/>
    <cellStyle name="Moneda 7" xfId="414"/>
    <cellStyle name="Moneda 8" xfId="415"/>
    <cellStyle name="Moneda 9" xfId="416"/>
    <cellStyle name="Monetario0" xfId="417"/>
    <cellStyle name="Neutral 2" xfId="418"/>
    <cellStyle name="Neutral 2 2" xfId="419"/>
    <cellStyle name="Nïrmal_PROINVER" xfId="420"/>
    <cellStyle name="No. punto" xfId="421"/>
    <cellStyle name="Normal" xfId="0" builtinId="0"/>
    <cellStyle name="Normal 10" xfId="20"/>
    <cellStyle name="Normal 10 2" xfId="21"/>
    <cellStyle name="Normal 10 2 2" xfId="422"/>
    <cellStyle name="Normal 10 3" xfId="423"/>
    <cellStyle name="Normal 10 4" xfId="424"/>
    <cellStyle name="Normal 11" xfId="22"/>
    <cellStyle name="Normal 11 2" xfId="146"/>
    <cellStyle name="Normal 12" xfId="425"/>
    <cellStyle name="Normal 12 2" xfId="426"/>
    <cellStyle name="Normal 12 2 2" xfId="427"/>
    <cellStyle name="Normal 12 3" xfId="428"/>
    <cellStyle name="Normal 13" xfId="429"/>
    <cellStyle name="Normal 2" xfId="4"/>
    <cellStyle name="Normal 2 10" xfId="23"/>
    <cellStyle name="Normal 2 10 2" xfId="147"/>
    <cellStyle name="Normal 2 2" xfId="24"/>
    <cellStyle name="Normal 2 2 2" xfId="25"/>
    <cellStyle name="Normal 2 2 2 2" xfId="26"/>
    <cellStyle name="Normal 2 2 2 2 2" xfId="430"/>
    <cellStyle name="Normal 2 2 2 2 3" xfId="431"/>
    <cellStyle name="Normal 2 2 2 3" xfId="27"/>
    <cellStyle name="Normal 2 2 2 3 2" xfId="432"/>
    <cellStyle name="Normal 2 2 2 3 3" xfId="433"/>
    <cellStyle name="Normal 2 2 2 4" xfId="28"/>
    <cellStyle name="Normal 2 2 2 4 2" xfId="29"/>
    <cellStyle name="Normal 2 2 2 5" xfId="30"/>
    <cellStyle name="Normal 2 2 2 5 2" xfId="31"/>
    <cellStyle name="Normal 2 2 2 6" xfId="32"/>
    <cellStyle name="Normal 2 2 3" xfId="33"/>
    <cellStyle name="Normal 2 2 3 2" xfId="34"/>
    <cellStyle name="Normal 2 2 3 3" xfId="434"/>
    <cellStyle name="Normal 2 2 3 3 2" xfId="435"/>
    <cellStyle name="Normal 2 2 4" xfId="35"/>
    <cellStyle name="Normal 2 2 4 2" xfId="36"/>
    <cellStyle name="Normal 2 2 4 2 2" xfId="37"/>
    <cellStyle name="Normal 2 2 4 3" xfId="436"/>
    <cellStyle name="Normal 2 2 4 3 2" xfId="437"/>
    <cellStyle name="Normal 2 2 5" xfId="38"/>
    <cellStyle name="Normal 2 2 5 2" xfId="438"/>
    <cellStyle name="Normal 2 2 6" xfId="439"/>
    <cellStyle name="Normal 2 3" xfId="39"/>
    <cellStyle name="Normal 2 3 10" xfId="40"/>
    <cellStyle name="Normal 2 3 10 2" xfId="41"/>
    <cellStyle name="Normal 2 3 10 2 2" xfId="42"/>
    <cellStyle name="Normal 2 3 11" xfId="43"/>
    <cellStyle name="Normal 2 3 12" xfId="44"/>
    <cellStyle name="Normal 2 3 13" xfId="45"/>
    <cellStyle name="Normal 2 3 14" xfId="46"/>
    <cellStyle name="Normal 2 3 15" xfId="47"/>
    <cellStyle name="Normal 2 3 16" xfId="48"/>
    <cellStyle name="Normal 2 3 17" xfId="49"/>
    <cellStyle name="Normal 2 3 17 2" xfId="50"/>
    <cellStyle name="Normal 2 3 17 3" xfId="51"/>
    <cellStyle name="Normal 2 3 18" xfId="52"/>
    <cellStyle name="Normal 2 3 2" xfId="53"/>
    <cellStyle name="Normal 2 3 3" xfId="3"/>
    <cellStyle name="Normal 2 3 3 2" xfId="54"/>
    <cellStyle name="Normal 2 3 4" xfId="55"/>
    <cellStyle name="Normal 2 3 5" xfId="56"/>
    <cellStyle name="Normal 2 3 5 2" xfId="57"/>
    <cellStyle name="Normal 2 3 5 2 2" xfId="58"/>
    <cellStyle name="Normal 2 3 5 2 2 2" xfId="59"/>
    <cellStyle name="Normal 2 3 5 3" xfId="60"/>
    <cellStyle name="Normal 2 3 5 4" xfId="61"/>
    <cellStyle name="Normal 2 3 5 5" xfId="62"/>
    <cellStyle name="Normal 2 3 5 6" xfId="63"/>
    <cellStyle name="Normal 2 3 5 7" xfId="64"/>
    <cellStyle name="Normal 2 3 5 7 2" xfId="65"/>
    <cellStyle name="Normal 2 3 5 7 2 2" xfId="66"/>
    <cellStyle name="Normal 2 3 5 7 2 2 2" xfId="67"/>
    <cellStyle name="Normal 2 3 5 7 2 2 3" xfId="68"/>
    <cellStyle name="Normal 2 3 5 7 3" xfId="69"/>
    <cellStyle name="Normal 2 3 5 7 4" xfId="70"/>
    <cellStyle name="Normal 2 3 5 7 5" xfId="71"/>
    <cellStyle name="Normal 2 3 5 7 6" xfId="72"/>
    <cellStyle name="Normal 2 3 5 7 7" xfId="73"/>
    <cellStyle name="Normal 2 3 5 7 8" xfId="74"/>
    <cellStyle name="Normal 2 3 5 7 8 2" xfId="75"/>
    <cellStyle name="Normal 2 3 5 7 8 3" xfId="76"/>
    <cellStyle name="Normal 2 3 5 7 8 4" xfId="77"/>
    <cellStyle name="Normal 2 3 5 7 8 4 2" xfId="78"/>
    <cellStyle name="Normal 2 3 5 7 8 4 3" xfId="79"/>
    <cellStyle name="Normal 2 3 5 7 8 4 3 2" xfId="80"/>
    <cellStyle name="Normal 2 3 5 7 8 4 3 3" xfId="81"/>
    <cellStyle name="Normal 2 3 5 7 8 4 3 3 2" xfId="82"/>
    <cellStyle name="Normal 2 3 5 7 8 4 4" xfId="83"/>
    <cellStyle name="Normal 2 3 6" xfId="84"/>
    <cellStyle name="Normal 2 3 7" xfId="85"/>
    <cellStyle name="Normal 2 3 8" xfId="86"/>
    <cellStyle name="Normal 2 3 9" xfId="87"/>
    <cellStyle name="Normal 2 4" xfId="2"/>
    <cellStyle name="Normal 2 4 2" xfId="88"/>
    <cellStyle name="Normal 2 4 3" xfId="89"/>
    <cellStyle name="Normal 2 4 4" xfId="90"/>
    <cellStyle name="Normal 2 5" xfId="1"/>
    <cellStyle name="Normal 2 5 2" xfId="91"/>
    <cellStyle name="Normal 2 5 2 2" xfId="92"/>
    <cellStyle name="Normal 2 6" xfId="93"/>
    <cellStyle name="Normal 2 6 2" xfId="94"/>
    <cellStyle name="Normal 2 6 2 2" xfId="95"/>
    <cellStyle name="Normal 2 6 3" xfId="96"/>
    <cellStyle name="Normal 2 6 3 2" xfId="97"/>
    <cellStyle name="Normal 2 6 3 2 2" xfId="98"/>
    <cellStyle name="Normal 2 6 3 2 3" xfId="99"/>
    <cellStyle name="Normal 2 6 3 2 3 2" xfId="100"/>
    <cellStyle name="Normal 2 6 3 2 3 2 2" xfId="101"/>
    <cellStyle name="Normal 2 6 3 2 4" xfId="102"/>
    <cellStyle name="Normal 2 6 3 2 4 2" xfId="103"/>
    <cellStyle name="Normal 2 6 4" xfId="104"/>
    <cellStyle name="Normal 2 6 5" xfId="105"/>
    <cellStyle name="Normal 2 6 5 2" xfId="106"/>
    <cellStyle name="Normal 2 6 6" xfId="107"/>
    <cellStyle name="Normal 2 6 7" xfId="108"/>
    <cellStyle name="Normal 2 6 7 2" xfId="109"/>
    <cellStyle name="Normal 2 6 7 3" xfId="110"/>
    <cellStyle name="Normal 2 6 8" xfId="111"/>
    <cellStyle name="Normal 2 6 8 2" xfId="112"/>
    <cellStyle name="Normal 2 6 8 2 2" xfId="113"/>
    <cellStyle name="Normal 2 6 8 2 3" xfId="114"/>
    <cellStyle name="Normal 2 6 8 2 4" xfId="115"/>
    <cellStyle name="Normal 2 6 8 3" xfId="116"/>
    <cellStyle name="Normal 2 7" xfId="117"/>
    <cellStyle name="Normal 2 7 2" xfId="118"/>
    <cellStyle name="Normal 2 7 3" xfId="119"/>
    <cellStyle name="Normal 2 7 4" xfId="120"/>
    <cellStyle name="Normal 2 8" xfId="121"/>
    <cellStyle name="Normal 2 8 2" xfId="440"/>
    <cellStyle name="Normal 2 8 2 2" xfId="441"/>
    <cellStyle name="Normal 2 8 3" xfId="442"/>
    <cellStyle name="Normal 2 9" xfId="122"/>
    <cellStyle name="Normal 2 9 2" xfId="443"/>
    <cellStyle name="Normal 2 9 2 2" xfId="444"/>
    <cellStyle name="Normal 2 9 3" xfId="445"/>
    <cellStyle name="Normal 2_138-09" xfId="446"/>
    <cellStyle name="Normal 3" xfId="123"/>
    <cellStyle name="Normal 3 2" xfId="124"/>
    <cellStyle name="Normal 3 3" xfId="125"/>
    <cellStyle name="Normal 3 3 2" xfId="447"/>
    <cellStyle name="Normal 3 3 2 2" xfId="448"/>
    <cellStyle name="Normal 3 3 3" xfId="449"/>
    <cellStyle name="Normal 3 4" xfId="450"/>
    <cellStyle name="Normal 3 5" xfId="451"/>
    <cellStyle name="Normal 3 5 2" xfId="452"/>
    <cellStyle name="Normal 3 6" xfId="453"/>
    <cellStyle name="Normal 3_003-10" xfId="454"/>
    <cellStyle name="Normal 4" xfId="126"/>
    <cellStyle name="Normal 4 2" xfId="127"/>
    <cellStyle name="Normal 4 2 2" xfId="455"/>
    <cellStyle name="Normal 4 3" xfId="456"/>
    <cellStyle name="Normal 4 4" xfId="457"/>
    <cellStyle name="Normal 5" xfId="128"/>
    <cellStyle name="Normal 5 2" xfId="458"/>
    <cellStyle name="Normal 5 3" xfId="459"/>
    <cellStyle name="Normal 5 4" xfId="460"/>
    <cellStyle name="Normal 5 5" xfId="461"/>
    <cellStyle name="Normal 5 6" xfId="462"/>
    <cellStyle name="Normal 6" xfId="129"/>
    <cellStyle name="Normal 6 2" xfId="130"/>
    <cellStyle name="Normal 6 2 2" xfId="131"/>
    <cellStyle name="Normal 6 2 2 2" xfId="463"/>
    <cellStyle name="Normal 6 2 3" xfId="464"/>
    <cellStyle name="Normal 6 3" xfId="132"/>
    <cellStyle name="Normal 6 3 2" xfId="465"/>
    <cellStyle name="Normal 6 3 2 2" xfId="466"/>
    <cellStyle name="Normal 6 3 3" xfId="467"/>
    <cellStyle name="Normal 6 4" xfId="468"/>
    <cellStyle name="Normal 6 4 2" xfId="469"/>
    <cellStyle name="Normal 6 4 2 2" xfId="470"/>
    <cellStyle name="Normal 6 4 3" xfId="471"/>
    <cellStyle name="Normal 7" xfId="133"/>
    <cellStyle name="Normal 7 2" xfId="472"/>
    <cellStyle name="Normal 7 2 2" xfId="473"/>
    <cellStyle name="Normal 7 3" xfId="474"/>
    <cellStyle name="Normal 8" xfId="134"/>
    <cellStyle name="Normal 8 2" xfId="135"/>
    <cellStyle name="Normal 8 2 2" xfId="475"/>
    <cellStyle name="Normal 8 3" xfId="136"/>
    <cellStyle name="Normal 8 4" xfId="137"/>
    <cellStyle name="Normal 8 4 2" xfId="138"/>
    <cellStyle name="Normal 8 5" xfId="139"/>
    <cellStyle name="Normal 8 6" xfId="140"/>
    <cellStyle name="Normal 9" xfId="141"/>
    <cellStyle name="Normal 9 2" xfId="476"/>
    <cellStyle name="Normal 9 2 2" xfId="477"/>
    <cellStyle name="Normal 9 3" xfId="478"/>
    <cellStyle name="Normal_Grad. Lim. Auto 1-4" xfId="538"/>
    <cellStyle name="Notas 2" xfId="479"/>
    <cellStyle name="Notas 2 2" xfId="480"/>
    <cellStyle name="Note" xfId="481"/>
    <cellStyle name="Output" xfId="482"/>
    <cellStyle name="Output 2" xfId="483"/>
    <cellStyle name="Percen - Modelo3" xfId="484"/>
    <cellStyle name="Percent" xfId="485"/>
    <cellStyle name="Porcentaje 2" xfId="486"/>
    <cellStyle name="Porcentaje 3" xfId="487"/>
    <cellStyle name="Porcentaje 4" xfId="488"/>
    <cellStyle name="Porcentaje 4 2" xfId="489"/>
    <cellStyle name="Porcentaje 4 2 2" xfId="490"/>
    <cellStyle name="Porcentaje 4 3" xfId="491"/>
    <cellStyle name="Porcentaje 5" xfId="492"/>
    <cellStyle name="Porcentaje 5 2" xfId="493"/>
    <cellStyle name="Porcentaje 6" xfId="494"/>
    <cellStyle name="Porcentaje 7" xfId="495"/>
    <cellStyle name="Porcentual 2" xfId="142"/>
    <cellStyle name="Porcentual 2 2" xfId="496"/>
    <cellStyle name="Porcentual 2 2 2" xfId="497"/>
    <cellStyle name="Porcentual 2 2 3" xfId="498"/>
    <cellStyle name="Porcentual 2 2 4" xfId="499"/>
    <cellStyle name="Porcentual 2 2 5" xfId="500"/>
    <cellStyle name="Porcentual 2 2 5 2" xfId="501"/>
    <cellStyle name="Porcentual 2 2 6" xfId="502"/>
    <cellStyle name="Porcentual 2 3" xfId="503"/>
    <cellStyle name="Porcentual 2 4" xfId="504"/>
    <cellStyle name="Porcentual 2 5" xfId="505"/>
    <cellStyle name="Porcentual 2 6" xfId="506"/>
    <cellStyle name="Porcentual 2 7" xfId="507"/>
    <cellStyle name="Porcentual 2 8" xfId="508"/>
    <cellStyle name="Porcentual 2 8 2" xfId="509"/>
    <cellStyle name="Porcentual 2 8 2 2" xfId="510"/>
    <cellStyle name="Porcentual 2 8 3" xfId="511"/>
    <cellStyle name="Porcentual 2 9" xfId="512"/>
    <cellStyle name="Porcentual 2 9 2" xfId="513"/>
    <cellStyle name="Porcentual 2 9 2 2" xfId="514"/>
    <cellStyle name="Porcentual 2 9 3" xfId="515"/>
    <cellStyle name="Porcentual 3" xfId="143"/>
    <cellStyle name="Porcentual 3 2" xfId="144"/>
    <cellStyle name="Porcentual 3 2 2" xfId="516"/>
    <cellStyle name="Porcentual 3 3" xfId="517"/>
    <cellStyle name="Porcentual 4" xfId="145"/>
    <cellStyle name="resaltado" xfId="518"/>
    <cellStyle name="Salida 2" xfId="519"/>
    <cellStyle name="Salida 2 2" xfId="520"/>
    <cellStyle name="Texto de advertencia 2" xfId="521"/>
    <cellStyle name="Texto de advertencia 2 2" xfId="522"/>
    <cellStyle name="Texto explicativo 2" xfId="523"/>
    <cellStyle name="Texto explicativo 2 2" xfId="524"/>
    <cellStyle name="Title" xfId="525"/>
    <cellStyle name="Title 2" xfId="526"/>
    <cellStyle name="Título 1 2" xfId="527"/>
    <cellStyle name="Título 1 2 2" xfId="528"/>
    <cellStyle name="Título 2 2" xfId="529"/>
    <cellStyle name="Título 2 2 2" xfId="530"/>
    <cellStyle name="Título 3 2" xfId="531"/>
    <cellStyle name="Título 3 2 2" xfId="532"/>
    <cellStyle name="Título 4" xfId="533"/>
    <cellStyle name="Título 4 2" xfId="534"/>
    <cellStyle name="Total 2" xfId="535"/>
    <cellStyle name="Warning Text" xfId="536"/>
    <cellStyle name="Warning Text 2" xfId="5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CO" sz="800"/>
              <a:t>CURVA ESFUERZO - DEFORMACIÓN</a:t>
            </a:r>
          </a:p>
        </c:rich>
      </c:tx>
      <c:layout>
        <c:manualLayout>
          <c:xMode val="edge"/>
          <c:yMode val="edge"/>
          <c:x val="0.34349867020502706"/>
          <c:y val="1.546707229778096E-2"/>
        </c:manualLayout>
      </c:layout>
      <c:overlay val="0"/>
      <c:spPr>
        <a:noFill/>
        <a:ln w="25400">
          <a:noFill/>
        </a:ln>
      </c:spPr>
    </c:title>
    <c:autoTitleDeleted val="0"/>
    <c:plotArea>
      <c:layout>
        <c:manualLayout>
          <c:layoutTarget val="inner"/>
          <c:xMode val="edge"/>
          <c:yMode val="edge"/>
          <c:x val="0.12004187002465375"/>
          <c:y val="9.9116559293724649E-2"/>
          <c:w val="0.84179798908500014"/>
          <c:h val="0.76862622285850635"/>
        </c:manualLayout>
      </c:layout>
      <c:scatterChart>
        <c:scatterStyle val="lineMarker"/>
        <c:varyColors val="0"/>
        <c:ser>
          <c:idx val="0"/>
          <c:order val="0"/>
          <c:spPr>
            <a:ln w="12700">
              <a:solidFill>
                <a:srgbClr val="000080"/>
              </a:solidFill>
              <a:prstDash val="solid"/>
            </a:ln>
          </c:spPr>
          <c:marker>
            <c:symbol val="diamond"/>
            <c:size val="3"/>
            <c:spPr>
              <a:solidFill>
                <a:srgbClr val="000000"/>
              </a:solidFill>
              <a:ln>
                <a:solidFill>
                  <a:srgbClr val="000000"/>
                </a:solidFill>
                <a:prstDash val="solid"/>
              </a:ln>
            </c:spPr>
          </c:marker>
          <c:xVal>
            <c:numRef>
              <c:f>CI!$O$27:$O$48</c:f>
            </c:numRef>
          </c:xVal>
          <c:yVal>
            <c:numRef>
              <c:f>CI!$F$22:$F$31</c:f>
              <c:numCache>
                <c:formatCode>0.00</c:formatCode>
                <c:ptCount val="10"/>
                <c:pt idx="0">
                  <c:v>0</c:v>
                </c:pt>
                <c:pt idx="1">
                  <c:v>0</c:v>
                </c:pt>
                <c:pt idx="2">
                  <c:v>0</c:v>
                </c:pt>
                <c:pt idx="3">
                  <c:v>0</c:v>
                </c:pt>
                <c:pt idx="4">
                  <c:v>0</c:v>
                </c:pt>
                <c:pt idx="5">
                  <c:v>0</c:v>
                </c:pt>
                <c:pt idx="6">
                  <c:v>0</c:v>
                </c:pt>
                <c:pt idx="7">
                  <c:v>0</c:v>
                </c:pt>
                <c:pt idx="8">
                  <c:v>0</c:v>
                </c:pt>
                <c:pt idx="9">
                  <c:v>0</c:v>
                </c:pt>
              </c:numCache>
            </c:numRef>
          </c:yVal>
          <c:smooth val="1"/>
          <c:extLst>
            <c:ext xmlns:c16="http://schemas.microsoft.com/office/drawing/2014/chart" uri="{C3380CC4-5D6E-409C-BE32-E72D297353CC}">
              <c16:uniqueId val="{00000000-365E-4287-AD5E-D033E925FB82}"/>
            </c:ext>
          </c:extLst>
        </c:ser>
        <c:dLbls>
          <c:showLegendKey val="0"/>
          <c:showVal val="0"/>
          <c:showCatName val="0"/>
          <c:showSerName val="0"/>
          <c:showPercent val="0"/>
          <c:showBubbleSize val="0"/>
        </c:dLbls>
        <c:axId val="1979757920"/>
        <c:axId val="1"/>
      </c:scatterChart>
      <c:valAx>
        <c:axId val="1979757920"/>
        <c:scaling>
          <c:orientation val="minMax"/>
        </c:scaling>
        <c:delete val="0"/>
        <c:axPos val="b"/>
        <c:majorGridlines>
          <c:spPr>
            <a:ln w="3175">
              <a:solidFill>
                <a:srgbClr val="000000"/>
              </a:solidFill>
              <a:prstDash val="solid"/>
            </a:ln>
          </c:spPr>
        </c:majorGridlines>
        <c:title>
          <c:tx>
            <c:rich>
              <a:bodyPr/>
              <a:lstStyle/>
              <a:p>
                <a:pPr>
                  <a:defRPr sz="775" b="1" i="0" u="none" strike="noStrike" baseline="0">
                    <a:solidFill>
                      <a:srgbClr val="000000"/>
                    </a:solidFill>
                    <a:latin typeface="Arial"/>
                    <a:ea typeface="Arial"/>
                    <a:cs typeface="Arial"/>
                  </a:defRPr>
                </a:pPr>
                <a:r>
                  <a:rPr lang="es-CO"/>
                  <a:t>Deformación unitaria (%)</a:t>
                </a:r>
              </a:p>
            </c:rich>
          </c:tx>
          <c:layout>
            <c:manualLayout>
              <c:xMode val="edge"/>
              <c:yMode val="edge"/>
              <c:x val="0.3827659491823564"/>
              <c:y val="0.92361434820647426"/>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CO" sz="800" b="1" i="0" u="none" strike="noStrike" baseline="0">
                    <a:solidFill>
                      <a:srgbClr val="000000"/>
                    </a:solidFill>
                    <a:latin typeface="Arial"/>
                    <a:cs typeface="Arial"/>
                  </a:rPr>
                  <a:t>Esfuerzo corregido (kg/cm</a:t>
                </a:r>
                <a:r>
                  <a:rPr lang="es-CO" sz="800" b="1" i="0" u="none" strike="noStrike" baseline="30000">
                    <a:solidFill>
                      <a:srgbClr val="000000"/>
                    </a:solidFill>
                    <a:latin typeface="Arial"/>
                    <a:cs typeface="Arial"/>
                  </a:rPr>
                  <a:t>2</a:t>
                </a:r>
                <a:r>
                  <a:rPr lang="es-CO" sz="800" b="1" i="0" u="none" strike="noStrike" baseline="0">
                    <a:solidFill>
                      <a:srgbClr val="000000"/>
                    </a:solidFill>
                    <a:latin typeface="Arial"/>
                    <a:cs typeface="Arial"/>
                  </a:rPr>
                  <a:t>)</a:t>
                </a:r>
              </a:p>
            </c:rich>
          </c:tx>
          <c:layout>
            <c:manualLayout>
              <c:xMode val="edge"/>
              <c:yMode val="edge"/>
              <c:x val="4.6760222625448775E-3"/>
              <c:y val="0.21527839020122486"/>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O"/>
          </a:p>
        </c:txPr>
        <c:crossAx val="1979757920"/>
        <c:crosses val="autoZero"/>
        <c:crossBetween val="midCat"/>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ysClr val="windowText" lastClr="000000"/>
      </a:solidFill>
      <a:prstDash val="solid"/>
    </a:ln>
  </c:spPr>
  <c:txPr>
    <a:bodyPr/>
    <a:lstStyle/>
    <a:p>
      <a:pPr>
        <a:defRPr sz="1100"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orientation="landscape" horizontalDpi="36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31</xdr:row>
      <xdr:rowOff>57150</xdr:rowOff>
    </xdr:from>
    <xdr:to>
      <xdr:col>4</xdr:col>
      <xdr:colOff>1038225</xdr:colOff>
      <xdr:row>41</xdr:row>
      <xdr:rowOff>0</xdr:rowOff>
    </xdr:to>
    <xdr:graphicFrame macro="">
      <xdr:nvGraphicFramePr>
        <xdr:cNvPr id="2" name="Gráfico 6">
          <a:extLst>
            <a:ext uri="{FF2B5EF4-FFF2-40B4-BE49-F238E27FC236}">
              <a16:creationId xmlns:a16="http://schemas.microsoft.com/office/drawing/2014/main" id="{7E7D93A4-AEEE-47CA-9155-BC3F2A8169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0</xdr:col>
      <xdr:colOff>352425</xdr:colOff>
      <xdr:row>0</xdr:row>
      <xdr:rowOff>28575</xdr:rowOff>
    </xdr:from>
    <xdr:to>
      <xdr:col>1</xdr:col>
      <xdr:colOff>428625</xdr:colOff>
      <xdr:row>3</xdr:row>
      <xdr:rowOff>167550</xdr:rowOff>
    </xdr:to>
    <xdr:pic>
      <xdr:nvPicPr>
        <xdr:cNvPr id="3" name="Imagen 2">
          <a:extLst>
            <a:ext uri="{FF2B5EF4-FFF2-40B4-BE49-F238E27FC236}">
              <a16:creationId xmlns:a16="http://schemas.microsoft.com/office/drawing/2014/main" id="{E122AEAE-2C16-479C-B7BF-0421CF8249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2425" y="28575"/>
          <a:ext cx="723900" cy="7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28575</xdr:colOff>
      <xdr:row>56</xdr:row>
      <xdr:rowOff>38100</xdr:rowOff>
    </xdr:from>
    <xdr:to>
      <xdr:col>12</xdr:col>
      <xdr:colOff>447675</xdr:colOff>
      <xdr:row>60</xdr:row>
      <xdr:rowOff>0</xdr:rowOff>
    </xdr:to>
    <xdr:sp macro="" textlink="">
      <xdr:nvSpPr>
        <xdr:cNvPr id="4" name="Cilindro 3">
          <a:extLst>
            <a:ext uri="{FF2B5EF4-FFF2-40B4-BE49-F238E27FC236}">
              <a16:creationId xmlns:a16="http://schemas.microsoft.com/office/drawing/2014/main" id="{0B9B58AE-6D86-493F-B7BC-B4142A0888BA}"/>
            </a:ext>
          </a:extLst>
        </xdr:cNvPr>
        <xdr:cNvSpPr/>
      </xdr:nvSpPr>
      <xdr:spPr>
        <a:xfrm>
          <a:off x="8924925" y="8191500"/>
          <a:ext cx="419100" cy="609600"/>
        </a:xfrm>
        <a:prstGeom prst="can">
          <a:avLst>
            <a:gd name="adj" fmla="val 29545"/>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iuBPMarco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MV-11\Users\Users\Sonia.gaviria\Desktop\CNSG\Nueva%20carpeta\Listo\Documents%20and%20Settings\DIANA%20PAO\Configuraci&#243;n%20local\Archivos%20temporales%20de%20Internet\Content.IE5\S1MFOXQ3\DATOS\Equipos\COSTO%20DE%20PROPIED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idor\disco%20duro\irina\CLAS-B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ogram"/>
      <sheetName val="COSTOS"/>
      <sheetName val="EVA"/>
    </sheetNames>
    <sheetDataSet>
      <sheetData sheetId="0" refreshError="1">
        <row r="12">
          <cell r="D12">
            <v>3</v>
          </cell>
        </row>
        <row r="338">
          <cell r="C338" t="str">
            <v>Activos</v>
          </cell>
          <cell r="D338">
            <v>9750</v>
          </cell>
        </row>
        <row r="339">
          <cell r="C339" t="str">
            <v>Direcc.</v>
          </cell>
          <cell r="D339">
            <v>53970</v>
          </cell>
        </row>
        <row r="340">
          <cell r="C340" t="str">
            <v>Admon</v>
          </cell>
          <cell r="D340">
            <v>48583.5</v>
          </cell>
        </row>
        <row r="341">
          <cell r="C341" t="str">
            <v>Topog</v>
          </cell>
          <cell r="D341">
            <v>0</v>
          </cell>
        </row>
        <row r="342">
          <cell r="C342" t="str">
            <v>Taller</v>
          </cell>
          <cell r="D342">
            <v>2898</v>
          </cell>
        </row>
        <row r="343">
          <cell r="C343" t="str">
            <v>Operad.</v>
          </cell>
          <cell r="D343">
            <v>0</v>
          </cell>
        </row>
        <row r="344">
          <cell r="C344" t="str">
            <v>Vigilan.</v>
          </cell>
          <cell r="D344">
            <v>10836</v>
          </cell>
        </row>
        <row r="345">
          <cell r="C345" t="str">
            <v>Prestac</v>
          </cell>
          <cell r="D345">
            <v>66283.875</v>
          </cell>
        </row>
        <row r="346">
          <cell r="C346" t="str">
            <v>Honor</v>
          </cell>
          <cell r="D346">
            <v>6700</v>
          </cell>
        </row>
        <row r="347">
          <cell r="C347" t="str">
            <v>Impues</v>
          </cell>
          <cell r="D347">
            <v>98630.90675611388</v>
          </cell>
        </row>
        <row r="348">
          <cell r="C348" t="str">
            <v>Arrend</v>
          </cell>
          <cell r="D348">
            <v>11295</v>
          </cell>
        </row>
        <row r="349">
          <cell r="C349" t="str">
            <v>Segur</v>
          </cell>
          <cell r="D349">
            <v>30840.71727788596</v>
          </cell>
        </row>
        <row r="350">
          <cell r="C350" t="str">
            <v>Sevic</v>
          </cell>
          <cell r="D350">
            <v>7366.9087499999996</v>
          </cell>
        </row>
        <row r="351">
          <cell r="C351" t="str">
            <v>Legal</v>
          </cell>
          <cell r="D351">
            <v>1.1868038433000001</v>
          </cell>
        </row>
        <row r="352">
          <cell r="C352" t="str">
            <v>Manten</v>
          </cell>
          <cell r="D352">
            <v>1283.2009599999999</v>
          </cell>
        </row>
        <row r="353">
          <cell r="C353" t="str">
            <v>Adecu</v>
          </cell>
          <cell r="D353">
            <v>6090</v>
          </cell>
        </row>
        <row r="354">
          <cell r="C354" t="str">
            <v>Viaje</v>
          </cell>
          <cell r="D354">
            <v>3030</v>
          </cell>
        </row>
        <row r="355">
          <cell r="C355" t="str">
            <v>Divers</v>
          </cell>
          <cell r="D355">
            <v>132161.02532999997</v>
          </cell>
        </row>
        <row r="356">
          <cell r="C356" t="str">
            <v>Financ.</v>
          </cell>
          <cell r="D356">
            <v>360.00599999999997</v>
          </cell>
        </row>
        <row r="357">
          <cell r="C357" t="str">
            <v>Costos</v>
          </cell>
          <cell r="D357">
            <v>68623.484200000006</v>
          </cell>
        </row>
      </sheetData>
      <sheetData sheetId="1" refreshError="1">
        <row r="3">
          <cell r="B3">
            <v>3</v>
          </cell>
        </row>
        <row r="120">
          <cell r="B120">
            <v>608.87199999999996</v>
          </cell>
          <cell r="C120">
            <v>1834.31</v>
          </cell>
          <cell r="D120">
            <v>1512.259</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row>
      </sheetData>
      <sheetData sheetId="2" refreshError="1"/>
      <sheetData sheetId="3" refreshError="1">
        <row r="6">
          <cell r="D6">
            <v>1</v>
          </cell>
          <cell r="E6">
            <v>2</v>
          </cell>
          <cell r="F6">
            <v>3</v>
          </cell>
          <cell r="G6">
            <v>4</v>
          </cell>
          <cell r="H6">
            <v>5</v>
          </cell>
          <cell r="I6">
            <v>6</v>
          </cell>
          <cell r="J6">
            <v>7</v>
          </cell>
          <cell r="K6">
            <v>8</v>
          </cell>
          <cell r="L6">
            <v>9</v>
          </cell>
          <cell r="M6">
            <v>10</v>
          </cell>
          <cell r="N6">
            <v>11</v>
          </cell>
          <cell r="O6">
            <v>12</v>
          </cell>
          <cell r="P6">
            <v>13</v>
          </cell>
          <cell r="Q6">
            <v>14</v>
          </cell>
          <cell r="R6">
            <v>15</v>
          </cell>
          <cell r="S6">
            <v>16</v>
          </cell>
          <cell r="T6">
            <v>17</v>
          </cell>
          <cell r="U6">
            <v>18</v>
          </cell>
          <cell r="V6">
            <v>19</v>
          </cell>
          <cell r="W6">
            <v>20</v>
          </cell>
          <cell r="X6">
            <v>21</v>
          </cell>
          <cell r="Y6">
            <v>22</v>
          </cell>
          <cell r="Z6">
            <v>23</v>
          </cell>
          <cell r="AA6">
            <v>24</v>
          </cell>
          <cell r="AB6">
            <v>25</v>
          </cell>
          <cell r="AC6">
            <v>26</v>
          </cell>
          <cell r="AD6">
            <v>27</v>
          </cell>
        </row>
        <row r="39">
          <cell r="D39">
            <v>1730.192047133291</v>
          </cell>
          <cell r="E39">
            <v>0</v>
          </cell>
          <cell r="F39">
            <v>568.1776190974831</v>
          </cell>
          <cell r="G39">
            <v>1711.712623485239</v>
          </cell>
          <cell r="H39">
            <v>1411.1861246349654</v>
          </cell>
          <cell r="I39">
            <v>288.36534118888187</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-163.02452898987548</v>
          </cell>
        </row>
        <row r="56">
          <cell r="D56">
            <v>-767.6282221604198</v>
          </cell>
          <cell r="E56">
            <v>-974.18899821035302</v>
          </cell>
          <cell r="F56">
            <v>-1650.8315993601529</v>
          </cell>
          <cell r="G56">
            <v>-1128.6689947358216</v>
          </cell>
          <cell r="H56">
            <v>-362.41393413528147</v>
          </cell>
          <cell r="I56">
            <v>0</v>
          </cell>
          <cell r="J56">
            <v>0</v>
          </cell>
          <cell r="K56">
            <v>-0.16814699999999999</v>
          </cell>
          <cell r="L56">
            <v>0</v>
          </cell>
          <cell r="M56">
            <v>-0.61653900000000006</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-4.0400000000000001E-9</v>
          </cell>
        </row>
        <row r="58">
          <cell r="D58">
            <v>962.5638249728712</v>
          </cell>
          <cell r="E58">
            <v>-11.625173237481818</v>
          </cell>
          <cell r="F58">
            <v>-1094.2791535001516</v>
          </cell>
          <cell r="G58">
            <v>-511.23552475073416</v>
          </cell>
          <cell r="H58">
            <v>537.53666574894964</v>
          </cell>
          <cell r="I58">
            <v>825.90200693783152</v>
          </cell>
          <cell r="J58">
            <v>825.90200693783152</v>
          </cell>
          <cell r="K58">
            <v>825.73385993783154</v>
          </cell>
          <cell r="L58">
            <v>825.73385993783154</v>
          </cell>
          <cell r="M58">
            <v>825.11732093783155</v>
          </cell>
          <cell r="N58">
            <v>825.11732093783155</v>
          </cell>
          <cell r="O58">
            <v>825.11732093783155</v>
          </cell>
          <cell r="P58">
            <v>825.11732093783155</v>
          </cell>
          <cell r="Q58">
            <v>825.11732093783155</v>
          </cell>
          <cell r="R58">
            <v>825.11732093783155</v>
          </cell>
          <cell r="S58">
            <v>825.11732093783155</v>
          </cell>
          <cell r="T58">
            <v>825.11732093783155</v>
          </cell>
          <cell r="U58">
            <v>825.11732093783155</v>
          </cell>
          <cell r="V58">
            <v>825.11732093783155</v>
          </cell>
          <cell r="W58">
            <v>825.11732093783155</v>
          </cell>
          <cell r="X58">
            <v>825.11732093783155</v>
          </cell>
          <cell r="Y58">
            <v>825.11732093783155</v>
          </cell>
          <cell r="Z58">
            <v>825.11732093783155</v>
          </cell>
          <cell r="AA58">
            <v>825.11732093783155</v>
          </cell>
          <cell r="AB58">
            <v>825.11732093783155</v>
          </cell>
          <cell r="AC58">
            <v>825.11732093783155</v>
          </cell>
          <cell r="AD58">
            <v>662.09279194391604</v>
          </cell>
        </row>
        <row r="61">
          <cell r="D61">
            <v>962.5638249728712</v>
          </cell>
          <cell r="E61">
            <v>254.53053020849541</v>
          </cell>
          <cell r="F61">
            <v>-292.44877143628497</v>
          </cell>
          <cell r="G61">
            <v>149.81697550795735</v>
          </cell>
          <cell r="H61">
            <v>681.71933634339052</v>
          </cell>
          <cell r="I61">
            <v>825.90200693783152</v>
          </cell>
          <cell r="J61">
            <v>825.90200693783152</v>
          </cell>
          <cell r="K61">
            <v>825.73385993783154</v>
          </cell>
          <cell r="L61">
            <v>825.73385993783154</v>
          </cell>
          <cell r="M61">
            <v>825.11732093783155</v>
          </cell>
          <cell r="N61">
            <v>825.11732093783155</v>
          </cell>
          <cell r="O61">
            <v>825.11732093783155</v>
          </cell>
          <cell r="P61">
            <v>825.11732093783155</v>
          </cell>
          <cell r="Q61">
            <v>825.11732093783155</v>
          </cell>
          <cell r="R61">
            <v>825.11732093783155</v>
          </cell>
          <cell r="S61">
            <v>825.11732093783155</v>
          </cell>
          <cell r="T61">
            <v>825.11732093783155</v>
          </cell>
          <cell r="U61">
            <v>825.11732093783155</v>
          </cell>
          <cell r="V61">
            <v>825.11732093783155</v>
          </cell>
          <cell r="W61">
            <v>825.11732093783155</v>
          </cell>
          <cell r="X61">
            <v>825.11732093783155</v>
          </cell>
          <cell r="Y61">
            <v>825.11732093783155</v>
          </cell>
          <cell r="Z61">
            <v>825.11732093783155</v>
          </cell>
          <cell r="AA61">
            <v>825.11732093783155</v>
          </cell>
          <cell r="AB61">
            <v>825.11732093783155</v>
          </cell>
          <cell r="AC61">
            <v>825.11732093783155</v>
          </cell>
          <cell r="AD61">
            <v>662.09279194391604</v>
          </cell>
        </row>
        <row r="95">
          <cell r="F95">
            <v>412.9</v>
          </cell>
          <cell r="G95">
            <v>367</v>
          </cell>
          <cell r="H95">
            <v>321.10000000000002</v>
          </cell>
          <cell r="I95">
            <v>232</v>
          </cell>
          <cell r="K95">
            <v>3.0149999999999997</v>
          </cell>
        </row>
        <row r="96">
          <cell r="F96">
            <v>404.6</v>
          </cell>
          <cell r="G96">
            <v>358.70000000000005</v>
          </cell>
          <cell r="H96">
            <v>312.8</v>
          </cell>
          <cell r="I96">
            <v>223.7</v>
          </cell>
        </row>
        <row r="97">
          <cell r="F97">
            <v>396.3</v>
          </cell>
          <cell r="G97">
            <v>350.4</v>
          </cell>
          <cell r="H97">
            <v>304.5</v>
          </cell>
          <cell r="I97">
            <v>215.3</v>
          </cell>
        </row>
        <row r="98">
          <cell r="H98">
            <v>5339</v>
          </cell>
          <cell r="I98">
            <v>7.0000000000000007E-2</v>
          </cell>
        </row>
        <row r="99">
          <cell r="F99" t="str">
            <v>Localizacion Dato</v>
          </cell>
          <cell r="H99">
            <v>404.642</v>
          </cell>
          <cell r="I99">
            <v>404.642</v>
          </cell>
        </row>
        <row r="103">
          <cell r="F103">
            <v>30</v>
          </cell>
          <cell r="G103">
            <v>45</v>
          </cell>
          <cell r="H103">
            <v>60</v>
          </cell>
          <cell r="I103">
            <v>90</v>
          </cell>
        </row>
        <row r="104">
          <cell r="F104">
            <v>146.9</v>
          </cell>
          <cell r="G104">
            <v>119.85</v>
          </cell>
          <cell r="H104">
            <v>92.8</v>
          </cell>
          <cell r="I104">
            <v>40.4</v>
          </cell>
        </row>
        <row r="105">
          <cell r="F105">
            <v>412.9</v>
          </cell>
          <cell r="G105">
            <v>367</v>
          </cell>
          <cell r="H105">
            <v>321.10000000000002</v>
          </cell>
          <cell r="I105">
            <v>232</v>
          </cell>
        </row>
        <row r="106">
          <cell r="F106">
            <v>487.4</v>
          </cell>
          <cell r="G106">
            <v>457.25</v>
          </cell>
          <cell r="H106">
            <v>427.1</v>
          </cell>
          <cell r="I106">
            <v>368.5</v>
          </cell>
        </row>
        <row r="109">
          <cell r="G109">
            <v>0</v>
          </cell>
          <cell r="H109">
            <v>3752.1</v>
          </cell>
        </row>
        <row r="110">
          <cell r="G110">
            <v>7.0000000000000007E-2</v>
          </cell>
          <cell r="H110">
            <v>5339</v>
          </cell>
        </row>
        <row r="111">
          <cell r="G111">
            <v>0.1</v>
          </cell>
          <cell r="H111">
            <v>4193.5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
      <sheetName val="Recipiente"/>
      <sheetName val="Guia rec."/>
      <sheetName val="MEZCLAS"/>
      <sheetName val="Módulo1"/>
      <sheetName val="Módulo11"/>
      <sheetName val="2-6"/>
      <sheetName val="LIMITE"/>
      <sheetName val="Hoja1"/>
      <sheetName val="CLAS-BO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dimension ref="A1:R73"/>
  <sheetViews>
    <sheetView showGridLines="0" tabSelected="1" view="pageBreakPreview" zoomScaleNormal="100" zoomScaleSheetLayoutView="100" workbookViewId="0">
      <selection activeCell="U7" sqref="U7"/>
    </sheetView>
  </sheetViews>
  <sheetFormatPr baseColWidth="10" defaultRowHeight="12.75"/>
  <cols>
    <col min="1" max="1" width="9.7109375" style="5" customWidth="1"/>
    <col min="2" max="3" width="12.140625" style="5" customWidth="1"/>
    <col min="4" max="4" width="12" style="5" customWidth="1"/>
    <col min="5" max="5" width="17.140625" style="5" customWidth="1"/>
    <col min="6" max="6" width="11" style="5" customWidth="1"/>
    <col min="7" max="7" width="16.42578125" style="5" customWidth="1"/>
    <col min="8" max="9" width="16.42578125" style="5" hidden="1" customWidth="1"/>
    <col min="10" max="10" width="3" style="5" hidden="1" customWidth="1"/>
    <col min="11" max="11" width="10.42578125" style="5" hidden="1" customWidth="1"/>
    <col min="12" max="18" width="0" style="5" hidden="1" customWidth="1"/>
    <col min="19" max="258" width="11.42578125" style="5"/>
    <col min="259" max="259" width="17" style="5" customWidth="1"/>
    <col min="260" max="263" width="15.7109375" style="5" customWidth="1"/>
    <col min="264" max="264" width="16" style="5" customWidth="1"/>
    <col min="265" max="265" width="16.42578125" style="5" customWidth="1"/>
    <col min="266" max="266" width="3" style="5" customWidth="1"/>
    <col min="267" max="267" width="10.42578125" style="5" customWidth="1"/>
    <col min="268" max="514" width="11.42578125" style="5"/>
    <col min="515" max="515" width="17" style="5" customWidth="1"/>
    <col min="516" max="519" width="15.7109375" style="5" customWidth="1"/>
    <col min="520" max="520" width="16" style="5" customWidth="1"/>
    <col min="521" max="521" width="16.42578125" style="5" customWidth="1"/>
    <col min="522" max="522" width="3" style="5" customWidth="1"/>
    <col min="523" max="523" width="10.42578125" style="5" customWidth="1"/>
    <col min="524" max="770" width="11.42578125" style="5"/>
    <col min="771" max="771" width="17" style="5" customWidth="1"/>
    <col min="772" max="775" width="15.7109375" style="5" customWidth="1"/>
    <col min="776" max="776" width="16" style="5" customWidth="1"/>
    <col min="777" max="777" width="16.42578125" style="5" customWidth="1"/>
    <col min="778" max="778" width="3" style="5" customWidth="1"/>
    <col min="779" max="779" width="10.42578125" style="5" customWidth="1"/>
    <col min="780" max="1026" width="11.42578125" style="5"/>
    <col min="1027" max="1027" width="17" style="5" customWidth="1"/>
    <col min="1028" max="1031" width="15.7109375" style="5" customWidth="1"/>
    <col min="1032" max="1032" width="16" style="5" customWidth="1"/>
    <col min="1033" max="1033" width="16.42578125" style="5" customWidth="1"/>
    <col min="1034" max="1034" width="3" style="5" customWidth="1"/>
    <col min="1035" max="1035" width="10.42578125" style="5" customWidth="1"/>
    <col min="1036" max="1282" width="11.42578125" style="5"/>
    <col min="1283" max="1283" width="17" style="5" customWidth="1"/>
    <col min="1284" max="1287" width="15.7109375" style="5" customWidth="1"/>
    <col min="1288" max="1288" width="16" style="5" customWidth="1"/>
    <col min="1289" max="1289" width="16.42578125" style="5" customWidth="1"/>
    <col min="1290" max="1290" width="3" style="5" customWidth="1"/>
    <col min="1291" max="1291" width="10.42578125" style="5" customWidth="1"/>
    <col min="1292" max="1538" width="11.42578125" style="5"/>
    <col min="1539" max="1539" width="17" style="5" customWidth="1"/>
    <col min="1540" max="1543" width="15.7109375" style="5" customWidth="1"/>
    <col min="1544" max="1544" width="16" style="5" customWidth="1"/>
    <col min="1545" max="1545" width="16.42578125" style="5" customWidth="1"/>
    <col min="1546" max="1546" width="3" style="5" customWidth="1"/>
    <col min="1547" max="1547" width="10.42578125" style="5" customWidth="1"/>
    <col min="1548" max="1794" width="11.42578125" style="5"/>
    <col min="1795" max="1795" width="17" style="5" customWidth="1"/>
    <col min="1796" max="1799" width="15.7109375" style="5" customWidth="1"/>
    <col min="1800" max="1800" width="16" style="5" customWidth="1"/>
    <col min="1801" max="1801" width="16.42578125" style="5" customWidth="1"/>
    <col min="1802" max="1802" width="3" style="5" customWidth="1"/>
    <col min="1803" max="1803" width="10.42578125" style="5" customWidth="1"/>
    <col min="1804" max="2050" width="11.42578125" style="5"/>
    <col min="2051" max="2051" width="17" style="5" customWidth="1"/>
    <col min="2052" max="2055" width="15.7109375" style="5" customWidth="1"/>
    <col min="2056" max="2056" width="16" style="5" customWidth="1"/>
    <col min="2057" max="2057" width="16.42578125" style="5" customWidth="1"/>
    <col min="2058" max="2058" width="3" style="5" customWidth="1"/>
    <col min="2059" max="2059" width="10.42578125" style="5" customWidth="1"/>
    <col min="2060" max="2306" width="11.42578125" style="5"/>
    <col min="2307" max="2307" width="17" style="5" customWidth="1"/>
    <col min="2308" max="2311" width="15.7109375" style="5" customWidth="1"/>
    <col min="2312" max="2312" width="16" style="5" customWidth="1"/>
    <col min="2313" max="2313" width="16.42578125" style="5" customWidth="1"/>
    <col min="2314" max="2314" width="3" style="5" customWidth="1"/>
    <col min="2315" max="2315" width="10.42578125" style="5" customWidth="1"/>
    <col min="2316" max="2562" width="11.42578125" style="5"/>
    <col min="2563" max="2563" width="17" style="5" customWidth="1"/>
    <col min="2564" max="2567" width="15.7109375" style="5" customWidth="1"/>
    <col min="2568" max="2568" width="16" style="5" customWidth="1"/>
    <col min="2569" max="2569" width="16.42578125" style="5" customWidth="1"/>
    <col min="2570" max="2570" width="3" style="5" customWidth="1"/>
    <col min="2571" max="2571" width="10.42578125" style="5" customWidth="1"/>
    <col min="2572" max="2818" width="11.42578125" style="5"/>
    <col min="2819" max="2819" width="17" style="5" customWidth="1"/>
    <col min="2820" max="2823" width="15.7109375" style="5" customWidth="1"/>
    <col min="2824" max="2824" width="16" style="5" customWidth="1"/>
    <col min="2825" max="2825" width="16.42578125" style="5" customWidth="1"/>
    <col min="2826" max="2826" width="3" style="5" customWidth="1"/>
    <col min="2827" max="2827" width="10.42578125" style="5" customWidth="1"/>
    <col min="2828" max="3074" width="11.42578125" style="5"/>
    <col min="3075" max="3075" width="17" style="5" customWidth="1"/>
    <col min="3076" max="3079" width="15.7109375" style="5" customWidth="1"/>
    <col min="3080" max="3080" width="16" style="5" customWidth="1"/>
    <col min="3081" max="3081" width="16.42578125" style="5" customWidth="1"/>
    <col min="3082" max="3082" width="3" style="5" customWidth="1"/>
    <col min="3083" max="3083" width="10.42578125" style="5" customWidth="1"/>
    <col min="3084" max="3330" width="11.42578125" style="5"/>
    <col min="3331" max="3331" width="17" style="5" customWidth="1"/>
    <col min="3332" max="3335" width="15.7109375" style="5" customWidth="1"/>
    <col min="3336" max="3336" width="16" style="5" customWidth="1"/>
    <col min="3337" max="3337" width="16.42578125" style="5" customWidth="1"/>
    <col min="3338" max="3338" width="3" style="5" customWidth="1"/>
    <col min="3339" max="3339" width="10.42578125" style="5" customWidth="1"/>
    <col min="3340" max="3586" width="11.42578125" style="5"/>
    <col min="3587" max="3587" width="17" style="5" customWidth="1"/>
    <col min="3588" max="3591" width="15.7109375" style="5" customWidth="1"/>
    <col min="3592" max="3592" width="16" style="5" customWidth="1"/>
    <col min="3593" max="3593" width="16.42578125" style="5" customWidth="1"/>
    <col min="3594" max="3594" width="3" style="5" customWidth="1"/>
    <col min="3595" max="3595" width="10.42578125" style="5" customWidth="1"/>
    <col min="3596" max="3842" width="11.42578125" style="5"/>
    <col min="3843" max="3843" width="17" style="5" customWidth="1"/>
    <col min="3844" max="3847" width="15.7109375" style="5" customWidth="1"/>
    <col min="3848" max="3848" width="16" style="5" customWidth="1"/>
    <col min="3849" max="3849" width="16.42578125" style="5" customWidth="1"/>
    <col min="3850" max="3850" width="3" style="5" customWidth="1"/>
    <col min="3851" max="3851" width="10.42578125" style="5" customWidth="1"/>
    <col min="3852" max="4098" width="11.42578125" style="5"/>
    <col min="4099" max="4099" width="17" style="5" customWidth="1"/>
    <col min="4100" max="4103" width="15.7109375" style="5" customWidth="1"/>
    <col min="4104" max="4104" width="16" style="5" customWidth="1"/>
    <col min="4105" max="4105" width="16.42578125" style="5" customWidth="1"/>
    <col min="4106" max="4106" width="3" style="5" customWidth="1"/>
    <col min="4107" max="4107" width="10.42578125" style="5" customWidth="1"/>
    <col min="4108" max="4354" width="11.42578125" style="5"/>
    <col min="4355" max="4355" width="17" style="5" customWidth="1"/>
    <col min="4356" max="4359" width="15.7109375" style="5" customWidth="1"/>
    <col min="4360" max="4360" width="16" style="5" customWidth="1"/>
    <col min="4361" max="4361" width="16.42578125" style="5" customWidth="1"/>
    <col min="4362" max="4362" width="3" style="5" customWidth="1"/>
    <col min="4363" max="4363" width="10.42578125" style="5" customWidth="1"/>
    <col min="4364" max="4610" width="11.42578125" style="5"/>
    <col min="4611" max="4611" width="17" style="5" customWidth="1"/>
    <col min="4612" max="4615" width="15.7109375" style="5" customWidth="1"/>
    <col min="4616" max="4616" width="16" style="5" customWidth="1"/>
    <col min="4617" max="4617" width="16.42578125" style="5" customWidth="1"/>
    <col min="4618" max="4618" width="3" style="5" customWidth="1"/>
    <col min="4619" max="4619" width="10.42578125" style="5" customWidth="1"/>
    <col min="4620" max="4866" width="11.42578125" style="5"/>
    <col min="4867" max="4867" width="17" style="5" customWidth="1"/>
    <col min="4868" max="4871" width="15.7109375" style="5" customWidth="1"/>
    <col min="4872" max="4872" width="16" style="5" customWidth="1"/>
    <col min="4873" max="4873" width="16.42578125" style="5" customWidth="1"/>
    <col min="4874" max="4874" width="3" style="5" customWidth="1"/>
    <col min="4875" max="4875" width="10.42578125" style="5" customWidth="1"/>
    <col min="4876" max="5122" width="11.42578125" style="5"/>
    <col min="5123" max="5123" width="17" style="5" customWidth="1"/>
    <col min="5124" max="5127" width="15.7109375" style="5" customWidth="1"/>
    <col min="5128" max="5128" width="16" style="5" customWidth="1"/>
    <col min="5129" max="5129" width="16.42578125" style="5" customWidth="1"/>
    <col min="5130" max="5130" width="3" style="5" customWidth="1"/>
    <col min="5131" max="5131" width="10.42578125" style="5" customWidth="1"/>
    <col min="5132" max="5378" width="11.42578125" style="5"/>
    <col min="5379" max="5379" width="17" style="5" customWidth="1"/>
    <col min="5380" max="5383" width="15.7109375" style="5" customWidth="1"/>
    <col min="5384" max="5384" width="16" style="5" customWidth="1"/>
    <col min="5385" max="5385" width="16.42578125" style="5" customWidth="1"/>
    <col min="5386" max="5386" width="3" style="5" customWidth="1"/>
    <col min="5387" max="5387" width="10.42578125" style="5" customWidth="1"/>
    <col min="5388" max="5634" width="11.42578125" style="5"/>
    <col min="5635" max="5635" width="17" style="5" customWidth="1"/>
    <col min="5636" max="5639" width="15.7109375" style="5" customWidth="1"/>
    <col min="5640" max="5640" width="16" style="5" customWidth="1"/>
    <col min="5641" max="5641" width="16.42578125" style="5" customWidth="1"/>
    <col min="5642" max="5642" width="3" style="5" customWidth="1"/>
    <col min="5643" max="5643" width="10.42578125" style="5" customWidth="1"/>
    <col min="5644" max="5890" width="11.42578125" style="5"/>
    <col min="5891" max="5891" width="17" style="5" customWidth="1"/>
    <col min="5892" max="5895" width="15.7109375" style="5" customWidth="1"/>
    <col min="5896" max="5896" width="16" style="5" customWidth="1"/>
    <col min="5897" max="5897" width="16.42578125" style="5" customWidth="1"/>
    <col min="5898" max="5898" width="3" style="5" customWidth="1"/>
    <col min="5899" max="5899" width="10.42578125" style="5" customWidth="1"/>
    <col min="5900" max="6146" width="11.42578125" style="5"/>
    <col min="6147" max="6147" width="17" style="5" customWidth="1"/>
    <col min="6148" max="6151" width="15.7109375" style="5" customWidth="1"/>
    <col min="6152" max="6152" width="16" style="5" customWidth="1"/>
    <col min="6153" max="6153" width="16.42578125" style="5" customWidth="1"/>
    <col min="6154" max="6154" width="3" style="5" customWidth="1"/>
    <col min="6155" max="6155" width="10.42578125" style="5" customWidth="1"/>
    <col min="6156" max="6402" width="11.42578125" style="5"/>
    <col min="6403" max="6403" width="17" style="5" customWidth="1"/>
    <col min="6404" max="6407" width="15.7109375" style="5" customWidth="1"/>
    <col min="6408" max="6408" width="16" style="5" customWidth="1"/>
    <col min="6409" max="6409" width="16.42578125" style="5" customWidth="1"/>
    <col min="6410" max="6410" width="3" style="5" customWidth="1"/>
    <col min="6411" max="6411" width="10.42578125" style="5" customWidth="1"/>
    <col min="6412" max="6658" width="11.42578125" style="5"/>
    <col min="6659" max="6659" width="17" style="5" customWidth="1"/>
    <col min="6660" max="6663" width="15.7109375" style="5" customWidth="1"/>
    <col min="6664" max="6664" width="16" style="5" customWidth="1"/>
    <col min="6665" max="6665" width="16.42578125" style="5" customWidth="1"/>
    <col min="6666" max="6666" width="3" style="5" customWidth="1"/>
    <col min="6667" max="6667" width="10.42578125" style="5" customWidth="1"/>
    <col min="6668" max="6914" width="11.42578125" style="5"/>
    <col min="6915" max="6915" width="17" style="5" customWidth="1"/>
    <col min="6916" max="6919" width="15.7109375" style="5" customWidth="1"/>
    <col min="6920" max="6920" width="16" style="5" customWidth="1"/>
    <col min="6921" max="6921" width="16.42578125" style="5" customWidth="1"/>
    <col min="6922" max="6922" width="3" style="5" customWidth="1"/>
    <col min="6923" max="6923" width="10.42578125" style="5" customWidth="1"/>
    <col min="6924" max="7170" width="11.42578125" style="5"/>
    <col min="7171" max="7171" width="17" style="5" customWidth="1"/>
    <col min="7172" max="7175" width="15.7109375" style="5" customWidth="1"/>
    <col min="7176" max="7176" width="16" style="5" customWidth="1"/>
    <col min="7177" max="7177" width="16.42578125" style="5" customWidth="1"/>
    <col min="7178" max="7178" width="3" style="5" customWidth="1"/>
    <col min="7179" max="7179" width="10.42578125" style="5" customWidth="1"/>
    <col min="7180" max="7426" width="11.42578125" style="5"/>
    <col min="7427" max="7427" width="17" style="5" customWidth="1"/>
    <col min="7428" max="7431" width="15.7109375" style="5" customWidth="1"/>
    <col min="7432" max="7432" width="16" style="5" customWidth="1"/>
    <col min="7433" max="7433" width="16.42578125" style="5" customWidth="1"/>
    <col min="7434" max="7434" width="3" style="5" customWidth="1"/>
    <col min="7435" max="7435" width="10.42578125" style="5" customWidth="1"/>
    <col min="7436" max="7682" width="11.42578125" style="5"/>
    <col min="7683" max="7683" width="17" style="5" customWidth="1"/>
    <col min="7684" max="7687" width="15.7109375" style="5" customWidth="1"/>
    <col min="7688" max="7688" width="16" style="5" customWidth="1"/>
    <col min="7689" max="7689" width="16.42578125" style="5" customWidth="1"/>
    <col min="7690" max="7690" width="3" style="5" customWidth="1"/>
    <col min="7691" max="7691" width="10.42578125" style="5" customWidth="1"/>
    <col min="7692" max="7938" width="11.42578125" style="5"/>
    <col min="7939" max="7939" width="17" style="5" customWidth="1"/>
    <col min="7940" max="7943" width="15.7109375" style="5" customWidth="1"/>
    <col min="7944" max="7944" width="16" style="5" customWidth="1"/>
    <col min="7945" max="7945" width="16.42578125" style="5" customWidth="1"/>
    <col min="7946" max="7946" width="3" style="5" customWidth="1"/>
    <col min="7947" max="7947" width="10.42578125" style="5" customWidth="1"/>
    <col min="7948" max="8194" width="11.42578125" style="5"/>
    <col min="8195" max="8195" width="17" style="5" customWidth="1"/>
    <col min="8196" max="8199" width="15.7109375" style="5" customWidth="1"/>
    <col min="8200" max="8200" width="16" style="5" customWidth="1"/>
    <col min="8201" max="8201" width="16.42578125" style="5" customWidth="1"/>
    <col min="8202" max="8202" width="3" style="5" customWidth="1"/>
    <col min="8203" max="8203" width="10.42578125" style="5" customWidth="1"/>
    <col min="8204" max="8450" width="11.42578125" style="5"/>
    <col min="8451" max="8451" width="17" style="5" customWidth="1"/>
    <col min="8452" max="8455" width="15.7109375" style="5" customWidth="1"/>
    <col min="8456" max="8456" width="16" style="5" customWidth="1"/>
    <col min="8457" max="8457" width="16.42578125" style="5" customWidth="1"/>
    <col min="8458" max="8458" width="3" style="5" customWidth="1"/>
    <col min="8459" max="8459" width="10.42578125" style="5" customWidth="1"/>
    <col min="8460" max="8706" width="11.42578125" style="5"/>
    <col min="8707" max="8707" width="17" style="5" customWidth="1"/>
    <col min="8708" max="8711" width="15.7109375" style="5" customWidth="1"/>
    <col min="8712" max="8712" width="16" style="5" customWidth="1"/>
    <col min="8713" max="8713" width="16.42578125" style="5" customWidth="1"/>
    <col min="8714" max="8714" width="3" style="5" customWidth="1"/>
    <col min="8715" max="8715" width="10.42578125" style="5" customWidth="1"/>
    <col min="8716" max="8962" width="11.42578125" style="5"/>
    <col min="8963" max="8963" width="17" style="5" customWidth="1"/>
    <col min="8964" max="8967" width="15.7109375" style="5" customWidth="1"/>
    <col min="8968" max="8968" width="16" style="5" customWidth="1"/>
    <col min="8969" max="8969" width="16.42578125" style="5" customWidth="1"/>
    <col min="8970" max="8970" width="3" style="5" customWidth="1"/>
    <col min="8971" max="8971" width="10.42578125" style="5" customWidth="1"/>
    <col min="8972" max="9218" width="11.42578125" style="5"/>
    <col min="9219" max="9219" width="17" style="5" customWidth="1"/>
    <col min="9220" max="9223" width="15.7109375" style="5" customWidth="1"/>
    <col min="9224" max="9224" width="16" style="5" customWidth="1"/>
    <col min="9225" max="9225" width="16.42578125" style="5" customWidth="1"/>
    <col min="9226" max="9226" width="3" style="5" customWidth="1"/>
    <col min="9227" max="9227" width="10.42578125" style="5" customWidth="1"/>
    <col min="9228" max="9474" width="11.42578125" style="5"/>
    <col min="9475" max="9475" width="17" style="5" customWidth="1"/>
    <col min="9476" max="9479" width="15.7109375" style="5" customWidth="1"/>
    <col min="9480" max="9480" width="16" style="5" customWidth="1"/>
    <col min="9481" max="9481" width="16.42578125" style="5" customWidth="1"/>
    <col min="9482" max="9482" width="3" style="5" customWidth="1"/>
    <col min="9483" max="9483" width="10.42578125" style="5" customWidth="1"/>
    <col min="9484" max="9730" width="11.42578125" style="5"/>
    <col min="9731" max="9731" width="17" style="5" customWidth="1"/>
    <col min="9732" max="9735" width="15.7109375" style="5" customWidth="1"/>
    <col min="9736" max="9736" width="16" style="5" customWidth="1"/>
    <col min="9737" max="9737" width="16.42578125" style="5" customWidth="1"/>
    <col min="9738" max="9738" width="3" style="5" customWidth="1"/>
    <col min="9739" max="9739" width="10.42578125" style="5" customWidth="1"/>
    <col min="9740" max="9986" width="11.42578125" style="5"/>
    <col min="9987" max="9987" width="17" style="5" customWidth="1"/>
    <col min="9988" max="9991" width="15.7109375" style="5" customWidth="1"/>
    <col min="9992" max="9992" width="16" style="5" customWidth="1"/>
    <col min="9993" max="9993" width="16.42578125" style="5" customWidth="1"/>
    <col min="9994" max="9994" width="3" style="5" customWidth="1"/>
    <col min="9995" max="9995" width="10.42578125" style="5" customWidth="1"/>
    <col min="9996" max="10242" width="11.42578125" style="5"/>
    <col min="10243" max="10243" width="17" style="5" customWidth="1"/>
    <col min="10244" max="10247" width="15.7109375" style="5" customWidth="1"/>
    <col min="10248" max="10248" width="16" style="5" customWidth="1"/>
    <col min="10249" max="10249" width="16.42578125" style="5" customWidth="1"/>
    <col min="10250" max="10250" width="3" style="5" customWidth="1"/>
    <col min="10251" max="10251" width="10.42578125" style="5" customWidth="1"/>
    <col min="10252" max="10498" width="11.42578125" style="5"/>
    <col min="10499" max="10499" width="17" style="5" customWidth="1"/>
    <col min="10500" max="10503" width="15.7109375" style="5" customWidth="1"/>
    <col min="10504" max="10504" width="16" style="5" customWidth="1"/>
    <col min="10505" max="10505" width="16.42578125" style="5" customWidth="1"/>
    <col min="10506" max="10506" width="3" style="5" customWidth="1"/>
    <col min="10507" max="10507" width="10.42578125" style="5" customWidth="1"/>
    <col min="10508" max="10754" width="11.42578125" style="5"/>
    <col min="10755" max="10755" width="17" style="5" customWidth="1"/>
    <col min="10756" max="10759" width="15.7109375" style="5" customWidth="1"/>
    <col min="10760" max="10760" width="16" style="5" customWidth="1"/>
    <col min="10761" max="10761" width="16.42578125" style="5" customWidth="1"/>
    <col min="10762" max="10762" width="3" style="5" customWidth="1"/>
    <col min="10763" max="10763" width="10.42578125" style="5" customWidth="1"/>
    <col min="10764" max="11010" width="11.42578125" style="5"/>
    <col min="11011" max="11011" width="17" style="5" customWidth="1"/>
    <col min="11012" max="11015" width="15.7109375" style="5" customWidth="1"/>
    <col min="11016" max="11016" width="16" style="5" customWidth="1"/>
    <col min="11017" max="11017" width="16.42578125" style="5" customWidth="1"/>
    <col min="11018" max="11018" width="3" style="5" customWidth="1"/>
    <col min="11019" max="11019" width="10.42578125" style="5" customWidth="1"/>
    <col min="11020" max="11266" width="11.42578125" style="5"/>
    <col min="11267" max="11267" width="17" style="5" customWidth="1"/>
    <col min="11268" max="11271" width="15.7109375" style="5" customWidth="1"/>
    <col min="11272" max="11272" width="16" style="5" customWidth="1"/>
    <col min="11273" max="11273" width="16.42578125" style="5" customWidth="1"/>
    <col min="11274" max="11274" width="3" style="5" customWidth="1"/>
    <col min="11275" max="11275" width="10.42578125" style="5" customWidth="1"/>
    <col min="11276" max="11522" width="11.42578125" style="5"/>
    <col min="11523" max="11523" width="17" style="5" customWidth="1"/>
    <col min="11524" max="11527" width="15.7109375" style="5" customWidth="1"/>
    <col min="11528" max="11528" width="16" style="5" customWidth="1"/>
    <col min="11529" max="11529" width="16.42578125" style="5" customWidth="1"/>
    <col min="11530" max="11530" width="3" style="5" customWidth="1"/>
    <col min="11531" max="11531" width="10.42578125" style="5" customWidth="1"/>
    <col min="11532" max="11778" width="11.42578125" style="5"/>
    <col min="11779" max="11779" width="17" style="5" customWidth="1"/>
    <col min="11780" max="11783" width="15.7109375" style="5" customWidth="1"/>
    <col min="11784" max="11784" width="16" style="5" customWidth="1"/>
    <col min="11785" max="11785" width="16.42578125" style="5" customWidth="1"/>
    <col min="11786" max="11786" width="3" style="5" customWidth="1"/>
    <col min="11787" max="11787" width="10.42578125" style="5" customWidth="1"/>
    <col min="11788" max="12034" width="11.42578125" style="5"/>
    <col min="12035" max="12035" width="17" style="5" customWidth="1"/>
    <col min="12036" max="12039" width="15.7109375" style="5" customWidth="1"/>
    <col min="12040" max="12040" width="16" style="5" customWidth="1"/>
    <col min="12041" max="12041" width="16.42578125" style="5" customWidth="1"/>
    <col min="12042" max="12042" width="3" style="5" customWidth="1"/>
    <col min="12043" max="12043" width="10.42578125" style="5" customWidth="1"/>
    <col min="12044" max="12290" width="11.42578125" style="5"/>
    <col min="12291" max="12291" width="17" style="5" customWidth="1"/>
    <col min="12292" max="12295" width="15.7109375" style="5" customWidth="1"/>
    <col min="12296" max="12296" width="16" style="5" customWidth="1"/>
    <col min="12297" max="12297" width="16.42578125" style="5" customWidth="1"/>
    <col min="12298" max="12298" width="3" style="5" customWidth="1"/>
    <col min="12299" max="12299" width="10.42578125" style="5" customWidth="1"/>
    <col min="12300" max="12546" width="11.42578125" style="5"/>
    <col min="12547" max="12547" width="17" style="5" customWidth="1"/>
    <col min="12548" max="12551" width="15.7109375" style="5" customWidth="1"/>
    <col min="12552" max="12552" width="16" style="5" customWidth="1"/>
    <col min="12553" max="12553" width="16.42578125" style="5" customWidth="1"/>
    <col min="12554" max="12554" width="3" style="5" customWidth="1"/>
    <col min="12555" max="12555" width="10.42578125" style="5" customWidth="1"/>
    <col min="12556" max="12802" width="11.42578125" style="5"/>
    <col min="12803" max="12803" width="17" style="5" customWidth="1"/>
    <col min="12804" max="12807" width="15.7109375" style="5" customWidth="1"/>
    <col min="12808" max="12808" width="16" style="5" customWidth="1"/>
    <col min="12809" max="12809" width="16.42578125" style="5" customWidth="1"/>
    <col min="12810" max="12810" width="3" style="5" customWidth="1"/>
    <col min="12811" max="12811" width="10.42578125" style="5" customWidth="1"/>
    <col min="12812" max="13058" width="11.42578125" style="5"/>
    <col min="13059" max="13059" width="17" style="5" customWidth="1"/>
    <col min="13060" max="13063" width="15.7109375" style="5" customWidth="1"/>
    <col min="13064" max="13064" width="16" style="5" customWidth="1"/>
    <col min="13065" max="13065" width="16.42578125" style="5" customWidth="1"/>
    <col min="13066" max="13066" width="3" style="5" customWidth="1"/>
    <col min="13067" max="13067" width="10.42578125" style="5" customWidth="1"/>
    <col min="13068" max="13314" width="11.42578125" style="5"/>
    <col min="13315" max="13315" width="17" style="5" customWidth="1"/>
    <col min="13316" max="13319" width="15.7109375" style="5" customWidth="1"/>
    <col min="13320" max="13320" width="16" style="5" customWidth="1"/>
    <col min="13321" max="13321" width="16.42578125" style="5" customWidth="1"/>
    <col min="13322" max="13322" width="3" style="5" customWidth="1"/>
    <col min="13323" max="13323" width="10.42578125" style="5" customWidth="1"/>
    <col min="13324" max="13570" width="11.42578125" style="5"/>
    <col min="13571" max="13571" width="17" style="5" customWidth="1"/>
    <col min="13572" max="13575" width="15.7109375" style="5" customWidth="1"/>
    <col min="13576" max="13576" width="16" style="5" customWidth="1"/>
    <col min="13577" max="13577" width="16.42578125" style="5" customWidth="1"/>
    <col min="13578" max="13578" width="3" style="5" customWidth="1"/>
    <col min="13579" max="13579" width="10.42578125" style="5" customWidth="1"/>
    <col min="13580" max="13826" width="11.42578125" style="5"/>
    <col min="13827" max="13827" width="17" style="5" customWidth="1"/>
    <col min="13828" max="13831" width="15.7109375" style="5" customWidth="1"/>
    <col min="13832" max="13832" width="16" style="5" customWidth="1"/>
    <col min="13833" max="13833" width="16.42578125" style="5" customWidth="1"/>
    <col min="13834" max="13834" width="3" style="5" customWidth="1"/>
    <col min="13835" max="13835" width="10.42578125" style="5" customWidth="1"/>
    <col min="13836" max="14082" width="11.42578125" style="5"/>
    <col min="14083" max="14083" width="17" style="5" customWidth="1"/>
    <col min="14084" max="14087" width="15.7109375" style="5" customWidth="1"/>
    <col min="14088" max="14088" width="16" style="5" customWidth="1"/>
    <col min="14089" max="14089" width="16.42578125" style="5" customWidth="1"/>
    <col min="14090" max="14090" width="3" style="5" customWidth="1"/>
    <col min="14091" max="14091" width="10.42578125" style="5" customWidth="1"/>
    <col min="14092" max="14338" width="11.42578125" style="5"/>
    <col min="14339" max="14339" width="17" style="5" customWidth="1"/>
    <col min="14340" max="14343" width="15.7109375" style="5" customWidth="1"/>
    <col min="14344" max="14344" width="16" style="5" customWidth="1"/>
    <col min="14345" max="14345" width="16.42578125" style="5" customWidth="1"/>
    <col min="14346" max="14346" width="3" style="5" customWidth="1"/>
    <col min="14347" max="14347" width="10.42578125" style="5" customWidth="1"/>
    <col min="14348" max="14594" width="11.42578125" style="5"/>
    <col min="14595" max="14595" width="17" style="5" customWidth="1"/>
    <col min="14596" max="14599" width="15.7109375" style="5" customWidth="1"/>
    <col min="14600" max="14600" width="16" style="5" customWidth="1"/>
    <col min="14601" max="14601" width="16.42578125" style="5" customWidth="1"/>
    <col min="14602" max="14602" width="3" style="5" customWidth="1"/>
    <col min="14603" max="14603" width="10.42578125" style="5" customWidth="1"/>
    <col min="14604" max="14850" width="11.42578125" style="5"/>
    <col min="14851" max="14851" width="17" style="5" customWidth="1"/>
    <col min="14852" max="14855" width="15.7109375" style="5" customWidth="1"/>
    <col min="14856" max="14856" width="16" style="5" customWidth="1"/>
    <col min="14857" max="14857" width="16.42578125" style="5" customWidth="1"/>
    <col min="14858" max="14858" width="3" style="5" customWidth="1"/>
    <col min="14859" max="14859" width="10.42578125" style="5" customWidth="1"/>
    <col min="14860" max="15106" width="11.42578125" style="5"/>
    <col min="15107" max="15107" width="17" style="5" customWidth="1"/>
    <col min="15108" max="15111" width="15.7109375" style="5" customWidth="1"/>
    <col min="15112" max="15112" width="16" style="5" customWidth="1"/>
    <col min="15113" max="15113" width="16.42578125" style="5" customWidth="1"/>
    <col min="15114" max="15114" width="3" style="5" customWidth="1"/>
    <col min="15115" max="15115" width="10.42578125" style="5" customWidth="1"/>
    <col min="15116" max="15362" width="11.42578125" style="5"/>
    <col min="15363" max="15363" width="17" style="5" customWidth="1"/>
    <col min="15364" max="15367" width="15.7109375" style="5" customWidth="1"/>
    <col min="15368" max="15368" width="16" style="5" customWidth="1"/>
    <col min="15369" max="15369" width="16.42578125" style="5" customWidth="1"/>
    <col min="15370" max="15370" width="3" style="5" customWidth="1"/>
    <col min="15371" max="15371" width="10.42578125" style="5" customWidth="1"/>
    <col min="15372" max="15618" width="11.42578125" style="5"/>
    <col min="15619" max="15619" width="17" style="5" customWidth="1"/>
    <col min="15620" max="15623" width="15.7109375" style="5" customWidth="1"/>
    <col min="15624" max="15624" width="16" style="5" customWidth="1"/>
    <col min="15625" max="15625" width="16.42578125" style="5" customWidth="1"/>
    <col min="15626" max="15626" width="3" style="5" customWidth="1"/>
    <col min="15627" max="15627" width="10.42578125" style="5" customWidth="1"/>
    <col min="15628" max="15874" width="11.42578125" style="5"/>
    <col min="15875" max="15875" width="17" style="5" customWidth="1"/>
    <col min="15876" max="15879" width="15.7109375" style="5" customWidth="1"/>
    <col min="15880" max="15880" width="16" style="5" customWidth="1"/>
    <col min="15881" max="15881" width="16.42578125" style="5" customWidth="1"/>
    <col min="15882" max="15882" width="3" style="5" customWidth="1"/>
    <col min="15883" max="15883" width="10.42578125" style="5" customWidth="1"/>
    <col min="15884" max="16130" width="11.42578125" style="5"/>
    <col min="16131" max="16131" width="17" style="5" customWidth="1"/>
    <col min="16132" max="16135" width="15.7109375" style="5" customWidth="1"/>
    <col min="16136" max="16136" width="16" style="5" customWidth="1"/>
    <col min="16137" max="16137" width="16.42578125" style="5" customWidth="1"/>
    <col min="16138" max="16138" width="3" style="5" customWidth="1"/>
    <col min="16139" max="16139" width="10.42578125" style="5" customWidth="1"/>
    <col min="16140" max="16384" width="11.42578125" style="5"/>
  </cols>
  <sheetData>
    <row r="1" spans="1:18" ht="15" customHeight="1">
      <c r="A1" s="1"/>
      <c r="B1" s="79"/>
      <c r="C1" s="179" t="s">
        <v>77</v>
      </c>
      <c r="D1" s="180"/>
      <c r="E1" s="180"/>
      <c r="F1" s="180"/>
      <c r="G1" s="181"/>
      <c r="H1" s="121"/>
      <c r="I1" s="121"/>
      <c r="J1" s="2"/>
      <c r="K1" s="3"/>
      <c r="L1" s="3"/>
      <c r="M1" s="3"/>
      <c r="N1" s="4"/>
      <c r="O1" s="4"/>
      <c r="P1" s="4"/>
      <c r="Q1" s="4"/>
    </row>
    <row r="2" spans="1:18" ht="15" customHeight="1">
      <c r="A2" s="6"/>
      <c r="B2" s="19"/>
      <c r="C2" s="182"/>
      <c r="D2" s="183"/>
      <c r="E2" s="183"/>
      <c r="F2" s="183"/>
      <c r="G2" s="184"/>
      <c r="H2" s="122"/>
      <c r="I2" s="122"/>
      <c r="J2" s="3"/>
      <c r="K2" s="3"/>
      <c r="L2" s="3"/>
      <c r="M2" s="3"/>
      <c r="N2" s="4"/>
      <c r="O2" s="4"/>
      <c r="P2" s="4"/>
      <c r="Q2" s="4"/>
    </row>
    <row r="3" spans="1:18" ht="15.75" customHeight="1">
      <c r="A3" s="6"/>
      <c r="B3" s="19"/>
      <c r="C3" s="185" t="s">
        <v>60</v>
      </c>
      <c r="D3" s="186"/>
      <c r="E3" s="187"/>
      <c r="F3" s="185" t="s">
        <v>75</v>
      </c>
      <c r="G3" s="187"/>
      <c r="H3" s="155"/>
      <c r="I3" s="155"/>
      <c r="J3" s="3"/>
      <c r="K3" s="3"/>
      <c r="L3" s="3"/>
      <c r="M3" s="3"/>
      <c r="N3" s="4"/>
      <c r="O3" s="4"/>
      <c r="P3" s="4"/>
      <c r="Q3" s="4"/>
    </row>
    <row r="4" spans="1:18" ht="15" customHeight="1">
      <c r="A4" s="8"/>
      <c r="B4" s="95"/>
      <c r="C4" s="185" t="s">
        <v>76</v>
      </c>
      <c r="D4" s="186"/>
      <c r="E4" s="186"/>
      <c r="F4" s="186"/>
      <c r="G4" s="187"/>
      <c r="H4" s="155"/>
      <c r="I4" s="155"/>
      <c r="J4" s="7"/>
      <c r="K4" s="7"/>
      <c r="L4" s="209" t="s">
        <v>49</v>
      </c>
      <c r="M4" s="210"/>
      <c r="N4" s="207" t="s">
        <v>2</v>
      </c>
      <c r="O4" s="208"/>
      <c r="P4" s="4"/>
      <c r="Q4" s="4"/>
    </row>
    <row r="5" spans="1:18" ht="15" customHeight="1">
      <c r="A5" s="123"/>
      <c r="B5" s="124"/>
      <c r="C5" s="125"/>
      <c r="D5" s="125"/>
      <c r="E5" s="125"/>
      <c r="F5" s="124"/>
      <c r="G5" s="12"/>
      <c r="H5" s="216" t="s">
        <v>71</v>
      </c>
      <c r="I5" s="217"/>
      <c r="J5" s="9"/>
      <c r="K5" s="9"/>
      <c r="L5" s="10" t="s">
        <v>3</v>
      </c>
      <c r="M5" s="9"/>
      <c r="N5" s="10" t="s">
        <v>4</v>
      </c>
      <c r="O5" s="11"/>
      <c r="P5" s="4"/>
      <c r="Q5" s="4"/>
    </row>
    <row r="6" spans="1:18" ht="15" customHeight="1">
      <c r="A6" s="25"/>
      <c r="B6" s="19"/>
      <c r="C6" s="192" t="s">
        <v>1</v>
      </c>
      <c r="D6" s="192"/>
      <c r="E6" s="205"/>
      <c r="F6" s="205"/>
      <c r="G6" s="15"/>
      <c r="H6" s="218" t="s">
        <v>72</v>
      </c>
      <c r="I6" s="219"/>
      <c r="L6" s="13" t="s">
        <v>5</v>
      </c>
      <c r="M6" s="4"/>
      <c r="N6" s="13" t="s">
        <v>6</v>
      </c>
      <c r="O6" s="14"/>
      <c r="P6" s="4"/>
      <c r="Q6" s="4"/>
    </row>
    <row r="7" spans="1:18" ht="15" customHeight="1">
      <c r="A7" s="174"/>
      <c r="B7" s="19"/>
      <c r="C7" s="173"/>
      <c r="D7" s="173"/>
      <c r="E7" s="206" t="str">
        <f>IF(F6="",H10,CONCATENATE(H6," ",H7," ",H8," ", H9))</f>
        <v>Pagina xx de xx</v>
      </c>
      <c r="F7" s="206"/>
      <c r="G7" s="15"/>
      <c r="H7" s="220"/>
      <c r="I7" s="221"/>
      <c r="L7" s="16" t="s">
        <v>7</v>
      </c>
      <c r="M7" s="4"/>
      <c r="N7" s="13" t="s">
        <v>8</v>
      </c>
      <c r="O7" s="14"/>
      <c r="P7" s="4"/>
      <c r="Q7" s="4"/>
    </row>
    <row r="8" spans="1:18" ht="15" customHeight="1">
      <c r="A8" s="127"/>
      <c r="B8" s="128"/>
      <c r="C8" s="148"/>
      <c r="D8" s="148"/>
      <c r="E8" s="148"/>
      <c r="F8" s="128"/>
      <c r="G8" s="149"/>
      <c r="H8" s="222" t="s">
        <v>73</v>
      </c>
      <c r="I8" s="223"/>
      <c r="M8" s="4"/>
      <c r="N8" s="16" t="s">
        <v>9</v>
      </c>
      <c r="O8" s="17"/>
      <c r="P8" s="4"/>
      <c r="Q8" s="18"/>
      <c r="R8" s="19"/>
    </row>
    <row r="9" spans="1:18" ht="15" customHeight="1">
      <c r="A9" s="225" t="s">
        <v>14</v>
      </c>
      <c r="B9" s="226"/>
      <c r="C9" s="226"/>
      <c r="D9" s="227"/>
      <c r="E9" s="225" t="s">
        <v>15</v>
      </c>
      <c r="F9" s="226"/>
      <c r="G9" s="227"/>
      <c r="H9" s="169"/>
      <c r="I9" s="170"/>
      <c r="L9" s="20" t="s">
        <v>10</v>
      </c>
      <c r="M9" s="4"/>
      <c r="N9" s="4"/>
      <c r="O9" s="4"/>
      <c r="P9" s="4"/>
      <c r="Q9" s="4"/>
    </row>
    <row r="10" spans="1:18" ht="15" customHeight="1">
      <c r="A10" s="131" t="s">
        <v>46</v>
      </c>
      <c r="B10" s="132"/>
      <c r="C10" s="133" t="s">
        <v>43</v>
      </c>
      <c r="D10" s="134"/>
      <c r="E10" s="228" t="s">
        <v>70</v>
      </c>
      <c r="F10" s="229"/>
      <c r="G10" s="32"/>
      <c r="H10" s="171" t="s">
        <v>74</v>
      </c>
      <c r="I10" s="172"/>
      <c r="L10" s="21" t="s">
        <v>11</v>
      </c>
      <c r="M10" s="4"/>
      <c r="N10" s="4"/>
      <c r="O10" s="4"/>
      <c r="P10" s="22" t="s">
        <v>12</v>
      </c>
      <c r="Q10" s="23"/>
      <c r="R10" s="24"/>
    </row>
    <row r="11" spans="1:18" ht="15" customHeight="1">
      <c r="A11" s="135" t="s">
        <v>47</v>
      </c>
      <c r="B11" s="136"/>
      <c r="C11" s="137" t="s">
        <v>43</v>
      </c>
      <c r="D11" s="138"/>
      <c r="E11" s="195" t="s">
        <v>69</v>
      </c>
      <c r="F11" s="196"/>
      <c r="G11" s="34"/>
      <c r="H11" s="156"/>
      <c r="I11" s="156"/>
      <c r="M11" s="4"/>
      <c r="N11" s="4"/>
      <c r="O11" s="4"/>
      <c r="P11" s="4"/>
      <c r="Q11" s="18"/>
      <c r="R11" s="19"/>
    </row>
    <row r="12" spans="1:18" ht="15" customHeight="1">
      <c r="A12" s="135" t="s">
        <v>50</v>
      </c>
      <c r="B12" s="136"/>
      <c r="C12" s="137" t="s">
        <v>44</v>
      </c>
      <c r="D12" s="139" t="str">
        <f>IF(D10="","",(D10*D10*3.1416*0.25))</f>
        <v/>
      </c>
      <c r="E12" s="195" t="s">
        <v>68</v>
      </c>
      <c r="F12" s="196"/>
      <c r="G12" s="36" t="str">
        <f>+IF(G10="","",(((G10-G11)/(G11))*100))</f>
        <v/>
      </c>
      <c r="H12" s="157"/>
      <c r="I12" s="157"/>
      <c r="M12" s="4"/>
      <c r="N12" s="4"/>
      <c r="O12" s="4"/>
      <c r="P12" s="4"/>
      <c r="Q12" s="224"/>
      <c r="R12" s="224"/>
    </row>
    <row r="13" spans="1:18" s="30" customFormat="1" ht="15" customHeight="1">
      <c r="A13" s="135" t="s">
        <v>16</v>
      </c>
      <c r="B13" s="136"/>
      <c r="C13" s="137"/>
      <c r="D13" s="140" t="str">
        <f>IF(D10="","",(D11/D10))</f>
        <v/>
      </c>
      <c r="E13" s="193" t="s">
        <v>2</v>
      </c>
      <c r="F13" s="194"/>
      <c r="G13" s="37"/>
      <c r="H13" s="158"/>
      <c r="I13" s="158"/>
      <c r="J13" s="27"/>
      <c r="K13" s="27"/>
      <c r="L13" s="28"/>
      <c r="M13" s="29"/>
      <c r="Q13" s="27"/>
      <c r="R13" s="31"/>
    </row>
    <row r="14" spans="1:18" s="30" customFormat="1" ht="15" customHeight="1">
      <c r="A14" s="135" t="s">
        <v>48</v>
      </c>
      <c r="B14" s="136"/>
      <c r="C14" s="137" t="s">
        <v>45</v>
      </c>
      <c r="D14" s="141" t="str">
        <f>IF(D11="","",(D12*D11))</f>
        <v/>
      </c>
      <c r="E14" s="107" t="s">
        <v>61</v>
      </c>
      <c r="F14" s="153" t="s">
        <v>58</v>
      </c>
      <c r="G14" s="38" t="str">
        <f>+IF(G12="","",((G10-G11)*100/(D14-(G10/((1+(G12/100))*G15*G18)))))</f>
        <v/>
      </c>
      <c r="H14" s="157"/>
      <c r="I14" s="157"/>
      <c r="J14" s="27"/>
      <c r="K14" s="27"/>
      <c r="Q14" s="27"/>
      <c r="R14" s="33"/>
    </row>
    <row r="15" spans="1:18" s="30" customFormat="1" ht="15" customHeight="1">
      <c r="A15" s="199" t="s">
        <v>51</v>
      </c>
      <c r="B15" s="200"/>
      <c r="C15" s="136"/>
      <c r="D15" s="142"/>
      <c r="E15" s="106" t="s">
        <v>55</v>
      </c>
      <c r="F15" s="130" t="s">
        <v>59</v>
      </c>
      <c r="G15" s="34"/>
      <c r="H15" s="156"/>
      <c r="I15" s="156"/>
      <c r="J15" s="27"/>
      <c r="K15" s="27"/>
      <c r="N15" s="35"/>
      <c r="Q15" s="27"/>
      <c r="R15" s="27"/>
    </row>
    <row r="16" spans="1:18" s="30" customFormat="1" ht="15" customHeight="1">
      <c r="A16" s="232" t="s">
        <v>52</v>
      </c>
      <c r="B16" s="233"/>
      <c r="C16" s="136"/>
      <c r="D16" s="143"/>
      <c r="E16" s="106" t="s">
        <v>56</v>
      </c>
      <c r="F16" s="130" t="s">
        <v>59</v>
      </c>
      <c r="G16" s="36" t="str">
        <f>IF(D14="","",G10/D14)</f>
        <v/>
      </c>
      <c r="H16" s="157"/>
      <c r="I16" s="157"/>
      <c r="J16" s="27"/>
      <c r="K16" s="27"/>
      <c r="P16" s="30">
        <f>0.511*2.6/2.55</f>
        <v>0.52101960784313728</v>
      </c>
    </row>
    <row r="17" spans="1:15" s="30" customFormat="1" ht="15" customHeight="1">
      <c r="A17" s="238" t="s">
        <v>66</v>
      </c>
      <c r="B17" s="239"/>
      <c r="C17" s="239"/>
      <c r="D17" s="138" t="str">
        <f>IF(C22="","",MAX(C22:C31))</f>
        <v/>
      </c>
      <c r="E17" s="106" t="s">
        <v>57</v>
      </c>
      <c r="F17" s="130" t="s">
        <v>59</v>
      </c>
      <c r="G17" s="36" t="str">
        <f>IF(D14="","",G11/D14)</f>
        <v/>
      </c>
      <c r="H17" s="157"/>
      <c r="I17" s="157"/>
      <c r="J17" s="27"/>
      <c r="K17" s="27"/>
    </row>
    <row r="18" spans="1:15" s="30" customFormat="1" ht="15" customHeight="1">
      <c r="A18" s="236" t="s">
        <v>67</v>
      </c>
      <c r="B18" s="237"/>
      <c r="C18" s="237"/>
      <c r="D18" s="144" t="str">
        <f>IF(C22="","",MAX(C22:C31))</f>
        <v/>
      </c>
      <c r="E18" s="203" t="s">
        <v>62</v>
      </c>
      <c r="F18" s="204"/>
      <c r="G18" s="43"/>
      <c r="H18" s="156"/>
      <c r="I18" s="156"/>
      <c r="J18" s="27"/>
      <c r="K18" s="27"/>
      <c r="L18" s="211"/>
      <c r="M18" s="211"/>
      <c r="N18" s="211"/>
      <c r="O18" s="211"/>
    </row>
    <row r="19" spans="1:15" s="30" customFormat="1" ht="9.9499999999999993" customHeight="1">
      <c r="A19" s="190" t="s">
        <v>17</v>
      </c>
      <c r="B19" s="190" t="s">
        <v>18</v>
      </c>
      <c r="C19" s="190" t="s">
        <v>19</v>
      </c>
      <c r="D19" s="190" t="s">
        <v>19</v>
      </c>
      <c r="E19" s="111" t="s">
        <v>20</v>
      </c>
      <c r="F19" s="111" t="s">
        <v>21</v>
      </c>
      <c r="G19" s="112" t="s">
        <v>21</v>
      </c>
      <c r="H19" s="159"/>
      <c r="I19" s="159"/>
      <c r="J19" s="27"/>
      <c r="K19" s="27"/>
      <c r="L19" s="212"/>
      <c r="M19" s="213"/>
      <c r="N19" s="39"/>
      <c r="O19" s="27"/>
    </row>
    <row r="20" spans="1:15" s="30" customFormat="1" ht="9.9499999999999993" customHeight="1">
      <c r="A20" s="191"/>
      <c r="B20" s="191"/>
      <c r="C20" s="191"/>
      <c r="D20" s="191"/>
      <c r="E20" s="113" t="s">
        <v>24</v>
      </c>
      <c r="F20" s="113" t="s">
        <v>25</v>
      </c>
      <c r="G20" s="114" t="s">
        <v>25</v>
      </c>
      <c r="H20" s="159"/>
      <c r="I20" s="159"/>
      <c r="J20" s="27"/>
      <c r="K20" s="27"/>
      <c r="L20" s="40"/>
      <c r="M20" s="41"/>
      <c r="N20" s="42"/>
      <c r="O20" s="42"/>
    </row>
    <row r="21" spans="1:15" ht="9.9499999999999993" customHeight="1">
      <c r="A21" s="48" t="s">
        <v>65</v>
      </c>
      <c r="B21" s="48" t="s">
        <v>29</v>
      </c>
      <c r="C21" s="49" t="s">
        <v>30</v>
      </c>
      <c r="D21" s="215"/>
      <c r="E21" s="50" t="s">
        <v>31</v>
      </c>
      <c r="F21" s="50" t="s">
        <v>32</v>
      </c>
      <c r="G21" s="51" t="s">
        <v>33</v>
      </c>
      <c r="H21" s="160"/>
      <c r="I21" s="160"/>
      <c r="J21" s="19"/>
      <c r="K21" s="19"/>
    </row>
    <row r="22" spans="1:15" ht="15" customHeight="1">
      <c r="A22" s="55"/>
      <c r="B22" s="56" t="str">
        <f>IF(K27="","",(IF(ISBLANK(K27),(L27*101.9716213),((K27*0.1019716213)))))</f>
        <v/>
      </c>
      <c r="C22" s="57" t="str">
        <f t="shared" ref="C22:C31" si="0">IF(M27="","",M27)</f>
        <v/>
      </c>
      <c r="D22" s="58" t="str">
        <f t="shared" ref="D22:D31" si="1">IF(C22="","",C22/($D$11*10))</f>
        <v/>
      </c>
      <c r="E22" s="56" t="str">
        <f t="shared" ref="E22:E31" si="2">IF(D22="","",$D$12/(1-D22))</f>
        <v/>
      </c>
      <c r="F22" s="56" t="str">
        <f t="shared" ref="F22:F31" si="3">IF(E22="","",B22/E22)</f>
        <v/>
      </c>
      <c r="G22" s="59" t="str">
        <f>IF(F22="","",F22*0.098)</f>
        <v/>
      </c>
      <c r="H22" s="60"/>
      <c r="I22" s="60"/>
    </row>
    <row r="23" spans="1:15" ht="15" customHeight="1">
      <c r="A23" s="67"/>
      <c r="B23" s="68" t="str">
        <f t="shared" ref="B23:B31" si="4">IF(K27="","",IF(ISBLANK(K28),(L28*101.9716213),((K28*0.1019716213))))</f>
        <v/>
      </c>
      <c r="C23" s="69" t="str">
        <f t="shared" si="0"/>
        <v/>
      </c>
      <c r="D23" s="70" t="str">
        <f t="shared" si="1"/>
        <v/>
      </c>
      <c r="E23" s="68" t="str">
        <f t="shared" si="2"/>
        <v/>
      </c>
      <c r="F23" s="68" t="str">
        <f t="shared" si="3"/>
        <v/>
      </c>
      <c r="G23" s="71" t="str">
        <f>IF(F23="","",F23*0.098)</f>
        <v/>
      </c>
      <c r="H23" s="60"/>
      <c r="I23" s="60"/>
    </row>
    <row r="24" spans="1:15" ht="15" customHeight="1">
      <c r="A24" s="67"/>
      <c r="B24" s="68" t="str">
        <f t="shared" si="4"/>
        <v/>
      </c>
      <c r="C24" s="69" t="str">
        <f t="shared" si="0"/>
        <v/>
      </c>
      <c r="D24" s="70" t="str">
        <f t="shared" si="1"/>
        <v/>
      </c>
      <c r="E24" s="68" t="str">
        <f t="shared" si="2"/>
        <v/>
      </c>
      <c r="F24" s="68" t="str">
        <f t="shared" si="3"/>
        <v/>
      </c>
      <c r="G24" s="71" t="str">
        <f t="shared" ref="G24:G31" si="5">IF(F24="","",F24*0.098)</f>
        <v/>
      </c>
      <c r="H24" s="60"/>
      <c r="I24" s="60"/>
      <c r="K24" s="234" t="s">
        <v>22</v>
      </c>
      <c r="L24" s="234"/>
      <c r="M24" s="234"/>
      <c r="O24" s="44" t="s">
        <v>23</v>
      </c>
    </row>
    <row r="25" spans="1:15" ht="15" customHeight="1">
      <c r="A25" s="67"/>
      <c r="B25" s="68" t="str">
        <f t="shared" si="4"/>
        <v/>
      </c>
      <c r="C25" s="69" t="str">
        <f t="shared" si="0"/>
        <v/>
      </c>
      <c r="D25" s="70" t="str">
        <f t="shared" si="1"/>
        <v/>
      </c>
      <c r="E25" s="68" t="str">
        <f t="shared" si="2"/>
        <v/>
      </c>
      <c r="F25" s="68" t="str">
        <f t="shared" si="3"/>
        <v/>
      </c>
      <c r="G25" s="71" t="str">
        <f t="shared" si="5"/>
        <v/>
      </c>
      <c r="H25" s="60"/>
      <c r="I25" s="60"/>
      <c r="K25" s="45" t="s">
        <v>26</v>
      </c>
      <c r="L25" s="46" t="s">
        <v>26</v>
      </c>
      <c r="M25" s="45" t="s">
        <v>27</v>
      </c>
      <c r="O25" s="47" t="s">
        <v>28</v>
      </c>
    </row>
    <row r="26" spans="1:15" ht="15" customHeight="1">
      <c r="A26" s="67"/>
      <c r="B26" s="68" t="str">
        <f t="shared" si="4"/>
        <v/>
      </c>
      <c r="C26" s="69" t="str">
        <f t="shared" si="0"/>
        <v/>
      </c>
      <c r="D26" s="70" t="str">
        <f t="shared" si="1"/>
        <v/>
      </c>
      <c r="E26" s="68" t="str">
        <f t="shared" si="2"/>
        <v/>
      </c>
      <c r="F26" s="68" t="str">
        <f t="shared" si="3"/>
        <v/>
      </c>
      <c r="G26" s="71" t="str">
        <f t="shared" si="5"/>
        <v/>
      </c>
      <c r="H26" s="60"/>
      <c r="I26" s="60"/>
      <c r="K26" s="52" t="s">
        <v>34</v>
      </c>
      <c r="L26" s="53" t="s">
        <v>35</v>
      </c>
      <c r="M26" s="52" t="s">
        <v>30</v>
      </c>
      <c r="O26" s="54" t="s">
        <v>0</v>
      </c>
    </row>
    <row r="27" spans="1:15" s="66" customFormat="1" ht="15" customHeight="1">
      <c r="A27" s="67"/>
      <c r="B27" s="68" t="str">
        <f t="shared" si="4"/>
        <v/>
      </c>
      <c r="C27" s="69" t="str">
        <f t="shared" si="0"/>
        <v/>
      </c>
      <c r="D27" s="70" t="str">
        <f t="shared" si="1"/>
        <v/>
      </c>
      <c r="E27" s="68" t="str">
        <f t="shared" si="2"/>
        <v/>
      </c>
      <c r="F27" s="68" t="str">
        <f t="shared" si="3"/>
        <v/>
      </c>
      <c r="G27" s="71" t="str">
        <f t="shared" si="5"/>
        <v/>
      </c>
      <c r="H27" s="60"/>
      <c r="I27" s="60"/>
      <c r="J27" s="60"/>
      <c r="K27" s="61"/>
      <c r="L27" s="62"/>
      <c r="M27" s="63"/>
      <c r="N27" s="64"/>
      <c r="O27" s="65" t="e">
        <f t="shared" ref="O27:O36" si="6">D22*100</f>
        <v>#VALUE!</v>
      </c>
    </row>
    <row r="28" spans="1:15" s="66" customFormat="1" ht="15" customHeight="1">
      <c r="A28" s="67"/>
      <c r="B28" s="68" t="str">
        <f t="shared" si="4"/>
        <v/>
      </c>
      <c r="C28" s="69" t="str">
        <f t="shared" si="0"/>
        <v/>
      </c>
      <c r="D28" s="70" t="str">
        <f t="shared" si="1"/>
        <v/>
      </c>
      <c r="E28" s="68" t="str">
        <f t="shared" si="2"/>
        <v/>
      </c>
      <c r="F28" s="68" t="str">
        <f t="shared" si="3"/>
        <v/>
      </c>
      <c r="G28" s="71" t="str">
        <f t="shared" si="5"/>
        <v/>
      </c>
      <c r="H28" s="60"/>
      <c r="I28" s="60"/>
      <c r="J28" s="60"/>
      <c r="K28" s="61"/>
      <c r="L28" s="72"/>
      <c r="M28" s="73"/>
      <c r="N28" s="64"/>
      <c r="O28" s="65" t="e">
        <f t="shared" si="6"/>
        <v>#VALUE!</v>
      </c>
    </row>
    <row r="29" spans="1:15" s="66" customFormat="1" ht="15" customHeight="1">
      <c r="A29" s="67"/>
      <c r="B29" s="68" t="str">
        <f t="shared" si="4"/>
        <v/>
      </c>
      <c r="C29" s="69" t="str">
        <f t="shared" si="0"/>
        <v/>
      </c>
      <c r="D29" s="70" t="str">
        <f t="shared" si="1"/>
        <v/>
      </c>
      <c r="E29" s="68" t="str">
        <f t="shared" si="2"/>
        <v/>
      </c>
      <c r="F29" s="68" t="str">
        <f t="shared" si="3"/>
        <v/>
      </c>
      <c r="G29" s="71" t="str">
        <f t="shared" si="5"/>
        <v/>
      </c>
      <c r="H29" s="60"/>
      <c r="I29" s="60"/>
      <c r="J29" s="60"/>
      <c r="K29" s="61"/>
      <c r="L29" s="72"/>
      <c r="M29" s="73"/>
      <c r="N29" s="64"/>
      <c r="O29" s="65" t="e">
        <f t="shared" si="6"/>
        <v>#VALUE!</v>
      </c>
    </row>
    <row r="30" spans="1:15" s="66" customFormat="1" ht="15" customHeight="1">
      <c r="A30" s="67"/>
      <c r="B30" s="68" t="str">
        <f t="shared" si="4"/>
        <v/>
      </c>
      <c r="C30" s="69" t="str">
        <f t="shared" si="0"/>
        <v/>
      </c>
      <c r="D30" s="70" t="str">
        <f t="shared" si="1"/>
        <v/>
      </c>
      <c r="E30" s="68" t="str">
        <f t="shared" si="2"/>
        <v/>
      </c>
      <c r="F30" s="68" t="str">
        <f t="shared" si="3"/>
        <v/>
      </c>
      <c r="G30" s="71" t="str">
        <f t="shared" si="5"/>
        <v/>
      </c>
      <c r="H30" s="60"/>
      <c r="I30" s="60"/>
      <c r="J30" s="60"/>
      <c r="K30" s="61"/>
      <c r="L30" s="72"/>
      <c r="M30" s="73"/>
      <c r="N30" s="64"/>
      <c r="O30" s="65" t="e">
        <f t="shared" si="6"/>
        <v>#VALUE!</v>
      </c>
    </row>
    <row r="31" spans="1:15" s="66" customFormat="1" ht="15" customHeight="1">
      <c r="A31" s="67"/>
      <c r="B31" s="68" t="str">
        <f t="shared" si="4"/>
        <v/>
      </c>
      <c r="C31" s="69" t="str">
        <f t="shared" si="0"/>
        <v/>
      </c>
      <c r="D31" s="70" t="str">
        <f t="shared" si="1"/>
        <v/>
      </c>
      <c r="E31" s="68" t="str">
        <f t="shared" si="2"/>
        <v/>
      </c>
      <c r="F31" s="68" t="str">
        <f t="shared" si="3"/>
        <v/>
      </c>
      <c r="G31" s="71" t="str">
        <f t="shared" si="5"/>
        <v/>
      </c>
      <c r="H31" s="60"/>
      <c r="I31" s="60"/>
      <c r="J31" s="60"/>
      <c r="K31" s="61"/>
      <c r="L31" s="72"/>
      <c r="M31" s="73"/>
      <c r="N31" s="64"/>
      <c r="O31" s="65" t="e">
        <f t="shared" si="6"/>
        <v>#VALUE!</v>
      </c>
    </row>
    <row r="32" spans="1:15" s="66" customFormat="1" ht="24.95" customHeight="1">
      <c r="A32" s="75"/>
      <c r="B32" s="76"/>
      <c r="C32" s="77"/>
      <c r="D32" s="78"/>
      <c r="E32" s="79"/>
      <c r="F32" s="197" t="s">
        <v>36</v>
      </c>
      <c r="G32" s="198"/>
      <c r="H32" s="161"/>
      <c r="I32" s="161"/>
      <c r="J32" s="60"/>
      <c r="K32" s="61"/>
      <c r="L32" s="72"/>
      <c r="M32" s="73"/>
      <c r="N32" s="64"/>
      <c r="O32" s="65" t="e">
        <f t="shared" si="6"/>
        <v>#VALUE!</v>
      </c>
    </row>
    <row r="33" spans="1:15" s="66" customFormat="1" ht="15" customHeight="1">
      <c r="A33" s="25"/>
      <c r="B33" s="19"/>
      <c r="C33" s="19"/>
      <c r="D33" s="19"/>
      <c r="E33" s="82"/>
      <c r="F33" s="108" t="s">
        <v>37</v>
      </c>
      <c r="G33" s="109" t="str">
        <f>IF(F22="","",MAX(F22:F31))</f>
        <v/>
      </c>
      <c r="H33" s="162"/>
      <c r="I33" s="162"/>
      <c r="J33" s="60"/>
      <c r="K33" s="61"/>
      <c r="L33" s="72"/>
      <c r="M33" s="73"/>
      <c r="N33" s="64"/>
      <c r="O33" s="65" t="e">
        <f t="shared" si="6"/>
        <v>#VALUE!</v>
      </c>
    </row>
    <row r="34" spans="1:15" s="66" customFormat="1" ht="15" customHeight="1">
      <c r="A34" s="25"/>
      <c r="B34" s="19"/>
      <c r="C34" s="19"/>
      <c r="D34" s="19"/>
      <c r="E34" s="82"/>
      <c r="F34" s="84" t="s">
        <v>79</v>
      </c>
      <c r="G34" s="85" t="str">
        <f>+IF(G33="","",G33*98.0665)</f>
        <v/>
      </c>
      <c r="H34" s="163"/>
      <c r="I34" s="163"/>
      <c r="J34" s="60"/>
      <c r="K34" s="61"/>
      <c r="L34" s="72"/>
      <c r="M34" s="73"/>
      <c r="N34" s="64"/>
      <c r="O34" s="65" t="e">
        <f t="shared" si="6"/>
        <v>#VALUE!</v>
      </c>
    </row>
    <row r="35" spans="1:15" s="66" customFormat="1" ht="15" customHeight="1">
      <c r="A35" s="25"/>
      <c r="B35" s="19"/>
      <c r="C35" s="19"/>
      <c r="D35" s="19"/>
      <c r="E35" s="82"/>
      <c r="F35" s="197" t="s">
        <v>63</v>
      </c>
      <c r="G35" s="198"/>
      <c r="H35" s="161"/>
      <c r="I35" s="161"/>
      <c r="J35" s="60"/>
      <c r="K35" s="61"/>
      <c r="L35" s="72"/>
      <c r="M35" s="73"/>
      <c r="N35" s="64"/>
      <c r="O35" s="65" t="e">
        <f t="shared" si="6"/>
        <v>#VALUE!</v>
      </c>
    </row>
    <row r="36" spans="1:15" s="66" customFormat="1" ht="15" customHeight="1">
      <c r="A36" s="25"/>
      <c r="B36" s="19"/>
      <c r="C36" s="19"/>
      <c r="D36" s="19"/>
      <c r="E36" s="19"/>
      <c r="F36" s="108" t="s">
        <v>38</v>
      </c>
      <c r="G36" s="109" t="str">
        <f>+IF(G33="","",G33*0.5)</f>
        <v/>
      </c>
      <c r="H36" s="162"/>
      <c r="I36" s="162"/>
      <c r="J36" s="60"/>
      <c r="K36" s="61"/>
      <c r="L36" s="72"/>
      <c r="M36" s="73"/>
      <c r="N36" s="64"/>
      <c r="O36" s="65" t="e">
        <f t="shared" si="6"/>
        <v>#VALUE!</v>
      </c>
    </row>
    <row r="37" spans="1:15" s="66" customFormat="1" ht="15" customHeight="1">
      <c r="A37" s="25"/>
      <c r="B37" s="19"/>
      <c r="C37" s="19"/>
      <c r="D37" s="19"/>
      <c r="E37" s="82"/>
      <c r="F37" s="84" t="s">
        <v>78</v>
      </c>
      <c r="G37" s="88" t="str">
        <f>+IF(G34="","",G34*0.5)</f>
        <v/>
      </c>
      <c r="H37" s="164"/>
      <c r="I37" s="164"/>
      <c r="J37" s="60"/>
      <c r="K37" s="61"/>
      <c r="L37" s="72"/>
      <c r="M37" s="73"/>
      <c r="N37" s="64"/>
      <c r="O37" s="65" t="e">
        <f>#REF!*100</f>
        <v>#REF!</v>
      </c>
    </row>
    <row r="38" spans="1:15" s="66" customFormat="1" ht="15" customHeight="1">
      <c r="A38" s="25"/>
      <c r="B38" s="19"/>
      <c r="C38" s="19"/>
      <c r="D38" s="19"/>
      <c r="E38" s="82"/>
      <c r="F38" s="80" t="s">
        <v>53</v>
      </c>
      <c r="G38" s="26"/>
      <c r="H38" s="19"/>
      <c r="I38" s="19"/>
      <c r="J38" s="60"/>
      <c r="K38" s="61"/>
      <c r="L38" s="72"/>
      <c r="M38" s="73"/>
      <c r="N38" s="64"/>
      <c r="O38" s="65" t="e">
        <f>#REF!*100</f>
        <v>#REF!</v>
      </c>
    </row>
    <row r="39" spans="1:15" s="66" customFormat="1" ht="15" customHeight="1">
      <c r="A39" s="25"/>
      <c r="B39" s="19"/>
      <c r="C39" s="19"/>
      <c r="D39" s="19"/>
      <c r="E39" s="19"/>
      <c r="F39" s="201" t="s">
        <v>54</v>
      </c>
      <c r="G39" s="202"/>
      <c r="H39" s="165"/>
      <c r="I39" s="165"/>
      <c r="J39" s="60"/>
      <c r="K39" s="61"/>
      <c r="L39" s="74"/>
      <c r="M39" s="73"/>
      <c r="N39" s="64"/>
      <c r="O39" s="65" t="e">
        <f>#REF!*100</f>
        <v>#REF!</v>
      </c>
    </row>
    <row r="40" spans="1:15" s="66" customFormat="1" ht="15" customHeight="1">
      <c r="A40" s="25"/>
      <c r="B40" s="19"/>
      <c r="C40" s="19"/>
      <c r="D40" s="19"/>
      <c r="E40" s="19"/>
      <c r="F40" s="150"/>
      <c r="G40" s="110"/>
      <c r="H40" s="118"/>
      <c r="I40" s="118"/>
      <c r="J40" s="60"/>
      <c r="K40" s="61"/>
      <c r="L40" s="74"/>
      <c r="M40" s="73"/>
      <c r="N40" s="64"/>
      <c r="O40" s="65" t="e">
        <f>#REF!*100</f>
        <v>#REF!</v>
      </c>
    </row>
    <row r="41" spans="1:15" s="66" customFormat="1" ht="15" customHeight="1">
      <c r="A41" s="25"/>
      <c r="B41" s="19"/>
      <c r="C41" s="19"/>
      <c r="D41" s="19"/>
      <c r="E41" s="82"/>
      <c r="F41" s="151" t="s">
        <v>41</v>
      </c>
      <c r="G41" s="152" t="s">
        <v>42</v>
      </c>
      <c r="H41" s="166"/>
      <c r="I41" s="166"/>
      <c r="J41" s="60"/>
      <c r="K41" s="61"/>
      <c r="L41" s="74"/>
      <c r="M41" s="73"/>
      <c r="N41" s="64"/>
      <c r="O41" s="65" t="e">
        <f>#REF!*100</f>
        <v>#REF!</v>
      </c>
    </row>
    <row r="42" spans="1:15" s="66" customFormat="1" ht="15" customHeight="1">
      <c r="A42" s="188" t="s">
        <v>13</v>
      </c>
      <c r="B42" s="189"/>
      <c r="C42" s="19"/>
      <c r="D42" s="19"/>
      <c r="E42" s="82"/>
      <c r="F42" s="118"/>
      <c r="G42" s="119"/>
      <c r="H42" s="118"/>
      <c r="I42" s="118"/>
      <c r="J42" s="60"/>
      <c r="K42" s="61"/>
      <c r="L42" s="74"/>
      <c r="M42" s="73"/>
      <c r="N42" s="64"/>
      <c r="O42" s="65" t="e">
        <f>#REF!*100</f>
        <v>#REF!</v>
      </c>
    </row>
    <row r="43" spans="1:15" s="66" customFormat="1" ht="15" customHeight="1">
      <c r="A43" s="94"/>
      <c r="B43" s="95"/>
      <c r="C43" s="95"/>
      <c r="D43" s="95"/>
      <c r="E43" s="96"/>
      <c r="F43" s="116"/>
      <c r="G43" s="117"/>
      <c r="H43" s="118"/>
      <c r="I43" s="118"/>
      <c r="J43" s="60"/>
      <c r="K43" s="61"/>
      <c r="L43" s="74"/>
      <c r="M43" s="73"/>
      <c r="N43" s="64"/>
      <c r="O43" s="65" t="e">
        <f>#REF!*100</f>
        <v>#REF!</v>
      </c>
    </row>
    <row r="44" spans="1:15" s="66" customFormat="1" ht="15" customHeight="1">
      <c r="A44" s="178" t="s">
        <v>40</v>
      </c>
      <c r="B44" s="76"/>
      <c r="C44" s="76"/>
      <c r="D44" s="76"/>
      <c r="E44" s="76"/>
      <c r="F44" s="76"/>
      <c r="G44" s="145"/>
      <c r="H44" s="126"/>
      <c r="I44" s="126"/>
      <c r="J44" s="60"/>
      <c r="K44" s="61"/>
      <c r="L44" s="74"/>
      <c r="M44" s="73"/>
      <c r="N44" s="64"/>
      <c r="O44" s="65" t="e">
        <f>#REF!*100</f>
        <v>#REF!</v>
      </c>
    </row>
    <row r="45" spans="1:15" s="66" customFormat="1" ht="15" customHeight="1">
      <c r="A45" s="146"/>
      <c r="B45" s="126"/>
      <c r="C45" s="126"/>
      <c r="D45" s="126"/>
      <c r="E45" s="126"/>
      <c r="F45" s="126"/>
      <c r="G45" s="147"/>
      <c r="H45" s="126"/>
      <c r="I45" s="126"/>
      <c r="J45" s="60"/>
      <c r="K45" s="61"/>
      <c r="L45" s="74"/>
      <c r="M45" s="73"/>
      <c r="N45" s="64"/>
      <c r="O45" s="65" t="e">
        <f>#REF!*100</f>
        <v>#REF!</v>
      </c>
    </row>
    <row r="46" spans="1:15" s="66" customFormat="1" ht="15" customHeight="1" thickBot="1">
      <c r="A46" s="175"/>
      <c r="B46" s="176"/>
      <c r="C46" s="176"/>
      <c r="D46" s="176"/>
      <c r="E46" s="176"/>
      <c r="F46" s="176"/>
      <c r="G46" s="177"/>
      <c r="H46" s="126"/>
      <c r="I46" s="126"/>
      <c r="J46" s="60"/>
      <c r="K46" s="61"/>
      <c r="L46" s="72"/>
      <c r="M46" s="73"/>
      <c r="N46" s="64"/>
      <c r="O46" s="65" t="e">
        <f>#REF!*100</f>
        <v>#REF!</v>
      </c>
    </row>
    <row r="47" spans="1:15" s="66" customFormat="1" ht="15" customHeight="1" thickTop="1" thickBot="1">
      <c r="A47" s="214" t="s">
        <v>39</v>
      </c>
      <c r="B47" s="214"/>
      <c r="C47" s="214"/>
      <c r="D47" s="214"/>
      <c r="E47" s="214"/>
      <c r="F47" s="214"/>
      <c r="G47" s="214"/>
      <c r="H47" s="167"/>
      <c r="I47" s="167"/>
      <c r="J47" s="60"/>
      <c r="K47" s="154"/>
      <c r="L47" s="72"/>
      <c r="M47" s="73"/>
      <c r="N47" s="64"/>
      <c r="O47" s="65" t="e">
        <f>#REF!*100</f>
        <v>#REF!</v>
      </c>
    </row>
    <row r="48" spans="1:15" s="66" customFormat="1" ht="15" customHeight="1" thickTop="1">
      <c r="A48" s="129"/>
      <c r="B48" s="129"/>
      <c r="C48" s="129"/>
      <c r="D48" s="129"/>
      <c r="E48" s="129"/>
      <c r="F48" s="129"/>
      <c r="G48" s="129"/>
      <c r="H48" s="168"/>
      <c r="I48" s="168"/>
      <c r="J48" s="60"/>
      <c r="K48" s="154"/>
      <c r="L48" s="72"/>
      <c r="M48" s="73"/>
      <c r="N48" s="64"/>
      <c r="O48" s="65" t="e">
        <f>#REF!*100</f>
        <v>#REF!</v>
      </c>
    </row>
    <row r="49" spans="1:15" ht="15" customHeight="1">
      <c r="A49" s="235" t="s">
        <v>64</v>
      </c>
      <c r="B49" s="235"/>
      <c r="C49" s="235"/>
      <c r="D49" s="235"/>
      <c r="E49" s="235"/>
      <c r="F49" s="235"/>
      <c r="G49" s="235"/>
      <c r="H49" s="120"/>
      <c r="I49" s="120"/>
      <c r="J49" s="81"/>
      <c r="K49" s="81"/>
    </row>
    <row r="50" spans="1:15" ht="15" customHeight="1">
      <c r="A50" s="235"/>
      <c r="B50" s="235"/>
      <c r="C50" s="235"/>
      <c r="D50" s="235"/>
      <c r="E50" s="235"/>
      <c r="F50" s="235"/>
      <c r="G50" s="235"/>
      <c r="H50" s="120"/>
      <c r="I50" s="120"/>
      <c r="J50" s="19"/>
      <c r="K50" s="83"/>
    </row>
    <row r="51" spans="1:15" ht="15" customHeight="1">
      <c r="A51" s="103"/>
      <c r="B51" s="103"/>
      <c r="C51" s="103"/>
      <c r="D51" s="103"/>
      <c r="E51" s="103"/>
      <c r="F51" s="103"/>
      <c r="G51" s="103"/>
      <c r="H51" s="103"/>
      <c r="I51" s="103"/>
    </row>
    <row r="52" spans="1:15" ht="15" customHeight="1"/>
    <row r="53" spans="1:15" ht="15" customHeight="1">
      <c r="N53" s="230"/>
      <c r="O53" s="231"/>
    </row>
    <row r="54" spans="1:15" ht="15" customHeight="1">
      <c r="N54" s="86"/>
      <c r="O54" s="87"/>
    </row>
    <row r="55" spans="1:15" ht="15" customHeight="1">
      <c r="N55" s="89"/>
      <c r="O55" s="90"/>
    </row>
    <row r="56" spans="1:15" ht="15" customHeight="1"/>
    <row r="57" spans="1:15" ht="15" customHeight="1">
      <c r="L57" s="91"/>
      <c r="M57" s="92"/>
      <c r="N57" s="83"/>
    </row>
    <row r="58" spans="1:15" ht="15" customHeight="1">
      <c r="L58" s="86"/>
      <c r="M58" s="87"/>
    </row>
    <row r="59" spans="1:15" ht="15" customHeight="1">
      <c r="L59" s="89"/>
      <c r="M59" s="93"/>
    </row>
    <row r="60" spans="1:15" ht="15" customHeight="1"/>
    <row r="61" spans="1:15" ht="15" customHeight="1"/>
    <row r="62" spans="1:15" ht="15" customHeight="1"/>
    <row r="63" spans="1:15" ht="15" customHeight="1"/>
    <row r="64" spans="1:15" ht="15" customHeight="1"/>
    <row r="65" spans="10:18" ht="15" customHeight="1"/>
    <row r="66" spans="10:18" ht="15" customHeight="1">
      <c r="J66" s="97"/>
      <c r="K66" s="97"/>
      <c r="L66" s="97"/>
      <c r="M66" s="97"/>
      <c r="N66" s="97"/>
      <c r="O66" s="97"/>
      <c r="P66" s="97"/>
      <c r="Q66" s="97"/>
      <c r="R66" s="19"/>
    </row>
    <row r="67" spans="10:18" ht="15" customHeight="1">
      <c r="J67" s="98"/>
      <c r="K67" s="99"/>
      <c r="L67" s="99"/>
      <c r="M67" s="99"/>
      <c r="N67" s="99"/>
      <c r="O67" s="99"/>
      <c r="P67" s="99"/>
      <c r="Q67" s="99"/>
      <c r="R67" s="19"/>
    </row>
    <row r="68" spans="10:18" ht="15" customHeight="1">
      <c r="J68" s="115"/>
      <c r="K68" s="99"/>
      <c r="L68" s="99"/>
      <c r="M68" s="99"/>
      <c r="N68" s="99"/>
      <c r="O68" s="99"/>
      <c r="P68" s="99"/>
      <c r="Q68" s="99"/>
      <c r="R68" s="19"/>
    </row>
    <row r="69" spans="10:18" ht="15" customHeight="1">
      <c r="J69" s="100"/>
      <c r="K69" s="101"/>
      <c r="L69" s="102"/>
      <c r="M69" s="102"/>
      <c r="N69" s="102"/>
      <c r="O69" s="102"/>
      <c r="P69" s="102"/>
      <c r="Q69" s="102"/>
      <c r="R69" s="19"/>
    </row>
    <row r="70" spans="10:18" ht="15" customHeight="1">
      <c r="J70" s="100"/>
      <c r="K70" s="102"/>
      <c r="L70" s="102"/>
      <c r="M70" s="102"/>
      <c r="N70" s="102"/>
      <c r="O70" s="102"/>
      <c r="P70" s="102"/>
      <c r="Q70" s="102"/>
      <c r="R70" s="19"/>
    </row>
    <row r="71" spans="10:18" ht="15" customHeight="1">
      <c r="J71" s="103"/>
      <c r="K71" s="19"/>
    </row>
    <row r="72" spans="10:18" ht="18" customHeight="1">
      <c r="J72" s="104"/>
      <c r="K72" s="104"/>
      <c r="L72" s="104"/>
      <c r="M72" s="104"/>
      <c r="N72" s="104"/>
      <c r="O72" s="104"/>
      <c r="P72" s="104"/>
      <c r="Q72" s="104"/>
      <c r="R72" s="19"/>
    </row>
    <row r="73" spans="10:18" ht="27.95" customHeight="1">
      <c r="J73" s="105"/>
      <c r="K73" s="105"/>
      <c r="L73" s="105"/>
      <c r="M73" s="105"/>
      <c r="N73" s="105"/>
      <c r="O73" s="105"/>
      <c r="P73" s="105"/>
      <c r="Q73" s="105"/>
    </row>
  </sheetData>
  <sheetProtection password="B39D" sheet="1" formatCells="0" formatColumns="0" formatRows="0"/>
  <mergeCells count="39">
    <mergeCell ref="N53:O53"/>
    <mergeCell ref="A16:B16"/>
    <mergeCell ref="A19:A20"/>
    <mergeCell ref="B19:B20"/>
    <mergeCell ref="K24:M24"/>
    <mergeCell ref="A49:G50"/>
    <mergeCell ref="A18:C18"/>
    <mergeCell ref="A17:C17"/>
    <mergeCell ref="Q12:R12"/>
    <mergeCell ref="E9:G9"/>
    <mergeCell ref="E11:F11"/>
    <mergeCell ref="E10:F10"/>
    <mergeCell ref="A9:D9"/>
    <mergeCell ref="N4:O4"/>
    <mergeCell ref="L4:M4"/>
    <mergeCell ref="L18:O18"/>
    <mergeCell ref="L19:M19"/>
    <mergeCell ref="A47:G47"/>
    <mergeCell ref="D19:D21"/>
    <mergeCell ref="H5:I5"/>
    <mergeCell ref="H6:I6"/>
    <mergeCell ref="H7:I7"/>
    <mergeCell ref="H8:I8"/>
    <mergeCell ref="C1:G2"/>
    <mergeCell ref="C3:E3"/>
    <mergeCell ref="C4:G4"/>
    <mergeCell ref="F3:G3"/>
    <mergeCell ref="A42:B42"/>
    <mergeCell ref="C19:C20"/>
    <mergeCell ref="C6:D6"/>
    <mergeCell ref="E13:F13"/>
    <mergeCell ref="E12:F12"/>
    <mergeCell ref="F32:G32"/>
    <mergeCell ref="F35:G35"/>
    <mergeCell ref="A15:B15"/>
    <mergeCell ref="F39:G39"/>
    <mergeCell ref="E18:F18"/>
    <mergeCell ref="E6:F6"/>
    <mergeCell ref="E7:F7"/>
  </mergeCells>
  <dataValidations count="8">
    <dataValidation type="list" allowBlank="1" showInputMessage="1" showErrorMessage="1" sqref="D16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WBU21 WLQ21 WVM21 C65537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C131073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C196609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C262145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C327681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C393217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C458753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C524289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C589825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C655361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C720897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C786433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C851969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C917505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C983041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formula1>$L$9:$L$10</formula1>
    </dataValidation>
    <dataValidation type="list" allowBlank="1" showInputMessage="1" showErrorMessage="1" sqref="G13:I13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G65533:I65533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G131069:I131069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G196605:I196605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G262141:I262141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G327677:I327677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G393213:I393213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G458749:I458749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G524285:I524285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G589821:I589821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G655357:I655357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G720893:I720893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G786429:I786429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G851965:I851965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G917501:I917501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G983037:I983037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formula1>$N$5:$N$8</formula1>
    </dataValidation>
    <dataValidation type="list" allowBlank="1" showInputMessage="1" showErrorMessage="1" sqref="D15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536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C131072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C196608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C262144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C327680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C393216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C458752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C524288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C589824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C655360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C720896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C786432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C851968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C917504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C983040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formula1>$L$5:$L$7</formula1>
    </dataValidation>
    <dataValidation type="list" allowBlank="1" showInputMessage="1" showErrorMessage="1" sqref="WVL983109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B65582 IZ65605 SV65605 ACR65605 AMN65605 AWJ65605 BGF65605 BQB65605 BZX65605 CJT65605 CTP65605 DDL65605 DNH65605 DXD65605 EGZ65605 EQV65605 FAR65605 FKN65605 FUJ65605 GEF65605 GOB65605 GXX65605 HHT65605 HRP65605 IBL65605 ILH65605 IVD65605 JEZ65605 JOV65605 JYR65605 KIN65605 KSJ65605 LCF65605 LMB65605 LVX65605 MFT65605 MPP65605 MZL65605 NJH65605 NTD65605 OCZ65605 OMV65605 OWR65605 PGN65605 PQJ65605 QAF65605 QKB65605 QTX65605 RDT65605 RNP65605 RXL65605 SHH65605 SRD65605 TAZ65605 TKV65605 TUR65605 UEN65605 UOJ65605 UYF65605 VIB65605 VRX65605 WBT65605 WLP65605 WVL65605 B131118 IZ131141 SV131141 ACR131141 AMN131141 AWJ131141 BGF131141 BQB131141 BZX131141 CJT131141 CTP131141 DDL131141 DNH131141 DXD131141 EGZ131141 EQV131141 FAR131141 FKN131141 FUJ131141 GEF131141 GOB131141 GXX131141 HHT131141 HRP131141 IBL131141 ILH131141 IVD131141 JEZ131141 JOV131141 JYR131141 KIN131141 KSJ131141 LCF131141 LMB131141 LVX131141 MFT131141 MPP131141 MZL131141 NJH131141 NTD131141 OCZ131141 OMV131141 OWR131141 PGN131141 PQJ131141 QAF131141 QKB131141 QTX131141 RDT131141 RNP131141 RXL131141 SHH131141 SRD131141 TAZ131141 TKV131141 TUR131141 UEN131141 UOJ131141 UYF131141 VIB131141 VRX131141 WBT131141 WLP131141 WVL131141 B196654 IZ196677 SV196677 ACR196677 AMN196677 AWJ196677 BGF196677 BQB196677 BZX196677 CJT196677 CTP196677 DDL196677 DNH196677 DXD196677 EGZ196677 EQV196677 FAR196677 FKN196677 FUJ196677 GEF196677 GOB196677 GXX196677 HHT196677 HRP196677 IBL196677 ILH196677 IVD196677 JEZ196677 JOV196677 JYR196677 KIN196677 KSJ196677 LCF196677 LMB196677 LVX196677 MFT196677 MPP196677 MZL196677 NJH196677 NTD196677 OCZ196677 OMV196677 OWR196677 PGN196677 PQJ196677 QAF196677 QKB196677 QTX196677 RDT196677 RNP196677 RXL196677 SHH196677 SRD196677 TAZ196677 TKV196677 TUR196677 UEN196677 UOJ196677 UYF196677 VIB196677 VRX196677 WBT196677 WLP196677 WVL196677 B262190 IZ262213 SV262213 ACR262213 AMN262213 AWJ262213 BGF262213 BQB262213 BZX262213 CJT262213 CTP262213 DDL262213 DNH262213 DXD262213 EGZ262213 EQV262213 FAR262213 FKN262213 FUJ262213 GEF262213 GOB262213 GXX262213 HHT262213 HRP262213 IBL262213 ILH262213 IVD262213 JEZ262213 JOV262213 JYR262213 KIN262213 KSJ262213 LCF262213 LMB262213 LVX262213 MFT262213 MPP262213 MZL262213 NJH262213 NTD262213 OCZ262213 OMV262213 OWR262213 PGN262213 PQJ262213 QAF262213 QKB262213 QTX262213 RDT262213 RNP262213 RXL262213 SHH262213 SRD262213 TAZ262213 TKV262213 TUR262213 UEN262213 UOJ262213 UYF262213 VIB262213 VRX262213 WBT262213 WLP262213 WVL262213 B327726 IZ327749 SV327749 ACR327749 AMN327749 AWJ327749 BGF327749 BQB327749 BZX327749 CJT327749 CTP327749 DDL327749 DNH327749 DXD327749 EGZ327749 EQV327749 FAR327749 FKN327749 FUJ327749 GEF327749 GOB327749 GXX327749 HHT327749 HRP327749 IBL327749 ILH327749 IVD327749 JEZ327749 JOV327749 JYR327749 KIN327749 KSJ327749 LCF327749 LMB327749 LVX327749 MFT327749 MPP327749 MZL327749 NJH327749 NTD327749 OCZ327749 OMV327749 OWR327749 PGN327749 PQJ327749 QAF327749 QKB327749 QTX327749 RDT327749 RNP327749 RXL327749 SHH327749 SRD327749 TAZ327749 TKV327749 TUR327749 UEN327749 UOJ327749 UYF327749 VIB327749 VRX327749 WBT327749 WLP327749 WVL327749 B393262 IZ393285 SV393285 ACR393285 AMN393285 AWJ393285 BGF393285 BQB393285 BZX393285 CJT393285 CTP393285 DDL393285 DNH393285 DXD393285 EGZ393285 EQV393285 FAR393285 FKN393285 FUJ393285 GEF393285 GOB393285 GXX393285 HHT393285 HRP393285 IBL393285 ILH393285 IVD393285 JEZ393285 JOV393285 JYR393285 KIN393285 KSJ393285 LCF393285 LMB393285 LVX393285 MFT393285 MPP393285 MZL393285 NJH393285 NTD393285 OCZ393285 OMV393285 OWR393285 PGN393285 PQJ393285 QAF393285 QKB393285 QTX393285 RDT393285 RNP393285 RXL393285 SHH393285 SRD393285 TAZ393285 TKV393285 TUR393285 UEN393285 UOJ393285 UYF393285 VIB393285 VRX393285 WBT393285 WLP393285 WVL393285 B458798 IZ458821 SV458821 ACR458821 AMN458821 AWJ458821 BGF458821 BQB458821 BZX458821 CJT458821 CTP458821 DDL458821 DNH458821 DXD458821 EGZ458821 EQV458821 FAR458821 FKN458821 FUJ458821 GEF458821 GOB458821 GXX458821 HHT458821 HRP458821 IBL458821 ILH458821 IVD458821 JEZ458821 JOV458821 JYR458821 KIN458821 KSJ458821 LCF458821 LMB458821 LVX458821 MFT458821 MPP458821 MZL458821 NJH458821 NTD458821 OCZ458821 OMV458821 OWR458821 PGN458821 PQJ458821 QAF458821 QKB458821 QTX458821 RDT458821 RNP458821 RXL458821 SHH458821 SRD458821 TAZ458821 TKV458821 TUR458821 UEN458821 UOJ458821 UYF458821 VIB458821 VRX458821 WBT458821 WLP458821 WVL458821 B524334 IZ524357 SV524357 ACR524357 AMN524357 AWJ524357 BGF524357 BQB524357 BZX524357 CJT524357 CTP524357 DDL524357 DNH524357 DXD524357 EGZ524357 EQV524357 FAR524357 FKN524357 FUJ524357 GEF524357 GOB524357 GXX524357 HHT524357 HRP524357 IBL524357 ILH524357 IVD524357 JEZ524357 JOV524357 JYR524357 KIN524357 KSJ524357 LCF524357 LMB524357 LVX524357 MFT524357 MPP524357 MZL524357 NJH524357 NTD524357 OCZ524357 OMV524357 OWR524357 PGN524357 PQJ524357 QAF524357 QKB524357 QTX524357 RDT524357 RNP524357 RXL524357 SHH524357 SRD524357 TAZ524357 TKV524357 TUR524357 UEN524357 UOJ524357 UYF524357 VIB524357 VRX524357 WBT524357 WLP524357 WVL524357 B589870 IZ589893 SV589893 ACR589893 AMN589893 AWJ589893 BGF589893 BQB589893 BZX589893 CJT589893 CTP589893 DDL589893 DNH589893 DXD589893 EGZ589893 EQV589893 FAR589893 FKN589893 FUJ589893 GEF589893 GOB589893 GXX589893 HHT589893 HRP589893 IBL589893 ILH589893 IVD589893 JEZ589893 JOV589893 JYR589893 KIN589893 KSJ589893 LCF589893 LMB589893 LVX589893 MFT589893 MPP589893 MZL589893 NJH589893 NTD589893 OCZ589893 OMV589893 OWR589893 PGN589893 PQJ589893 QAF589893 QKB589893 QTX589893 RDT589893 RNP589893 RXL589893 SHH589893 SRD589893 TAZ589893 TKV589893 TUR589893 UEN589893 UOJ589893 UYF589893 VIB589893 VRX589893 WBT589893 WLP589893 WVL589893 B655406 IZ655429 SV655429 ACR655429 AMN655429 AWJ655429 BGF655429 BQB655429 BZX655429 CJT655429 CTP655429 DDL655429 DNH655429 DXD655429 EGZ655429 EQV655429 FAR655429 FKN655429 FUJ655429 GEF655429 GOB655429 GXX655429 HHT655429 HRP655429 IBL655429 ILH655429 IVD655429 JEZ655429 JOV655429 JYR655429 KIN655429 KSJ655429 LCF655429 LMB655429 LVX655429 MFT655429 MPP655429 MZL655429 NJH655429 NTD655429 OCZ655429 OMV655429 OWR655429 PGN655429 PQJ655429 QAF655429 QKB655429 QTX655429 RDT655429 RNP655429 RXL655429 SHH655429 SRD655429 TAZ655429 TKV655429 TUR655429 UEN655429 UOJ655429 UYF655429 VIB655429 VRX655429 WBT655429 WLP655429 WVL655429 B720942 IZ720965 SV720965 ACR720965 AMN720965 AWJ720965 BGF720965 BQB720965 BZX720965 CJT720965 CTP720965 DDL720965 DNH720965 DXD720965 EGZ720965 EQV720965 FAR720965 FKN720965 FUJ720965 GEF720965 GOB720965 GXX720965 HHT720965 HRP720965 IBL720965 ILH720965 IVD720965 JEZ720965 JOV720965 JYR720965 KIN720965 KSJ720965 LCF720965 LMB720965 LVX720965 MFT720965 MPP720965 MZL720965 NJH720965 NTD720965 OCZ720965 OMV720965 OWR720965 PGN720965 PQJ720965 QAF720965 QKB720965 QTX720965 RDT720965 RNP720965 RXL720965 SHH720965 SRD720965 TAZ720965 TKV720965 TUR720965 UEN720965 UOJ720965 UYF720965 VIB720965 VRX720965 WBT720965 WLP720965 WVL720965 B786478 IZ786501 SV786501 ACR786501 AMN786501 AWJ786501 BGF786501 BQB786501 BZX786501 CJT786501 CTP786501 DDL786501 DNH786501 DXD786501 EGZ786501 EQV786501 FAR786501 FKN786501 FUJ786501 GEF786501 GOB786501 GXX786501 HHT786501 HRP786501 IBL786501 ILH786501 IVD786501 JEZ786501 JOV786501 JYR786501 KIN786501 KSJ786501 LCF786501 LMB786501 LVX786501 MFT786501 MPP786501 MZL786501 NJH786501 NTD786501 OCZ786501 OMV786501 OWR786501 PGN786501 PQJ786501 QAF786501 QKB786501 QTX786501 RDT786501 RNP786501 RXL786501 SHH786501 SRD786501 TAZ786501 TKV786501 TUR786501 UEN786501 UOJ786501 UYF786501 VIB786501 VRX786501 WBT786501 WLP786501 WVL786501 B852014 IZ852037 SV852037 ACR852037 AMN852037 AWJ852037 BGF852037 BQB852037 BZX852037 CJT852037 CTP852037 DDL852037 DNH852037 DXD852037 EGZ852037 EQV852037 FAR852037 FKN852037 FUJ852037 GEF852037 GOB852037 GXX852037 HHT852037 HRP852037 IBL852037 ILH852037 IVD852037 JEZ852037 JOV852037 JYR852037 KIN852037 KSJ852037 LCF852037 LMB852037 LVX852037 MFT852037 MPP852037 MZL852037 NJH852037 NTD852037 OCZ852037 OMV852037 OWR852037 PGN852037 PQJ852037 QAF852037 QKB852037 QTX852037 RDT852037 RNP852037 RXL852037 SHH852037 SRD852037 TAZ852037 TKV852037 TUR852037 UEN852037 UOJ852037 UYF852037 VIB852037 VRX852037 WBT852037 WLP852037 WVL852037 B917550 IZ917573 SV917573 ACR917573 AMN917573 AWJ917573 BGF917573 BQB917573 BZX917573 CJT917573 CTP917573 DDL917573 DNH917573 DXD917573 EGZ917573 EQV917573 FAR917573 FKN917573 FUJ917573 GEF917573 GOB917573 GXX917573 HHT917573 HRP917573 IBL917573 ILH917573 IVD917573 JEZ917573 JOV917573 JYR917573 KIN917573 KSJ917573 LCF917573 LMB917573 LVX917573 MFT917573 MPP917573 MZL917573 NJH917573 NTD917573 OCZ917573 OMV917573 OWR917573 PGN917573 PQJ917573 QAF917573 QKB917573 QTX917573 RDT917573 RNP917573 RXL917573 SHH917573 SRD917573 TAZ917573 TKV917573 TUR917573 UEN917573 UOJ917573 UYF917573 VIB917573 VRX917573 WBT917573 WLP917573 WVL917573 B983086 IZ983109 SV983109 ACR983109 AMN983109 AWJ983109 BGF983109 BQB983109 BZX983109 CJT983109 CTP983109 DDL983109 DNH983109 DXD983109 EGZ983109 EQV983109 FAR983109 FKN983109 FUJ983109 GEF983109 GOB983109 GXX983109 HHT983109 HRP983109 IBL983109 ILH983109 IVD983109 JEZ983109 JOV983109 JYR983109 KIN983109 KSJ983109 LCF983109 LMB983109 LVX983109 MFT983109 MPP983109 MZL983109 NJH983109 NTD983109 OCZ983109 OMV983109 OWR983109 PGN983109 PQJ983109 QAF983109 QKB983109 QTX983109 RDT983109 RNP983109 RXL983109 SHH983109 SRD983109 TAZ983109 TKV983109 TUR983109 UEN983109 UOJ983109 UYF983109 VIB983109 VRX983109 WBT983109 WLP983109">
      <formula1>Elaboronombres</formula1>
    </dataValidation>
    <dataValidation type="list" allowBlank="1" showInputMessage="1" showErrorMessage="1" sqref="WVN983110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D65583 JB65606 SX65606 ACT65606 AMP65606 AWL65606 BGH65606 BQD65606 BZZ65606 CJV65606 CTR65606 DDN65606 DNJ65606 DXF65606 EHB65606 EQX65606 FAT65606 FKP65606 FUL65606 GEH65606 GOD65606 GXZ65606 HHV65606 HRR65606 IBN65606 ILJ65606 IVF65606 JFB65606 JOX65606 JYT65606 KIP65606 KSL65606 LCH65606 LMD65606 LVZ65606 MFV65606 MPR65606 MZN65606 NJJ65606 NTF65606 ODB65606 OMX65606 OWT65606 PGP65606 PQL65606 QAH65606 QKD65606 QTZ65606 RDV65606 RNR65606 RXN65606 SHJ65606 SRF65606 TBB65606 TKX65606 TUT65606 UEP65606 UOL65606 UYH65606 VID65606 VRZ65606 WBV65606 WLR65606 WVN65606 D131119 JB131142 SX131142 ACT131142 AMP131142 AWL131142 BGH131142 BQD131142 BZZ131142 CJV131142 CTR131142 DDN131142 DNJ131142 DXF131142 EHB131142 EQX131142 FAT131142 FKP131142 FUL131142 GEH131142 GOD131142 GXZ131142 HHV131142 HRR131142 IBN131142 ILJ131142 IVF131142 JFB131142 JOX131142 JYT131142 KIP131142 KSL131142 LCH131142 LMD131142 LVZ131142 MFV131142 MPR131142 MZN131142 NJJ131142 NTF131142 ODB131142 OMX131142 OWT131142 PGP131142 PQL131142 QAH131142 QKD131142 QTZ131142 RDV131142 RNR131142 RXN131142 SHJ131142 SRF131142 TBB131142 TKX131142 TUT131142 UEP131142 UOL131142 UYH131142 VID131142 VRZ131142 WBV131142 WLR131142 WVN131142 D196655 JB196678 SX196678 ACT196678 AMP196678 AWL196678 BGH196678 BQD196678 BZZ196678 CJV196678 CTR196678 DDN196678 DNJ196678 DXF196678 EHB196678 EQX196678 FAT196678 FKP196678 FUL196678 GEH196678 GOD196678 GXZ196678 HHV196678 HRR196678 IBN196678 ILJ196678 IVF196678 JFB196678 JOX196678 JYT196678 KIP196678 KSL196678 LCH196678 LMD196678 LVZ196678 MFV196678 MPR196678 MZN196678 NJJ196678 NTF196678 ODB196678 OMX196678 OWT196678 PGP196678 PQL196678 QAH196678 QKD196678 QTZ196678 RDV196678 RNR196678 RXN196678 SHJ196678 SRF196678 TBB196678 TKX196678 TUT196678 UEP196678 UOL196678 UYH196678 VID196678 VRZ196678 WBV196678 WLR196678 WVN196678 D262191 JB262214 SX262214 ACT262214 AMP262214 AWL262214 BGH262214 BQD262214 BZZ262214 CJV262214 CTR262214 DDN262214 DNJ262214 DXF262214 EHB262214 EQX262214 FAT262214 FKP262214 FUL262214 GEH262214 GOD262214 GXZ262214 HHV262214 HRR262214 IBN262214 ILJ262214 IVF262214 JFB262214 JOX262214 JYT262214 KIP262214 KSL262214 LCH262214 LMD262214 LVZ262214 MFV262214 MPR262214 MZN262214 NJJ262214 NTF262214 ODB262214 OMX262214 OWT262214 PGP262214 PQL262214 QAH262214 QKD262214 QTZ262214 RDV262214 RNR262214 RXN262214 SHJ262214 SRF262214 TBB262214 TKX262214 TUT262214 UEP262214 UOL262214 UYH262214 VID262214 VRZ262214 WBV262214 WLR262214 WVN262214 D327727 JB327750 SX327750 ACT327750 AMP327750 AWL327750 BGH327750 BQD327750 BZZ327750 CJV327750 CTR327750 DDN327750 DNJ327750 DXF327750 EHB327750 EQX327750 FAT327750 FKP327750 FUL327750 GEH327750 GOD327750 GXZ327750 HHV327750 HRR327750 IBN327750 ILJ327750 IVF327750 JFB327750 JOX327750 JYT327750 KIP327750 KSL327750 LCH327750 LMD327750 LVZ327750 MFV327750 MPR327750 MZN327750 NJJ327750 NTF327750 ODB327750 OMX327750 OWT327750 PGP327750 PQL327750 QAH327750 QKD327750 QTZ327750 RDV327750 RNR327750 RXN327750 SHJ327750 SRF327750 TBB327750 TKX327750 TUT327750 UEP327750 UOL327750 UYH327750 VID327750 VRZ327750 WBV327750 WLR327750 WVN327750 D393263 JB393286 SX393286 ACT393286 AMP393286 AWL393286 BGH393286 BQD393286 BZZ393286 CJV393286 CTR393286 DDN393286 DNJ393286 DXF393286 EHB393286 EQX393286 FAT393286 FKP393286 FUL393286 GEH393286 GOD393286 GXZ393286 HHV393286 HRR393286 IBN393286 ILJ393286 IVF393286 JFB393286 JOX393286 JYT393286 KIP393286 KSL393286 LCH393286 LMD393286 LVZ393286 MFV393286 MPR393286 MZN393286 NJJ393286 NTF393286 ODB393286 OMX393286 OWT393286 PGP393286 PQL393286 QAH393286 QKD393286 QTZ393286 RDV393286 RNR393286 RXN393286 SHJ393286 SRF393286 TBB393286 TKX393286 TUT393286 UEP393286 UOL393286 UYH393286 VID393286 VRZ393286 WBV393286 WLR393286 WVN393286 D458799 JB458822 SX458822 ACT458822 AMP458822 AWL458822 BGH458822 BQD458822 BZZ458822 CJV458822 CTR458822 DDN458822 DNJ458822 DXF458822 EHB458822 EQX458822 FAT458822 FKP458822 FUL458822 GEH458822 GOD458822 GXZ458822 HHV458822 HRR458822 IBN458822 ILJ458822 IVF458822 JFB458822 JOX458822 JYT458822 KIP458822 KSL458822 LCH458822 LMD458822 LVZ458822 MFV458822 MPR458822 MZN458822 NJJ458822 NTF458822 ODB458822 OMX458822 OWT458822 PGP458822 PQL458822 QAH458822 QKD458822 QTZ458822 RDV458822 RNR458822 RXN458822 SHJ458822 SRF458822 TBB458822 TKX458822 TUT458822 UEP458822 UOL458822 UYH458822 VID458822 VRZ458822 WBV458822 WLR458822 WVN458822 D524335 JB524358 SX524358 ACT524358 AMP524358 AWL524358 BGH524358 BQD524358 BZZ524358 CJV524358 CTR524358 DDN524358 DNJ524358 DXF524358 EHB524358 EQX524358 FAT524358 FKP524358 FUL524358 GEH524358 GOD524358 GXZ524358 HHV524358 HRR524358 IBN524358 ILJ524358 IVF524358 JFB524358 JOX524358 JYT524358 KIP524358 KSL524358 LCH524358 LMD524358 LVZ524358 MFV524358 MPR524358 MZN524358 NJJ524358 NTF524358 ODB524358 OMX524358 OWT524358 PGP524358 PQL524358 QAH524358 QKD524358 QTZ524358 RDV524358 RNR524358 RXN524358 SHJ524358 SRF524358 TBB524358 TKX524358 TUT524358 UEP524358 UOL524358 UYH524358 VID524358 VRZ524358 WBV524358 WLR524358 WVN524358 D589871 JB589894 SX589894 ACT589894 AMP589894 AWL589894 BGH589894 BQD589894 BZZ589894 CJV589894 CTR589894 DDN589894 DNJ589894 DXF589894 EHB589894 EQX589894 FAT589894 FKP589894 FUL589894 GEH589894 GOD589894 GXZ589894 HHV589894 HRR589894 IBN589894 ILJ589894 IVF589894 JFB589894 JOX589894 JYT589894 KIP589894 KSL589894 LCH589894 LMD589894 LVZ589894 MFV589894 MPR589894 MZN589894 NJJ589894 NTF589894 ODB589894 OMX589894 OWT589894 PGP589894 PQL589894 QAH589894 QKD589894 QTZ589894 RDV589894 RNR589894 RXN589894 SHJ589894 SRF589894 TBB589894 TKX589894 TUT589894 UEP589894 UOL589894 UYH589894 VID589894 VRZ589894 WBV589894 WLR589894 WVN589894 D655407 JB655430 SX655430 ACT655430 AMP655430 AWL655430 BGH655430 BQD655430 BZZ655430 CJV655430 CTR655430 DDN655430 DNJ655430 DXF655430 EHB655430 EQX655430 FAT655430 FKP655430 FUL655430 GEH655430 GOD655430 GXZ655430 HHV655430 HRR655430 IBN655430 ILJ655430 IVF655430 JFB655430 JOX655430 JYT655430 KIP655430 KSL655430 LCH655430 LMD655430 LVZ655430 MFV655430 MPR655430 MZN655430 NJJ655430 NTF655430 ODB655430 OMX655430 OWT655430 PGP655430 PQL655430 QAH655430 QKD655430 QTZ655430 RDV655430 RNR655430 RXN655430 SHJ655430 SRF655430 TBB655430 TKX655430 TUT655430 UEP655430 UOL655430 UYH655430 VID655430 VRZ655430 WBV655430 WLR655430 WVN655430 D720943 JB720966 SX720966 ACT720966 AMP720966 AWL720966 BGH720966 BQD720966 BZZ720966 CJV720966 CTR720966 DDN720966 DNJ720966 DXF720966 EHB720966 EQX720966 FAT720966 FKP720966 FUL720966 GEH720966 GOD720966 GXZ720966 HHV720966 HRR720966 IBN720966 ILJ720966 IVF720966 JFB720966 JOX720966 JYT720966 KIP720966 KSL720966 LCH720966 LMD720966 LVZ720966 MFV720966 MPR720966 MZN720966 NJJ720966 NTF720966 ODB720966 OMX720966 OWT720966 PGP720966 PQL720966 QAH720966 QKD720966 QTZ720966 RDV720966 RNR720966 RXN720966 SHJ720966 SRF720966 TBB720966 TKX720966 TUT720966 UEP720966 UOL720966 UYH720966 VID720966 VRZ720966 WBV720966 WLR720966 WVN720966 D786479 JB786502 SX786502 ACT786502 AMP786502 AWL786502 BGH786502 BQD786502 BZZ786502 CJV786502 CTR786502 DDN786502 DNJ786502 DXF786502 EHB786502 EQX786502 FAT786502 FKP786502 FUL786502 GEH786502 GOD786502 GXZ786502 HHV786502 HRR786502 IBN786502 ILJ786502 IVF786502 JFB786502 JOX786502 JYT786502 KIP786502 KSL786502 LCH786502 LMD786502 LVZ786502 MFV786502 MPR786502 MZN786502 NJJ786502 NTF786502 ODB786502 OMX786502 OWT786502 PGP786502 PQL786502 QAH786502 QKD786502 QTZ786502 RDV786502 RNR786502 RXN786502 SHJ786502 SRF786502 TBB786502 TKX786502 TUT786502 UEP786502 UOL786502 UYH786502 VID786502 VRZ786502 WBV786502 WLR786502 WVN786502 D852015 JB852038 SX852038 ACT852038 AMP852038 AWL852038 BGH852038 BQD852038 BZZ852038 CJV852038 CTR852038 DDN852038 DNJ852038 DXF852038 EHB852038 EQX852038 FAT852038 FKP852038 FUL852038 GEH852038 GOD852038 GXZ852038 HHV852038 HRR852038 IBN852038 ILJ852038 IVF852038 JFB852038 JOX852038 JYT852038 KIP852038 KSL852038 LCH852038 LMD852038 LVZ852038 MFV852038 MPR852038 MZN852038 NJJ852038 NTF852038 ODB852038 OMX852038 OWT852038 PGP852038 PQL852038 QAH852038 QKD852038 QTZ852038 RDV852038 RNR852038 RXN852038 SHJ852038 SRF852038 TBB852038 TKX852038 TUT852038 UEP852038 UOL852038 UYH852038 VID852038 VRZ852038 WBV852038 WLR852038 WVN852038 D917551 JB917574 SX917574 ACT917574 AMP917574 AWL917574 BGH917574 BQD917574 BZZ917574 CJV917574 CTR917574 DDN917574 DNJ917574 DXF917574 EHB917574 EQX917574 FAT917574 FKP917574 FUL917574 GEH917574 GOD917574 GXZ917574 HHV917574 HRR917574 IBN917574 ILJ917574 IVF917574 JFB917574 JOX917574 JYT917574 KIP917574 KSL917574 LCH917574 LMD917574 LVZ917574 MFV917574 MPR917574 MZN917574 NJJ917574 NTF917574 ODB917574 OMX917574 OWT917574 PGP917574 PQL917574 QAH917574 QKD917574 QTZ917574 RDV917574 RNR917574 RXN917574 SHJ917574 SRF917574 TBB917574 TKX917574 TUT917574 UEP917574 UOL917574 UYH917574 VID917574 VRZ917574 WBV917574 WLR917574 WVN917574 D983087 JB983110 SX983110 ACT983110 AMP983110 AWL983110 BGH983110 BQD983110 BZZ983110 CJV983110 CTR983110 DDN983110 DNJ983110 DXF983110 EHB983110 EQX983110 FAT983110 FKP983110 FUL983110 GEH983110 GOD983110 GXZ983110 HHV983110 HRR983110 IBN983110 ILJ983110 IVF983110 JFB983110 JOX983110 JYT983110 KIP983110 KSL983110 LCH983110 LMD983110 LVZ983110 MFV983110 MPR983110 MZN983110 NJJ983110 NTF983110 ODB983110 OMX983110 OWT983110 PGP983110 PQL983110 QAH983110 QKD983110 QTZ983110 RDV983110 RNR983110 RXN983110 SHJ983110 SRF983110 TBB983110 TKX983110 TUT983110 UEP983110 UOL983110 UYH983110 VID983110 VRZ983110 WBV983110 WLR983110">
      <formula1>elaborocargo</formula1>
    </dataValidation>
    <dataValidation type="list" allowBlank="1" showInputMessage="1" showErrorMessage="1" sqref="WLR983109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WVP69 F65582 JD65605 SZ65605 ACV65605 AMR65605 AWN65605 BGJ65605 BQF65605 CAB65605 CJX65605 CTT65605 DDP65605 DNL65605 DXH65605 EHD65605 EQZ65605 FAV65605 FKR65605 FUN65605 GEJ65605 GOF65605 GYB65605 HHX65605 HRT65605 IBP65605 ILL65605 IVH65605 JFD65605 JOZ65605 JYV65605 KIR65605 KSN65605 LCJ65605 LMF65605 LWB65605 MFX65605 MPT65605 MZP65605 NJL65605 NTH65605 ODD65605 OMZ65605 OWV65605 PGR65605 PQN65605 QAJ65605 QKF65605 QUB65605 RDX65605 RNT65605 RXP65605 SHL65605 SRH65605 TBD65605 TKZ65605 TUV65605 UER65605 UON65605 UYJ65605 VIF65605 VSB65605 WBX65605 WLT65605 WVP65605 F131118 JD131141 SZ131141 ACV131141 AMR131141 AWN131141 BGJ131141 BQF131141 CAB131141 CJX131141 CTT131141 DDP131141 DNL131141 DXH131141 EHD131141 EQZ131141 FAV131141 FKR131141 FUN131141 GEJ131141 GOF131141 GYB131141 HHX131141 HRT131141 IBP131141 ILL131141 IVH131141 JFD131141 JOZ131141 JYV131141 KIR131141 KSN131141 LCJ131141 LMF131141 LWB131141 MFX131141 MPT131141 MZP131141 NJL131141 NTH131141 ODD131141 OMZ131141 OWV131141 PGR131141 PQN131141 QAJ131141 QKF131141 QUB131141 RDX131141 RNT131141 RXP131141 SHL131141 SRH131141 TBD131141 TKZ131141 TUV131141 UER131141 UON131141 UYJ131141 VIF131141 VSB131141 WBX131141 WLT131141 WVP131141 F196654 JD196677 SZ196677 ACV196677 AMR196677 AWN196677 BGJ196677 BQF196677 CAB196677 CJX196677 CTT196677 DDP196677 DNL196677 DXH196677 EHD196677 EQZ196677 FAV196677 FKR196677 FUN196677 GEJ196677 GOF196677 GYB196677 HHX196677 HRT196677 IBP196677 ILL196677 IVH196677 JFD196677 JOZ196677 JYV196677 KIR196677 KSN196677 LCJ196677 LMF196677 LWB196677 MFX196677 MPT196677 MZP196677 NJL196677 NTH196677 ODD196677 OMZ196677 OWV196677 PGR196677 PQN196677 QAJ196677 QKF196677 QUB196677 RDX196677 RNT196677 RXP196677 SHL196677 SRH196677 TBD196677 TKZ196677 TUV196677 UER196677 UON196677 UYJ196677 VIF196677 VSB196677 WBX196677 WLT196677 WVP196677 F262190 JD262213 SZ262213 ACV262213 AMR262213 AWN262213 BGJ262213 BQF262213 CAB262213 CJX262213 CTT262213 DDP262213 DNL262213 DXH262213 EHD262213 EQZ262213 FAV262213 FKR262213 FUN262213 GEJ262213 GOF262213 GYB262213 HHX262213 HRT262213 IBP262213 ILL262213 IVH262213 JFD262213 JOZ262213 JYV262213 KIR262213 KSN262213 LCJ262213 LMF262213 LWB262213 MFX262213 MPT262213 MZP262213 NJL262213 NTH262213 ODD262213 OMZ262213 OWV262213 PGR262213 PQN262213 QAJ262213 QKF262213 QUB262213 RDX262213 RNT262213 RXP262213 SHL262213 SRH262213 TBD262213 TKZ262213 TUV262213 UER262213 UON262213 UYJ262213 VIF262213 VSB262213 WBX262213 WLT262213 WVP262213 F327726 JD327749 SZ327749 ACV327749 AMR327749 AWN327749 BGJ327749 BQF327749 CAB327749 CJX327749 CTT327749 DDP327749 DNL327749 DXH327749 EHD327749 EQZ327749 FAV327749 FKR327749 FUN327749 GEJ327749 GOF327749 GYB327749 HHX327749 HRT327749 IBP327749 ILL327749 IVH327749 JFD327749 JOZ327749 JYV327749 KIR327749 KSN327749 LCJ327749 LMF327749 LWB327749 MFX327749 MPT327749 MZP327749 NJL327749 NTH327749 ODD327749 OMZ327749 OWV327749 PGR327749 PQN327749 QAJ327749 QKF327749 QUB327749 RDX327749 RNT327749 RXP327749 SHL327749 SRH327749 TBD327749 TKZ327749 TUV327749 UER327749 UON327749 UYJ327749 VIF327749 VSB327749 WBX327749 WLT327749 WVP327749 F393262 JD393285 SZ393285 ACV393285 AMR393285 AWN393285 BGJ393285 BQF393285 CAB393285 CJX393285 CTT393285 DDP393285 DNL393285 DXH393285 EHD393285 EQZ393285 FAV393285 FKR393285 FUN393285 GEJ393285 GOF393285 GYB393285 HHX393285 HRT393285 IBP393285 ILL393285 IVH393285 JFD393285 JOZ393285 JYV393285 KIR393285 KSN393285 LCJ393285 LMF393285 LWB393285 MFX393285 MPT393285 MZP393285 NJL393285 NTH393285 ODD393285 OMZ393285 OWV393285 PGR393285 PQN393285 QAJ393285 QKF393285 QUB393285 RDX393285 RNT393285 RXP393285 SHL393285 SRH393285 TBD393285 TKZ393285 TUV393285 UER393285 UON393285 UYJ393285 VIF393285 VSB393285 WBX393285 WLT393285 WVP393285 F458798 JD458821 SZ458821 ACV458821 AMR458821 AWN458821 BGJ458821 BQF458821 CAB458821 CJX458821 CTT458821 DDP458821 DNL458821 DXH458821 EHD458821 EQZ458821 FAV458821 FKR458821 FUN458821 GEJ458821 GOF458821 GYB458821 HHX458821 HRT458821 IBP458821 ILL458821 IVH458821 JFD458821 JOZ458821 JYV458821 KIR458821 KSN458821 LCJ458821 LMF458821 LWB458821 MFX458821 MPT458821 MZP458821 NJL458821 NTH458821 ODD458821 OMZ458821 OWV458821 PGR458821 PQN458821 QAJ458821 QKF458821 QUB458821 RDX458821 RNT458821 RXP458821 SHL458821 SRH458821 TBD458821 TKZ458821 TUV458821 UER458821 UON458821 UYJ458821 VIF458821 VSB458821 WBX458821 WLT458821 WVP458821 F524334 JD524357 SZ524357 ACV524357 AMR524357 AWN524357 BGJ524357 BQF524357 CAB524357 CJX524357 CTT524357 DDP524357 DNL524357 DXH524357 EHD524357 EQZ524357 FAV524357 FKR524357 FUN524357 GEJ524357 GOF524357 GYB524357 HHX524357 HRT524357 IBP524357 ILL524357 IVH524357 JFD524357 JOZ524357 JYV524357 KIR524357 KSN524357 LCJ524357 LMF524357 LWB524357 MFX524357 MPT524357 MZP524357 NJL524357 NTH524357 ODD524357 OMZ524357 OWV524357 PGR524357 PQN524357 QAJ524357 QKF524357 QUB524357 RDX524357 RNT524357 RXP524357 SHL524357 SRH524357 TBD524357 TKZ524357 TUV524357 UER524357 UON524357 UYJ524357 VIF524357 VSB524357 WBX524357 WLT524357 WVP524357 F589870 JD589893 SZ589893 ACV589893 AMR589893 AWN589893 BGJ589893 BQF589893 CAB589893 CJX589893 CTT589893 DDP589893 DNL589893 DXH589893 EHD589893 EQZ589893 FAV589893 FKR589893 FUN589893 GEJ589893 GOF589893 GYB589893 HHX589893 HRT589893 IBP589893 ILL589893 IVH589893 JFD589893 JOZ589893 JYV589893 KIR589893 KSN589893 LCJ589893 LMF589893 LWB589893 MFX589893 MPT589893 MZP589893 NJL589893 NTH589893 ODD589893 OMZ589893 OWV589893 PGR589893 PQN589893 QAJ589893 QKF589893 QUB589893 RDX589893 RNT589893 RXP589893 SHL589893 SRH589893 TBD589893 TKZ589893 TUV589893 UER589893 UON589893 UYJ589893 VIF589893 VSB589893 WBX589893 WLT589893 WVP589893 F655406 JD655429 SZ655429 ACV655429 AMR655429 AWN655429 BGJ655429 BQF655429 CAB655429 CJX655429 CTT655429 DDP655429 DNL655429 DXH655429 EHD655429 EQZ655429 FAV655429 FKR655429 FUN655429 GEJ655429 GOF655429 GYB655429 HHX655429 HRT655429 IBP655429 ILL655429 IVH655429 JFD655429 JOZ655429 JYV655429 KIR655429 KSN655429 LCJ655429 LMF655429 LWB655429 MFX655429 MPT655429 MZP655429 NJL655429 NTH655429 ODD655429 OMZ655429 OWV655429 PGR655429 PQN655429 QAJ655429 QKF655429 QUB655429 RDX655429 RNT655429 RXP655429 SHL655429 SRH655429 TBD655429 TKZ655429 TUV655429 UER655429 UON655429 UYJ655429 VIF655429 VSB655429 WBX655429 WLT655429 WVP655429 F720942 JD720965 SZ720965 ACV720965 AMR720965 AWN720965 BGJ720965 BQF720965 CAB720965 CJX720965 CTT720965 DDP720965 DNL720965 DXH720965 EHD720965 EQZ720965 FAV720965 FKR720965 FUN720965 GEJ720965 GOF720965 GYB720965 HHX720965 HRT720965 IBP720965 ILL720965 IVH720965 JFD720965 JOZ720965 JYV720965 KIR720965 KSN720965 LCJ720965 LMF720965 LWB720965 MFX720965 MPT720965 MZP720965 NJL720965 NTH720965 ODD720965 OMZ720965 OWV720965 PGR720965 PQN720965 QAJ720965 QKF720965 QUB720965 RDX720965 RNT720965 RXP720965 SHL720965 SRH720965 TBD720965 TKZ720965 TUV720965 UER720965 UON720965 UYJ720965 VIF720965 VSB720965 WBX720965 WLT720965 WVP720965 F786478 JD786501 SZ786501 ACV786501 AMR786501 AWN786501 BGJ786501 BQF786501 CAB786501 CJX786501 CTT786501 DDP786501 DNL786501 DXH786501 EHD786501 EQZ786501 FAV786501 FKR786501 FUN786501 GEJ786501 GOF786501 GYB786501 HHX786501 HRT786501 IBP786501 ILL786501 IVH786501 JFD786501 JOZ786501 JYV786501 KIR786501 KSN786501 LCJ786501 LMF786501 LWB786501 MFX786501 MPT786501 MZP786501 NJL786501 NTH786501 ODD786501 OMZ786501 OWV786501 PGR786501 PQN786501 QAJ786501 QKF786501 QUB786501 RDX786501 RNT786501 RXP786501 SHL786501 SRH786501 TBD786501 TKZ786501 TUV786501 UER786501 UON786501 UYJ786501 VIF786501 VSB786501 WBX786501 WLT786501 WVP786501 F852014 JD852037 SZ852037 ACV852037 AMR852037 AWN852037 BGJ852037 BQF852037 CAB852037 CJX852037 CTT852037 DDP852037 DNL852037 DXH852037 EHD852037 EQZ852037 FAV852037 FKR852037 FUN852037 GEJ852037 GOF852037 GYB852037 HHX852037 HRT852037 IBP852037 ILL852037 IVH852037 JFD852037 JOZ852037 JYV852037 KIR852037 KSN852037 LCJ852037 LMF852037 LWB852037 MFX852037 MPT852037 MZP852037 NJL852037 NTH852037 ODD852037 OMZ852037 OWV852037 PGR852037 PQN852037 QAJ852037 QKF852037 QUB852037 RDX852037 RNT852037 RXP852037 SHL852037 SRH852037 TBD852037 TKZ852037 TUV852037 UER852037 UON852037 UYJ852037 VIF852037 VSB852037 WBX852037 WLT852037 WVP852037 F917550 JD917573 SZ917573 ACV917573 AMR917573 AWN917573 BGJ917573 BQF917573 CAB917573 CJX917573 CTT917573 DDP917573 DNL917573 DXH917573 EHD917573 EQZ917573 FAV917573 FKR917573 FUN917573 GEJ917573 GOF917573 GYB917573 HHX917573 HRT917573 IBP917573 ILL917573 IVH917573 JFD917573 JOZ917573 JYV917573 KIR917573 KSN917573 LCJ917573 LMF917573 LWB917573 MFX917573 MPT917573 MZP917573 NJL917573 NTH917573 ODD917573 OMZ917573 OWV917573 PGR917573 PQN917573 QAJ917573 QKF917573 QUB917573 RDX917573 RNT917573 RXP917573 SHL917573 SRH917573 TBD917573 TKZ917573 TUV917573 UER917573 UON917573 UYJ917573 VIF917573 VSB917573 WBX917573 WLT917573 WVP917573 F983086 JD983109 SZ983109 ACV983109 AMR983109 AWN983109 BGJ983109 BQF983109 CAB983109 CJX983109 CTT983109 DDP983109 DNL983109 DXH983109 EHD983109 EQZ983109 FAV983109 FKR983109 FUN983109 GEJ983109 GOF983109 GYB983109 HHX983109 HRT983109 IBP983109 ILL983109 IVH983109 JFD983109 JOZ983109 JYV983109 KIR983109 KSN983109 LCJ983109 LMF983109 LWB983109 MFX983109 MPT983109 MZP983109 NJL983109 NTH983109 ODD983109 OMZ983109 OWV983109 PGR983109 PQN983109 QAJ983109 QKF983109 QUB983109 RDX983109 RNT983109 RXP983109 SHL983109 SRH983109 TBD983109 TKZ983109 TUV983109 UER983109 UON983109 UYJ983109 VIF983109 VSB983109 WBX983109 WLT983109 WVP983109 J69 JF69 TB69 ACX69 AMT69 AWP69 BGL69 BQH69 CAD69 CJZ69 CTV69 DDR69 DNN69 DXJ69 EHF69 ERB69 FAX69 FKT69 FUP69 GEL69 GOH69 GYD69 HHZ69 HRV69 IBR69 ILN69 IVJ69 JFF69 JPB69 JYX69 KIT69 KSP69 LCL69 LMH69 LWD69 MFZ69 MPV69 MZR69 NJN69 NTJ69 ODF69 ONB69 OWX69 PGT69 PQP69 QAL69 QKH69 QUD69 RDZ69 RNV69 RXR69 SHN69 SRJ69 TBF69 TLB69 TUX69 UET69 UOP69 UYL69 VIH69 VSD69 WBZ69 WLV69 WVR69 J65605 JF65605 TB65605 ACX65605 AMT65605 AWP65605 BGL65605 BQH65605 CAD65605 CJZ65605 CTV65605 DDR65605 DNN65605 DXJ65605 EHF65605 ERB65605 FAX65605 FKT65605 FUP65605 GEL65605 GOH65605 GYD65605 HHZ65605 HRV65605 IBR65605 ILN65605 IVJ65605 JFF65605 JPB65605 JYX65605 KIT65605 KSP65605 LCL65605 LMH65605 LWD65605 MFZ65605 MPV65605 MZR65605 NJN65605 NTJ65605 ODF65605 ONB65605 OWX65605 PGT65605 PQP65605 QAL65605 QKH65605 QUD65605 RDZ65605 RNV65605 RXR65605 SHN65605 SRJ65605 TBF65605 TLB65605 TUX65605 UET65605 UOP65605 UYL65605 VIH65605 VSD65605 WBZ65605 WLV65605 WVR65605 J131141 JF131141 TB131141 ACX131141 AMT131141 AWP131141 BGL131141 BQH131141 CAD131141 CJZ131141 CTV131141 DDR131141 DNN131141 DXJ131141 EHF131141 ERB131141 FAX131141 FKT131141 FUP131141 GEL131141 GOH131141 GYD131141 HHZ131141 HRV131141 IBR131141 ILN131141 IVJ131141 JFF131141 JPB131141 JYX131141 KIT131141 KSP131141 LCL131141 LMH131141 LWD131141 MFZ131141 MPV131141 MZR131141 NJN131141 NTJ131141 ODF131141 ONB131141 OWX131141 PGT131141 PQP131141 QAL131141 QKH131141 QUD131141 RDZ131141 RNV131141 RXR131141 SHN131141 SRJ131141 TBF131141 TLB131141 TUX131141 UET131141 UOP131141 UYL131141 VIH131141 VSD131141 WBZ131141 WLV131141 WVR131141 J196677 JF196677 TB196677 ACX196677 AMT196677 AWP196677 BGL196677 BQH196677 CAD196677 CJZ196677 CTV196677 DDR196677 DNN196677 DXJ196677 EHF196677 ERB196677 FAX196677 FKT196677 FUP196677 GEL196677 GOH196677 GYD196677 HHZ196677 HRV196677 IBR196677 ILN196677 IVJ196677 JFF196677 JPB196677 JYX196677 KIT196677 KSP196677 LCL196677 LMH196677 LWD196677 MFZ196677 MPV196677 MZR196677 NJN196677 NTJ196677 ODF196677 ONB196677 OWX196677 PGT196677 PQP196677 QAL196677 QKH196677 QUD196677 RDZ196677 RNV196677 RXR196677 SHN196677 SRJ196677 TBF196677 TLB196677 TUX196677 UET196677 UOP196677 UYL196677 VIH196677 VSD196677 WBZ196677 WLV196677 WVR196677 J262213 JF262213 TB262213 ACX262213 AMT262213 AWP262213 BGL262213 BQH262213 CAD262213 CJZ262213 CTV262213 DDR262213 DNN262213 DXJ262213 EHF262213 ERB262213 FAX262213 FKT262213 FUP262213 GEL262213 GOH262213 GYD262213 HHZ262213 HRV262213 IBR262213 ILN262213 IVJ262213 JFF262213 JPB262213 JYX262213 KIT262213 KSP262213 LCL262213 LMH262213 LWD262213 MFZ262213 MPV262213 MZR262213 NJN262213 NTJ262213 ODF262213 ONB262213 OWX262213 PGT262213 PQP262213 QAL262213 QKH262213 QUD262213 RDZ262213 RNV262213 RXR262213 SHN262213 SRJ262213 TBF262213 TLB262213 TUX262213 UET262213 UOP262213 UYL262213 VIH262213 VSD262213 WBZ262213 WLV262213 WVR262213 J327749 JF327749 TB327749 ACX327749 AMT327749 AWP327749 BGL327749 BQH327749 CAD327749 CJZ327749 CTV327749 DDR327749 DNN327749 DXJ327749 EHF327749 ERB327749 FAX327749 FKT327749 FUP327749 GEL327749 GOH327749 GYD327749 HHZ327749 HRV327749 IBR327749 ILN327749 IVJ327749 JFF327749 JPB327749 JYX327749 KIT327749 KSP327749 LCL327749 LMH327749 LWD327749 MFZ327749 MPV327749 MZR327749 NJN327749 NTJ327749 ODF327749 ONB327749 OWX327749 PGT327749 PQP327749 QAL327749 QKH327749 QUD327749 RDZ327749 RNV327749 RXR327749 SHN327749 SRJ327749 TBF327749 TLB327749 TUX327749 UET327749 UOP327749 UYL327749 VIH327749 VSD327749 WBZ327749 WLV327749 WVR327749 J393285 JF393285 TB393285 ACX393285 AMT393285 AWP393285 BGL393285 BQH393285 CAD393285 CJZ393285 CTV393285 DDR393285 DNN393285 DXJ393285 EHF393285 ERB393285 FAX393285 FKT393285 FUP393285 GEL393285 GOH393285 GYD393285 HHZ393285 HRV393285 IBR393285 ILN393285 IVJ393285 JFF393285 JPB393285 JYX393285 KIT393285 KSP393285 LCL393285 LMH393285 LWD393285 MFZ393285 MPV393285 MZR393285 NJN393285 NTJ393285 ODF393285 ONB393285 OWX393285 PGT393285 PQP393285 QAL393285 QKH393285 QUD393285 RDZ393285 RNV393285 RXR393285 SHN393285 SRJ393285 TBF393285 TLB393285 TUX393285 UET393285 UOP393285 UYL393285 VIH393285 VSD393285 WBZ393285 WLV393285 WVR393285 J458821 JF458821 TB458821 ACX458821 AMT458821 AWP458821 BGL458821 BQH458821 CAD458821 CJZ458821 CTV458821 DDR458821 DNN458821 DXJ458821 EHF458821 ERB458821 FAX458821 FKT458821 FUP458821 GEL458821 GOH458821 GYD458821 HHZ458821 HRV458821 IBR458821 ILN458821 IVJ458821 JFF458821 JPB458821 JYX458821 KIT458821 KSP458821 LCL458821 LMH458821 LWD458821 MFZ458821 MPV458821 MZR458821 NJN458821 NTJ458821 ODF458821 ONB458821 OWX458821 PGT458821 PQP458821 QAL458821 QKH458821 QUD458821 RDZ458821 RNV458821 RXR458821 SHN458821 SRJ458821 TBF458821 TLB458821 TUX458821 UET458821 UOP458821 UYL458821 VIH458821 VSD458821 WBZ458821 WLV458821 WVR458821 J524357 JF524357 TB524357 ACX524357 AMT524357 AWP524357 BGL524357 BQH524357 CAD524357 CJZ524357 CTV524357 DDR524357 DNN524357 DXJ524357 EHF524357 ERB524357 FAX524357 FKT524357 FUP524357 GEL524357 GOH524357 GYD524357 HHZ524357 HRV524357 IBR524357 ILN524357 IVJ524357 JFF524357 JPB524357 JYX524357 KIT524357 KSP524357 LCL524357 LMH524357 LWD524357 MFZ524357 MPV524357 MZR524357 NJN524357 NTJ524357 ODF524357 ONB524357 OWX524357 PGT524357 PQP524357 QAL524357 QKH524357 QUD524357 RDZ524357 RNV524357 RXR524357 SHN524357 SRJ524357 TBF524357 TLB524357 TUX524357 UET524357 UOP524357 UYL524357 VIH524357 VSD524357 WBZ524357 WLV524357 WVR524357 J589893 JF589893 TB589893 ACX589893 AMT589893 AWP589893 BGL589893 BQH589893 CAD589893 CJZ589893 CTV589893 DDR589893 DNN589893 DXJ589893 EHF589893 ERB589893 FAX589893 FKT589893 FUP589893 GEL589893 GOH589893 GYD589893 HHZ589893 HRV589893 IBR589893 ILN589893 IVJ589893 JFF589893 JPB589893 JYX589893 KIT589893 KSP589893 LCL589893 LMH589893 LWD589893 MFZ589893 MPV589893 MZR589893 NJN589893 NTJ589893 ODF589893 ONB589893 OWX589893 PGT589893 PQP589893 QAL589893 QKH589893 QUD589893 RDZ589893 RNV589893 RXR589893 SHN589893 SRJ589893 TBF589893 TLB589893 TUX589893 UET589893 UOP589893 UYL589893 VIH589893 VSD589893 WBZ589893 WLV589893 WVR589893 J655429 JF655429 TB655429 ACX655429 AMT655429 AWP655429 BGL655429 BQH655429 CAD655429 CJZ655429 CTV655429 DDR655429 DNN655429 DXJ655429 EHF655429 ERB655429 FAX655429 FKT655429 FUP655429 GEL655429 GOH655429 GYD655429 HHZ655429 HRV655429 IBR655429 ILN655429 IVJ655429 JFF655429 JPB655429 JYX655429 KIT655429 KSP655429 LCL655429 LMH655429 LWD655429 MFZ655429 MPV655429 MZR655429 NJN655429 NTJ655429 ODF655429 ONB655429 OWX655429 PGT655429 PQP655429 QAL655429 QKH655429 QUD655429 RDZ655429 RNV655429 RXR655429 SHN655429 SRJ655429 TBF655429 TLB655429 TUX655429 UET655429 UOP655429 UYL655429 VIH655429 VSD655429 WBZ655429 WLV655429 WVR655429 J720965 JF720965 TB720965 ACX720965 AMT720965 AWP720965 BGL720965 BQH720965 CAD720965 CJZ720965 CTV720965 DDR720965 DNN720965 DXJ720965 EHF720965 ERB720965 FAX720965 FKT720965 FUP720965 GEL720965 GOH720965 GYD720965 HHZ720965 HRV720965 IBR720965 ILN720965 IVJ720965 JFF720965 JPB720965 JYX720965 KIT720965 KSP720965 LCL720965 LMH720965 LWD720965 MFZ720965 MPV720965 MZR720965 NJN720965 NTJ720965 ODF720965 ONB720965 OWX720965 PGT720965 PQP720965 QAL720965 QKH720965 QUD720965 RDZ720965 RNV720965 RXR720965 SHN720965 SRJ720965 TBF720965 TLB720965 TUX720965 UET720965 UOP720965 UYL720965 VIH720965 VSD720965 WBZ720965 WLV720965 WVR720965 J786501 JF786501 TB786501 ACX786501 AMT786501 AWP786501 BGL786501 BQH786501 CAD786501 CJZ786501 CTV786501 DDR786501 DNN786501 DXJ786501 EHF786501 ERB786501 FAX786501 FKT786501 FUP786501 GEL786501 GOH786501 GYD786501 HHZ786501 HRV786501 IBR786501 ILN786501 IVJ786501 JFF786501 JPB786501 JYX786501 KIT786501 KSP786501 LCL786501 LMH786501 LWD786501 MFZ786501 MPV786501 MZR786501 NJN786501 NTJ786501 ODF786501 ONB786501 OWX786501 PGT786501 PQP786501 QAL786501 QKH786501 QUD786501 RDZ786501 RNV786501 RXR786501 SHN786501 SRJ786501 TBF786501 TLB786501 TUX786501 UET786501 UOP786501 UYL786501 VIH786501 VSD786501 WBZ786501 WLV786501 WVR786501 J852037 JF852037 TB852037 ACX852037 AMT852037 AWP852037 BGL852037 BQH852037 CAD852037 CJZ852037 CTV852037 DDR852037 DNN852037 DXJ852037 EHF852037 ERB852037 FAX852037 FKT852037 FUP852037 GEL852037 GOH852037 GYD852037 HHZ852037 HRV852037 IBR852037 ILN852037 IVJ852037 JFF852037 JPB852037 JYX852037 KIT852037 KSP852037 LCL852037 LMH852037 LWD852037 MFZ852037 MPV852037 MZR852037 NJN852037 NTJ852037 ODF852037 ONB852037 OWX852037 PGT852037 PQP852037 QAL852037 QKH852037 QUD852037 RDZ852037 RNV852037 RXR852037 SHN852037 SRJ852037 TBF852037 TLB852037 TUX852037 UET852037 UOP852037 UYL852037 VIH852037 VSD852037 WBZ852037 WLV852037 WVR852037 J917573 JF917573 TB917573 ACX917573 AMT917573 AWP917573 BGL917573 BQH917573 CAD917573 CJZ917573 CTV917573 DDR917573 DNN917573 DXJ917573 EHF917573 ERB917573 FAX917573 FKT917573 FUP917573 GEL917573 GOH917573 GYD917573 HHZ917573 HRV917573 IBR917573 ILN917573 IVJ917573 JFF917573 JPB917573 JYX917573 KIT917573 KSP917573 LCL917573 LMH917573 LWD917573 MFZ917573 MPV917573 MZR917573 NJN917573 NTJ917573 ODF917573 ONB917573 OWX917573 PGT917573 PQP917573 QAL917573 QKH917573 QUD917573 RDZ917573 RNV917573 RXR917573 SHN917573 SRJ917573 TBF917573 TLB917573 TUX917573 UET917573 UOP917573 UYL917573 VIH917573 VSD917573 WBZ917573 WLV917573 WVR917573 J983109 JF983109 TB983109 ACX983109 AMT983109 AWP983109 BGL983109 BQH983109 CAD983109 CJZ983109 CTV983109 DDR983109 DNN983109 DXJ983109 EHF983109 ERB983109 FAX983109 FKT983109 FUP983109 GEL983109 GOH983109 GYD983109 HHZ983109 HRV983109 IBR983109 ILN983109 IVJ983109 JFF983109 JPB983109 JYX983109 KIT983109 KSP983109 LCL983109 LMH983109 LWD983109 MFZ983109 MPV983109 MZR983109 NJN983109 NTJ983109 ODF983109 ONB983109 OWX983109 PGT983109 PQP983109 QAL983109 QKH983109 QUD983109 RDZ983109 RNV983109 RXR983109 SHN983109 SRJ983109 TBF983109 TLB983109 TUX983109 UET983109 UOP983109 UYL983109 VIH983109 VSD983109 WBZ983109 WLV983109 WVR983109 WVN983109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D65582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D131118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D196654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D262190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D327726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D393262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D458798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D524334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D589870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D655406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D720942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D786478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D852014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D917550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D983086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formula1>revisonombres</formula1>
    </dataValidation>
    <dataValidation type="list" allowBlank="1" showInputMessage="1" showErrorMessage="1" sqref="WVR983110 JD70 SZ70 ACV70 AMR70 AWN70 BGJ70 BQF70 CAB70 CJX70 CTT70 DDP70 DNL70 DXH70 EHD70 EQZ70 FAV70 FKR70 FUN70 GEJ70 GOF70 GYB70 HHX70 HRT70 IBP70 ILL70 IVH70 JFD70 JOZ70 JYV70 KIR70 KSN70 LCJ70 LMF70 LWB70 MFX70 MPT70 MZP70 NJL70 NTH70 ODD70 OMZ70 OWV70 PGR70 PQN70 QAJ70 QKF70 QUB70 RDX70 RNT70 RXP70 SHL70 SRH70 TBD70 TKZ70 TUV70 UER70 UON70 UYJ70 VIF70 VSB70 WBX70 WLT70 WVP70 F65583 JD65606 SZ65606 ACV65606 AMR65606 AWN65606 BGJ65606 BQF65606 CAB65606 CJX65606 CTT65606 DDP65606 DNL65606 DXH65606 EHD65606 EQZ65606 FAV65606 FKR65606 FUN65606 GEJ65606 GOF65606 GYB65606 HHX65606 HRT65606 IBP65606 ILL65606 IVH65606 JFD65606 JOZ65606 JYV65606 KIR65606 KSN65606 LCJ65606 LMF65606 LWB65606 MFX65606 MPT65606 MZP65606 NJL65606 NTH65606 ODD65606 OMZ65606 OWV65606 PGR65606 PQN65606 QAJ65606 QKF65606 QUB65606 RDX65606 RNT65606 RXP65606 SHL65606 SRH65606 TBD65606 TKZ65606 TUV65606 UER65606 UON65606 UYJ65606 VIF65606 VSB65606 WBX65606 WLT65606 WVP65606 F131119 JD131142 SZ131142 ACV131142 AMR131142 AWN131142 BGJ131142 BQF131142 CAB131142 CJX131142 CTT131142 DDP131142 DNL131142 DXH131142 EHD131142 EQZ131142 FAV131142 FKR131142 FUN131142 GEJ131142 GOF131142 GYB131142 HHX131142 HRT131142 IBP131142 ILL131142 IVH131142 JFD131142 JOZ131142 JYV131142 KIR131142 KSN131142 LCJ131142 LMF131142 LWB131142 MFX131142 MPT131142 MZP131142 NJL131142 NTH131142 ODD131142 OMZ131142 OWV131142 PGR131142 PQN131142 QAJ131142 QKF131142 QUB131142 RDX131142 RNT131142 RXP131142 SHL131142 SRH131142 TBD131142 TKZ131142 TUV131142 UER131142 UON131142 UYJ131142 VIF131142 VSB131142 WBX131142 WLT131142 WVP131142 F196655 JD196678 SZ196678 ACV196678 AMR196678 AWN196678 BGJ196678 BQF196678 CAB196678 CJX196678 CTT196678 DDP196678 DNL196678 DXH196678 EHD196678 EQZ196678 FAV196678 FKR196678 FUN196678 GEJ196678 GOF196678 GYB196678 HHX196678 HRT196678 IBP196678 ILL196678 IVH196678 JFD196678 JOZ196678 JYV196678 KIR196678 KSN196678 LCJ196678 LMF196678 LWB196678 MFX196678 MPT196678 MZP196678 NJL196678 NTH196678 ODD196678 OMZ196678 OWV196678 PGR196678 PQN196678 QAJ196678 QKF196678 QUB196678 RDX196678 RNT196678 RXP196678 SHL196678 SRH196678 TBD196678 TKZ196678 TUV196678 UER196678 UON196678 UYJ196678 VIF196678 VSB196678 WBX196678 WLT196678 WVP196678 F262191 JD262214 SZ262214 ACV262214 AMR262214 AWN262214 BGJ262214 BQF262214 CAB262214 CJX262214 CTT262214 DDP262214 DNL262214 DXH262214 EHD262214 EQZ262214 FAV262214 FKR262214 FUN262214 GEJ262214 GOF262214 GYB262214 HHX262214 HRT262214 IBP262214 ILL262214 IVH262214 JFD262214 JOZ262214 JYV262214 KIR262214 KSN262214 LCJ262214 LMF262214 LWB262214 MFX262214 MPT262214 MZP262214 NJL262214 NTH262214 ODD262214 OMZ262214 OWV262214 PGR262214 PQN262214 QAJ262214 QKF262214 QUB262214 RDX262214 RNT262214 RXP262214 SHL262214 SRH262214 TBD262214 TKZ262214 TUV262214 UER262214 UON262214 UYJ262214 VIF262214 VSB262214 WBX262214 WLT262214 WVP262214 F327727 JD327750 SZ327750 ACV327750 AMR327750 AWN327750 BGJ327750 BQF327750 CAB327750 CJX327750 CTT327750 DDP327750 DNL327750 DXH327750 EHD327750 EQZ327750 FAV327750 FKR327750 FUN327750 GEJ327750 GOF327750 GYB327750 HHX327750 HRT327750 IBP327750 ILL327750 IVH327750 JFD327750 JOZ327750 JYV327750 KIR327750 KSN327750 LCJ327750 LMF327750 LWB327750 MFX327750 MPT327750 MZP327750 NJL327750 NTH327750 ODD327750 OMZ327750 OWV327750 PGR327750 PQN327750 QAJ327750 QKF327750 QUB327750 RDX327750 RNT327750 RXP327750 SHL327750 SRH327750 TBD327750 TKZ327750 TUV327750 UER327750 UON327750 UYJ327750 VIF327750 VSB327750 WBX327750 WLT327750 WVP327750 F393263 JD393286 SZ393286 ACV393286 AMR393286 AWN393286 BGJ393286 BQF393286 CAB393286 CJX393286 CTT393286 DDP393286 DNL393286 DXH393286 EHD393286 EQZ393286 FAV393286 FKR393286 FUN393286 GEJ393286 GOF393286 GYB393286 HHX393286 HRT393286 IBP393286 ILL393286 IVH393286 JFD393286 JOZ393286 JYV393286 KIR393286 KSN393286 LCJ393286 LMF393286 LWB393286 MFX393286 MPT393286 MZP393286 NJL393286 NTH393286 ODD393286 OMZ393286 OWV393286 PGR393286 PQN393286 QAJ393286 QKF393286 QUB393286 RDX393286 RNT393286 RXP393286 SHL393286 SRH393286 TBD393286 TKZ393286 TUV393286 UER393286 UON393286 UYJ393286 VIF393286 VSB393286 WBX393286 WLT393286 WVP393286 F458799 JD458822 SZ458822 ACV458822 AMR458822 AWN458822 BGJ458822 BQF458822 CAB458822 CJX458822 CTT458822 DDP458822 DNL458822 DXH458822 EHD458822 EQZ458822 FAV458822 FKR458822 FUN458822 GEJ458822 GOF458822 GYB458822 HHX458822 HRT458822 IBP458822 ILL458822 IVH458822 JFD458822 JOZ458822 JYV458822 KIR458822 KSN458822 LCJ458822 LMF458822 LWB458822 MFX458822 MPT458822 MZP458822 NJL458822 NTH458822 ODD458822 OMZ458822 OWV458822 PGR458822 PQN458822 QAJ458822 QKF458822 QUB458822 RDX458822 RNT458822 RXP458822 SHL458822 SRH458822 TBD458822 TKZ458822 TUV458822 UER458822 UON458822 UYJ458822 VIF458822 VSB458822 WBX458822 WLT458822 WVP458822 F524335 JD524358 SZ524358 ACV524358 AMR524358 AWN524358 BGJ524358 BQF524358 CAB524358 CJX524358 CTT524358 DDP524358 DNL524358 DXH524358 EHD524358 EQZ524358 FAV524358 FKR524358 FUN524358 GEJ524358 GOF524358 GYB524358 HHX524358 HRT524358 IBP524358 ILL524358 IVH524358 JFD524358 JOZ524358 JYV524358 KIR524358 KSN524358 LCJ524358 LMF524358 LWB524358 MFX524358 MPT524358 MZP524358 NJL524358 NTH524358 ODD524358 OMZ524358 OWV524358 PGR524358 PQN524358 QAJ524358 QKF524358 QUB524358 RDX524358 RNT524358 RXP524358 SHL524358 SRH524358 TBD524358 TKZ524358 TUV524358 UER524358 UON524358 UYJ524358 VIF524358 VSB524358 WBX524358 WLT524358 WVP524358 F589871 JD589894 SZ589894 ACV589894 AMR589894 AWN589894 BGJ589894 BQF589894 CAB589894 CJX589894 CTT589894 DDP589894 DNL589894 DXH589894 EHD589894 EQZ589894 FAV589894 FKR589894 FUN589894 GEJ589894 GOF589894 GYB589894 HHX589894 HRT589894 IBP589894 ILL589894 IVH589894 JFD589894 JOZ589894 JYV589894 KIR589894 KSN589894 LCJ589894 LMF589894 LWB589894 MFX589894 MPT589894 MZP589894 NJL589894 NTH589894 ODD589894 OMZ589894 OWV589894 PGR589894 PQN589894 QAJ589894 QKF589894 QUB589894 RDX589894 RNT589894 RXP589894 SHL589894 SRH589894 TBD589894 TKZ589894 TUV589894 UER589894 UON589894 UYJ589894 VIF589894 VSB589894 WBX589894 WLT589894 WVP589894 F655407 JD655430 SZ655430 ACV655430 AMR655430 AWN655430 BGJ655430 BQF655430 CAB655430 CJX655430 CTT655430 DDP655430 DNL655430 DXH655430 EHD655430 EQZ655430 FAV655430 FKR655430 FUN655430 GEJ655430 GOF655430 GYB655430 HHX655430 HRT655430 IBP655430 ILL655430 IVH655430 JFD655430 JOZ655430 JYV655430 KIR655430 KSN655430 LCJ655430 LMF655430 LWB655430 MFX655430 MPT655430 MZP655430 NJL655430 NTH655430 ODD655430 OMZ655430 OWV655430 PGR655430 PQN655430 QAJ655430 QKF655430 QUB655430 RDX655430 RNT655430 RXP655430 SHL655430 SRH655430 TBD655430 TKZ655430 TUV655430 UER655430 UON655430 UYJ655430 VIF655430 VSB655430 WBX655430 WLT655430 WVP655430 F720943 JD720966 SZ720966 ACV720966 AMR720966 AWN720966 BGJ720966 BQF720966 CAB720966 CJX720966 CTT720966 DDP720966 DNL720966 DXH720966 EHD720966 EQZ720966 FAV720966 FKR720966 FUN720966 GEJ720966 GOF720966 GYB720966 HHX720966 HRT720966 IBP720966 ILL720966 IVH720966 JFD720966 JOZ720966 JYV720966 KIR720966 KSN720966 LCJ720966 LMF720966 LWB720966 MFX720966 MPT720966 MZP720966 NJL720966 NTH720966 ODD720966 OMZ720966 OWV720966 PGR720966 PQN720966 QAJ720966 QKF720966 QUB720966 RDX720966 RNT720966 RXP720966 SHL720966 SRH720966 TBD720966 TKZ720966 TUV720966 UER720966 UON720966 UYJ720966 VIF720966 VSB720966 WBX720966 WLT720966 WVP720966 F786479 JD786502 SZ786502 ACV786502 AMR786502 AWN786502 BGJ786502 BQF786502 CAB786502 CJX786502 CTT786502 DDP786502 DNL786502 DXH786502 EHD786502 EQZ786502 FAV786502 FKR786502 FUN786502 GEJ786502 GOF786502 GYB786502 HHX786502 HRT786502 IBP786502 ILL786502 IVH786502 JFD786502 JOZ786502 JYV786502 KIR786502 KSN786502 LCJ786502 LMF786502 LWB786502 MFX786502 MPT786502 MZP786502 NJL786502 NTH786502 ODD786502 OMZ786502 OWV786502 PGR786502 PQN786502 QAJ786502 QKF786502 QUB786502 RDX786502 RNT786502 RXP786502 SHL786502 SRH786502 TBD786502 TKZ786502 TUV786502 UER786502 UON786502 UYJ786502 VIF786502 VSB786502 WBX786502 WLT786502 WVP786502 F852015 JD852038 SZ852038 ACV852038 AMR852038 AWN852038 BGJ852038 BQF852038 CAB852038 CJX852038 CTT852038 DDP852038 DNL852038 DXH852038 EHD852038 EQZ852038 FAV852038 FKR852038 FUN852038 GEJ852038 GOF852038 GYB852038 HHX852038 HRT852038 IBP852038 ILL852038 IVH852038 JFD852038 JOZ852038 JYV852038 KIR852038 KSN852038 LCJ852038 LMF852038 LWB852038 MFX852038 MPT852038 MZP852038 NJL852038 NTH852038 ODD852038 OMZ852038 OWV852038 PGR852038 PQN852038 QAJ852038 QKF852038 QUB852038 RDX852038 RNT852038 RXP852038 SHL852038 SRH852038 TBD852038 TKZ852038 TUV852038 UER852038 UON852038 UYJ852038 VIF852038 VSB852038 WBX852038 WLT852038 WVP852038 F917551 JD917574 SZ917574 ACV917574 AMR917574 AWN917574 BGJ917574 BQF917574 CAB917574 CJX917574 CTT917574 DDP917574 DNL917574 DXH917574 EHD917574 EQZ917574 FAV917574 FKR917574 FUN917574 GEJ917574 GOF917574 GYB917574 HHX917574 HRT917574 IBP917574 ILL917574 IVH917574 JFD917574 JOZ917574 JYV917574 KIR917574 KSN917574 LCJ917574 LMF917574 LWB917574 MFX917574 MPT917574 MZP917574 NJL917574 NTH917574 ODD917574 OMZ917574 OWV917574 PGR917574 PQN917574 QAJ917574 QKF917574 QUB917574 RDX917574 RNT917574 RXP917574 SHL917574 SRH917574 TBD917574 TKZ917574 TUV917574 UER917574 UON917574 UYJ917574 VIF917574 VSB917574 WBX917574 WLT917574 WVP917574 F983087 JD983110 SZ983110 ACV983110 AMR983110 AWN983110 BGJ983110 BQF983110 CAB983110 CJX983110 CTT983110 DDP983110 DNL983110 DXH983110 EHD983110 EQZ983110 FAV983110 FKR983110 FUN983110 GEJ983110 GOF983110 GYB983110 HHX983110 HRT983110 IBP983110 ILL983110 IVH983110 JFD983110 JOZ983110 JYV983110 KIR983110 KSN983110 LCJ983110 LMF983110 LWB983110 MFX983110 MPT983110 MZP983110 NJL983110 NTH983110 ODD983110 OMZ983110 OWV983110 PGR983110 PQN983110 QAJ983110 QKF983110 QUB983110 RDX983110 RNT983110 RXP983110 SHL983110 SRH983110 TBD983110 TKZ983110 TUV983110 UER983110 UON983110 UYJ983110 VIF983110 VSB983110 WBX983110 WLT983110 WVP983110 J70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J65606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J131142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J196678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J262214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J327750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J393286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J458822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J524358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J589894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J655430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J720966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J786502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J852038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J917574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J983110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WBZ983110 WLV983110">
      <formula1>realizocargo</formula1>
    </dataValidation>
    <dataValidation type="list" allowBlank="1" showInputMessage="1" showErrorMessage="1" sqref="K69:Q69 JG69:JM69 TC69:TI69 ACY69:ADE69 AMU69:ANA69 AWQ69:AWW69 BGM69:BGS69 BQI69:BQO69 CAE69:CAK69 CKA69:CKG69 CTW69:CUC69 DDS69:DDY69 DNO69:DNU69 DXK69:DXQ69 EHG69:EHM69 ERC69:ERI69 FAY69:FBE69 FKU69:FLA69 FUQ69:FUW69 GEM69:GES69 GOI69:GOO69 GYE69:GYK69 HIA69:HIG69 HRW69:HSC69 IBS69:IBY69 ILO69:ILU69 IVK69:IVQ69 JFG69:JFM69 JPC69:JPI69 JYY69:JZE69 KIU69:KJA69 KSQ69:KSW69 LCM69:LCS69 LMI69:LMO69 LWE69:LWK69 MGA69:MGG69 MPW69:MQC69 MZS69:MZY69 NJO69:NJU69 NTK69:NTQ69 ODG69:ODM69 ONC69:ONI69 OWY69:OXE69 PGU69:PHA69 PQQ69:PQW69 QAM69:QAS69 QKI69:QKO69 QUE69:QUK69 REA69:REG69 RNW69:ROC69 RXS69:RXY69 SHO69:SHU69 SRK69:SRQ69 TBG69:TBM69 TLC69:TLI69 TUY69:TVE69 UEU69:UFA69 UOQ69:UOW69 UYM69:UYS69 VII69:VIO69 VSE69:VSK69 WCA69:WCG69 WLW69:WMC69 WVS69:WVY69 K65605:Q65605 JG65605:JM65605 TC65605:TI65605 ACY65605:ADE65605 AMU65605:ANA65605 AWQ65605:AWW65605 BGM65605:BGS65605 BQI65605:BQO65605 CAE65605:CAK65605 CKA65605:CKG65605 CTW65605:CUC65605 DDS65605:DDY65605 DNO65605:DNU65605 DXK65605:DXQ65605 EHG65605:EHM65605 ERC65605:ERI65605 FAY65605:FBE65605 FKU65605:FLA65605 FUQ65605:FUW65605 GEM65605:GES65605 GOI65605:GOO65605 GYE65605:GYK65605 HIA65605:HIG65605 HRW65605:HSC65605 IBS65605:IBY65605 ILO65605:ILU65605 IVK65605:IVQ65605 JFG65605:JFM65605 JPC65605:JPI65605 JYY65605:JZE65605 KIU65605:KJA65605 KSQ65605:KSW65605 LCM65605:LCS65605 LMI65605:LMO65605 LWE65605:LWK65605 MGA65605:MGG65605 MPW65605:MQC65605 MZS65605:MZY65605 NJO65605:NJU65605 NTK65605:NTQ65605 ODG65605:ODM65605 ONC65605:ONI65605 OWY65605:OXE65605 PGU65605:PHA65605 PQQ65605:PQW65605 QAM65605:QAS65605 QKI65605:QKO65605 QUE65605:QUK65605 REA65605:REG65605 RNW65605:ROC65605 RXS65605:RXY65605 SHO65605:SHU65605 SRK65605:SRQ65605 TBG65605:TBM65605 TLC65605:TLI65605 TUY65605:TVE65605 UEU65605:UFA65605 UOQ65605:UOW65605 UYM65605:UYS65605 VII65605:VIO65605 VSE65605:VSK65605 WCA65605:WCG65605 WLW65605:WMC65605 WVS65605:WVY65605 K131141:Q131141 JG131141:JM131141 TC131141:TI131141 ACY131141:ADE131141 AMU131141:ANA131141 AWQ131141:AWW131141 BGM131141:BGS131141 BQI131141:BQO131141 CAE131141:CAK131141 CKA131141:CKG131141 CTW131141:CUC131141 DDS131141:DDY131141 DNO131141:DNU131141 DXK131141:DXQ131141 EHG131141:EHM131141 ERC131141:ERI131141 FAY131141:FBE131141 FKU131141:FLA131141 FUQ131141:FUW131141 GEM131141:GES131141 GOI131141:GOO131141 GYE131141:GYK131141 HIA131141:HIG131141 HRW131141:HSC131141 IBS131141:IBY131141 ILO131141:ILU131141 IVK131141:IVQ131141 JFG131141:JFM131141 JPC131141:JPI131141 JYY131141:JZE131141 KIU131141:KJA131141 KSQ131141:KSW131141 LCM131141:LCS131141 LMI131141:LMO131141 LWE131141:LWK131141 MGA131141:MGG131141 MPW131141:MQC131141 MZS131141:MZY131141 NJO131141:NJU131141 NTK131141:NTQ131141 ODG131141:ODM131141 ONC131141:ONI131141 OWY131141:OXE131141 PGU131141:PHA131141 PQQ131141:PQW131141 QAM131141:QAS131141 QKI131141:QKO131141 QUE131141:QUK131141 REA131141:REG131141 RNW131141:ROC131141 RXS131141:RXY131141 SHO131141:SHU131141 SRK131141:SRQ131141 TBG131141:TBM131141 TLC131141:TLI131141 TUY131141:TVE131141 UEU131141:UFA131141 UOQ131141:UOW131141 UYM131141:UYS131141 VII131141:VIO131141 VSE131141:VSK131141 WCA131141:WCG131141 WLW131141:WMC131141 WVS131141:WVY131141 K196677:Q196677 JG196677:JM196677 TC196677:TI196677 ACY196677:ADE196677 AMU196677:ANA196677 AWQ196677:AWW196677 BGM196677:BGS196677 BQI196677:BQO196677 CAE196677:CAK196677 CKA196677:CKG196677 CTW196677:CUC196677 DDS196677:DDY196677 DNO196677:DNU196677 DXK196677:DXQ196677 EHG196677:EHM196677 ERC196677:ERI196677 FAY196677:FBE196677 FKU196677:FLA196677 FUQ196677:FUW196677 GEM196677:GES196677 GOI196677:GOO196677 GYE196677:GYK196677 HIA196677:HIG196677 HRW196677:HSC196677 IBS196677:IBY196677 ILO196677:ILU196677 IVK196677:IVQ196677 JFG196677:JFM196677 JPC196677:JPI196677 JYY196677:JZE196677 KIU196677:KJA196677 KSQ196677:KSW196677 LCM196677:LCS196677 LMI196677:LMO196677 LWE196677:LWK196677 MGA196677:MGG196677 MPW196677:MQC196677 MZS196677:MZY196677 NJO196677:NJU196677 NTK196677:NTQ196677 ODG196677:ODM196677 ONC196677:ONI196677 OWY196677:OXE196677 PGU196677:PHA196677 PQQ196677:PQW196677 QAM196677:QAS196677 QKI196677:QKO196677 QUE196677:QUK196677 REA196677:REG196677 RNW196677:ROC196677 RXS196677:RXY196677 SHO196677:SHU196677 SRK196677:SRQ196677 TBG196677:TBM196677 TLC196677:TLI196677 TUY196677:TVE196677 UEU196677:UFA196677 UOQ196677:UOW196677 UYM196677:UYS196677 VII196677:VIO196677 VSE196677:VSK196677 WCA196677:WCG196677 WLW196677:WMC196677 WVS196677:WVY196677 K262213:Q262213 JG262213:JM262213 TC262213:TI262213 ACY262213:ADE262213 AMU262213:ANA262213 AWQ262213:AWW262213 BGM262213:BGS262213 BQI262213:BQO262213 CAE262213:CAK262213 CKA262213:CKG262213 CTW262213:CUC262213 DDS262213:DDY262213 DNO262213:DNU262213 DXK262213:DXQ262213 EHG262213:EHM262213 ERC262213:ERI262213 FAY262213:FBE262213 FKU262213:FLA262213 FUQ262213:FUW262213 GEM262213:GES262213 GOI262213:GOO262213 GYE262213:GYK262213 HIA262213:HIG262213 HRW262213:HSC262213 IBS262213:IBY262213 ILO262213:ILU262213 IVK262213:IVQ262213 JFG262213:JFM262213 JPC262213:JPI262213 JYY262213:JZE262213 KIU262213:KJA262213 KSQ262213:KSW262213 LCM262213:LCS262213 LMI262213:LMO262213 LWE262213:LWK262213 MGA262213:MGG262213 MPW262213:MQC262213 MZS262213:MZY262213 NJO262213:NJU262213 NTK262213:NTQ262213 ODG262213:ODM262213 ONC262213:ONI262213 OWY262213:OXE262213 PGU262213:PHA262213 PQQ262213:PQW262213 QAM262213:QAS262213 QKI262213:QKO262213 QUE262213:QUK262213 REA262213:REG262213 RNW262213:ROC262213 RXS262213:RXY262213 SHO262213:SHU262213 SRK262213:SRQ262213 TBG262213:TBM262213 TLC262213:TLI262213 TUY262213:TVE262213 UEU262213:UFA262213 UOQ262213:UOW262213 UYM262213:UYS262213 VII262213:VIO262213 VSE262213:VSK262213 WCA262213:WCG262213 WLW262213:WMC262213 WVS262213:WVY262213 K327749:Q327749 JG327749:JM327749 TC327749:TI327749 ACY327749:ADE327749 AMU327749:ANA327749 AWQ327749:AWW327749 BGM327749:BGS327749 BQI327749:BQO327749 CAE327749:CAK327749 CKA327749:CKG327749 CTW327749:CUC327749 DDS327749:DDY327749 DNO327749:DNU327749 DXK327749:DXQ327749 EHG327749:EHM327749 ERC327749:ERI327749 FAY327749:FBE327749 FKU327749:FLA327749 FUQ327749:FUW327749 GEM327749:GES327749 GOI327749:GOO327749 GYE327749:GYK327749 HIA327749:HIG327749 HRW327749:HSC327749 IBS327749:IBY327749 ILO327749:ILU327749 IVK327749:IVQ327749 JFG327749:JFM327749 JPC327749:JPI327749 JYY327749:JZE327749 KIU327749:KJA327749 KSQ327749:KSW327749 LCM327749:LCS327749 LMI327749:LMO327749 LWE327749:LWK327749 MGA327749:MGG327749 MPW327749:MQC327749 MZS327749:MZY327749 NJO327749:NJU327749 NTK327749:NTQ327749 ODG327749:ODM327749 ONC327749:ONI327749 OWY327749:OXE327749 PGU327749:PHA327749 PQQ327749:PQW327749 QAM327749:QAS327749 QKI327749:QKO327749 QUE327749:QUK327749 REA327749:REG327749 RNW327749:ROC327749 RXS327749:RXY327749 SHO327749:SHU327749 SRK327749:SRQ327749 TBG327749:TBM327749 TLC327749:TLI327749 TUY327749:TVE327749 UEU327749:UFA327749 UOQ327749:UOW327749 UYM327749:UYS327749 VII327749:VIO327749 VSE327749:VSK327749 WCA327749:WCG327749 WLW327749:WMC327749 WVS327749:WVY327749 K393285:Q393285 JG393285:JM393285 TC393285:TI393285 ACY393285:ADE393285 AMU393285:ANA393285 AWQ393285:AWW393285 BGM393285:BGS393285 BQI393285:BQO393285 CAE393285:CAK393285 CKA393285:CKG393285 CTW393285:CUC393285 DDS393285:DDY393285 DNO393285:DNU393285 DXK393285:DXQ393285 EHG393285:EHM393285 ERC393285:ERI393285 FAY393285:FBE393285 FKU393285:FLA393285 FUQ393285:FUW393285 GEM393285:GES393285 GOI393285:GOO393285 GYE393285:GYK393285 HIA393285:HIG393285 HRW393285:HSC393285 IBS393285:IBY393285 ILO393285:ILU393285 IVK393285:IVQ393285 JFG393285:JFM393285 JPC393285:JPI393285 JYY393285:JZE393285 KIU393285:KJA393285 KSQ393285:KSW393285 LCM393285:LCS393285 LMI393285:LMO393285 LWE393285:LWK393285 MGA393285:MGG393285 MPW393285:MQC393285 MZS393285:MZY393285 NJO393285:NJU393285 NTK393285:NTQ393285 ODG393285:ODM393285 ONC393285:ONI393285 OWY393285:OXE393285 PGU393285:PHA393285 PQQ393285:PQW393285 QAM393285:QAS393285 QKI393285:QKO393285 QUE393285:QUK393285 REA393285:REG393285 RNW393285:ROC393285 RXS393285:RXY393285 SHO393285:SHU393285 SRK393285:SRQ393285 TBG393285:TBM393285 TLC393285:TLI393285 TUY393285:TVE393285 UEU393285:UFA393285 UOQ393285:UOW393285 UYM393285:UYS393285 VII393285:VIO393285 VSE393285:VSK393285 WCA393285:WCG393285 WLW393285:WMC393285 WVS393285:WVY393285 K458821:Q458821 JG458821:JM458821 TC458821:TI458821 ACY458821:ADE458821 AMU458821:ANA458821 AWQ458821:AWW458821 BGM458821:BGS458821 BQI458821:BQO458821 CAE458821:CAK458821 CKA458821:CKG458821 CTW458821:CUC458821 DDS458821:DDY458821 DNO458821:DNU458821 DXK458821:DXQ458821 EHG458821:EHM458821 ERC458821:ERI458821 FAY458821:FBE458821 FKU458821:FLA458821 FUQ458821:FUW458821 GEM458821:GES458821 GOI458821:GOO458821 GYE458821:GYK458821 HIA458821:HIG458821 HRW458821:HSC458821 IBS458821:IBY458821 ILO458821:ILU458821 IVK458821:IVQ458821 JFG458821:JFM458821 JPC458821:JPI458821 JYY458821:JZE458821 KIU458821:KJA458821 KSQ458821:KSW458821 LCM458821:LCS458821 LMI458821:LMO458821 LWE458821:LWK458821 MGA458821:MGG458821 MPW458821:MQC458821 MZS458821:MZY458821 NJO458821:NJU458821 NTK458821:NTQ458821 ODG458821:ODM458821 ONC458821:ONI458821 OWY458821:OXE458821 PGU458821:PHA458821 PQQ458821:PQW458821 QAM458821:QAS458821 QKI458821:QKO458821 QUE458821:QUK458821 REA458821:REG458821 RNW458821:ROC458821 RXS458821:RXY458821 SHO458821:SHU458821 SRK458821:SRQ458821 TBG458821:TBM458821 TLC458821:TLI458821 TUY458821:TVE458821 UEU458821:UFA458821 UOQ458821:UOW458821 UYM458821:UYS458821 VII458821:VIO458821 VSE458821:VSK458821 WCA458821:WCG458821 WLW458821:WMC458821 WVS458821:WVY458821 K524357:Q524357 JG524357:JM524357 TC524357:TI524357 ACY524357:ADE524357 AMU524357:ANA524357 AWQ524357:AWW524357 BGM524357:BGS524357 BQI524357:BQO524357 CAE524357:CAK524357 CKA524357:CKG524357 CTW524357:CUC524357 DDS524357:DDY524357 DNO524357:DNU524357 DXK524357:DXQ524357 EHG524357:EHM524357 ERC524357:ERI524357 FAY524357:FBE524357 FKU524357:FLA524357 FUQ524357:FUW524357 GEM524357:GES524357 GOI524357:GOO524357 GYE524357:GYK524357 HIA524357:HIG524357 HRW524357:HSC524357 IBS524357:IBY524357 ILO524357:ILU524357 IVK524357:IVQ524357 JFG524357:JFM524357 JPC524357:JPI524357 JYY524357:JZE524357 KIU524357:KJA524357 KSQ524357:KSW524357 LCM524357:LCS524357 LMI524357:LMO524357 LWE524357:LWK524357 MGA524357:MGG524357 MPW524357:MQC524357 MZS524357:MZY524357 NJO524357:NJU524357 NTK524357:NTQ524357 ODG524357:ODM524357 ONC524357:ONI524357 OWY524357:OXE524357 PGU524357:PHA524357 PQQ524357:PQW524357 QAM524357:QAS524357 QKI524357:QKO524357 QUE524357:QUK524357 REA524357:REG524357 RNW524357:ROC524357 RXS524357:RXY524357 SHO524357:SHU524357 SRK524357:SRQ524357 TBG524357:TBM524357 TLC524357:TLI524357 TUY524357:TVE524357 UEU524357:UFA524357 UOQ524357:UOW524357 UYM524357:UYS524357 VII524357:VIO524357 VSE524357:VSK524357 WCA524357:WCG524357 WLW524357:WMC524357 WVS524357:WVY524357 K589893:Q589893 JG589893:JM589893 TC589893:TI589893 ACY589893:ADE589893 AMU589893:ANA589893 AWQ589893:AWW589893 BGM589893:BGS589893 BQI589893:BQO589893 CAE589893:CAK589893 CKA589893:CKG589893 CTW589893:CUC589893 DDS589893:DDY589893 DNO589893:DNU589893 DXK589893:DXQ589893 EHG589893:EHM589893 ERC589893:ERI589893 FAY589893:FBE589893 FKU589893:FLA589893 FUQ589893:FUW589893 GEM589893:GES589893 GOI589893:GOO589893 GYE589893:GYK589893 HIA589893:HIG589893 HRW589893:HSC589893 IBS589893:IBY589893 ILO589893:ILU589893 IVK589893:IVQ589893 JFG589893:JFM589893 JPC589893:JPI589893 JYY589893:JZE589893 KIU589893:KJA589893 KSQ589893:KSW589893 LCM589893:LCS589893 LMI589893:LMO589893 LWE589893:LWK589893 MGA589893:MGG589893 MPW589893:MQC589893 MZS589893:MZY589893 NJO589893:NJU589893 NTK589893:NTQ589893 ODG589893:ODM589893 ONC589893:ONI589893 OWY589893:OXE589893 PGU589893:PHA589893 PQQ589893:PQW589893 QAM589893:QAS589893 QKI589893:QKO589893 QUE589893:QUK589893 REA589893:REG589893 RNW589893:ROC589893 RXS589893:RXY589893 SHO589893:SHU589893 SRK589893:SRQ589893 TBG589893:TBM589893 TLC589893:TLI589893 TUY589893:TVE589893 UEU589893:UFA589893 UOQ589893:UOW589893 UYM589893:UYS589893 VII589893:VIO589893 VSE589893:VSK589893 WCA589893:WCG589893 WLW589893:WMC589893 WVS589893:WVY589893 K655429:Q655429 JG655429:JM655429 TC655429:TI655429 ACY655429:ADE655429 AMU655429:ANA655429 AWQ655429:AWW655429 BGM655429:BGS655429 BQI655429:BQO655429 CAE655429:CAK655429 CKA655429:CKG655429 CTW655429:CUC655429 DDS655429:DDY655429 DNO655429:DNU655429 DXK655429:DXQ655429 EHG655429:EHM655429 ERC655429:ERI655429 FAY655429:FBE655429 FKU655429:FLA655429 FUQ655429:FUW655429 GEM655429:GES655429 GOI655429:GOO655429 GYE655429:GYK655429 HIA655429:HIG655429 HRW655429:HSC655429 IBS655429:IBY655429 ILO655429:ILU655429 IVK655429:IVQ655429 JFG655429:JFM655429 JPC655429:JPI655429 JYY655429:JZE655429 KIU655429:KJA655429 KSQ655429:KSW655429 LCM655429:LCS655429 LMI655429:LMO655429 LWE655429:LWK655429 MGA655429:MGG655429 MPW655429:MQC655429 MZS655429:MZY655429 NJO655429:NJU655429 NTK655429:NTQ655429 ODG655429:ODM655429 ONC655429:ONI655429 OWY655429:OXE655429 PGU655429:PHA655429 PQQ655429:PQW655429 QAM655429:QAS655429 QKI655429:QKO655429 QUE655429:QUK655429 REA655429:REG655429 RNW655429:ROC655429 RXS655429:RXY655429 SHO655429:SHU655429 SRK655429:SRQ655429 TBG655429:TBM655429 TLC655429:TLI655429 TUY655429:TVE655429 UEU655429:UFA655429 UOQ655429:UOW655429 UYM655429:UYS655429 VII655429:VIO655429 VSE655429:VSK655429 WCA655429:WCG655429 WLW655429:WMC655429 WVS655429:WVY655429 K720965:Q720965 JG720965:JM720965 TC720965:TI720965 ACY720965:ADE720965 AMU720965:ANA720965 AWQ720965:AWW720965 BGM720965:BGS720965 BQI720965:BQO720965 CAE720965:CAK720965 CKA720965:CKG720965 CTW720965:CUC720965 DDS720965:DDY720965 DNO720965:DNU720965 DXK720965:DXQ720965 EHG720965:EHM720965 ERC720965:ERI720965 FAY720965:FBE720965 FKU720965:FLA720965 FUQ720965:FUW720965 GEM720965:GES720965 GOI720965:GOO720965 GYE720965:GYK720965 HIA720965:HIG720965 HRW720965:HSC720965 IBS720965:IBY720965 ILO720965:ILU720965 IVK720965:IVQ720965 JFG720965:JFM720965 JPC720965:JPI720965 JYY720965:JZE720965 KIU720965:KJA720965 KSQ720965:KSW720965 LCM720965:LCS720965 LMI720965:LMO720965 LWE720965:LWK720965 MGA720965:MGG720965 MPW720965:MQC720965 MZS720965:MZY720965 NJO720965:NJU720965 NTK720965:NTQ720965 ODG720965:ODM720965 ONC720965:ONI720965 OWY720965:OXE720965 PGU720965:PHA720965 PQQ720965:PQW720965 QAM720965:QAS720965 QKI720965:QKO720965 QUE720965:QUK720965 REA720965:REG720965 RNW720965:ROC720965 RXS720965:RXY720965 SHO720965:SHU720965 SRK720965:SRQ720965 TBG720965:TBM720965 TLC720965:TLI720965 TUY720965:TVE720965 UEU720965:UFA720965 UOQ720965:UOW720965 UYM720965:UYS720965 VII720965:VIO720965 VSE720965:VSK720965 WCA720965:WCG720965 WLW720965:WMC720965 WVS720965:WVY720965 K786501:Q786501 JG786501:JM786501 TC786501:TI786501 ACY786501:ADE786501 AMU786501:ANA786501 AWQ786501:AWW786501 BGM786501:BGS786501 BQI786501:BQO786501 CAE786501:CAK786501 CKA786501:CKG786501 CTW786501:CUC786501 DDS786501:DDY786501 DNO786501:DNU786501 DXK786501:DXQ786501 EHG786501:EHM786501 ERC786501:ERI786501 FAY786501:FBE786501 FKU786501:FLA786501 FUQ786501:FUW786501 GEM786501:GES786501 GOI786501:GOO786501 GYE786501:GYK786501 HIA786501:HIG786501 HRW786501:HSC786501 IBS786501:IBY786501 ILO786501:ILU786501 IVK786501:IVQ786501 JFG786501:JFM786501 JPC786501:JPI786501 JYY786501:JZE786501 KIU786501:KJA786501 KSQ786501:KSW786501 LCM786501:LCS786501 LMI786501:LMO786501 LWE786501:LWK786501 MGA786501:MGG786501 MPW786501:MQC786501 MZS786501:MZY786501 NJO786501:NJU786501 NTK786501:NTQ786501 ODG786501:ODM786501 ONC786501:ONI786501 OWY786501:OXE786501 PGU786501:PHA786501 PQQ786501:PQW786501 QAM786501:QAS786501 QKI786501:QKO786501 QUE786501:QUK786501 REA786501:REG786501 RNW786501:ROC786501 RXS786501:RXY786501 SHO786501:SHU786501 SRK786501:SRQ786501 TBG786501:TBM786501 TLC786501:TLI786501 TUY786501:TVE786501 UEU786501:UFA786501 UOQ786501:UOW786501 UYM786501:UYS786501 VII786501:VIO786501 VSE786501:VSK786501 WCA786501:WCG786501 WLW786501:WMC786501 WVS786501:WVY786501 K852037:Q852037 JG852037:JM852037 TC852037:TI852037 ACY852037:ADE852037 AMU852037:ANA852037 AWQ852037:AWW852037 BGM852037:BGS852037 BQI852037:BQO852037 CAE852037:CAK852037 CKA852037:CKG852037 CTW852037:CUC852037 DDS852037:DDY852037 DNO852037:DNU852037 DXK852037:DXQ852037 EHG852037:EHM852037 ERC852037:ERI852037 FAY852037:FBE852037 FKU852037:FLA852037 FUQ852037:FUW852037 GEM852037:GES852037 GOI852037:GOO852037 GYE852037:GYK852037 HIA852037:HIG852037 HRW852037:HSC852037 IBS852037:IBY852037 ILO852037:ILU852037 IVK852037:IVQ852037 JFG852037:JFM852037 JPC852037:JPI852037 JYY852037:JZE852037 KIU852037:KJA852037 KSQ852037:KSW852037 LCM852037:LCS852037 LMI852037:LMO852037 LWE852037:LWK852037 MGA852037:MGG852037 MPW852037:MQC852037 MZS852037:MZY852037 NJO852037:NJU852037 NTK852037:NTQ852037 ODG852037:ODM852037 ONC852037:ONI852037 OWY852037:OXE852037 PGU852037:PHA852037 PQQ852037:PQW852037 QAM852037:QAS852037 QKI852037:QKO852037 QUE852037:QUK852037 REA852037:REG852037 RNW852037:ROC852037 RXS852037:RXY852037 SHO852037:SHU852037 SRK852037:SRQ852037 TBG852037:TBM852037 TLC852037:TLI852037 TUY852037:TVE852037 UEU852037:UFA852037 UOQ852037:UOW852037 UYM852037:UYS852037 VII852037:VIO852037 VSE852037:VSK852037 WCA852037:WCG852037 WLW852037:WMC852037 WVS852037:WVY852037 K917573:Q917573 JG917573:JM917573 TC917573:TI917573 ACY917573:ADE917573 AMU917573:ANA917573 AWQ917573:AWW917573 BGM917573:BGS917573 BQI917573:BQO917573 CAE917573:CAK917573 CKA917573:CKG917573 CTW917573:CUC917573 DDS917573:DDY917573 DNO917573:DNU917573 DXK917573:DXQ917573 EHG917573:EHM917573 ERC917573:ERI917573 FAY917573:FBE917573 FKU917573:FLA917573 FUQ917573:FUW917573 GEM917573:GES917573 GOI917573:GOO917573 GYE917573:GYK917573 HIA917573:HIG917573 HRW917573:HSC917573 IBS917573:IBY917573 ILO917573:ILU917573 IVK917573:IVQ917573 JFG917573:JFM917573 JPC917573:JPI917573 JYY917573:JZE917573 KIU917573:KJA917573 KSQ917573:KSW917573 LCM917573:LCS917573 LMI917573:LMO917573 LWE917573:LWK917573 MGA917573:MGG917573 MPW917573:MQC917573 MZS917573:MZY917573 NJO917573:NJU917573 NTK917573:NTQ917573 ODG917573:ODM917573 ONC917573:ONI917573 OWY917573:OXE917573 PGU917573:PHA917573 PQQ917573:PQW917573 QAM917573:QAS917573 QKI917573:QKO917573 QUE917573:QUK917573 REA917573:REG917573 RNW917573:ROC917573 RXS917573:RXY917573 SHO917573:SHU917573 SRK917573:SRQ917573 TBG917573:TBM917573 TLC917573:TLI917573 TUY917573:TVE917573 UEU917573:UFA917573 UOQ917573:UOW917573 UYM917573:UYS917573 VII917573:VIO917573 VSE917573:VSK917573 WCA917573:WCG917573 WLW917573:WMC917573 WVS917573:WVY917573 K983109:Q983109 JG983109:JM983109 TC983109:TI983109 ACY983109:ADE983109 AMU983109:ANA983109 AWQ983109:AWW983109 BGM983109:BGS983109 BQI983109:BQO983109 CAE983109:CAK983109 CKA983109:CKG983109 CTW983109:CUC983109 DDS983109:DDY983109 DNO983109:DNU983109 DXK983109:DXQ983109 EHG983109:EHM983109 ERC983109:ERI983109 FAY983109:FBE983109 FKU983109:FLA983109 FUQ983109:FUW983109 GEM983109:GES983109 GOI983109:GOO983109 GYE983109:GYK983109 HIA983109:HIG983109 HRW983109:HSC983109 IBS983109:IBY983109 ILO983109:ILU983109 IVK983109:IVQ983109 JFG983109:JFM983109 JPC983109:JPI983109 JYY983109:JZE983109 KIU983109:KJA983109 KSQ983109:KSW983109 LCM983109:LCS983109 LMI983109:LMO983109 LWE983109:LWK983109 MGA983109:MGG983109 MPW983109:MQC983109 MZS983109:MZY983109 NJO983109:NJU983109 NTK983109:NTQ983109 ODG983109:ODM983109 ONC983109:ONI983109 OWY983109:OXE983109 PGU983109:PHA983109 PQQ983109:PQW983109 QAM983109:QAS983109 QKI983109:QKO983109 QUE983109:QUK983109 REA983109:REG983109 RNW983109:ROC983109 RXS983109:RXY983109 SHO983109:SHU983109 SRK983109:SRQ983109 TBG983109:TBM983109 TLC983109:TLI983109 TUY983109:TVE983109 UEU983109:UFA983109 UOQ983109:UOW983109 UYM983109:UYS983109 VII983109:VIO983109 VSE983109:VSK983109 WCA983109:WCG983109 WLW983109:WMC983109 WVS983109:WVY983109">
      <formula1>aprobonombres</formula1>
    </dataValidation>
  </dataValidations>
  <printOptions horizontalCentered="1" verticalCentered="1"/>
  <pageMargins left="0.59055118110236227" right="0.39370078740157483" top="0.39370078740157483" bottom="0.39370078740157483" header="0" footer="0.19685039370078741"/>
  <pageSetup orientation="portrait" r:id="rId1"/>
  <headerFooter alignWithMargins="0">
    <oddFooter>&amp;L&amp;6Calle 26 No.69-76 Edificio Elemento Torre 1, Piso 3 – C.P. 111071
PBX: 3779555 – Información: Línea 195
Sede Operativa - Atención al Ciudadano: Calle 22D No. 120-40
www.umv.gov.co&amp;C&amp;6Página 1 de 1</oddFooter>
  </headerFooter>
  <ignoredErrors>
    <ignoredError sqref="D17"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CI</vt:lpstr>
      <vt:lpstr>CI!Área_de_impresión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mercy.rivera</dc:creator>
  <cp:lastModifiedBy>Karen Daniela Flórez Barón</cp:lastModifiedBy>
  <cp:lastPrinted>2022-12-02T18:32:15Z</cp:lastPrinted>
  <dcterms:created xsi:type="dcterms:W3CDTF">2017-11-09T18:51:29Z</dcterms:created>
  <dcterms:modified xsi:type="dcterms:W3CDTF">2022-12-14T13:40:36Z</dcterms:modified>
</cp:coreProperties>
</file>