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0" yWindow="0" windowWidth="28800" windowHeight="12330"/>
  </bookViews>
  <sheets>
    <sheet name="RESUMEN B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probofirmas">INDEX([4]firmas!$C$33:$C$35,MATCH('[4]RESUMEN '!$V$50:$X$50,[4]firmas!$A$33:$A$35,0))</definedName>
    <definedName name="aprobofirmas1">INDEX([5]firmas!$C$33:$C$35,MATCH('RESUMEN BG'!#REF!,[5]firmas!$A$33:$A$35,0))</definedName>
    <definedName name="aprobofirmas10">INDEX([5]firmas!$C$33:$C$35,MATCH('[5]CF - IF '!$Y$43,[5]firmas!$A$33:$A$35,0))</definedName>
    <definedName name="aprobofirmas11">INDEX([5]firmas!$C$33:$C$35,MATCH([5]ANGULARIDAD!$AK$29,[5]firmas!$A$33:$A$35,0))</definedName>
    <definedName name="aprobofirmas12">INDEX([5]firmas!$C$33:$C$35,MATCH([5]PROCTOR!$I$42,[5]firmas!$A$33:$A$35,0))</definedName>
    <definedName name="aprobofirmas13">INDEX([5]firmas!$C$33:$C$35,MATCH('[5] CBR 1'!$AP$117:$AQ$117,[5]firmas!$A$33:$A$35,0))</definedName>
    <definedName name="aprobofirmas14">INDEX([5]firmas!$C$33:$C$35,MATCH('[5] CBR (2)'!$G$55:$H$55,[5]firmas!$A$33:$A$35,0))</definedName>
    <definedName name="aprobofirmas2">INDEX([5]firmas!$C$33:$C$35,MATCH(#REF!,[5]firmas!$A$33:$A$35,0))</definedName>
    <definedName name="aprobofirmas3">INDEX([5]firmas!$C$33:$C$35,MATCH(#REF!,[5]firmas!$A$33:$A$35,0))</definedName>
    <definedName name="aprobofirmas4">INDEX([5]firmas!$C$33:$C$35,MATCH('[5]Microdeval '!$AC$44,[5]firmas!$A$33:$A$35,0))</definedName>
    <definedName name="aprobofirmas5">INDEX([5]firmas!$C$33:$C$35,MATCH('[5]10% De Finos'!$I$23:$K$23,[5]firmas!$A$33:$A$35,0))</definedName>
    <definedName name="aprobofirmas6">INDEX([5]firmas!$C$33:$C$35,MATCH([5]Solidez!$Y$47,[5]firmas!$A$33:$A$35,0))</definedName>
    <definedName name="aprobofirmas7">INDEX([5]firmas!$C$33:$C$35,MATCH(#REF!,[5]firmas!$A$33:$A$35,0))</definedName>
    <definedName name="aprobofirmas8">INDEX([5]firmas!$C$33:$C$35,MATCH(#REF!,[5]firmas!$A$33:$A$35,0))</definedName>
    <definedName name="aprobofirmas9">INDEX([5]firmas!$C$33:$C$35,MATCH('[5]TERRONES DE ARCILLA'!$I$27:$K$27,[5]firmas!$A$33:$A$35,0))</definedName>
    <definedName name="aprobofirmasD">INDEX([6]firmas!$C$33:$C$35,MATCH('[6]Desgaste '!$T$36:$Z$36,[6]firmas!$A$33:$A$35,0))</definedName>
    <definedName name="aprobofirmasMO">INDEX([4]firmas!$C$33:$C$35,MATCH([4]COLORIMETRIA!$J$31,[4]firmas!$A$33:$A$35,0))</definedName>
    <definedName name="_xlnm.Print_Area" localSheetId="0">'RESUMEN BG'!$A$1:$X$42</definedName>
    <definedName name="elaborocargo">[7]firmas!$B$11:$B$13</definedName>
    <definedName name="elaborofirmas1">INDEX([5]firmas!$C$2:$C$26,MATCH('RESUMEN BG'!#REF!,[5]firmas!$A$2:$A$26,0))</definedName>
    <definedName name="elaborofirmas10">INDEX([5]firmas!$C$2:$C$26,MATCH('[5]CF - IF '!$G$43,[5]firmas!$A$2:$A$26,0))</definedName>
    <definedName name="elaborofirmas11">INDEX([5]firmas!$C$2:$C$26,MATCH([5]ANGULARIDAD!$L$29,[5]firmas!$A$2:$A$26,0))</definedName>
    <definedName name="elaborofirmas12">INDEX([5]firmas!$C$2:$C$26,MATCH([5]PROCTOR!$C$42,[5]firmas!$A$2:$A$26,0))</definedName>
    <definedName name="elaborofirmas13">INDEX([5]firmas!$C$2:$C$26,MATCH('[5] CBR 1'!$AL$117:$AM$117,[5]firmas!$A$2:$A$26,0))</definedName>
    <definedName name="elaborofirmas14">INDEX([5]firmas!$C$2:$C$26,MATCH('[5] CBR (2)'!$C$55,[5]firmas!$A$2:$A$26,0))</definedName>
    <definedName name="elaborofirmas2">INDEX([5]firmas!$C$2:$C$26,MATCH(#REF!,[5]firmas!$A$2:$A$26,0))</definedName>
    <definedName name="elaborofirmas3">INDEX([5]firmas!$C$2:$C$26,MATCH(#REF!,[5]firmas!$A$2:$A$26,0))</definedName>
    <definedName name="elaborofirmas4">INDEX([5]firmas!$C$2:$C$26,MATCH('[5]Microdeval '!$I$44,[5]firmas!$A$2:$A$26,0))</definedName>
    <definedName name="elaborofirmas5">INDEX([5]firmas!$C$2:$C$26,MATCH('[5]10% De Finos'!$D$23:$E$23,[5]firmas!$A$2:$A$26,0))</definedName>
    <definedName name="elaborofirmas6">INDEX([5]firmas!$C$2:$C$26,MATCH([5]Solidez!$H$47,[5]firmas!$A$2:$A$26,0))</definedName>
    <definedName name="elaborofirmas7">INDEX([5]firmas!$C$2:$C$26,MATCH(#REF!,[5]firmas!$A$2:$A$26,0))</definedName>
    <definedName name="elaborofirmas8">INDEX([5]firmas!$C$2:$C$26,MATCH(#REF!,[5]firmas!$A$2:$A$26,0))</definedName>
    <definedName name="elaborofirmas9">INDEX([5]firmas!$C$2:$C$26,MATCH('[5]TERRONES DE ARCILLA'!$C$27:$E$27,[5]firmas!$A$2:$A$26,0))</definedName>
    <definedName name="elaborofirmasD">INDEX([6]firmas!$C$2:$C$26,MATCH('[6]Desgaste '!$F$36:$L$36,[6]firmas!$A$2:$A$26,0))</definedName>
    <definedName name="elaborofirmasMO">INDEX([4]firmas!$C$2:$C$26,MATCH([4]COLORIMETRIA!$D$31,[4]firmas!$A$2:$A$26,0))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visocargo">[7]firmas!$B$28:$B$30</definedName>
    <definedName name="revisoea">INDEX([5]firmas!$C$28:$C$31,MATCH([5]EQUIVALENTE!$G$29,[5]firmas!$A$28:$A$31,0))</definedName>
    <definedName name="revisofirmas1">INDEX([5]firmas!$C$28:$C$31,MATCH('RESUMEN BG'!#REF!,[5]firmas!$A$28:$A$31,0))</definedName>
    <definedName name="revisofirmas10">INDEX([5]firmas!$C$28:$C$31,MATCH('[5]CF - IF '!$M$43:$X$43,[5]firmas!$A$28:$A$31,0))</definedName>
    <definedName name="revisofirmas11">INDEX([5]firmas!$C$28:$C$31,MATCH([5]ANGULARIDAD!$W$29:$X$43,[5]firmas!$A$28:$A$31,0))</definedName>
    <definedName name="revisofirmas12">INDEX([5]firmas!$C$28:$C$31,MATCH([5]PROCTOR!$F$42,[5]firmas!$A$28:$A$31,0))</definedName>
    <definedName name="revisofirmas13">INDEX([5]firmas!$C$28:$C$31,MATCH('[5] CBR 1'!$AN$117:$AO$117,[5]firmas!$A$28:$A$31,0))</definedName>
    <definedName name="revisofirmas14">INDEX([5]firmas!$C$28:$C$31,MATCH('[5] CBR (2)'!$E$55:$F$55,[5]firmas!$A$28:$A$31,0))</definedName>
    <definedName name="revisofirmas2">INDEX([5]firmas!$C$28:$C$31,MATCH(#REF!,[5]firmas!$A$28:$A$31,0))</definedName>
    <definedName name="revisofirmas3">INDEX([5]firmas!$C$28:$C$31,MATCH(#REF!,[5]firmas!$A$28:$A$31,0))</definedName>
    <definedName name="revisofirmas4">INDEX([5]firmas!$C$28:$C$31,MATCH('[5]Microdeval '!$R$44,[5]firmas!$A$28:$A$31,0))</definedName>
    <definedName name="revisofirmas5">INDEX([5]firmas!$C$28:$C$31,MATCH('[5]10% De Finos'!$F$23,[5]firmas!$A$28:$A$31,0))</definedName>
    <definedName name="revisofirmas6">INDEX([5]firmas!$C$28:$C$31,MATCH([5]Solidez!$Q$47,[5]firmas!$A$28:$A$31,0))</definedName>
    <definedName name="revisofirmas7">INDEX([5]firmas!$C$28:$C$31,MATCH(#REF!,[5]firmas!$A$28:$A$31,0))</definedName>
    <definedName name="revisofirmas8">INDEX([5]firmas!$C$28:$C$31,MATCH(#REF!,[5]firmas!$A$28:$A$31,0))</definedName>
    <definedName name="revisofirmas9">INDEX([5]firmas!$C$28:$C$31,MATCH('[5]TERRONES DE ARCILLA'!$F$27,[5]firmas!$A$28:$A$31,0))</definedName>
    <definedName name="revisofirmasD">INDEX([6]firmas!$C$28:$C$31,MATCH('[6]Desgaste '!$M$36:$S$36,[6]firmas!$A$28:$A$31,0))</definedName>
    <definedName name="revisofirmasMO">INDEX([4]firmas!$C$28:$C$31,MATCH([4]COLORIMETRIA!$G$31,[4]firmas!$A$28:$A$31,0))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T7" i="1" l="1"/>
  <c r="AA39" i="1" l="1"/>
  <c r="AB39" i="1"/>
  <c r="AC39" i="1"/>
  <c r="AD39" i="1"/>
  <c r="AE39" i="1"/>
  <c r="AF39" i="1"/>
  <c r="AG39" i="1"/>
  <c r="X34" i="1" l="1"/>
  <c r="T34" i="1"/>
  <c r="D34" i="1"/>
  <c r="X33" i="1"/>
  <c r="T33" i="1"/>
  <c r="X31" i="1"/>
  <c r="T31" i="1"/>
  <c r="X30" i="1"/>
  <c r="T30" i="1"/>
  <c r="X29" i="1"/>
  <c r="T29" i="1"/>
  <c r="X28" i="1"/>
  <c r="T28" i="1"/>
  <c r="X27" i="1"/>
  <c r="T27" i="1"/>
  <c r="X25" i="1"/>
  <c r="T25" i="1"/>
  <c r="X24" i="1"/>
  <c r="T24" i="1"/>
  <c r="X23" i="1"/>
  <c r="T23" i="1"/>
  <c r="X22" i="1"/>
  <c r="T22" i="1"/>
  <c r="X20" i="1"/>
  <c r="T20" i="1"/>
  <c r="X18" i="1"/>
  <c r="T18" i="1"/>
  <c r="X17" i="1"/>
  <c r="T17" i="1"/>
  <c r="X16" i="1"/>
  <c r="T16" i="1"/>
  <c r="X15" i="1"/>
  <c r="T15" i="1"/>
</calcChain>
</file>

<file path=xl/sharedStrings.xml><?xml version="1.0" encoding="utf-8"?>
<sst xmlns="http://schemas.openxmlformats.org/spreadsheetml/2006/main" count="120" uniqueCount="65">
  <si>
    <t>Tipo de material</t>
  </si>
  <si>
    <t>BG_A</t>
  </si>
  <si>
    <t xml:space="preserve">MENSUAL </t>
  </si>
  <si>
    <t>ESPECIFICACIÓN TÉCNICA IDU SECCIÓN 400-11</t>
  </si>
  <si>
    <t>BG_B</t>
  </si>
  <si>
    <t xml:space="preserve">QUINCENAL </t>
  </si>
  <si>
    <t>CÓDIGO: GLAB-FM-046</t>
  </si>
  <si>
    <t>BG_C</t>
  </si>
  <si>
    <t>SEMANAL</t>
  </si>
  <si>
    <t>SBG_A</t>
  </si>
  <si>
    <t>SBG_B</t>
  </si>
  <si>
    <t>SBG_C</t>
  </si>
  <si>
    <t>PEA</t>
  </si>
  <si>
    <t>Código:</t>
  </si>
  <si>
    <t xml:space="preserve">REQUISITOS DE LOS  AGREGADO PARA BASES Y SUBBASES GRANULARES </t>
  </si>
  <si>
    <t>ENSAYO</t>
  </si>
  <si>
    <t>NORMA
INV-E-2013</t>
  </si>
  <si>
    <t>RESULTADO DE ENSAYO</t>
  </si>
  <si>
    <t xml:space="preserve">REQUISITOS
Tabla 400.2 </t>
  </si>
  <si>
    <t>COMPOSICIÓN</t>
  </si>
  <si>
    <t>Granulometría</t>
  </si>
  <si>
    <t>DUREZA</t>
  </si>
  <si>
    <t xml:space="preserve">Desgaste Los Ángeles, en seco, 500 revoluciones </t>
  </si>
  <si>
    <t>% Máximo</t>
  </si>
  <si>
    <t xml:space="preserve">Micro Deval </t>
  </si>
  <si>
    <t>N/A</t>
  </si>
  <si>
    <t xml:space="preserve">10% Finos  </t>
  </si>
  <si>
    <t xml:space="preserve">Valor en seco </t>
  </si>
  <si>
    <t>kN Mínimo</t>
  </si>
  <si>
    <t xml:space="preserve">Relación Húmedo/seco </t>
  </si>
  <si>
    <t>% Mínimo</t>
  </si>
  <si>
    <t>DURABILIDAD</t>
  </si>
  <si>
    <t>Pérdida de ensayo de solidez  en sulfato de magnesio</t>
  </si>
  <si>
    <t xml:space="preserve"> % Máximo</t>
  </si>
  <si>
    <t>LIMPIEZA</t>
  </si>
  <si>
    <t>Límite líquido</t>
  </si>
  <si>
    <t>Índice de plasticidad</t>
  </si>
  <si>
    <t>No Plástico</t>
  </si>
  <si>
    <t>Material que pasa por el tamiz N° 200</t>
  </si>
  <si>
    <t xml:space="preserve">Reportar </t>
  </si>
  <si>
    <t>Terrones de arcilla y partículas  deleznables</t>
  </si>
  <si>
    <t>GEOMETRIA DE LAS PARTICULAS</t>
  </si>
  <si>
    <t>Partículas fracturadas mecánicamente</t>
  </si>
  <si>
    <t>1 Cara</t>
  </si>
  <si>
    <t>2 Caras</t>
  </si>
  <si>
    <t>Índice de  aplanamiento</t>
  </si>
  <si>
    <t>Índice de  alargamiento</t>
  </si>
  <si>
    <t>Angularidad del agregado fino</t>
  </si>
  <si>
    <t>CAPACIDAD DE SOPORTE</t>
  </si>
  <si>
    <t>Proctor (densidad máxima seca)</t>
  </si>
  <si>
    <t>KN/m³</t>
  </si>
  <si>
    <t>Reportar</t>
  </si>
  <si>
    <t>CBR</t>
  </si>
  <si>
    <t xml:space="preserve"> (referido al 100% Proctor)</t>
  </si>
  <si>
    <t xml:space="preserve"> (referido al 95% Proctor)</t>
  </si>
  <si>
    <t>(referido al 95% Proctor)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</si>
  <si>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</si>
  <si>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 INFORMES DE ENSAYO 
CARACTERIZACIÓN DE MATERIALES GRANULARES</t>
  </si>
  <si>
    <t>Observaciones:</t>
  </si>
  <si>
    <t>Paginas</t>
  </si>
  <si>
    <t>Pagina</t>
  </si>
  <si>
    <t>de</t>
  </si>
  <si>
    <t>Pagina xx de xx</t>
  </si>
  <si>
    <t>VERSIÓN: 6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</si>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</sst>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yyyy\-mm\-dd;@"/>
    <numFmt numFmtId="165" formatCode="0.0"/>
    <numFmt numFmtId="166" formatCode="_([$€]* #,##0.00_);_([$€]* \(#,##0.00\);_([$€]* &quot;-&quot;??_);_(@_)"/>
    <numFmt numFmtId="167" formatCode="&quot;$&quot;\ #,##0.00_);\(&quot;$&quot;\ #,##0.00\)"/>
    <numFmt numFmtId="168" formatCode="0.000"/>
    <numFmt numFmtId="169" formatCode="#,##0\ &quot;$&quot;;\-#,##0\ &quot;$&quot;"/>
    <numFmt numFmtId="170" formatCode="0.0000"/>
    <numFmt numFmtId="171" formatCode="_(* #,##0.00000_);_(* \(#,##0.00000\);_(* &quot;-&quot;??_);_(@_)"/>
    <numFmt numFmtId="172" formatCode="#,"/>
    <numFmt numFmtId="173" formatCode="_ [$€-2]\ * #,##0.00_ ;_ [$€-2]\ * \-#,##0.00_ ;_ [$€-2]\ * &quot;-&quot;??_ "/>
    <numFmt numFmtId="174" formatCode="_(&quot;€&quot;* #,##0.00_);_(&quot;€&quot;* \(#,##0.00\);_(&quot;€&quot;* &quot;-&quot;??_);_(@_)"/>
    <numFmt numFmtId="175" formatCode="#,##0\ &quot;$&quot;;[Red]\-#,##0\ &quot;$&quot;"/>
    <numFmt numFmtId="176" formatCode="_-* #,##0\ _P_t_s_-;\-* #,##0\ _P_t_s_-;_-* &quot;-&quot;??\ _P_t_s_-;_-@_-"/>
    <numFmt numFmtId="177" formatCode="_(* #,##0.000_);_(* \(#,##0.000\);_(* &quot;-&quot;??_);_(@_)"/>
    <numFmt numFmtId="178" formatCode="_ * #,##0.00_ ;_ * \-#,##0.00_ ;_ * &quot;-&quot;??_ ;_ @_ "/>
    <numFmt numFmtId="179" formatCode="_-* #,##0.0\ _P_t_s_-;\-* #,##0.0\ _P_t_s_-;_-* &quot;-&quot;??\ _P_t_s_-;_-@_-"/>
    <numFmt numFmtId="180" formatCode="_ * #,##0_ ;_ * \-#,##0_ ;_ * &quot;-&quot;_ ;_ @_ "/>
    <numFmt numFmtId="181" formatCode="&quot;$&quot;#,##0\ ;\(&quot;$&quot;#,##0\)"/>
    <numFmt numFmtId="182" formatCode="General_)"/>
    <numFmt numFmtId="183" formatCode="#,##0.00\ &quot;$&quot;;\-#,##0.00\ &quot;$&quot;"/>
  </numFmts>
  <fonts count="60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i/>
      <sz val="11"/>
      <color indexed="23"/>
      <name val="Calibri"/>
      <family val="2"/>
    </font>
    <font>
      <i/>
      <sz val="1"/>
      <color indexed="16"/>
      <name val="Courier"/>
      <family val="3"/>
    </font>
    <font>
      <b/>
      <sz val="10"/>
      <color indexed="24"/>
      <name val="Modern"/>
      <family val="3"/>
      <charset val="255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sz val="8"/>
      <color indexed="24"/>
      <name val="Arial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sz val="10"/>
      <color indexed="24"/>
      <name val="Arial"/>
      <family val="2"/>
    </font>
    <font>
      <sz val="11"/>
      <color indexed="60"/>
      <name val="Calibri"/>
      <family val="2"/>
    </font>
    <font>
      <sz val="8"/>
      <name val="Courier"/>
      <family val="3"/>
    </font>
    <font>
      <sz val="16"/>
      <name val="ALLWORK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i/>
      <sz val="8"/>
      <name val="Arial"/>
      <family val="2"/>
    </font>
    <font>
      <b/>
      <sz val="1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/>
      <top style="dash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/>
      <right style="thin">
        <color theme="1"/>
      </right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thin">
        <color theme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0" tint="-0.34998626667073579"/>
      </right>
      <top/>
      <bottom style="dotted">
        <color theme="1" tint="0.499984740745262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/>
      <right style="thin">
        <color theme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theme="1"/>
      </right>
      <top style="dotted">
        <color theme="0" tint="-0.34998626667073579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theme="1" tint="0.499984740745262"/>
      </bottom>
      <diagonal/>
    </border>
    <border>
      <left/>
      <right style="thin">
        <color theme="1"/>
      </right>
      <top/>
      <bottom style="dott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 style="thin">
        <color theme="1"/>
      </left>
      <right/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 style="thin">
        <color theme="1"/>
      </left>
      <right/>
      <top style="dotted">
        <color theme="0" tint="-0.34998626667073579"/>
      </top>
      <bottom style="dotted">
        <color theme="1" tint="0.499984740745262"/>
      </bottom>
      <diagonal/>
    </border>
    <border>
      <left/>
      <right/>
      <top style="dotted">
        <color theme="0" tint="-0.34998626667073579"/>
      </top>
      <bottom style="dotted">
        <color theme="1" tint="0.499984740745262"/>
      </bottom>
      <diagonal/>
    </border>
    <border>
      <left/>
      <right style="thin">
        <color theme="1"/>
      </right>
      <top/>
      <bottom style="dotted">
        <color theme="0" tint="-0.34998626667073579"/>
      </bottom>
      <diagonal/>
    </border>
    <border>
      <left style="thin">
        <color theme="1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 style="thin">
        <color theme="1"/>
      </left>
      <right/>
      <top style="dott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/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dashed">
        <color theme="1" tint="0.499984740745262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0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166" fontId="1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23" fillId="0" borderId="0"/>
    <xf numFmtId="0" fontId="1" fillId="0" borderId="0"/>
    <xf numFmtId="0" fontId="12" fillId="0" borderId="0"/>
    <xf numFmtId="0" fontId="23" fillId="0" borderId="0"/>
    <xf numFmtId="0" fontId="23" fillId="0" borderId="0"/>
    <xf numFmtId="0" fontId="12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24" fillId="0" borderId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25" borderId="114" applyNumberFormat="0" applyAlignment="0" applyProtection="0"/>
    <xf numFmtId="0" fontId="29" fillId="25" borderId="114" applyNumberFormat="0" applyAlignment="0" applyProtection="0"/>
    <xf numFmtId="0" fontId="29" fillId="25" borderId="114" applyNumberFormat="0" applyAlignment="0" applyProtection="0"/>
    <xf numFmtId="0" fontId="29" fillId="25" borderId="114" applyNumberFormat="0" applyAlignment="0" applyProtection="0"/>
    <xf numFmtId="0" fontId="30" fillId="26" borderId="115" applyNumberFormat="0" applyAlignment="0" applyProtection="0"/>
    <xf numFmtId="0" fontId="30" fillId="26" borderId="115" applyNumberFormat="0" applyAlignment="0" applyProtection="0"/>
    <xf numFmtId="0" fontId="31" fillId="0" borderId="116" applyNumberFormat="0" applyFill="0" applyAlignment="0" applyProtection="0"/>
    <xf numFmtId="0" fontId="31" fillId="0" borderId="116" applyNumberFormat="0" applyFill="0" applyAlignment="0" applyProtection="0"/>
    <xf numFmtId="0" fontId="30" fillId="26" borderId="115" applyNumberFormat="0" applyAlignment="0" applyProtection="0"/>
    <xf numFmtId="0" fontId="30" fillId="26" borderId="115" applyNumberFormat="0" applyAlignment="0" applyProtection="0"/>
    <xf numFmtId="169" fontId="1" fillId="0" borderId="112">
      <alignment horizontal="right"/>
    </xf>
    <xf numFmtId="2" fontId="6" fillId="0" borderId="0"/>
    <xf numFmtId="168" fontId="6" fillId="0" borderId="0"/>
    <xf numFmtId="170" fontId="7" fillId="0" borderId="0"/>
    <xf numFmtId="171" fontId="1" fillId="0" borderId="112">
      <alignment horizontal="right"/>
    </xf>
    <xf numFmtId="172" fontId="32" fillId="0" borderId="0">
      <protection locked="0"/>
    </xf>
    <xf numFmtId="41" fontId="12" fillId="0" borderId="0" applyFont="0" applyFill="0" applyBorder="0" applyAlignment="0" applyProtection="0"/>
    <xf numFmtId="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172" fontId="32" fillId="0" borderId="0">
      <protection locked="0"/>
    </xf>
    <xf numFmtId="42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32" fillId="0" borderId="0">
      <protection locked="0"/>
    </xf>
    <xf numFmtId="0" fontId="3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6" fillId="12" borderId="114" applyNumberFormat="0" applyAlignment="0" applyProtection="0"/>
    <xf numFmtId="0" fontId="36" fillId="12" borderId="114" applyNumberFormat="0" applyAlignment="0" applyProtection="0"/>
    <xf numFmtId="0" fontId="37" fillId="11" borderId="117" applyFill="0" applyBorder="0" applyAlignment="0" applyProtection="0"/>
    <xf numFmtId="0" fontId="38" fillId="11" borderId="117" applyFont="0" applyFill="0" applyBorder="0" applyAlignment="0" applyProtection="0"/>
    <xf numFmtId="0" fontId="39" fillId="27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2" fontId="32" fillId="0" borderId="0">
      <protection locked="0"/>
    </xf>
    <xf numFmtId="172" fontId="32" fillId="0" borderId="0">
      <protection locked="0"/>
    </xf>
    <xf numFmtId="172" fontId="41" fillId="0" borderId="0">
      <protection locked="0"/>
    </xf>
    <xf numFmtId="172" fontId="32" fillId="0" borderId="0">
      <protection locked="0"/>
    </xf>
    <xf numFmtId="172" fontId="32" fillId="0" borderId="0">
      <protection locked="0"/>
    </xf>
    <xf numFmtId="172" fontId="32" fillId="0" borderId="0">
      <protection locked="0"/>
    </xf>
    <xf numFmtId="172" fontId="41" fillId="0" borderId="0">
      <protection locked="0"/>
    </xf>
    <xf numFmtId="172" fontId="32" fillId="0" borderId="0"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18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19" applyNumberFormat="0" applyFill="0" applyAlignment="0" applyProtection="0"/>
    <xf numFmtId="0" fontId="35" fillId="0" borderId="117" applyNumberFormat="0" applyFill="0" applyAlignment="0" applyProtection="0"/>
    <xf numFmtId="0" fontId="35" fillId="0" borderId="117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2" fontId="48" fillId="0" borderId="0">
      <protection locked="0"/>
    </xf>
    <xf numFmtId="172" fontId="48" fillId="0" borderId="0">
      <protection locked="0"/>
    </xf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36" fillId="12" borderId="114" applyNumberFormat="0" applyAlignment="0" applyProtection="0"/>
    <xf numFmtId="0" fontId="36" fillId="12" borderId="114" applyNumberFormat="0" applyAlignment="0" applyProtection="0"/>
    <xf numFmtId="0" fontId="31" fillId="0" borderId="116" applyNumberFormat="0" applyFill="0" applyAlignment="0" applyProtection="0"/>
    <xf numFmtId="0" fontId="31" fillId="0" borderId="116" applyNumberFormat="0" applyFill="0" applyAlignment="0" applyProtection="0"/>
    <xf numFmtId="175" fontId="1" fillId="0" borderId="0">
      <alignment horizontal="right"/>
    </xf>
    <xf numFmtId="176" fontId="1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9" fontId="1" fillId="0" borderId="0">
      <alignment horizontal="right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49" fillId="0" borderId="0" applyFont="0" applyFill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182" fontId="51" fillId="0" borderId="0"/>
    <xf numFmtId="183" fontId="1" fillId="0" borderId="0" applyFont="0" applyFill="0" applyBorder="0" applyAlignment="0">
      <alignment horizontal="center"/>
    </xf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1" fillId="0" borderId="0"/>
    <xf numFmtId="0" fontId="15" fillId="0" borderId="0"/>
    <xf numFmtId="0" fontId="52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29" borderId="120" applyNumberFormat="0" applyFont="0" applyAlignment="0" applyProtection="0"/>
    <xf numFmtId="0" fontId="1" fillId="29" borderId="120" applyNumberFormat="0" applyFont="0" applyAlignment="0" applyProtection="0"/>
    <xf numFmtId="0" fontId="1" fillId="29" borderId="120" applyNumberFormat="0" applyFont="0" applyAlignment="0" applyProtection="0"/>
    <xf numFmtId="0" fontId="53" fillId="25" borderId="121" applyNumberFormat="0" applyAlignment="0" applyProtection="0"/>
    <xf numFmtId="0" fontId="53" fillId="25" borderId="121" applyNumberFormat="0" applyAlignment="0" applyProtection="0"/>
    <xf numFmtId="0" fontId="34" fillId="0" borderId="0"/>
    <xf numFmtId="172" fontId="32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54" fillId="0" borderId="0">
      <alignment vertical="top"/>
    </xf>
    <xf numFmtId="0" fontId="53" fillId="25" borderId="121" applyNumberFormat="0" applyAlignment="0" applyProtection="0"/>
    <xf numFmtId="0" fontId="53" fillId="25" borderId="121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118" applyNumberFormat="0" applyFill="0" applyAlignment="0" applyProtection="0"/>
    <xf numFmtId="0" fontId="44" fillId="0" borderId="118" applyNumberFormat="0" applyFill="0" applyAlignment="0" applyProtection="0"/>
    <xf numFmtId="0" fontId="47" fillId="0" borderId="119" applyNumberFormat="0" applyFill="0" applyAlignment="0" applyProtection="0"/>
    <xf numFmtId="0" fontId="47" fillId="0" borderId="119" applyNumberFormat="0" applyFill="0" applyAlignment="0" applyProtection="0"/>
    <xf numFmtId="0" fontId="35" fillId="0" borderId="117" applyNumberFormat="0" applyFill="0" applyAlignment="0" applyProtection="0"/>
    <xf numFmtId="0" fontId="35" fillId="0" borderId="117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22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</cellStyleXfs>
  <cellXfs count="270">
    <xf numFmtId="0" fontId="0" fillId="0" borderId="0" xfId="0"/>
    <xf numFmtId="0" fontId="2" fillId="0" borderId="0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2" borderId="0" xfId="1" applyFont="1" applyFill="1" applyBorder="1" applyProtection="1"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/>
      <protection locked="0"/>
    </xf>
    <xf numFmtId="0" fontId="6" fillId="3" borderId="3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Protection="1"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Protection="1">
      <protection locked="0"/>
    </xf>
    <xf numFmtId="164" fontId="6" fillId="2" borderId="6" xfId="1" applyNumberFormat="1" applyFont="1" applyFill="1" applyBorder="1" applyAlignment="1" applyProtection="1">
      <alignment horizontal="left" vertical="center"/>
    </xf>
    <xf numFmtId="164" fontId="6" fillId="2" borderId="6" xfId="1" applyNumberFormat="1" applyFont="1" applyFill="1" applyBorder="1" applyAlignment="1" applyProtection="1">
      <alignment horizontal="left" vertical="center"/>
      <protection locked="0"/>
    </xf>
    <xf numFmtId="164" fontId="6" fillId="2" borderId="13" xfId="1" applyNumberFormat="1" applyFont="1" applyFill="1" applyBorder="1" applyAlignment="1" applyProtection="1">
      <alignment horizontal="left" vertical="center"/>
    </xf>
    <xf numFmtId="0" fontId="6" fillId="3" borderId="0" xfId="1" applyFont="1" applyFill="1" applyAlignment="1" applyProtection="1">
      <alignment horizontal="left" vertical="center"/>
      <protection locked="0"/>
    </xf>
    <xf numFmtId="164" fontId="6" fillId="2" borderId="0" xfId="1" applyNumberFormat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vertical="center"/>
      <protection locked="0"/>
    </xf>
    <xf numFmtId="0" fontId="7" fillId="3" borderId="0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3" fillId="5" borderId="9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Fill="1" applyAlignment="1" applyProtection="1">
      <alignment vertical="center"/>
    </xf>
    <xf numFmtId="0" fontId="7" fillId="6" borderId="17" xfId="1" applyFont="1" applyFill="1" applyBorder="1" applyAlignment="1" applyProtection="1">
      <alignment horizontal="center" vertical="center" wrapText="1"/>
    </xf>
    <xf numFmtId="0" fontId="7" fillId="6" borderId="18" xfId="1" applyFont="1" applyFill="1" applyBorder="1" applyAlignment="1" applyProtection="1">
      <alignment horizontal="center" vertical="center" wrapText="1"/>
    </xf>
    <xf numFmtId="0" fontId="7" fillId="6" borderId="19" xfId="1" applyFont="1" applyFill="1" applyBorder="1" applyAlignment="1" applyProtection="1">
      <alignment horizontal="center" vertical="center" wrapText="1"/>
    </xf>
    <xf numFmtId="0" fontId="7" fillId="6" borderId="20" xfId="1" applyFont="1" applyFill="1" applyBorder="1" applyAlignment="1" applyProtection="1">
      <alignment horizontal="center" vertic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Alignment="1" applyProtection="1">
      <alignment vertical="center"/>
    </xf>
    <xf numFmtId="0" fontId="6" fillId="0" borderId="23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horizontal="center" vertical="center"/>
    </xf>
    <xf numFmtId="0" fontId="6" fillId="0" borderId="25" xfId="1" applyFont="1" applyBorder="1" applyAlignment="1" applyProtection="1">
      <alignment horizontal="center" vertical="center"/>
    </xf>
    <xf numFmtId="0" fontId="3" fillId="5" borderId="16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Protection="1"/>
    <xf numFmtId="0" fontId="6" fillId="3" borderId="0" xfId="1" applyFont="1" applyFill="1" applyProtection="1"/>
    <xf numFmtId="0" fontId="7" fillId="6" borderId="23" xfId="1" applyFont="1" applyFill="1" applyBorder="1" applyAlignment="1" applyProtection="1">
      <alignment horizontal="center" vertical="center" wrapText="1"/>
    </xf>
    <xf numFmtId="0" fontId="7" fillId="6" borderId="9" xfId="1" applyFont="1" applyFill="1" applyBorder="1" applyAlignment="1" applyProtection="1">
      <alignment horizontal="center" vertical="center" wrapText="1"/>
    </xf>
    <xf numFmtId="0" fontId="7" fillId="6" borderId="24" xfId="1" applyFont="1" applyFill="1" applyBorder="1" applyAlignment="1" applyProtection="1">
      <alignment horizontal="center" vertical="center" wrapText="1"/>
    </xf>
    <xf numFmtId="0" fontId="7" fillId="6" borderId="26" xfId="1" applyFont="1" applyFill="1" applyBorder="1" applyAlignment="1" applyProtection="1">
      <alignment horizontal="center" vertical="center" wrapText="1"/>
    </xf>
    <xf numFmtId="1" fontId="9" fillId="0" borderId="32" xfId="1" applyNumberFormat="1" applyFont="1" applyBorder="1" applyAlignment="1" applyProtection="1">
      <alignment horizontal="center" vertical="center"/>
    </xf>
    <xf numFmtId="0" fontId="6" fillId="0" borderId="33" xfId="1" applyFont="1" applyBorder="1" applyAlignment="1" applyProtection="1">
      <alignment horizontal="center" vertical="center"/>
    </xf>
    <xf numFmtId="0" fontId="6" fillId="0" borderId="34" xfId="1" applyFont="1" applyBorder="1" applyAlignment="1" applyProtection="1">
      <alignment horizontal="center" vertical="center"/>
    </xf>
    <xf numFmtId="0" fontId="6" fillId="0" borderId="35" xfId="1" applyFont="1" applyBorder="1" applyAlignment="1" applyProtection="1">
      <alignment horizontal="center" vertical="center"/>
    </xf>
    <xf numFmtId="0" fontId="6" fillId="0" borderId="36" xfId="1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1" fontId="9" fillId="0" borderId="43" xfId="1" applyNumberFormat="1" applyFont="1" applyBorder="1" applyAlignment="1" applyProtection="1">
      <alignment horizontal="center" vertical="center"/>
    </xf>
    <xf numFmtId="0" fontId="6" fillId="0" borderId="44" xfId="1" applyFont="1" applyBorder="1" applyAlignment="1" applyProtection="1">
      <alignment horizontal="center" vertical="center"/>
    </xf>
    <xf numFmtId="0" fontId="6" fillId="0" borderId="45" xfId="1" applyFont="1" applyBorder="1" applyAlignment="1" applyProtection="1">
      <alignment horizontal="center" vertical="center"/>
    </xf>
    <xf numFmtId="0" fontId="6" fillId="0" borderId="46" xfId="1" applyFont="1" applyBorder="1" applyAlignment="1" applyProtection="1">
      <alignment horizontal="center" vertical="center"/>
    </xf>
    <xf numFmtId="0" fontId="6" fillId="0" borderId="47" xfId="1" applyFont="1" applyBorder="1" applyAlignment="1" applyProtection="1">
      <alignment horizontal="center" vertical="center"/>
    </xf>
    <xf numFmtId="0" fontId="6" fillId="0" borderId="48" xfId="1" applyFont="1" applyBorder="1" applyAlignment="1" applyProtection="1">
      <alignment horizontal="center" vertical="center"/>
    </xf>
    <xf numFmtId="1" fontId="9" fillId="0" borderId="56" xfId="1" applyNumberFormat="1" applyFont="1" applyBorder="1" applyAlignment="1" applyProtection="1">
      <alignment horizontal="center" vertical="center"/>
    </xf>
    <xf numFmtId="1" fontId="9" fillId="0" borderId="66" xfId="1" applyNumberFormat="1" applyFont="1" applyBorder="1" applyAlignment="1" applyProtection="1">
      <alignment horizontal="center" vertical="center"/>
    </xf>
    <xf numFmtId="0" fontId="6" fillId="0" borderId="67" xfId="1" applyFont="1" applyBorder="1" applyAlignment="1" applyProtection="1">
      <alignment horizontal="center" vertical="center"/>
    </xf>
    <xf numFmtId="0" fontId="6" fillId="0" borderId="68" xfId="1" applyFont="1" applyBorder="1" applyAlignment="1" applyProtection="1">
      <alignment horizontal="center" vertical="center"/>
    </xf>
    <xf numFmtId="0" fontId="6" fillId="0" borderId="69" xfId="1" applyFont="1" applyBorder="1" applyAlignment="1" applyProtection="1">
      <alignment horizontal="center" vertical="center"/>
    </xf>
    <xf numFmtId="0" fontId="6" fillId="0" borderId="70" xfId="1" applyFont="1" applyBorder="1" applyAlignment="1" applyProtection="1">
      <alignment horizontal="center" vertical="center"/>
    </xf>
    <xf numFmtId="0" fontId="9" fillId="5" borderId="16" xfId="1" applyFont="1" applyFill="1" applyBorder="1" applyAlignment="1" applyProtection="1">
      <alignment horizontal="center" vertical="center" wrapText="1"/>
    </xf>
    <xf numFmtId="0" fontId="9" fillId="0" borderId="71" xfId="1" applyFont="1" applyBorder="1" applyAlignment="1" applyProtection="1">
      <alignment horizontal="center" vertical="center"/>
    </xf>
    <xf numFmtId="0" fontId="6" fillId="0" borderId="72" xfId="1" applyFont="1" applyBorder="1" applyAlignment="1" applyProtection="1">
      <alignment horizontal="center" vertical="center"/>
    </xf>
    <xf numFmtId="0" fontId="6" fillId="0" borderId="73" xfId="1" applyFont="1" applyBorder="1" applyAlignment="1" applyProtection="1">
      <alignment horizontal="center" vertical="center"/>
    </xf>
    <xf numFmtId="1" fontId="9" fillId="0" borderId="75" xfId="1" applyNumberFormat="1" applyFont="1" applyBorder="1" applyAlignment="1" applyProtection="1">
      <alignment horizontal="center" vertical="center"/>
    </xf>
    <xf numFmtId="0" fontId="6" fillId="0" borderId="76" xfId="1" applyFont="1" applyBorder="1" applyAlignment="1" applyProtection="1">
      <alignment horizontal="center" vertical="center"/>
    </xf>
    <xf numFmtId="0" fontId="6" fillId="0" borderId="77" xfId="1" applyFont="1" applyBorder="1" applyAlignment="1" applyProtection="1">
      <alignment horizontal="center" vertical="center"/>
    </xf>
    <xf numFmtId="1" fontId="9" fillId="0" borderId="7" xfId="1" applyNumberFormat="1" applyFont="1" applyBorder="1" applyAlignment="1" applyProtection="1">
      <alignment horizontal="center" vertical="center"/>
    </xf>
    <xf numFmtId="0" fontId="6" fillId="0" borderId="86" xfId="1" applyFont="1" applyBorder="1" applyAlignment="1" applyProtection="1">
      <alignment horizontal="center" vertical="center"/>
    </xf>
    <xf numFmtId="0" fontId="6" fillId="0" borderId="87" xfId="1" applyFont="1" applyBorder="1" applyAlignment="1" applyProtection="1">
      <alignment horizontal="center" vertical="center"/>
    </xf>
    <xf numFmtId="0" fontId="6" fillId="0" borderId="88" xfId="1" applyFont="1" applyBorder="1" applyAlignment="1" applyProtection="1">
      <alignment horizontal="center" vertical="center"/>
    </xf>
    <xf numFmtId="1" fontId="9" fillId="0" borderId="96" xfId="1" applyNumberFormat="1" applyFont="1" applyBorder="1" applyAlignment="1" applyProtection="1">
      <alignment horizontal="center" vertical="center"/>
    </xf>
    <xf numFmtId="1" fontId="9" fillId="0" borderId="102" xfId="1" applyNumberFormat="1" applyFont="1" applyBorder="1" applyAlignment="1" applyProtection="1">
      <alignment horizontal="center" vertical="center"/>
    </xf>
    <xf numFmtId="0" fontId="6" fillId="3" borderId="5" xfId="1" applyFont="1" applyFill="1" applyBorder="1" applyProtection="1"/>
    <xf numFmtId="0" fontId="9" fillId="5" borderId="10" xfId="1" applyFont="1" applyFill="1" applyBorder="1" applyAlignment="1" applyProtection="1">
      <alignment horizontal="center" vertical="center" wrapText="1"/>
    </xf>
    <xf numFmtId="0" fontId="9" fillId="0" borderId="103" xfId="1" applyFont="1" applyBorder="1" applyAlignment="1" applyProtection="1">
      <alignment horizontal="center" vertical="center"/>
    </xf>
    <xf numFmtId="0" fontId="2" fillId="0" borderId="83" xfId="1" applyFont="1" applyBorder="1" applyAlignment="1" applyProtection="1">
      <alignment vertical="center"/>
    </xf>
    <xf numFmtId="0" fontId="2" fillId="0" borderId="60" xfId="1" applyFont="1" applyBorder="1" applyAlignment="1" applyProtection="1">
      <alignment vertical="center"/>
    </xf>
    <xf numFmtId="1" fontId="11" fillId="0" borderId="13" xfId="1" applyNumberFormat="1" applyFont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vertical="center"/>
    </xf>
    <xf numFmtId="0" fontId="6" fillId="0" borderId="104" xfId="1" applyFont="1" applyBorder="1" applyAlignment="1" applyProtection="1">
      <alignment horizontal="center" vertical="center"/>
    </xf>
    <xf numFmtId="0" fontId="6" fillId="0" borderId="105" xfId="1" applyFont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center" vertical="center"/>
    </xf>
    <xf numFmtId="0" fontId="6" fillId="0" borderId="107" xfId="1" applyFont="1" applyBorder="1" applyAlignment="1" applyProtection="1">
      <alignment horizontal="center" vertical="center"/>
    </xf>
    <xf numFmtId="0" fontId="6" fillId="0" borderId="108" xfId="1" applyFont="1" applyBorder="1" applyAlignment="1" applyProtection="1">
      <alignment horizontal="center" vertical="center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Protection="1"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Border="1" applyAlignment="1" applyProtection="1">
      <alignment vertical="center"/>
      <protection locked="0"/>
    </xf>
    <xf numFmtId="0" fontId="1" fillId="2" borderId="0" xfId="3" applyFont="1" applyFill="1" applyBorder="1" applyProtection="1"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13" fillId="2" borderId="0" xfId="4" applyFont="1" applyFill="1" applyBorder="1" applyAlignment="1" applyProtection="1">
      <alignment wrapText="1"/>
      <protection locked="0"/>
    </xf>
    <xf numFmtId="0" fontId="1" fillId="0" borderId="0" xfId="3" applyFont="1" applyFill="1" applyProtection="1">
      <protection locked="0"/>
    </xf>
    <xf numFmtId="0" fontId="13" fillId="0" borderId="0" xfId="5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5" xfId="1" applyFont="1" applyBorder="1" applyProtection="1">
      <protection locked="0"/>
    </xf>
    <xf numFmtId="0" fontId="3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3" fillId="2" borderId="14" xfId="1" applyFont="1" applyFill="1" applyBorder="1" applyAlignment="1" applyProtection="1">
      <alignment horizontal="left" vertical="top"/>
    </xf>
    <xf numFmtId="0" fontId="3" fillId="2" borderId="57" xfId="1" applyFont="1" applyFill="1" applyBorder="1" applyAlignment="1" applyProtection="1">
      <alignment vertical="center"/>
      <protection locked="0"/>
    </xf>
    <xf numFmtId="0" fontId="3" fillId="4" borderId="10" xfId="1" applyFont="1" applyFill="1" applyBorder="1" applyAlignment="1" applyProtection="1">
      <alignment horizontal="center" vertical="center"/>
      <protection locked="0"/>
    </xf>
    <xf numFmtId="0" fontId="3" fillId="3" borderId="12" xfId="1" applyFont="1" applyFill="1" applyBorder="1" applyAlignment="1" applyProtection="1">
      <alignment vertical="center"/>
      <protection locked="0"/>
    </xf>
    <xf numFmtId="0" fontId="6" fillId="2" borderId="12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vertical="center"/>
    </xf>
    <xf numFmtId="0" fontId="3" fillId="0" borderId="123" xfId="127" applyFont="1" applyFill="1" applyBorder="1" applyAlignment="1" applyProtection="1">
      <protection locked="0"/>
    </xf>
    <xf numFmtId="0" fontId="2" fillId="0" borderId="112" xfId="127" applyFont="1" applyFill="1" applyBorder="1" applyAlignment="1" applyProtection="1">
      <protection locked="0"/>
    </xf>
    <xf numFmtId="0" fontId="1" fillId="2" borderId="112" xfId="127" applyFont="1" applyFill="1" applyBorder="1" applyAlignment="1" applyProtection="1">
      <protection locked="0"/>
    </xf>
    <xf numFmtId="0" fontId="1" fillId="0" borderId="112" xfId="127" applyFont="1" applyFill="1" applyBorder="1" applyAlignment="1" applyProtection="1">
      <protection locked="0"/>
    </xf>
    <xf numFmtId="0" fontId="58" fillId="0" borderId="113" xfId="127" applyFont="1" applyFill="1" applyBorder="1" applyAlignment="1" applyProtection="1">
      <protection locked="0"/>
    </xf>
    <xf numFmtId="0" fontId="6" fillId="2" borderId="0" xfId="3" applyFont="1" applyFill="1" applyBorder="1" applyAlignment="1" applyProtection="1">
      <protection locked="0"/>
    </xf>
    <xf numFmtId="0" fontId="9" fillId="0" borderId="28" xfId="1" applyFont="1" applyBorder="1" applyAlignment="1" applyProtection="1">
      <alignment horizontal="center" vertical="center"/>
    </xf>
    <xf numFmtId="0" fontId="9" fillId="0" borderId="30" xfId="1" applyFont="1" applyBorder="1" applyAlignment="1" applyProtection="1">
      <alignment horizontal="center" vertical="center"/>
    </xf>
    <xf numFmtId="1" fontId="3" fillId="0" borderId="31" xfId="1" applyNumberFormat="1" applyFont="1" applyBorder="1" applyAlignment="1" applyProtection="1">
      <alignment horizontal="center" vertical="center"/>
    </xf>
    <xf numFmtId="1" fontId="3" fillId="0" borderId="28" xfId="1" applyNumberFormat="1" applyFont="1" applyBorder="1" applyAlignment="1" applyProtection="1">
      <alignment horizontal="center" vertical="center"/>
    </xf>
    <xf numFmtId="1" fontId="3" fillId="0" borderId="29" xfId="1" applyNumberFormat="1" applyFont="1" applyBorder="1" applyAlignment="1" applyProtection="1">
      <alignment horizontal="center" vertical="center"/>
    </xf>
    <xf numFmtId="0" fontId="16" fillId="2" borderId="109" xfId="1" applyFont="1" applyFill="1" applyBorder="1" applyAlignment="1" applyProtection="1">
      <alignment horizontal="center" vertical="center"/>
    </xf>
    <xf numFmtId="0" fontId="16" fillId="2" borderId="4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top"/>
    </xf>
    <xf numFmtId="0" fontId="3" fillId="2" borderId="111" xfId="1" applyFont="1" applyFill="1" applyBorder="1" applyAlignment="1" applyProtection="1">
      <alignment horizontal="center" vertical="top"/>
    </xf>
    <xf numFmtId="0" fontId="3" fillId="2" borderId="0" xfId="1" applyFont="1" applyFill="1" applyBorder="1" applyAlignment="1" applyProtection="1">
      <alignment horizontal="center" vertical="top"/>
    </xf>
    <xf numFmtId="0" fontId="3" fillId="2" borderId="7" xfId="1" applyFont="1" applyFill="1" applyBorder="1" applyAlignment="1" applyProtection="1">
      <alignment horizontal="center" vertical="top"/>
    </xf>
    <xf numFmtId="0" fontId="3" fillId="2" borderId="12" xfId="1" applyFont="1" applyFill="1" applyBorder="1" applyAlignment="1" applyProtection="1">
      <alignment horizontal="center" vertical="top"/>
    </xf>
    <xf numFmtId="0" fontId="3" fillId="2" borderId="110" xfId="1" applyFont="1" applyFill="1" applyBorder="1" applyAlignment="1" applyProtection="1">
      <alignment horizontal="center" vertical="top"/>
    </xf>
    <xf numFmtId="0" fontId="2" fillId="0" borderId="92" xfId="1" applyFont="1" applyBorder="1" applyAlignment="1" applyProtection="1">
      <alignment horizontal="left" vertical="center"/>
    </xf>
    <xf numFmtId="0" fontId="2" fillId="0" borderId="39" xfId="1" applyFont="1" applyBorder="1" applyAlignment="1" applyProtection="1">
      <alignment horizontal="left" vertical="center"/>
    </xf>
    <xf numFmtId="0" fontId="2" fillId="0" borderId="39" xfId="1" applyFont="1" applyBorder="1" applyAlignment="1" applyProtection="1">
      <alignment horizontal="center" vertical="center"/>
    </xf>
    <xf numFmtId="0" fontId="2" fillId="0" borderId="40" xfId="1" applyFont="1" applyBorder="1" applyAlignment="1" applyProtection="1">
      <alignment horizontal="center" vertical="center"/>
    </xf>
    <xf numFmtId="1" fontId="3" fillId="0" borderId="42" xfId="1" applyNumberFormat="1" applyFont="1" applyBorder="1" applyAlignment="1" applyProtection="1">
      <alignment horizontal="center" vertical="center"/>
    </xf>
    <xf numFmtId="1" fontId="3" fillId="0" borderId="39" xfId="1" applyNumberFormat="1" applyFont="1" applyBorder="1" applyAlignment="1" applyProtection="1">
      <alignment horizontal="center" vertical="center"/>
    </xf>
    <xf numFmtId="1" fontId="3" fillId="0" borderId="40" xfId="1" applyNumberFormat="1" applyFont="1" applyBorder="1" applyAlignment="1" applyProtection="1">
      <alignment horizontal="center" vertical="center"/>
    </xf>
    <xf numFmtId="0" fontId="13" fillId="0" borderId="0" xfId="5" applyFont="1" applyFill="1" applyBorder="1" applyAlignment="1" applyProtection="1">
      <alignment horizontal="center" wrapText="1"/>
    </xf>
    <xf numFmtId="0" fontId="2" fillId="0" borderId="60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/>
    </xf>
    <xf numFmtId="0" fontId="2" fillId="0" borderId="58" xfId="1" applyFont="1" applyBorder="1" applyAlignment="1" applyProtection="1">
      <alignment horizontal="center" vertical="center"/>
    </xf>
    <xf numFmtId="0" fontId="9" fillId="0" borderId="12" xfId="1" applyFont="1" applyBorder="1" applyAlignment="1" applyProtection="1">
      <alignment horizontal="center" vertical="center"/>
    </xf>
    <xf numFmtId="0" fontId="9" fillId="0" borderId="13" xfId="1" applyFont="1" applyBorder="1" applyAlignment="1" applyProtection="1">
      <alignment horizontal="center" vertical="center"/>
    </xf>
    <xf numFmtId="1" fontId="10" fillId="0" borderId="11" xfId="1" applyNumberFormat="1" applyFont="1" applyBorder="1" applyAlignment="1" applyProtection="1">
      <alignment horizontal="center" vertical="center"/>
    </xf>
    <xf numFmtId="1" fontId="10" fillId="0" borderId="12" xfId="1" applyNumberFormat="1" applyFont="1" applyBorder="1" applyAlignment="1" applyProtection="1">
      <alignment horizontal="center" vertical="center"/>
    </xf>
    <xf numFmtId="1" fontId="10" fillId="0" borderId="58" xfId="1" applyNumberFormat="1" applyFont="1" applyBorder="1" applyAlignment="1" applyProtection="1">
      <alignment horizontal="center" vertical="center"/>
    </xf>
    <xf numFmtId="0" fontId="2" fillId="0" borderId="101" xfId="1" applyFont="1" applyBorder="1" applyAlignment="1" applyProtection="1">
      <alignment horizontal="left" vertical="center"/>
    </xf>
    <xf numFmtId="0" fontId="2" fillId="0" borderId="61" xfId="1" applyFont="1" applyBorder="1" applyAlignment="1" applyProtection="1">
      <alignment horizontal="left" vertical="center"/>
    </xf>
    <xf numFmtId="0" fontId="2" fillId="0" borderId="61" xfId="1" applyFont="1" applyBorder="1" applyAlignment="1" applyProtection="1">
      <alignment horizontal="center" vertical="center"/>
    </xf>
    <xf numFmtId="0" fontId="2" fillId="0" borderId="62" xfId="1" applyFont="1" applyBorder="1" applyAlignment="1" applyProtection="1">
      <alignment horizontal="center" vertical="center"/>
    </xf>
    <xf numFmtId="1" fontId="3" fillId="0" borderId="64" xfId="1" applyNumberFormat="1" applyFont="1" applyBorder="1" applyAlignment="1" applyProtection="1">
      <alignment horizontal="center" vertical="center"/>
    </xf>
    <xf numFmtId="1" fontId="3" fillId="0" borderId="60" xfId="1" applyNumberFormat="1" applyFont="1" applyBorder="1" applyAlignment="1" applyProtection="1">
      <alignment horizontal="center" vertical="center"/>
    </xf>
    <xf numFmtId="1" fontId="3" fillId="0" borderId="65" xfId="1" applyNumberFormat="1" applyFont="1" applyBorder="1" applyAlignment="1" applyProtection="1">
      <alignment horizontal="center" vertical="center"/>
    </xf>
    <xf numFmtId="0" fontId="3" fillId="5" borderId="15" xfId="1" applyFont="1" applyFill="1" applyBorder="1" applyAlignment="1" applyProtection="1">
      <alignment horizontal="center" vertical="center" wrapText="1"/>
    </xf>
    <xf numFmtId="0" fontId="3" fillId="5" borderId="9" xfId="1" applyFont="1" applyFill="1" applyBorder="1" applyAlignment="1" applyProtection="1">
      <alignment horizontal="center" vertical="center" wrapText="1"/>
    </xf>
    <xf numFmtId="0" fontId="2" fillId="0" borderId="27" xfId="1" applyFont="1" applyBorder="1" applyAlignment="1" applyProtection="1">
      <alignment horizontal="left" vertical="center"/>
    </xf>
    <xf numFmtId="0" fontId="2" fillId="0" borderId="28" xfId="1" applyFont="1" applyBorder="1" applyAlignment="1" applyProtection="1">
      <alignment horizontal="left" vertical="center"/>
    </xf>
    <xf numFmtId="0" fontId="2" fillId="0" borderId="28" xfId="1" applyFont="1" applyBorder="1" applyAlignment="1" applyProtection="1">
      <alignment horizontal="center" vertical="center"/>
    </xf>
    <xf numFmtId="0" fontId="2" fillId="0" borderId="29" xfId="1" applyFont="1" applyBorder="1" applyAlignment="1" applyProtection="1">
      <alignment horizontal="center" vertical="center"/>
    </xf>
    <xf numFmtId="0" fontId="2" fillId="0" borderId="38" xfId="1" applyFont="1" applyBorder="1" applyAlignment="1" applyProtection="1">
      <alignment horizontal="left" vertical="center"/>
    </xf>
    <xf numFmtId="0" fontId="9" fillId="0" borderId="39" xfId="1" applyFont="1" applyBorder="1" applyAlignment="1" applyProtection="1">
      <alignment horizontal="center" vertical="center"/>
    </xf>
    <xf numFmtId="0" fontId="9" fillId="0" borderId="41" xfId="1" applyFont="1" applyBorder="1" applyAlignment="1" applyProtection="1">
      <alignment horizontal="center" vertical="center"/>
    </xf>
    <xf numFmtId="1" fontId="3" fillId="0" borderId="74" xfId="1" applyNumberFormat="1" applyFont="1" applyBorder="1" applyAlignment="1" applyProtection="1">
      <alignment horizontal="center" vertical="center"/>
    </xf>
    <xf numFmtId="1" fontId="3" fillId="0" borderId="52" xfId="1" applyNumberFormat="1" applyFont="1" applyBorder="1" applyAlignment="1" applyProtection="1">
      <alignment horizontal="center" vertical="center"/>
    </xf>
    <xf numFmtId="1" fontId="3" fillId="0" borderId="53" xfId="1" applyNumberFormat="1" applyFont="1" applyBorder="1" applyAlignment="1" applyProtection="1">
      <alignment horizontal="center" vertical="center"/>
    </xf>
    <xf numFmtId="0" fontId="2" fillId="0" borderId="94" xfId="1" applyFont="1" applyBorder="1" applyAlignment="1" applyProtection="1">
      <alignment horizontal="left" vertical="center"/>
    </xf>
    <xf numFmtId="0" fontId="2" fillId="0" borderId="95" xfId="1" applyFont="1" applyBorder="1" applyAlignment="1" applyProtection="1">
      <alignment horizontal="left" vertical="center"/>
    </xf>
    <xf numFmtId="0" fontId="2" fillId="0" borderId="52" xfId="1" applyFont="1" applyBorder="1" applyAlignment="1" applyProtection="1">
      <alignment horizontal="center" vertical="center"/>
    </xf>
    <xf numFmtId="0" fontId="2" fillId="0" borderId="53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  <xf numFmtId="0" fontId="9" fillId="0" borderId="52" xfId="1" applyFont="1" applyBorder="1" applyAlignment="1" applyProtection="1">
      <alignment horizontal="center" vertical="center"/>
    </xf>
    <xf numFmtId="0" fontId="9" fillId="0" borderId="100" xfId="1" applyFont="1" applyBorder="1" applyAlignment="1" applyProtection="1">
      <alignment horizontal="center" vertical="center"/>
    </xf>
    <xf numFmtId="0" fontId="2" fillId="0" borderId="97" xfId="1" applyFont="1" applyBorder="1" applyAlignment="1" applyProtection="1">
      <alignment horizontal="left" vertical="center"/>
    </xf>
    <xf numFmtId="0" fontId="2" fillId="0" borderId="98" xfId="1" applyFont="1" applyBorder="1" applyAlignment="1" applyProtection="1">
      <alignment horizontal="left" vertical="center"/>
    </xf>
    <xf numFmtId="0" fontId="2" fillId="0" borderId="98" xfId="1" applyFont="1" applyBorder="1" applyAlignment="1" applyProtection="1">
      <alignment horizontal="center" vertical="center"/>
    </xf>
    <xf numFmtId="0" fontId="2" fillId="0" borderId="99" xfId="1" applyFont="1" applyBorder="1" applyAlignment="1" applyProtection="1">
      <alignment horizontal="center" vertical="center"/>
    </xf>
    <xf numFmtId="0" fontId="2" fillId="0" borderId="89" xfId="1" applyFont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2" fillId="0" borderId="90" xfId="1" applyFont="1" applyBorder="1" applyAlignment="1" applyProtection="1">
      <alignment horizontal="left" vertical="center" wrapText="1"/>
    </xf>
    <xf numFmtId="0" fontId="2" fillId="0" borderId="78" xfId="1" applyFont="1" applyBorder="1" applyAlignment="1" applyProtection="1">
      <alignment horizontal="left" vertical="center" wrapText="1"/>
    </xf>
    <xf numFmtId="0" fontId="2" fillId="0" borderId="79" xfId="1" applyFont="1" applyBorder="1" applyAlignment="1" applyProtection="1">
      <alignment horizontal="left" vertical="center" wrapText="1"/>
    </xf>
    <xf numFmtId="0" fontId="2" fillId="0" borderId="80" xfId="1" applyFont="1" applyBorder="1" applyAlignment="1" applyProtection="1">
      <alignment horizontal="left" vertical="center" wrapText="1"/>
    </xf>
    <xf numFmtId="49" fontId="2" fillId="0" borderId="2" xfId="1" applyNumberFormat="1" applyFont="1" applyBorder="1" applyAlignment="1" applyProtection="1">
      <alignment horizontal="left" vertical="center"/>
    </xf>
    <xf numFmtId="49" fontId="2" fillId="0" borderId="28" xfId="1" applyNumberFormat="1" applyFont="1" applyBorder="1" applyAlignment="1" applyProtection="1">
      <alignment horizontal="center" vertical="center"/>
    </xf>
    <xf numFmtId="49" fontId="2" fillId="0" borderId="29" xfId="1" applyNumberFormat="1" applyFont="1" applyBorder="1" applyAlignment="1" applyProtection="1">
      <alignment horizontal="center" vertical="center"/>
    </xf>
    <xf numFmtId="0" fontId="9" fillId="0" borderId="91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9" fillId="0" borderId="93" xfId="1" applyFont="1" applyBorder="1" applyAlignment="1" applyProtection="1">
      <alignment horizontal="center" vertical="center"/>
    </xf>
    <xf numFmtId="0" fontId="9" fillId="0" borderId="81" xfId="1" applyFont="1" applyBorder="1" applyAlignment="1" applyProtection="1">
      <alignment horizontal="center" vertical="center"/>
    </xf>
    <xf numFmtId="0" fontId="2" fillId="0" borderId="78" xfId="1" applyFont="1" applyBorder="1" applyAlignment="1" applyProtection="1">
      <alignment horizontal="left" vertical="center"/>
    </xf>
    <xf numFmtId="0" fontId="2" fillId="0" borderId="79" xfId="1" applyFont="1" applyBorder="1" applyAlignment="1" applyProtection="1">
      <alignment horizontal="left" vertical="center"/>
    </xf>
    <xf numFmtId="0" fontId="2" fillId="0" borderId="79" xfId="1" applyFont="1" applyBorder="1" applyAlignment="1" applyProtection="1">
      <alignment horizontal="center" vertical="center"/>
    </xf>
    <xf numFmtId="0" fontId="2" fillId="0" borderId="80" xfId="1" applyFont="1" applyBorder="1" applyAlignment="1" applyProtection="1">
      <alignment horizontal="center" vertical="center"/>
    </xf>
    <xf numFmtId="0" fontId="9" fillId="0" borderId="79" xfId="1" applyFont="1" applyBorder="1" applyAlignment="1" applyProtection="1">
      <alignment horizontal="center" vertical="center"/>
    </xf>
    <xf numFmtId="1" fontId="3" fillId="0" borderId="82" xfId="1" applyNumberFormat="1" applyFont="1" applyBorder="1" applyAlignment="1" applyProtection="1">
      <alignment horizontal="center" vertical="center"/>
    </xf>
    <xf numFmtId="1" fontId="3" fillId="0" borderId="79" xfId="1" applyNumberFormat="1" applyFont="1" applyBorder="1" applyAlignment="1" applyProtection="1">
      <alignment horizontal="center" vertical="center"/>
    </xf>
    <xf numFmtId="1" fontId="3" fillId="0" borderId="80" xfId="1" applyNumberFormat="1" applyFont="1" applyBorder="1" applyAlignment="1" applyProtection="1">
      <alignment horizontal="center" vertical="center"/>
    </xf>
    <xf numFmtId="0" fontId="2" fillId="0" borderId="83" xfId="1" applyFont="1" applyBorder="1" applyAlignment="1" applyProtection="1">
      <alignment horizontal="left" vertical="center"/>
    </xf>
    <xf numFmtId="0" fontId="2" fillId="0" borderId="60" xfId="1" applyFont="1" applyBorder="1" applyAlignment="1" applyProtection="1">
      <alignment horizontal="left" vertical="center"/>
    </xf>
    <xf numFmtId="0" fontId="9" fillId="0" borderId="84" xfId="1" applyFont="1" applyBorder="1" applyAlignment="1" applyProtection="1">
      <alignment horizontal="center" vertical="center"/>
    </xf>
    <xf numFmtId="0" fontId="9" fillId="0" borderId="85" xfId="1" applyFont="1" applyBorder="1" applyAlignment="1" applyProtection="1">
      <alignment horizontal="center" vertical="center"/>
    </xf>
    <xf numFmtId="165" fontId="3" fillId="0" borderId="64" xfId="1" applyNumberFormat="1" applyFont="1" applyBorder="1" applyAlignment="1" applyProtection="1">
      <alignment horizontal="center" vertical="center"/>
    </xf>
    <xf numFmtId="165" fontId="3" fillId="0" borderId="60" xfId="1" applyNumberFormat="1" applyFont="1" applyBorder="1" applyAlignment="1" applyProtection="1">
      <alignment horizontal="center" vertical="center"/>
    </xf>
    <xf numFmtId="165" fontId="3" fillId="0" borderId="65" xfId="1" applyNumberFormat="1" applyFont="1" applyBorder="1" applyAlignment="1" applyProtection="1">
      <alignment horizontal="center" vertical="center"/>
    </xf>
    <xf numFmtId="49" fontId="2" fillId="0" borderId="39" xfId="1" applyNumberFormat="1" applyFont="1" applyBorder="1" applyAlignment="1" applyProtection="1">
      <alignment horizontal="center" vertical="center"/>
    </xf>
    <xf numFmtId="49" fontId="2" fillId="0" borderId="40" xfId="1" applyNumberFormat="1" applyFont="1" applyBorder="1" applyAlignment="1" applyProtection="1">
      <alignment horizontal="center" vertical="center"/>
    </xf>
    <xf numFmtId="165" fontId="3" fillId="0" borderId="42" xfId="1" applyNumberFormat="1" applyFont="1" applyBorder="1" applyAlignment="1" applyProtection="1">
      <alignment horizontal="center" vertical="center"/>
    </xf>
    <xf numFmtId="165" fontId="3" fillId="0" borderId="39" xfId="1" applyNumberFormat="1" applyFont="1" applyBorder="1" applyAlignment="1" applyProtection="1">
      <alignment horizontal="center" vertical="center"/>
    </xf>
    <xf numFmtId="165" fontId="3" fillId="0" borderId="40" xfId="1" applyNumberFormat="1" applyFont="1" applyBorder="1" applyAlignment="1" applyProtection="1">
      <alignment horizontal="center" vertical="center"/>
    </xf>
    <xf numFmtId="0" fontId="2" fillId="0" borderId="49" xfId="1" applyFont="1" applyBorder="1" applyAlignment="1" applyProtection="1">
      <alignment horizontal="left" vertical="center"/>
    </xf>
    <xf numFmtId="0" fontId="2" fillId="0" borderId="50" xfId="1" applyFont="1" applyBorder="1" applyAlignment="1" applyProtection="1">
      <alignment horizontal="left" vertical="center"/>
    </xf>
    <xf numFmtId="0" fontId="2" fillId="0" borderId="51" xfId="1" applyFont="1" applyBorder="1" applyAlignment="1" applyProtection="1">
      <alignment horizontal="left" vertical="center"/>
    </xf>
    <xf numFmtId="0" fontId="2" fillId="0" borderId="57" xfId="1" applyFont="1" applyBorder="1" applyAlignment="1" applyProtection="1">
      <alignment horizontal="left" vertical="center"/>
    </xf>
    <xf numFmtId="0" fontId="2" fillId="0" borderId="12" xfId="1" applyFont="1" applyBorder="1" applyAlignment="1" applyProtection="1">
      <alignment horizontal="left" vertical="center"/>
    </xf>
    <xf numFmtId="0" fontId="2" fillId="0" borderId="58" xfId="1" applyFont="1" applyBorder="1" applyAlignment="1" applyProtection="1">
      <alignment horizontal="left" vertical="center"/>
    </xf>
    <xf numFmtId="49" fontId="2" fillId="0" borderId="39" xfId="1" applyNumberFormat="1" applyFont="1" applyBorder="1" applyAlignment="1" applyProtection="1">
      <alignment horizontal="left" vertical="center"/>
    </xf>
    <xf numFmtId="49" fontId="2" fillId="0" borderId="52" xfId="1" applyNumberFormat="1" applyFont="1" applyBorder="1" applyAlignment="1" applyProtection="1">
      <alignment horizontal="center" vertical="center"/>
    </xf>
    <xf numFmtId="49" fontId="2" fillId="0" borderId="53" xfId="1" applyNumberFormat="1" applyFont="1" applyBorder="1" applyAlignment="1" applyProtection="1">
      <alignment horizontal="center" vertical="center"/>
    </xf>
    <xf numFmtId="0" fontId="9" fillId="0" borderId="54" xfId="1" applyFont="1" applyBorder="1" applyAlignment="1" applyProtection="1">
      <alignment horizontal="center" vertical="center"/>
    </xf>
    <xf numFmtId="0" fontId="9" fillId="0" borderId="55" xfId="1" applyFont="1" applyBorder="1" applyAlignment="1" applyProtection="1">
      <alignment horizontal="center" vertical="center"/>
    </xf>
    <xf numFmtId="0" fontId="9" fillId="0" borderId="63" xfId="1" applyFont="1" applyBorder="1" applyAlignment="1" applyProtection="1">
      <alignment horizontal="center" vertical="center"/>
    </xf>
    <xf numFmtId="0" fontId="2" fillId="0" borderId="59" xfId="1" applyFont="1" applyBorder="1" applyAlignment="1" applyProtection="1">
      <alignment horizontal="left" vertical="center"/>
    </xf>
    <xf numFmtId="0" fontId="2" fillId="0" borderId="15" xfId="1" applyFont="1" applyBorder="1" applyAlignment="1" applyProtection="1">
      <alignment horizontal="left" vertical="center"/>
    </xf>
    <xf numFmtId="0" fontId="2" fillId="0" borderId="9" xfId="1" applyFont="1" applyBorder="1" applyAlignment="1" applyProtection="1">
      <alignment horizontal="left" vertical="center"/>
    </xf>
    <xf numFmtId="0" fontId="2" fillId="0" borderId="9" xfId="1" applyFont="1" applyBorder="1" applyAlignment="1" applyProtection="1">
      <alignment horizontal="center" vertical="center"/>
    </xf>
    <xf numFmtId="0" fontId="9" fillId="0" borderId="21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horizontal="center" vertical="center"/>
    </xf>
    <xf numFmtId="1" fontId="3" fillId="0" borderId="8" xfId="1" applyNumberFormat="1" applyFont="1" applyBorder="1" applyAlignment="1" applyProtection="1">
      <alignment horizontal="center" vertical="center"/>
    </xf>
    <xf numFmtId="1" fontId="3" fillId="0" borderId="9" xfId="1" applyNumberFormat="1" applyFont="1" applyBorder="1" applyAlignment="1" applyProtection="1">
      <alignment horizontal="center" vertical="center"/>
    </xf>
    <xf numFmtId="0" fontId="58" fillId="2" borderId="0" xfId="0" applyFont="1" applyFill="1" applyBorder="1" applyAlignment="1" applyProtection="1">
      <alignment horizontal="right" vertical="center"/>
    </xf>
    <xf numFmtId="0" fontId="1" fillId="0" borderId="0" xfId="127" applyFont="1" applyFill="1" applyBorder="1" applyAlignment="1" applyProtection="1">
      <alignment horizontal="left" vertical="center"/>
      <protection locked="0"/>
    </xf>
    <xf numFmtId="0" fontId="59" fillId="2" borderId="0" xfId="0" applyFont="1" applyFill="1" applyBorder="1" applyAlignment="1" applyProtection="1">
      <alignment horizontal="right" vertical="center"/>
    </xf>
    <xf numFmtId="0" fontId="8" fillId="0" borderId="15" xfId="1" applyFont="1" applyBorder="1" applyAlignment="1" applyProtection="1">
      <alignment horizontal="left" vertical="center"/>
    </xf>
    <xf numFmtId="0" fontId="8" fillId="0" borderId="9" xfId="1" applyFont="1" applyBorder="1" applyAlignment="1" applyProtection="1">
      <alignment horizontal="left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3" fillId="0" borderId="22" xfId="1" applyFont="1" applyBorder="1" applyAlignment="1" applyProtection="1">
      <alignment horizontal="center" vertical="center"/>
    </xf>
    <xf numFmtId="0" fontId="3" fillId="4" borderId="15" xfId="1" applyFont="1" applyFill="1" applyBorder="1" applyAlignment="1" applyProtection="1">
      <alignment horizontal="center" vertical="center" wrapText="1"/>
    </xf>
    <xf numFmtId="0" fontId="3" fillId="4" borderId="9" xfId="1" applyFont="1" applyFill="1" applyBorder="1" applyAlignment="1" applyProtection="1">
      <alignment horizontal="center" vertical="center" wrapText="1"/>
    </xf>
    <xf numFmtId="0" fontId="3" fillId="5" borderId="10" xfId="1" applyFont="1" applyFill="1" applyBorder="1" applyAlignment="1" applyProtection="1">
      <alignment horizontal="center" vertical="center" wrapText="1"/>
    </xf>
    <xf numFmtId="0" fontId="3" fillId="4" borderId="89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57" xfId="1" applyFont="1" applyFill="1" applyBorder="1" applyAlignment="1" applyProtection="1">
      <alignment horizontal="center" vertical="center" wrapText="1"/>
    </xf>
    <xf numFmtId="0" fontId="3" fillId="4" borderId="12" xfId="1" applyFont="1" applyFill="1" applyBorder="1" applyAlignment="1" applyProtection="1">
      <alignment horizontal="center" vertic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2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13" xfId="1" applyFont="1" applyFill="1" applyBorder="1" applyAlignment="1" applyProtection="1">
      <alignment horizontal="center" vertical="center" wrapText="1"/>
    </xf>
    <xf numFmtId="0" fontId="17" fillId="2" borderId="8" xfId="1" applyFont="1" applyFill="1" applyBorder="1" applyAlignment="1" applyProtection="1">
      <alignment horizontal="left" vertical="center"/>
    </xf>
    <xf numFmtId="0" fontId="17" fillId="2" borderId="9" xfId="1" applyFont="1" applyFill="1" applyBorder="1" applyAlignment="1" applyProtection="1">
      <alignment horizontal="left" vertical="center"/>
    </xf>
    <xf numFmtId="0" fontId="17" fillId="2" borderId="10" xfId="1" applyFont="1" applyFill="1" applyBorder="1" applyAlignment="1" applyProtection="1">
      <alignment horizontal="left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Font="1" applyFill="1" applyBorder="1" applyAlignment="1" applyProtection="1">
      <alignment horizontal="center"/>
    </xf>
    <xf numFmtId="0" fontId="1" fillId="2" borderId="3" xfId="1" applyFont="1" applyFill="1" applyBorder="1" applyAlignment="1" applyProtection="1">
      <alignment horizontal="center"/>
    </xf>
    <xf numFmtId="0" fontId="1" fillId="2" borderId="5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" fillId="2" borderId="6" xfId="1" applyFont="1" applyFill="1" applyBorder="1" applyAlignment="1" applyProtection="1">
      <alignment horizontal="center"/>
    </xf>
    <xf numFmtId="0" fontId="1" fillId="2" borderId="11" xfId="1" applyFont="1" applyFill="1" applyBorder="1" applyAlignment="1" applyProtection="1">
      <alignment horizontal="center"/>
    </xf>
    <xf numFmtId="0" fontId="1" fillId="2" borderId="12" xfId="1" applyFont="1" applyFill="1" applyBorder="1" applyAlignment="1" applyProtection="1">
      <alignment horizontal="center"/>
    </xf>
    <xf numFmtId="0" fontId="1" fillId="2" borderId="13" xfId="1" applyFont="1" applyFill="1" applyBorder="1" applyAlignment="1" applyProtection="1">
      <alignment horizontal="center"/>
    </xf>
    <xf numFmtId="0" fontId="16" fillId="2" borderId="24" xfId="1" applyFont="1" applyFill="1" applyBorder="1" applyAlignment="1" applyProtection="1">
      <alignment horizontal="center" vertical="center" wrapText="1"/>
    </xf>
    <xf numFmtId="0" fontId="17" fillId="2" borderId="24" xfId="1" applyFont="1" applyFill="1" applyBorder="1" applyAlignment="1" applyProtection="1">
      <alignment horizontal="left" vertical="center"/>
    </xf>
  </cellXfs>
  <cellStyles count="540">
    <cellStyle name="20% - Accent1" xfId="151"/>
    <cellStyle name="20% - Accent1 2" xfId="152"/>
    <cellStyle name="20% - Accent1 2 2" xfId="153"/>
    <cellStyle name="20% - Accent1 3" xfId="154"/>
    <cellStyle name="20% - Accent2" xfId="155"/>
    <cellStyle name="20% - Accent2 2" xfId="156"/>
    <cellStyle name="20% - Accent2 2 2" xfId="157"/>
    <cellStyle name="20% - Accent2 3" xfId="158"/>
    <cellStyle name="20% - Accent3" xfId="159"/>
    <cellStyle name="20% - Accent3 2" xfId="160"/>
    <cellStyle name="20% - Accent3 2 2" xfId="161"/>
    <cellStyle name="20% - Accent3 3" xfId="162"/>
    <cellStyle name="20% - Accent4" xfId="163"/>
    <cellStyle name="20% - Accent4 2" xfId="164"/>
    <cellStyle name="20% - Accent4 2 2" xfId="165"/>
    <cellStyle name="20% - Accent4 3" xfId="166"/>
    <cellStyle name="20% - Accent5" xfId="167"/>
    <cellStyle name="20% - Accent5 2" xfId="168"/>
    <cellStyle name="20% - Accent5 2 2" xfId="169"/>
    <cellStyle name="20% - Accent5 3" xfId="170"/>
    <cellStyle name="20% - Accent6" xfId="171"/>
    <cellStyle name="20% - Accent6 2" xfId="172"/>
    <cellStyle name="20% - Accent6 2 2" xfId="173"/>
    <cellStyle name="20% - Accent6 3" xfId="174"/>
    <cellStyle name="20% - Énfasis1 2" xfId="175"/>
    <cellStyle name="20% - Énfasis1 2 2" xfId="176"/>
    <cellStyle name="20% - Énfasis1 2 2 2" xfId="177"/>
    <cellStyle name="20% - Énfasis1 2 3" xfId="178"/>
    <cellStyle name="20% - Énfasis2 2" xfId="179"/>
    <cellStyle name="20% - Énfasis2 2 2" xfId="180"/>
    <cellStyle name="20% - Énfasis2 2 2 2" xfId="181"/>
    <cellStyle name="20% - Énfasis2 2 3" xfId="182"/>
    <cellStyle name="20% - Énfasis3 2" xfId="183"/>
    <cellStyle name="20% - Énfasis3 2 2" xfId="184"/>
    <cellStyle name="20% - Énfasis3 2 2 2" xfId="185"/>
    <cellStyle name="20% - Énfasis3 2 3" xfId="186"/>
    <cellStyle name="20% - Énfasis4 2" xfId="187"/>
    <cellStyle name="20% - Énfasis4 2 2" xfId="188"/>
    <cellStyle name="20% - Énfasis4 2 2 2" xfId="189"/>
    <cellStyle name="20% - Énfasis4 2 3" xfId="190"/>
    <cellStyle name="20% - Énfasis5 2" xfId="191"/>
    <cellStyle name="20% - Énfasis5 2 2" xfId="192"/>
    <cellStyle name="20% - Énfasis5 2 2 2" xfId="193"/>
    <cellStyle name="20% - Énfasis5 2 3" xfId="194"/>
    <cellStyle name="20% - Énfasis6 2" xfId="195"/>
    <cellStyle name="20% - Énfasis6 2 2" xfId="196"/>
    <cellStyle name="20% - Énfasis6 2 2 2" xfId="197"/>
    <cellStyle name="20% - Énfasis6 2 3" xfId="198"/>
    <cellStyle name="40% - Accent1" xfId="199"/>
    <cellStyle name="40% - Accent1 2" xfId="200"/>
    <cellStyle name="40% - Accent1 2 2" xfId="201"/>
    <cellStyle name="40% - Accent1 3" xfId="202"/>
    <cellStyle name="40% - Accent2" xfId="203"/>
    <cellStyle name="40% - Accent2 2" xfId="204"/>
    <cellStyle name="40% - Accent2 2 2" xfId="205"/>
    <cellStyle name="40% - Accent2 3" xfId="206"/>
    <cellStyle name="40% - Accent3" xfId="207"/>
    <cellStyle name="40% - Accent3 2" xfId="208"/>
    <cellStyle name="40% - Accent3 2 2" xfId="209"/>
    <cellStyle name="40% - Accent3 3" xfId="210"/>
    <cellStyle name="40% - Accent4" xfId="211"/>
    <cellStyle name="40% - Accent4 2" xfId="212"/>
    <cellStyle name="40% - Accent4 2 2" xfId="213"/>
    <cellStyle name="40% - Accent4 3" xfId="214"/>
    <cellStyle name="40% - Accent5" xfId="215"/>
    <cellStyle name="40% - Accent5 2" xfId="216"/>
    <cellStyle name="40% - Accent5 2 2" xfId="217"/>
    <cellStyle name="40% - Accent5 3" xfId="218"/>
    <cellStyle name="40% - Accent6" xfId="219"/>
    <cellStyle name="40% - Accent6 2" xfId="220"/>
    <cellStyle name="40% - Accent6 2 2" xfId="221"/>
    <cellStyle name="40% - Accent6 3" xfId="222"/>
    <cellStyle name="40% - Énfasis1 2" xfId="223"/>
    <cellStyle name="40% - Énfasis1 2 2" xfId="224"/>
    <cellStyle name="40% - Énfasis1 2 2 2" xfId="225"/>
    <cellStyle name="40% - Énfasis1 2 3" xfId="226"/>
    <cellStyle name="40% - Énfasis2 2" xfId="227"/>
    <cellStyle name="40% - Énfasis2 2 2" xfId="228"/>
    <cellStyle name="40% - Énfasis2 2 2 2" xfId="229"/>
    <cellStyle name="40% - Énfasis2 2 3" xfId="230"/>
    <cellStyle name="40% - Énfasis3 2" xfId="231"/>
    <cellStyle name="40% - Énfasis3 2 2" xfId="232"/>
    <cellStyle name="40% - Énfasis3 2 2 2" xfId="233"/>
    <cellStyle name="40% - Énfasis3 2 3" xfId="234"/>
    <cellStyle name="40% - Énfasis4 2" xfId="235"/>
    <cellStyle name="40% - Énfasis4 2 2" xfId="236"/>
    <cellStyle name="40% - Énfasis4 2 2 2" xfId="237"/>
    <cellStyle name="40% - Énfasis4 2 3" xfId="238"/>
    <cellStyle name="40% - Énfasis5 2" xfId="239"/>
    <cellStyle name="40% - Énfasis5 2 2" xfId="240"/>
    <cellStyle name="40% - Énfasis5 2 2 2" xfId="241"/>
    <cellStyle name="40% - Énfasis5 2 3" xfId="242"/>
    <cellStyle name="40% - Énfasis6 2" xfId="243"/>
    <cellStyle name="40% - Énfasis6 2 2" xfId="244"/>
    <cellStyle name="40% - Énfasis6 2 2 2" xfId="245"/>
    <cellStyle name="40% - Énfasis6 2 3" xfId="246"/>
    <cellStyle name="60% - Accent1" xfId="247"/>
    <cellStyle name="60% - Accent1 2" xfId="248"/>
    <cellStyle name="60% - Accent2" xfId="249"/>
    <cellStyle name="60% - Accent2 2" xfId="250"/>
    <cellStyle name="60% - Accent3" xfId="251"/>
    <cellStyle name="60% - Accent3 2" xfId="252"/>
    <cellStyle name="60% - Accent4" xfId="253"/>
    <cellStyle name="60% - Accent4 2" xfId="254"/>
    <cellStyle name="60% - Accent5" xfId="255"/>
    <cellStyle name="60% - Accent5 2" xfId="256"/>
    <cellStyle name="60% - Accent6" xfId="257"/>
    <cellStyle name="60% - Accent6 2" xfId="258"/>
    <cellStyle name="60% - Énfasis1 2" xfId="259"/>
    <cellStyle name="60% - Énfasis1 2 2" xfId="260"/>
    <cellStyle name="60% - Énfasis2 2" xfId="261"/>
    <cellStyle name="60% - Énfasis2 2 2" xfId="262"/>
    <cellStyle name="60% - Énfasis3 2" xfId="263"/>
    <cellStyle name="60% - Énfasis3 2 2" xfId="264"/>
    <cellStyle name="60% - Énfasis4 2" xfId="265"/>
    <cellStyle name="60% - Énfasis4 2 2" xfId="266"/>
    <cellStyle name="60% - Énfasis5 2" xfId="267"/>
    <cellStyle name="60% - Énfasis5 2 2" xfId="268"/>
    <cellStyle name="60% - Énfasis6 2" xfId="269"/>
    <cellStyle name="60% - Énfasis6 2 2" xfId="270"/>
    <cellStyle name="Accent1" xfId="271"/>
    <cellStyle name="Accent1 2" xfId="272"/>
    <cellStyle name="Accent2" xfId="273"/>
    <cellStyle name="Accent2 2" xfId="274"/>
    <cellStyle name="Accent3" xfId="275"/>
    <cellStyle name="Accent3 2" xfId="276"/>
    <cellStyle name="Accent4" xfId="277"/>
    <cellStyle name="Accent4 2" xfId="278"/>
    <cellStyle name="Accent5" xfId="279"/>
    <cellStyle name="Accent5 2" xfId="280"/>
    <cellStyle name="Accent6" xfId="281"/>
    <cellStyle name="Accent6 2" xfId="282"/>
    <cellStyle name="Bad" xfId="283"/>
    <cellStyle name="Bad 2" xfId="284"/>
    <cellStyle name="Buena 2" xfId="285"/>
    <cellStyle name="Buena 2 2" xfId="286"/>
    <cellStyle name="Calculation" xfId="287"/>
    <cellStyle name="Calculation 2" xfId="288"/>
    <cellStyle name="Cálculo 2" xfId="289"/>
    <cellStyle name="Cálculo 2 2" xfId="290"/>
    <cellStyle name="Celda de comprobación 2" xfId="291"/>
    <cellStyle name="Celda de comprobación 2 2" xfId="292"/>
    <cellStyle name="Celda vinculada 2" xfId="293"/>
    <cellStyle name="Celda vinculada 2 2" xfId="294"/>
    <cellStyle name="Check Cell" xfId="295"/>
    <cellStyle name="Check Cell 2" xfId="296"/>
    <cellStyle name="CIENTOS" xfId="297"/>
    <cellStyle name="CIENTOS 2D" xfId="298"/>
    <cellStyle name="CIENTOS 3D" xfId="299"/>
    <cellStyle name="CIENTOS 4D" xfId="300"/>
    <cellStyle name="CIENTOS_Acta 01 Sep15 a Oct 31_07 Rogelio" xfId="301"/>
    <cellStyle name="Comma" xfId="302"/>
    <cellStyle name="Comma [0]" xfId="303"/>
    <cellStyle name="Comma0" xfId="304"/>
    <cellStyle name="Comma0 - Modelo5" xfId="305"/>
    <cellStyle name="Comma1 - Modelo1" xfId="306"/>
    <cellStyle name="Curren - Modelo2" xfId="307"/>
    <cellStyle name="Curren - Modelo6" xfId="308"/>
    <cellStyle name="Currency" xfId="309"/>
    <cellStyle name="Currency [0]" xfId="310"/>
    <cellStyle name="Currency0" xfId="311"/>
    <cellStyle name="Date" xfId="312"/>
    <cellStyle name="Date - Modelo4" xfId="313"/>
    <cellStyle name="Encabezado 4 2" xfId="314"/>
    <cellStyle name="Encabezado 4 2 2" xfId="315"/>
    <cellStyle name="Énfasis1 2" xfId="316"/>
    <cellStyle name="Énfasis1 2 2" xfId="317"/>
    <cellStyle name="Énfasis2 2" xfId="318"/>
    <cellStyle name="Énfasis2 2 2" xfId="319"/>
    <cellStyle name="Énfasis3 2" xfId="320"/>
    <cellStyle name="Énfasis3 2 2" xfId="321"/>
    <cellStyle name="Énfasis4 2" xfId="322"/>
    <cellStyle name="Énfasis4 2 2" xfId="323"/>
    <cellStyle name="Énfasis5 2" xfId="324"/>
    <cellStyle name="Énfasis5 2 2" xfId="325"/>
    <cellStyle name="Énfasis6 2" xfId="326"/>
    <cellStyle name="Énfasis6 2 2" xfId="327"/>
    <cellStyle name="Entrada 2" xfId="328"/>
    <cellStyle name="Entrada 2 2" xfId="329"/>
    <cellStyle name="Estilo 1" xfId="330"/>
    <cellStyle name="Estilo 2" xfId="331"/>
    <cellStyle name="Estilo 3" xfId="332"/>
    <cellStyle name="Euro" xfId="7"/>
    <cellStyle name="Euro 2" xfId="333"/>
    <cellStyle name="Euro 2 2" xfId="334"/>
    <cellStyle name="Euro 3" xfId="335"/>
    <cellStyle name="Euro 4" xfId="336"/>
    <cellStyle name="Euro 5" xfId="337"/>
    <cellStyle name="Euro_ACTAS DE OBRA CONTRATO" xfId="338"/>
    <cellStyle name="Explanatory Text" xfId="339"/>
    <cellStyle name="Explanatory Text 2" xfId="340"/>
    <cellStyle name="F2" xfId="341"/>
    <cellStyle name="F3" xfId="342"/>
    <cellStyle name="F4" xfId="343"/>
    <cellStyle name="F5" xfId="344"/>
    <cellStyle name="F6" xfId="345"/>
    <cellStyle name="F7" xfId="346"/>
    <cellStyle name="F8" xfId="347"/>
    <cellStyle name="Fixed" xfId="348"/>
    <cellStyle name="Good" xfId="349"/>
    <cellStyle name="Good 2" xfId="350"/>
    <cellStyle name="Heading 1" xfId="351"/>
    <cellStyle name="Heading 1 2" xfId="352"/>
    <cellStyle name="Heading 1 3" xfId="353"/>
    <cellStyle name="Heading 2" xfId="354"/>
    <cellStyle name="Heading 2 2" xfId="355"/>
    <cellStyle name="Heading 2 3" xfId="356"/>
    <cellStyle name="Heading 3" xfId="357"/>
    <cellStyle name="Heading 3 2" xfId="358"/>
    <cellStyle name="Heading 4" xfId="359"/>
    <cellStyle name="Heading 4 2" xfId="360"/>
    <cellStyle name="Heading1" xfId="361"/>
    <cellStyle name="Heading2" xfId="362"/>
    <cellStyle name="Hipervínculo 2" xfId="8"/>
    <cellStyle name="Hipervínculo 2 2" xfId="9"/>
    <cellStyle name="Hipervínculo 2 3" xfId="10"/>
    <cellStyle name="Hipervínculo 2 4" xfId="11"/>
    <cellStyle name="Hipervínculo 3" xfId="12"/>
    <cellStyle name="Hipervínculo 3 2" xfId="13"/>
    <cellStyle name="Hipervínculo 4" xfId="14"/>
    <cellStyle name="Hipervínculo 4 2" xfId="15"/>
    <cellStyle name="Hipervínculo 4 3" xfId="16"/>
    <cellStyle name="Hipervínculo 5" xfId="17"/>
    <cellStyle name="Hipervínculo 5 2" xfId="18"/>
    <cellStyle name="Hipervínculo 6" xfId="19"/>
    <cellStyle name="Hipervínculo 6 2" xfId="20"/>
    <cellStyle name="Hipervínculo 7" xfId="21"/>
    <cellStyle name="Incorrecto 2" xfId="363"/>
    <cellStyle name="Incorrecto 2 2" xfId="364"/>
    <cellStyle name="Input" xfId="365"/>
    <cellStyle name="Input 2" xfId="366"/>
    <cellStyle name="Linked Cell" xfId="367"/>
    <cellStyle name="Linked Cell 2" xfId="368"/>
    <cellStyle name="MILE DE MILLONES" xfId="369"/>
    <cellStyle name="MILES" xfId="370"/>
    <cellStyle name="Millares [0] 2" xfId="371"/>
    <cellStyle name="Millares [0] 2 2" xfId="372"/>
    <cellStyle name="Millares [0] 2 2 2" xfId="373"/>
    <cellStyle name="Millares [0] 2 2 2 2" xfId="374"/>
    <cellStyle name="Millares [0] 2 3" xfId="375"/>
    <cellStyle name="Millares [0] 2 3 2" xfId="376"/>
    <cellStyle name="Millares [0] 2 3 2 2" xfId="377"/>
    <cellStyle name="Millares [0] 2 4" xfId="378"/>
    <cellStyle name="Millares [0] 2 4 2" xfId="379"/>
    <cellStyle name="Millares [0] 2 4 2 2" xfId="380"/>
    <cellStyle name="Millares [0] 2 5" xfId="381"/>
    <cellStyle name="Millares [0] 2 5 2" xfId="382"/>
    <cellStyle name="Millares [0] 2 5 2 2" xfId="383"/>
    <cellStyle name="Millares [0] 2 6" xfId="384"/>
    <cellStyle name="Millares [0] 2 6 2" xfId="385"/>
    <cellStyle name="Millares 10" xfId="386"/>
    <cellStyle name="Millares 11" xfId="387"/>
    <cellStyle name="Millares 12" xfId="388"/>
    <cellStyle name="Millares 13" xfId="389"/>
    <cellStyle name="Millares 14" xfId="390"/>
    <cellStyle name="Millares 15" xfId="391"/>
    <cellStyle name="Millares 2" xfId="392"/>
    <cellStyle name="Millares 2 2" xfId="393"/>
    <cellStyle name="Millares 2 2 2" xfId="394"/>
    <cellStyle name="Millares 2 2 2 2" xfId="395"/>
    <cellStyle name="Millares 2 2 3" xfId="396"/>
    <cellStyle name="Millares 3" xfId="397"/>
    <cellStyle name="Millares 3 2" xfId="398"/>
    <cellStyle name="Millares 3 2 2" xfId="399"/>
    <cellStyle name="Millares 3 2 2 2" xfId="400"/>
    <cellStyle name="Millares 4" xfId="401"/>
    <cellStyle name="Millares 5" xfId="402"/>
    <cellStyle name="Millares 6" xfId="403"/>
    <cellStyle name="Millares 7" xfId="404"/>
    <cellStyle name="Millares 8" xfId="405"/>
    <cellStyle name="Millares 9" xfId="406"/>
    <cellStyle name="MILLONES" xfId="407"/>
    <cellStyle name="Moneda 10" xfId="408"/>
    <cellStyle name="Moneda 11" xfId="409"/>
    <cellStyle name="Moneda 12" xfId="410"/>
    <cellStyle name="Moneda 13" xfId="411"/>
    <cellStyle name="Moneda 2" xfId="412"/>
    <cellStyle name="Moneda 3" xfId="413"/>
    <cellStyle name="Moneda 4" xfId="414"/>
    <cellStyle name="Moneda 5" xfId="415"/>
    <cellStyle name="Moneda 6" xfId="416"/>
    <cellStyle name="Moneda 7" xfId="417"/>
    <cellStyle name="Moneda 8" xfId="418"/>
    <cellStyle name="Moneda 9" xfId="419"/>
    <cellStyle name="Monetario0" xfId="420"/>
    <cellStyle name="Neutral 2" xfId="421"/>
    <cellStyle name="Neutral 2 2" xfId="422"/>
    <cellStyle name="Nïrmal_PROINVER" xfId="423"/>
    <cellStyle name="No. punto" xfId="424"/>
    <cellStyle name="Normal" xfId="0" builtinId="0"/>
    <cellStyle name="Normal 10" xfId="22"/>
    <cellStyle name="Normal 10 2" xfId="6"/>
    <cellStyle name="Normal 10 2 2" xfId="425"/>
    <cellStyle name="Normal 10 3" xfId="426"/>
    <cellStyle name="Normal 10 4" xfId="427"/>
    <cellStyle name="Normal 11" xfId="23"/>
    <cellStyle name="Normal 11 2" xfId="149"/>
    <cellStyle name="Normal 12" xfId="428"/>
    <cellStyle name="Normal 12 2" xfId="429"/>
    <cellStyle name="Normal 12 2 2" xfId="430"/>
    <cellStyle name="Normal 12 3" xfId="431"/>
    <cellStyle name="Normal 13" xfId="432"/>
    <cellStyle name="Normal 2" xfId="24"/>
    <cellStyle name="Normal 2 10" xfId="25"/>
    <cellStyle name="Normal 2 10 2" xfId="150"/>
    <cellStyle name="Normal 2 2" xfId="26"/>
    <cellStyle name="Normal 2 2 2" xfId="27"/>
    <cellStyle name="Normal 2 2 2 2" xfId="28"/>
    <cellStyle name="Normal 2 2 2 2 2" xfId="433"/>
    <cellStyle name="Normal 2 2 2 2 3" xfId="434"/>
    <cellStyle name="Normal 2 2 2 3" xfId="29"/>
    <cellStyle name="Normal 2 2 2 3 2" xfId="435"/>
    <cellStyle name="Normal 2 2 2 3 3" xfId="436"/>
    <cellStyle name="Normal 2 2 2 4" xfId="30"/>
    <cellStyle name="Normal 2 2 2 4 2" xfId="31"/>
    <cellStyle name="Normal 2 2 2 5" xfId="32"/>
    <cellStyle name="Normal 2 2 2 5 2" xfId="33"/>
    <cellStyle name="Normal 2 2 2 6" xfId="34"/>
    <cellStyle name="Normal 2 2 3" xfId="35"/>
    <cellStyle name="Normal 2 2 3 2" xfId="36"/>
    <cellStyle name="Normal 2 2 3 3" xfId="437"/>
    <cellStyle name="Normal 2 2 3 3 2" xfId="438"/>
    <cellStyle name="Normal 2 2 4" xfId="37"/>
    <cellStyle name="Normal 2 2 4 2" xfId="38"/>
    <cellStyle name="Normal 2 2 4 2 2" xfId="39"/>
    <cellStyle name="Normal 2 2 4 3" xfId="439"/>
    <cellStyle name="Normal 2 2 4 3 2" xfId="440"/>
    <cellStyle name="Normal 2 2 5" xfId="40"/>
    <cellStyle name="Normal 2 2 5 2" xfId="441"/>
    <cellStyle name="Normal 2 2 6" xfId="442"/>
    <cellStyle name="Normal 2 3" xfId="41"/>
    <cellStyle name="Normal 2 3 10" xfId="42"/>
    <cellStyle name="Normal 2 3 10 2" xfId="43"/>
    <cellStyle name="Normal 2 3 10 2 2" xfId="44"/>
    <cellStyle name="Normal 2 3 11" xfId="45"/>
    <cellStyle name="Normal 2 3 12" xfId="46"/>
    <cellStyle name="Normal 2 3 13" xfId="47"/>
    <cellStyle name="Normal 2 3 14" xfId="48"/>
    <cellStyle name="Normal 2 3 15" xfId="49"/>
    <cellStyle name="Normal 2 3 16" xfId="50"/>
    <cellStyle name="Normal 2 3 17" xfId="51"/>
    <cellStyle name="Normal 2 3 17 2" xfId="52"/>
    <cellStyle name="Normal 2 3 17 3" xfId="53"/>
    <cellStyle name="Normal 2 3 18" xfId="54"/>
    <cellStyle name="Normal 2 3 2" xfId="55"/>
    <cellStyle name="Normal 2 3 3" xfId="2"/>
    <cellStyle name="Normal 2 3 3 2" xfId="56"/>
    <cellStyle name="Normal 2 3 4" xfId="57"/>
    <cellStyle name="Normal 2 3 5" xfId="58"/>
    <cellStyle name="Normal 2 3 5 2" xfId="59"/>
    <cellStyle name="Normal 2 3 5 2 2" xfId="60"/>
    <cellStyle name="Normal 2 3 5 2 2 2" xfId="61"/>
    <cellStyle name="Normal 2 3 5 3" xfId="62"/>
    <cellStyle name="Normal 2 3 5 4" xfId="63"/>
    <cellStyle name="Normal 2 3 5 5" xfId="64"/>
    <cellStyle name="Normal 2 3 5 6" xfId="65"/>
    <cellStyle name="Normal 2 3 5 7" xfId="66"/>
    <cellStyle name="Normal 2 3 5 7 2" xfId="67"/>
    <cellStyle name="Normal 2 3 5 7 2 2" xfId="68"/>
    <cellStyle name="Normal 2 3 5 7 2 2 2" xfId="69"/>
    <cellStyle name="Normal 2 3 5 7 2 2 3" xfId="70"/>
    <cellStyle name="Normal 2 3 5 7 3" xfId="71"/>
    <cellStyle name="Normal 2 3 5 7 4" xfId="72"/>
    <cellStyle name="Normal 2 3 5 7 5" xfId="73"/>
    <cellStyle name="Normal 2 3 5 7 6" xfId="74"/>
    <cellStyle name="Normal 2 3 5 7 7" xfId="75"/>
    <cellStyle name="Normal 2 3 5 7 8" xfId="76"/>
    <cellStyle name="Normal 2 3 5 7 8 2" xfId="77"/>
    <cellStyle name="Normal 2 3 5 7 8 3" xfId="78"/>
    <cellStyle name="Normal 2 3 5 7 8 4" xfId="79"/>
    <cellStyle name="Normal 2 3 5 7 8 4 2" xfId="80"/>
    <cellStyle name="Normal 2 3 5 7 8 4 3" xfId="81"/>
    <cellStyle name="Normal 2 3 5 7 8 4 3 2" xfId="82"/>
    <cellStyle name="Normal 2 3 5 7 8 4 3 3" xfId="83"/>
    <cellStyle name="Normal 2 3 5 7 8 4 3 3 2" xfId="84"/>
    <cellStyle name="Normal 2 3 5 7 8 4 4" xfId="85"/>
    <cellStyle name="Normal 2 3 6" xfId="86"/>
    <cellStyle name="Normal 2 3 7" xfId="87"/>
    <cellStyle name="Normal 2 3 8" xfId="88"/>
    <cellStyle name="Normal 2 3 9" xfId="89"/>
    <cellStyle name="Normal 2 4" xfId="3"/>
    <cellStyle name="Normal 2 4 2" xfId="90"/>
    <cellStyle name="Normal 2 4 3" xfId="91"/>
    <cellStyle name="Normal 2 4 4" xfId="92"/>
    <cellStyle name="Normal 2 5" xfId="93"/>
    <cellStyle name="Normal 2 5 2" xfId="94"/>
    <cellStyle name="Normal 2 5 2 2" xfId="95"/>
    <cellStyle name="Normal 2 6" xfId="96"/>
    <cellStyle name="Normal 2 6 2" xfId="97"/>
    <cellStyle name="Normal 2 6 2 2" xfId="98"/>
    <cellStyle name="Normal 2 6 3" xfId="99"/>
    <cellStyle name="Normal 2 6 3 2" xfId="100"/>
    <cellStyle name="Normal 2 6 3 2 2" xfId="101"/>
    <cellStyle name="Normal 2 6 3 2 3" xfId="102"/>
    <cellStyle name="Normal 2 6 3 2 3 2" xfId="103"/>
    <cellStyle name="Normal 2 6 3 2 3 2 2" xfId="104"/>
    <cellStyle name="Normal 2 6 3 2 4" xfId="105"/>
    <cellStyle name="Normal 2 6 3 2 4 2" xfId="106"/>
    <cellStyle name="Normal 2 6 4" xfId="107"/>
    <cellStyle name="Normal 2 6 5" xfId="108"/>
    <cellStyle name="Normal 2 6 5 2" xfId="109"/>
    <cellStyle name="Normal 2 6 6" xfId="110"/>
    <cellStyle name="Normal 2 6 7" xfId="111"/>
    <cellStyle name="Normal 2 6 7 2" xfId="112"/>
    <cellStyle name="Normal 2 6 7 3" xfId="113"/>
    <cellStyle name="Normal 2 6 8" xfId="114"/>
    <cellStyle name="Normal 2 6 8 2" xfId="115"/>
    <cellStyle name="Normal 2 6 8 2 2" xfId="116"/>
    <cellStyle name="Normal 2 6 8 2 3" xfId="117"/>
    <cellStyle name="Normal 2 6 8 2 4" xfId="118"/>
    <cellStyle name="Normal 2 6 8 3" xfId="119"/>
    <cellStyle name="Normal 2 7" xfId="120"/>
    <cellStyle name="Normal 2 7 2" xfId="121"/>
    <cellStyle name="Normal 2 7 3" xfId="122"/>
    <cellStyle name="Normal 2 7 4" xfId="123"/>
    <cellStyle name="Normal 2 8" xfId="124"/>
    <cellStyle name="Normal 2 8 2" xfId="443"/>
    <cellStyle name="Normal 2 8 2 2" xfId="444"/>
    <cellStyle name="Normal 2 8 3" xfId="445"/>
    <cellStyle name="Normal 2 9" xfId="125"/>
    <cellStyle name="Normal 2 9 2" xfId="446"/>
    <cellStyle name="Normal 2 9 2 2" xfId="447"/>
    <cellStyle name="Normal 2 9 3" xfId="448"/>
    <cellStyle name="Normal 2_138-09" xfId="449"/>
    <cellStyle name="Normal 3" xfId="126"/>
    <cellStyle name="Normal 3 2" xfId="127"/>
    <cellStyle name="Normal 3 3" xfId="128"/>
    <cellStyle name="Normal 3 3 2" xfId="450"/>
    <cellStyle name="Normal 3 3 2 2" xfId="451"/>
    <cellStyle name="Normal 3 3 3" xfId="452"/>
    <cellStyle name="Normal 3 4" xfId="453"/>
    <cellStyle name="Normal 3 5" xfId="454"/>
    <cellStyle name="Normal 3 5 2" xfId="455"/>
    <cellStyle name="Normal 3 6" xfId="456"/>
    <cellStyle name="Normal 3_003-10" xfId="457"/>
    <cellStyle name="Normal 4" xfId="1"/>
    <cellStyle name="Normal 4 2" xfId="130"/>
    <cellStyle name="Normal 4 2 2" xfId="458"/>
    <cellStyle name="Normal 4 3" xfId="129"/>
    <cellStyle name="Normal 4 3 2" xfId="459"/>
    <cellStyle name="Normal 4 4" xfId="460"/>
    <cellStyle name="Normal 5" xfId="131"/>
    <cellStyle name="Normal 5 2" xfId="461"/>
    <cellStyle name="Normal 5 3" xfId="462"/>
    <cellStyle name="Normal 5 4" xfId="463"/>
    <cellStyle name="Normal 5 5" xfId="464"/>
    <cellStyle name="Normal 5 6" xfId="4"/>
    <cellStyle name="Normal 6" xfId="132"/>
    <cellStyle name="Normal 6 2" xfId="133"/>
    <cellStyle name="Normal 6 2 2" xfId="134"/>
    <cellStyle name="Normal 6 2 2 2" xfId="465"/>
    <cellStyle name="Normal 6 2 3" xfId="466"/>
    <cellStyle name="Normal 6 3" xfId="135"/>
    <cellStyle name="Normal 6 3 2" xfId="467"/>
    <cellStyle name="Normal 6 3 2 2" xfId="468"/>
    <cellStyle name="Normal 6 3 3" xfId="469"/>
    <cellStyle name="Normal 6 4" xfId="470"/>
    <cellStyle name="Normal 6 4 2" xfId="471"/>
    <cellStyle name="Normal 6 4 2 2" xfId="472"/>
    <cellStyle name="Normal 6 4 3" xfId="473"/>
    <cellStyle name="Normal 7" xfId="136"/>
    <cellStyle name="Normal 7 2" xfId="474"/>
    <cellStyle name="Normal 7 2 2" xfId="475"/>
    <cellStyle name="Normal 7 3" xfId="476"/>
    <cellStyle name="Normal 8" xfId="137"/>
    <cellStyle name="Normal 8 2" xfId="138"/>
    <cellStyle name="Normal 8 2 2" xfId="477"/>
    <cellStyle name="Normal 8 3" xfId="139"/>
    <cellStyle name="Normal 8 4" xfId="140"/>
    <cellStyle name="Normal 8 4 2" xfId="141"/>
    <cellStyle name="Normal 8 5" xfId="142"/>
    <cellStyle name="Normal 8 6" xfId="143"/>
    <cellStyle name="Normal 9" xfId="144"/>
    <cellStyle name="Normal 9 2" xfId="478"/>
    <cellStyle name="Normal 9 2 2" xfId="479"/>
    <cellStyle name="Normal 9 3" xfId="480"/>
    <cellStyle name="Normal_Grad. Lim. Auto 1-4" xfId="5"/>
    <cellStyle name="Notas 2" xfId="481"/>
    <cellStyle name="Notas 2 2" xfId="482"/>
    <cellStyle name="Note" xfId="483"/>
    <cellStyle name="Output" xfId="484"/>
    <cellStyle name="Output 2" xfId="485"/>
    <cellStyle name="Percen - Modelo3" xfId="486"/>
    <cellStyle name="Percent" xfId="487"/>
    <cellStyle name="Porcentaje 2" xfId="488"/>
    <cellStyle name="Porcentaje 3" xfId="489"/>
    <cellStyle name="Porcentaje 4" xfId="490"/>
    <cellStyle name="Porcentaje 4 2" xfId="491"/>
    <cellStyle name="Porcentaje 4 2 2" xfId="492"/>
    <cellStyle name="Porcentaje 4 3" xfId="493"/>
    <cellStyle name="Porcentaje 5" xfId="494"/>
    <cellStyle name="Porcentaje 5 2" xfId="495"/>
    <cellStyle name="Porcentaje 6" xfId="496"/>
    <cellStyle name="Porcentaje 7" xfId="497"/>
    <cellStyle name="Porcentual 2" xfId="145"/>
    <cellStyle name="Porcentual 2 2" xfId="498"/>
    <cellStyle name="Porcentual 2 2 2" xfId="499"/>
    <cellStyle name="Porcentual 2 2 3" xfId="500"/>
    <cellStyle name="Porcentual 2 2 4" xfId="501"/>
    <cellStyle name="Porcentual 2 2 5" xfId="502"/>
    <cellStyle name="Porcentual 2 2 5 2" xfId="503"/>
    <cellStyle name="Porcentual 2 2 6" xfId="504"/>
    <cellStyle name="Porcentual 2 3" xfId="505"/>
    <cellStyle name="Porcentual 2 4" xfId="506"/>
    <cellStyle name="Porcentual 2 5" xfId="507"/>
    <cellStyle name="Porcentual 2 6" xfId="508"/>
    <cellStyle name="Porcentual 2 7" xfId="509"/>
    <cellStyle name="Porcentual 2 8" xfId="510"/>
    <cellStyle name="Porcentual 2 8 2" xfId="511"/>
    <cellStyle name="Porcentual 2 8 2 2" xfId="512"/>
    <cellStyle name="Porcentual 2 8 3" xfId="513"/>
    <cellStyle name="Porcentual 2 9" xfId="514"/>
    <cellStyle name="Porcentual 2 9 2" xfId="515"/>
    <cellStyle name="Porcentual 2 9 2 2" xfId="516"/>
    <cellStyle name="Porcentual 2 9 3" xfId="517"/>
    <cellStyle name="Porcentual 3" xfId="146"/>
    <cellStyle name="Porcentual 3 2" xfId="147"/>
    <cellStyle name="Porcentual 3 2 2" xfId="518"/>
    <cellStyle name="Porcentual 3 3" xfId="519"/>
    <cellStyle name="Porcentual 4" xfId="148"/>
    <cellStyle name="resaltado" xfId="520"/>
    <cellStyle name="Salida 2" xfId="521"/>
    <cellStyle name="Salida 2 2" xfId="522"/>
    <cellStyle name="Texto de advertencia 2" xfId="523"/>
    <cellStyle name="Texto de advertencia 2 2" xfId="524"/>
    <cellStyle name="Texto explicativo 2" xfId="525"/>
    <cellStyle name="Texto explicativo 2 2" xfId="526"/>
    <cellStyle name="Title" xfId="527"/>
    <cellStyle name="Title 2" xfId="528"/>
    <cellStyle name="Título 1 2" xfId="529"/>
    <cellStyle name="Título 1 2 2" xfId="530"/>
    <cellStyle name="Título 2 2" xfId="531"/>
    <cellStyle name="Título 2 2 2" xfId="532"/>
    <cellStyle name="Título 3 2" xfId="533"/>
    <cellStyle name="Título 3 2 2" xfId="534"/>
    <cellStyle name="Título 4" xfId="535"/>
    <cellStyle name="Título 4 2" xfId="536"/>
    <cellStyle name="Total 2" xfId="537"/>
    <cellStyle name="Warning Text" xfId="538"/>
    <cellStyle name="Warning Text 2" xfId="5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3</xdr:col>
      <xdr:colOff>152399</xdr:colOff>
      <xdr:row>3</xdr:row>
      <xdr:rowOff>190499</xdr:rowOff>
    </xdr:to>
    <xdr:pic>
      <xdr:nvPicPr>
        <xdr:cNvPr id="12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23899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1.%20Formatos%20de%20Informe\7.%20Petreos\Concreto\Agregado%20Fino\Agregado%20fin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Formatos%20de%20informe\8.%20Materiales%20Granulares%20oct\Materiales%20Granulares\Materiales%20Granulares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20.%20PRO-L-FM-020%20(INV-223-13)%20Gs%20Gru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  <cell r="V50" t="str">
            <v>--</v>
          </cell>
          <cell r="W50">
            <v>0</v>
          </cell>
          <cell r="X50">
            <v>0</v>
          </cell>
        </row>
      </sheetData>
      <sheetData sheetId="1">
        <row r="6">
          <cell r="E6">
            <v>0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/>
      <sheetData sheetId="7">
        <row r="47">
          <cell r="H47" t="str">
            <v>--</v>
          </cell>
        </row>
      </sheetData>
      <sheetData sheetId="8">
        <row r="47">
          <cell r="C47" t="str">
            <v>--</v>
          </cell>
        </row>
      </sheetData>
      <sheetData sheetId="9">
        <row r="29">
          <cell r="D29" t="str">
            <v>--</v>
          </cell>
        </row>
      </sheetData>
      <sheetData sheetId="10">
        <row r="27">
          <cell r="C27" t="str">
            <v>--</v>
          </cell>
        </row>
      </sheetData>
      <sheetData sheetId="11"/>
      <sheetData sheetId="12"/>
      <sheetData sheetId="13"/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"/>
      <sheetName val="Lavado tamiz N°200"/>
      <sheetName val="Desgaste "/>
      <sheetName val="Microdeval "/>
      <sheetName val="10% De Finos"/>
      <sheetName val="Solidez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2"/>
      <sheetName val="Hoja1"/>
    </sheetNames>
    <sheetDataSet>
      <sheetData sheetId="0"/>
      <sheetData sheetId="1">
        <row r="8">
          <cell r="E8" t="str">
            <v/>
          </cell>
        </row>
      </sheetData>
      <sheetData sheetId="2"/>
      <sheetData sheetId="3">
        <row r="20">
          <cell r="O20" t="str">
            <v/>
          </cell>
        </row>
      </sheetData>
      <sheetData sheetId="4">
        <row r="15">
          <cell r="Y15" t="str">
            <v/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5">
        <row r="17">
          <cell r="H17" t="str">
            <v/>
          </cell>
        </row>
        <row r="18">
          <cell r="H18" t="str">
            <v/>
          </cell>
        </row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6">
        <row r="27">
          <cell r="U27" t="str">
            <v/>
          </cell>
        </row>
        <row r="36">
          <cell r="U36">
            <v>0</v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7">
        <row r="24">
          <cell r="G24" t="str">
            <v/>
          </cell>
        </row>
        <row r="28">
          <cell r="G28" t="str">
            <v/>
          </cell>
        </row>
      </sheetData>
      <sheetData sheetId="8">
        <row r="23">
          <cell r="G23" t="str">
            <v/>
          </cell>
        </row>
        <row r="29">
          <cell r="G29" t="str">
            <v>--</v>
          </cell>
        </row>
      </sheetData>
      <sheetData sheetId="9">
        <row r="21">
          <cell r="J21" t="str">
            <v/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>
        <row r="20">
          <cell r="I20" t="str">
            <v/>
          </cell>
          <cell r="R20" t="str">
            <v/>
          </cell>
        </row>
        <row r="38">
          <cell r="J38" t="str">
            <v/>
          </cell>
          <cell r="AE38" t="str">
            <v/>
          </cell>
        </row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1">
        <row r="24">
          <cell r="R24" t="str">
            <v xml:space="preserve"> </v>
          </cell>
        </row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2">
        <row r="33">
          <cell r="J33" t="str">
            <v/>
          </cell>
        </row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117">
          <cell r="AL117" t="str">
            <v>--</v>
          </cell>
          <cell r="AN117" t="str">
            <v>--</v>
          </cell>
          <cell r="AP117" t="str">
            <v>--</v>
          </cell>
        </row>
      </sheetData>
      <sheetData sheetId="14">
        <row r="45">
          <cell r="H45" t="str">
            <v/>
          </cell>
        </row>
        <row r="47">
          <cell r="H47" t="str">
            <v/>
          </cell>
        </row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5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 xml:space="preserve">VARGAS PABLO 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223-13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06"/>
  <sheetViews>
    <sheetView showGridLines="0" tabSelected="1" view="pageBreakPreview" zoomScaleSheetLayoutView="100" workbookViewId="0">
      <selection activeCell="E4" sqref="E4:X4"/>
    </sheetView>
  </sheetViews>
  <sheetFormatPr baseColWidth="10" defaultColWidth="11.5703125" defaultRowHeight="12"/>
  <cols>
    <col min="1" max="1" width="3.28515625" style="2" customWidth="1"/>
    <col min="2" max="2" width="3.140625" style="2" customWidth="1"/>
    <col min="3" max="3" width="4" style="2" customWidth="1"/>
    <col min="4" max="4" width="4.42578125" style="2" customWidth="1"/>
    <col min="5" max="5" width="4.28515625" style="2" customWidth="1"/>
    <col min="6" max="6" width="3.42578125" style="2" customWidth="1"/>
    <col min="7" max="7" width="3" style="2" customWidth="1"/>
    <col min="8" max="8" width="1.85546875" style="2" customWidth="1"/>
    <col min="9" max="12" width="3" style="2" customWidth="1"/>
    <col min="13" max="13" width="1.5703125" style="2" customWidth="1"/>
    <col min="14" max="14" width="2" style="2" customWidth="1"/>
    <col min="15" max="15" width="3" style="2" customWidth="1"/>
    <col min="16" max="16" width="2.28515625" style="2" customWidth="1"/>
    <col min="17" max="17" width="3.5703125" style="2" customWidth="1"/>
    <col min="18" max="18" width="4.42578125" style="2" customWidth="1"/>
    <col min="19" max="19" width="4.85546875" style="2" customWidth="1"/>
    <col min="20" max="20" width="2.28515625" style="2" customWidth="1"/>
    <col min="21" max="21" width="6.85546875" style="2" customWidth="1"/>
    <col min="22" max="22" width="5" style="2" customWidth="1"/>
    <col min="23" max="23" width="6.140625" style="2" customWidth="1"/>
    <col min="24" max="24" width="13.7109375" style="99" customWidth="1"/>
    <col min="25" max="25" width="12.28515625" style="100" hidden="1" customWidth="1"/>
    <col min="26" max="26" width="11.5703125" style="2" hidden="1" customWidth="1"/>
    <col min="27" max="27" width="17.85546875" style="99" hidden="1" customWidth="1"/>
    <col min="28" max="28" width="21.42578125" style="99" hidden="1" customWidth="1"/>
    <col min="29" max="29" width="16.5703125" style="99" hidden="1" customWidth="1"/>
    <col min="30" max="30" width="17.85546875" style="99" hidden="1" customWidth="1"/>
    <col min="31" max="31" width="21.42578125" style="99" hidden="1" customWidth="1"/>
    <col min="32" max="33" width="16.5703125" style="99" hidden="1" customWidth="1"/>
    <col min="34" max="258" width="11.5703125" style="2"/>
    <col min="259" max="263" width="3.28515625" style="2" customWidth="1"/>
    <col min="264" max="275" width="3" style="2" customWidth="1"/>
    <col min="276" max="276" width="4.140625" style="2" customWidth="1"/>
    <col min="277" max="277" width="4.85546875" style="2" customWidth="1"/>
    <col min="278" max="281" width="3.28515625" style="2" customWidth="1"/>
    <col min="282" max="282" width="8" style="2" customWidth="1"/>
    <col min="283" max="284" width="10.140625" style="2" customWidth="1"/>
    <col min="285" max="514" width="11.5703125" style="2"/>
    <col min="515" max="519" width="3.28515625" style="2" customWidth="1"/>
    <col min="520" max="531" width="3" style="2" customWidth="1"/>
    <col min="532" max="532" width="4.140625" style="2" customWidth="1"/>
    <col min="533" max="533" width="4.85546875" style="2" customWidth="1"/>
    <col min="534" max="537" width="3.28515625" style="2" customWidth="1"/>
    <col min="538" max="538" width="8" style="2" customWidth="1"/>
    <col min="539" max="540" width="10.140625" style="2" customWidth="1"/>
    <col min="541" max="770" width="11.5703125" style="2"/>
    <col min="771" max="775" width="3.28515625" style="2" customWidth="1"/>
    <col min="776" max="787" width="3" style="2" customWidth="1"/>
    <col min="788" max="788" width="4.140625" style="2" customWidth="1"/>
    <col min="789" max="789" width="4.85546875" style="2" customWidth="1"/>
    <col min="790" max="793" width="3.28515625" style="2" customWidth="1"/>
    <col min="794" max="794" width="8" style="2" customWidth="1"/>
    <col min="795" max="796" width="10.140625" style="2" customWidth="1"/>
    <col min="797" max="1026" width="11.5703125" style="2"/>
    <col min="1027" max="1031" width="3.28515625" style="2" customWidth="1"/>
    <col min="1032" max="1043" width="3" style="2" customWidth="1"/>
    <col min="1044" max="1044" width="4.140625" style="2" customWidth="1"/>
    <col min="1045" max="1045" width="4.85546875" style="2" customWidth="1"/>
    <col min="1046" max="1049" width="3.28515625" style="2" customWidth="1"/>
    <col min="1050" max="1050" width="8" style="2" customWidth="1"/>
    <col min="1051" max="1052" width="10.140625" style="2" customWidth="1"/>
    <col min="1053" max="1282" width="11.5703125" style="2"/>
    <col min="1283" max="1287" width="3.28515625" style="2" customWidth="1"/>
    <col min="1288" max="1299" width="3" style="2" customWidth="1"/>
    <col min="1300" max="1300" width="4.140625" style="2" customWidth="1"/>
    <col min="1301" max="1301" width="4.85546875" style="2" customWidth="1"/>
    <col min="1302" max="1305" width="3.28515625" style="2" customWidth="1"/>
    <col min="1306" max="1306" width="8" style="2" customWidth="1"/>
    <col min="1307" max="1308" width="10.140625" style="2" customWidth="1"/>
    <col min="1309" max="1538" width="11.5703125" style="2"/>
    <col min="1539" max="1543" width="3.28515625" style="2" customWidth="1"/>
    <col min="1544" max="1555" width="3" style="2" customWidth="1"/>
    <col min="1556" max="1556" width="4.140625" style="2" customWidth="1"/>
    <col min="1557" max="1557" width="4.85546875" style="2" customWidth="1"/>
    <col min="1558" max="1561" width="3.28515625" style="2" customWidth="1"/>
    <col min="1562" max="1562" width="8" style="2" customWidth="1"/>
    <col min="1563" max="1564" width="10.140625" style="2" customWidth="1"/>
    <col min="1565" max="1794" width="11.5703125" style="2"/>
    <col min="1795" max="1799" width="3.28515625" style="2" customWidth="1"/>
    <col min="1800" max="1811" width="3" style="2" customWidth="1"/>
    <col min="1812" max="1812" width="4.140625" style="2" customWidth="1"/>
    <col min="1813" max="1813" width="4.85546875" style="2" customWidth="1"/>
    <col min="1814" max="1817" width="3.28515625" style="2" customWidth="1"/>
    <col min="1818" max="1818" width="8" style="2" customWidth="1"/>
    <col min="1819" max="1820" width="10.140625" style="2" customWidth="1"/>
    <col min="1821" max="2050" width="11.5703125" style="2"/>
    <col min="2051" max="2055" width="3.28515625" style="2" customWidth="1"/>
    <col min="2056" max="2067" width="3" style="2" customWidth="1"/>
    <col min="2068" max="2068" width="4.140625" style="2" customWidth="1"/>
    <col min="2069" max="2069" width="4.85546875" style="2" customWidth="1"/>
    <col min="2070" max="2073" width="3.28515625" style="2" customWidth="1"/>
    <col min="2074" max="2074" width="8" style="2" customWidth="1"/>
    <col min="2075" max="2076" width="10.140625" style="2" customWidth="1"/>
    <col min="2077" max="2306" width="11.5703125" style="2"/>
    <col min="2307" max="2311" width="3.28515625" style="2" customWidth="1"/>
    <col min="2312" max="2323" width="3" style="2" customWidth="1"/>
    <col min="2324" max="2324" width="4.140625" style="2" customWidth="1"/>
    <col min="2325" max="2325" width="4.85546875" style="2" customWidth="1"/>
    <col min="2326" max="2329" width="3.28515625" style="2" customWidth="1"/>
    <col min="2330" max="2330" width="8" style="2" customWidth="1"/>
    <col min="2331" max="2332" width="10.140625" style="2" customWidth="1"/>
    <col min="2333" max="2562" width="11.5703125" style="2"/>
    <col min="2563" max="2567" width="3.28515625" style="2" customWidth="1"/>
    <col min="2568" max="2579" width="3" style="2" customWidth="1"/>
    <col min="2580" max="2580" width="4.140625" style="2" customWidth="1"/>
    <col min="2581" max="2581" width="4.85546875" style="2" customWidth="1"/>
    <col min="2582" max="2585" width="3.28515625" style="2" customWidth="1"/>
    <col min="2586" max="2586" width="8" style="2" customWidth="1"/>
    <col min="2587" max="2588" width="10.140625" style="2" customWidth="1"/>
    <col min="2589" max="2818" width="11.5703125" style="2"/>
    <col min="2819" max="2823" width="3.28515625" style="2" customWidth="1"/>
    <col min="2824" max="2835" width="3" style="2" customWidth="1"/>
    <col min="2836" max="2836" width="4.140625" style="2" customWidth="1"/>
    <col min="2837" max="2837" width="4.85546875" style="2" customWidth="1"/>
    <col min="2838" max="2841" width="3.28515625" style="2" customWidth="1"/>
    <col min="2842" max="2842" width="8" style="2" customWidth="1"/>
    <col min="2843" max="2844" width="10.140625" style="2" customWidth="1"/>
    <col min="2845" max="3074" width="11.5703125" style="2"/>
    <col min="3075" max="3079" width="3.28515625" style="2" customWidth="1"/>
    <col min="3080" max="3091" width="3" style="2" customWidth="1"/>
    <col min="3092" max="3092" width="4.140625" style="2" customWidth="1"/>
    <col min="3093" max="3093" width="4.85546875" style="2" customWidth="1"/>
    <col min="3094" max="3097" width="3.28515625" style="2" customWidth="1"/>
    <col min="3098" max="3098" width="8" style="2" customWidth="1"/>
    <col min="3099" max="3100" width="10.140625" style="2" customWidth="1"/>
    <col min="3101" max="3330" width="11.5703125" style="2"/>
    <col min="3331" max="3335" width="3.28515625" style="2" customWidth="1"/>
    <col min="3336" max="3347" width="3" style="2" customWidth="1"/>
    <col min="3348" max="3348" width="4.140625" style="2" customWidth="1"/>
    <col min="3349" max="3349" width="4.85546875" style="2" customWidth="1"/>
    <col min="3350" max="3353" width="3.28515625" style="2" customWidth="1"/>
    <col min="3354" max="3354" width="8" style="2" customWidth="1"/>
    <col min="3355" max="3356" width="10.140625" style="2" customWidth="1"/>
    <col min="3357" max="3586" width="11.5703125" style="2"/>
    <col min="3587" max="3591" width="3.28515625" style="2" customWidth="1"/>
    <col min="3592" max="3603" width="3" style="2" customWidth="1"/>
    <col min="3604" max="3604" width="4.140625" style="2" customWidth="1"/>
    <col min="3605" max="3605" width="4.85546875" style="2" customWidth="1"/>
    <col min="3606" max="3609" width="3.28515625" style="2" customWidth="1"/>
    <col min="3610" max="3610" width="8" style="2" customWidth="1"/>
    <col min="3611" max="3612" width="10.140625" style="2" customWidth="1"/>
    <col min="3613" max="3842" width="11.5703125" style="2"/>
    <col min="3843" max="3847" width="3.28515625" style="2" customWidth="1"/>
    <col min="3848" max="3859" width="3" style="2" customWidth="1"/>
    <col min="3860" max="3860" width="4.140625" style="2" customWidth="1"/>
    <col min="3861" max="3861" width="4.85546875" style="2" customWidth="1"/>
    <col min="3862" max="3865" width="3.28515625" style="2" customWidth="1"/>
    <col min="3866" max="3866" width="8" style="2" customWidth="1"/>
    <col min="3867" max="3868" width="10.140625" style="2" customWidth="1"/>
    <col min="3869" max="4098" width="11.5703125" style="2"/>
    <col min="4099" max="4103" width="3.28515625" style="2" customWidth="1"/>
    <col min="4104" max="4115" width="3" style="2" customWidth="1"/>
    <col min="4116" max="4116" width="4.140625" style="2" customWidth="1"/>
    <col min="4117" max="4117" width="4.85546875" style="2" customWidth="1"/>
    <col min="4118" max="4121" width="3.28515625" style="2" customWidth="1"/>
    <col min="4122" max="4122" width="8" style="2" customWidth="1"/>
    <col min="4123" max="4124" width="10.140625" style="2" customWidth="1"/>
    <col min="4125" max="4354" width="11.5703125" style="2"/>
    <col min="4355" max="4359" width="3.28515625" style="2" customWidth="1"/>
    <col min="4360" max="4371" width="3" style="2" customWidth="1"/>
    <col min="4372" max="4372" width="4.140625" style="2" customWidth="1"/>
    <col min="4373" max="4373" width="4.85546875" style="2" customWidth="1"/>
    <col min="4374" max="4377" width="3.28515625" style="2" customWidth="1"/>
    <col min="4378" max="4378" width="8" style="2" customWidth="1"/>
    <col min="4379" max="4380" width="10.140625" style="2" customWidth="1"/>
    <col min="4381" max="4610" width="11.5703125" style="2"/>
    <col min="4611" max="4615" width="3.28515625" style="2" customWidth="1"/>
    <col min="4616" max="4627" width="3" style="2" customWidth="1"/>
    <col min="4628" max="4628" width="4.140625" style="2" customWidth="1"/>
    <col min="4629" max="4629" width="4.85546875" style="2" customWidth="1"/>
    <col min="4630" max="4633" width="3.28515625" style="2" customWidth="1"/>
    <col min="4634" max="4634" width="8" style="2" customWidth="1"/>
    <col min="4635" max="4636" width="10.140625" style="2" customWidth="1"/>
    <col min="4637" max="4866" width="11.5703125" style="2"/>
    <col min="4867" max="4871" width="3.28515625" style="2" customWidth="1"/>
    <col min="4872" max="4883" width="3" style="2" customWidth="1"/>
    <col min="4884" max="4884" width="4.140625" style="2" customWidth="1"/>
    <col min="4885" max="4885" width="4.85546875" style="2" customWidth="1"/>
    <col min="4886" max="4889" width="3.28515625" style="2" customWidth="1"/>
    <col min="4890" max="4890" width="8" style="2" customWidth="1"/>
    <col min="4891" max="4892" width="10.140625" style="2" customWidth="1"/>
    <col min="4893" max="5122" width="11.5703125" style="2"/>
    <col min="5123" max="5127" width="3.28515625" style="2" customWidth="1"/>
    <col min="5128" max="5139" width="3" style="2" customWidth="1"/>
    <col min="5140" max="5140" width="4.140625" style="2" customWidth="1"/>
    <col min="5141" max="5141" width="4.85546875" style="2" customWidth="1"/>
    <col min="5142" max="5145" width="3.28515625" style="2" customWidth="1"/>
    <col min="5146" max="5146" width="8" style="2" customWidth="1"/>
    <col min="5147" max="5148" width="10.140625" style="2" customWidth="1"/>
    <col min="5149" max="5378" width="11.5703125" style="2"/>
    <col min="5379" max="5383" width="3.28515625" style="2" customWidth="1"/>
    <col min="5384" max="5395" width="3" style="2" customWidth="1"/>
    <col min="5396" max="5396" width="4.140625" style="2" customWidth="1"/>
    <col min="5397" max="5397" width="4.85546875" style="2" customWidth="1"/>
    <col min="5398" max="5401" width="3.28515625" style="2" customWidth="1"/>
    <col min="5402" max="5402" width="8" style="2" customWidth="1"/>
    <col min="5403" max="5404" width="10.140625" style="2" customWidth="1"/>
    <col min="5405" max="5634" width="11.5703125" style="2"/>
    <col min="5635" max="5639" width="3.28515625" style="2" customWidth="1"/>
    <col min="5640" max="5651" width="3" style="2" customWidth="1"/>
    <col min="5652" max="5652" width="4.140625" style="2" customWidth="1"/>
    <col min="5653" max="5653" width="4.85546875" style="2" customWidth="1"/>
    <col min="5654" max="5657" width="3.28515625" style="2" customWidth="1"/>
    <col min="5658" max="5658" width="8" style="2" customWidth="1"/>
    <col min="5659" max="5660" width="10.140625" style="2" customWidth="1"/>
    <col min="5661" max="5890" width="11.5703125" style="2"/>
    <col min="5891" max="5895" width="3.28515625" style="2" customWidth="1"/>
    <col min="5896" max="5907" width="3" style="2" customWidth="1"/>
    <col min="5908" max="5908" width="4.140625" style="2" customWidth="1"/>
    <col min="5909" max="5909" width="4.85546875" style="2" customWidth="1"/>
    <col min="5910" max="5913" width="3.28515625" style="2" customWidth="1"/>
    <col min="5914" max="5914" width="8" style="2" customWidth="1"/>
    <col min="5915" max="5916" width="10.140625" style="2" customWidth="1"/>
    <col min="5917" max="6146" width="11.5703125" style="2"/>
    <col min="6147" max="6151" width="3.28515625" style="2" customWidth="1"/>
    <col min="6152" max="6163" width="3" style="2" customWidth="1"/>
    <col min="6164" max="6164" width="4.140625" style="2" customWidth="1"/>
    <col min="6165" max="6165" width="4.85546875" style="2" customWidth="1"/>
    <col min="6166" max="6169" width="3.28515625" style="2" customWidth="1"/>
    <col min="6170" max="6170" width="8" style="2" customWidth="1"/>
    <col min="6171" max="6172" width="10.140625" style="2" customWidth="1"/>
    <col min="6173" max="6402" width="11.5703125" style="2"/>
    <col min="6403" max="6407" width="3.28515625" style="2" customWidth="1"/>
    <col min="6408" max="6419" width="3" style="2" customWidth="1"/>
    <col min="6420" max="6420" width="4.140625" style="2" customWidth="1"/>
    <col min="6421" max="6421" width="4.85546875" style="2" customWidth="1"/>
    <col min="6422" max="6425" width="3.28515625" style="2" customWidth="1"/>
    <col min="6426" max="6426" width="8" style="2" customWidth="1"/>
    <col min="6427" max="6428" width="10.140625" style="2" customWidth="1"/>
    <col min="6429" max="6658" width="11.5703125" style="2"/>
    <col min="6659" max="6663" width="3.28515625" style="2" customWidth="1"/>
    <col min="6664" max="6675" width="3" style="2" customWidth="1"/>
    <col min="6676" max="6676" width="4.140625" style="2" customWidth="1"/>
    <col min="6677" max="6677" width="4.85546875" style="2" customWidth="1"/>
    <col min="6678" max="6681" width="3.28515625" style="2" customWidth="1"/>
    <col min="6682" max="6682" width="8" style="2" customWidth="1"/>
    <col min="6683" max="6684" width="10.140625" style="2" customWidth="1"/>
    <col min="6685" max="6914" width="11.5703125" style="2"/>
    <col min="6915" max="6919" width="3.28515625" style="2" customWidth="1"/>
    <col min="6920" max="6931" width="3" style="2" customWidth="1"/>
    <col min="6932" max="6932" width="4.140625" style="2" customWidth="1"/>
    <col min="6933" max="6933" width="4.85546875" style="2" customWidth="1"/>
    <col min="6934" max="6937" width="3.28515625" style="2" customWidth="1"/>
    <col min="6938" max="6938" width="8" style="2" customWidth="1"/>
    <col min="6939" max="6940" width="10.140625" style="2" customWidth="1"/>
    <col min="6941" max="7170" width="11.5703125" style="2"/>
    <col min="7171" max="7175" width="3.28515625" style="2" customWidth="1"/>
    <col min="7176" max="7187" width="3" style="2" customWidth="1"/>
    <col min="7188" max="7188" width="4.140625" style="2" customWidth="1"/>
    <col min="7189" max="7189" width="4.85546875" style="2" customWidth="1"/>
    <col min="7190" max="7193" width="3.28515625" style="2" customWidth="1"/>
    <col min="7194" max="7194" width="8" style="2" customWidth="1"/>
    <col min="7195" max="7196" width="10.140625" style="2" customWidth="1"/>
    <col min="7197" max="7426" width="11.5703125" style="2"/>
    <col min="7427" max="7431" width="3.28515625" style="2" customWidth="1"/>
    <col min="7432" max="7443" width="3" style="2" customWidth="1"/>
    <col min="7444" max="7444" width="4.140625" style="2" customWidth="1"/>
    <col min="7445" max="7445" width="4.85546875" style="2" customWidth="1"/>
    <col min="7446" max="7449" width="3.28515625" style="2" customWidth="1"/>
    <col min="7450" max="7450" width="8" style="2" customWidth="1"/>
    <col min="7451" max="7452" width="10.140625" style="2" customWidth="1"/>
    <col min="7453" max="7682" width="11.5703125" style="2"/>
    <col min="7683" max="7687" width="3.28515625" style="2" customWidth="1"/>
    <col min="7688" max="7699" width="3" style="2" customWidth="1"/>
    <col min="7700" max="7700" width="4.140625" style="2" customWidth="1"/>
    <col min="7701" max="7701" width="4.85546875" style="2" customWidth="1"/>
    <col min="7702" max="7705" width="3.28515625" style="2" customWidth="1"/>
    <col min="7706" max="7706" width="8" style="2" customWidth="1"/>
    <col min="7707" max="7708" width="10.140625" style="2" customWidth="1"/>
    <col min="7709" max="7938" width="11.5703125" style="2"/>
    <col min="7939" max="7943" width="3.28515625" style="2" customWidth="1"/>
    <col min="7944" max="7955" width="3" style="2" customWidth="1"/>
    <col min="7956" max="7956" width="4.140625" style="2" customWidth="1"/>
    <col min="7957" max="7957" width="4.85546875" style="2" customWidth="1"/>
    <col min="7958" max="7961" width="3.28515625" style="2" customWidth="1"/>
    <col min="7962" max="7962" width="8" style="2" customWidth="1"/>
    <col min="7963" max="7964" width="10.140625" style="2" customWidth="1"/>
    <col min="7965" max="8194" width="11.5703125" style="2"/>
    <col min="8195" max="8199" width="3.28515625" style="2" customWidth="1"/>
    <col min="8200" max="8211" width="3" style="2" customWidth="1"/>
    <col min="8212" max="8212" width="4.140625" style="2" customWidth="1"/>
    <col min="8213" max="8213" width="4.85546875" style="2" customWidth="1"/>
    <col min="8214" max="8217" width="3.28515625" style="2" customWidth="1"/>
    <col min="8218" max="8218" width="8" style="2" customWidth="1"/>
    <col min="8219" max="8220" width="10.140625" style="2" customWidth="1"/>
    <col min="8221" max="8450" width="11.5703125" style="2"/>
    <col min="8451" max="8455" width="3.28515625" style="2" customWidth="1"/>
    <col min="8456" max="8467" width="3" style="2" customWidth="1"/>
    <col min="8468" max="8468" width="4.140625" style="2" customWidth="1"/>
    <col min="8469" max="8469" width="4.85546875" style="2" customWidth="1"/>
    <col min="8470" max="8473" width="3.28515625" style="2" customWidth="1"/>
    <col min="8474" max="8474" width="8" style="2" customWidth="1"/>
    <col min="8475" max="8476" width="10.140625" style="2" customWidth="1"/>
    <col min="8477" max="8706" width="11.5703125" style="2"/>
    <col min="8707" max="8711" width="3.28515625" style="2" customWidth="1"/>
    <col min="8712" max="8723" width="3" style="2" customWidth="1"/>
    <col min="8724" max="8724" width="4.140625" style="2" customWidth="1"/>
    <col min="8725" max="8725" width="4.85546875" style="2" customWidth="1"/>
    <col min="8726" max="8729" width="3.28515625" style="2" customWidth="1"/>
    <col min="8730" max="8730" width="8" style="2" customWidth="1"/>
    <col min="8731" max="8732" width="10.140625" style="2" customWidth="1"/>
    <col min="8733" max="8962" width="11.5703125" style="2"/>
    <col min="8963" max="8967" width="3.28515625" style="2" customWidth="1"/>
    <col min="8968" max="8979" width="3" style="2" customWidth="1"/>
    <col min="8980" max="8980" width="4.140625" style="2" customWidth="1"/>
    <col min="8981" max="8981" width="4.85546875" style="2" customWidth="1"/>
    <col min="8982" max="8985" width="3.28515625" style="2" customWidth="1"/>
    <col min="8986" max="8986" width="8" style="2" customWidth="1"/>
    <col min="8987" max="8988" width="10.140625" style="2" customWidth="1"/>
    <col min="8989" max="9218" width="11.5703125" style="2"/>
    <col min="9219" max="9223" width="3.28515625" style="2" customWidth="1"/>
    <col min="9224" max="9235" width="3" style="2" customWidth="1"/>
    <col min="9236" max="9236" width="4.140625" style="2" customWidth="1"/>
    <col min="9237" max="9237" width="4.85546875" style="2" customWidth="1"/>
    <col min="9238" max="9241" width="3.28515625" style="2" customWidth="1"/>
    <col min="9242" max="9242" width="8" style="2" customWidth="1"/>
    <col min="9243" max="9244" width="10.140625" style="2" customWidth="1"/>
    <col min="9245" max="9474" width="11.5703125" style="2"/>
    <col min="9475" max="9479" width="3.28515625" style="2" customWidth="1"/>
    <col min="9480" max="9491" width="3" style="2" customWidth="1"/>
    <col min="9492" max="9492" width="4.140625" style="2" customWidth="1"/>
    <col min="9493" max="9493" width="4.85546875" style="2" customWidth="1"/>
    <col min="9494" max="9497" width="3.28515625" style="2" customWidth="1"/>
    <col min="9498" max="9498" width="8" style="2" customWidth="1"/>
    <col min="9499" max="9500" width="10.140625" style="2" customWidth="1"/>
    <col min="9501" max="9730" width="11.5703125" style="2"/>
    <col min="9731" max="9735" width="3.28515625" style="2" customWidth="1"/>
    <col min="9736" max="9747" width="3" style="2" customWidth="1"/>
    <col min="9748" max="9748" width="4.140625" style="2" customWidth="1"/>
    <col min="9749" max="9749" width="4.85546875" style="2" customWidth="1"/>
    <col min="9750" max="9753" width="3.28515625" style="2" customWidth="1"/>
    <col min="9754" max="9754" width="8" style="2" customWidth="1"/>
    <col min="9755" max="9756" width="10.140625" style="2" customWidth="1"/>
    <col min="9757" max="9986" width="11.5703125" style="2"/>
    <col min="9987" max="9991" width="3.28515625" style="2" customWidth="1"/>
    <col min="9992" max="10003" width="3" style="2" customWidth="1"/>
    <col min="10004" max="10004" width="4.140625" style="2" customWidth="1"/>
    <col min="10005" max="10005" width="4.85546875" style="2" customWidth="1"/>
    <col min="10006" max="10009" width="3.28515625" style="2" customWidth="1"/>
    <col min="10010" max="10010" width="8" style="2" customWidth="1"/>
    <col min="10011" max="10012" width="10.140625" style="2" customWidth="1"/>
    <col min="10013" max="10242" width="11.5703125" style="2"/>
    <col min="10243" max="10247" width="3.28515625" style="2" customWidth="1"/>
    <col min="10248" max="10259" width="3" style="2" customWidth="1"/>
    <col min="10260" max="10260" width="4.140625" style="2" customWidth="1"/>
    <col min="10261" max="10261" width="4.85546875" style="2" customWidth="1"/>
    <col min="10262" max="10265" width="3.28515625" style="2" customWidth="1"/>
    <col min="10266" max="10266" width="8" style="2" customWidth="1"/>
    <col min="10267" max="10268" width="10.140625" style="2" customWidth="1"/>
    <col min="10269" max="10498" width="11.5703125" style="2"/>
    <col min="10499" max="10503" width="3.28515625" style="2" customWidth="1"/>
    <col min="10504" max="10515" width="3" style="2" customWidth="1"/>
    <col min="10516" max="10516" width="4.140625" style="2" customWidth="1"/>
    <col min="10517" max="10517" width="4.85546875" style="2" customWidth="1"/>
    <col min="10518" max="10521" width="3.28515625" style="2" customWidth="1"/>
    <col min="10522" max="10522" width="8" style="2" customWidth="1"/>
    <col min="10523" max="10524" width="10.140625" style="2" customWidth="1"/>
    <col min="10525" max="10754" width="11.5703125" style="2"/>
    <col min="10755" max="10759" width="3.28515625" style="2" customWidth="1"/>
    <col min="10760" max="10771" width="3" style="2" customWidth="1"/>
    <col min="10772" max="10772" width="4.140625" style="2" customWidth="1"/>
    <col min="10773" max="10773" width="4.85546875" style="2" customWidth="1"/>
    <col min="10774" max="10777" width="3.28515625" style="2" customWidth="1"/>
    <col min="10778" max="10778" width="8" style="2" customWidth="1"/>
    <col min="10779" max="10780" width="10.140625" style="2" customWidth="1"/>
    <col min="10781" max="11010" width="11.5703125" style="2"/>
    <col min="11011" max="11015" width="3.28515625" style="2" customWidth="1"/>
    <col min="11016" max="11027" width="3" style="2" customWidth="1"/>
    <col min="11028" max="11028" width="4.140625" style="2" customWidth="1"/>
    <col min="11029" max="11029" width="4.85546875" style="2" customWidth="1"/>
    <col min="11030" max="11033" width="3.28515625" style="2" customWidth="1"/>
    <col min="11034" max="11034" width="8" style="2" customWidth="1"/>
    <col min="11035" max="11036" width="10.140625" style="2" customWidth="1"/>
    <col min="11037" max="11266" width="11.5703125" style="2"/>
    <col min="11267" max="11271" width="3.28515625" style="2" customWidth="1"/>
    <col min="11272" max="11283" width="3" style="2" customWidth="1"/>
    <col min="11284" max="11284" width="4.140625" style="2" customWidth="1"/>
    <col min="11285" max="11285" width="4.85546875" style="2" customWidth="1"/>
    <col min="11286" max="11289" width="3.28515625" style="2" customWidth="1"/>
    <col min="11290" max="11290" width="8" style="2" customWidth="1"/>
    <col min="11291" max="11292" width="10.140625" style="2" customWidth="1"/>
    <col min="11293" max="11522" width="11.5703125" style="2"/>
    <col min="11523" max="11527" width="3.28515625" style="2" customWidth="1"/>
    <col min="11528" max="11539" width="3" style="2" customWidth="1"/>
    <col min="11540" max="11540" width="4.140625" style="2" customWidth="1"/>
    <col min="11541" max="11541" width="4.85546875" style="2" customWidth="1"/>
    <col min="11542" max="11545" width="3.28515625" style="2" customWidth="1"/>
    <col min="11546" max="11546" width="8" style="2" customWidth="1"/>
    <col min="11547" max="11548" width="10.140625" style="2" customWidth="1"/>
    <col min="11549" max="11778" width="11.5703125" style="2"/>
    <col min="11779" max="11783" width="3.28515625" style="2" customWidth="1"/>
    <col min="11784" max="11795" width="3" style="2" customWidth="1"/>
    <col min="11796" max="11796" width="4.140625" style="2" customWidth="1"/>
    <col min="11797" max="11797" width="4.85546875" style="2" customWidth="1"/>
    <col min="11798" max="11801" width="3.28515625" style="2" customWidth="1"/>
    <col min="11802" max="11802" width="8" style="2" customWidth="1"/>
    <col min="11803" max="11804" width="10.140625" style="2" customWidth="1"/>
    <col min="11805" max="12034" width="11.5703125" style="2"/>
    <col min="12035" max="12039" width="3.28515625" style="2" customWidth="1"/>
    <col min="12040" max="12051" width="3" style="2" customWidth="1"/>
    <col min="12052" max="12052" width="4.140625" style="2" customWidth="1"/>
    <col min="12053" max="12053" width="4.85546875" style="2" customWidth="1"/>
    <col min="12054" max="12057" width="3.28515625" style="2" customWidth="1"/>
    <col min="12058" max="12058" width="8" style="2" customWidth="1"/>
    <col min="12059" max="12060" width="10.140625" style="2" customWidth="1"/>
    <col min="12061" max="12290" width="11.5703125" style="2"/>
    <col min="12291" max="12295" width="3.28515625" style="2" customWidth="1"/>
    <col min="12296" max="12307" width="3" style="2" customWidth="1"/>
    <col min="12308" max="12308" width="4.140625" style="2" customWidth="1"/>
    <col min="12309" max="12309" width="4.85546875" style="2" customWidth="1"/>
    <col min="12310" max="12313" width="3.28515625" style="2" customWidth="1"/>
    <col min="12314" max="12314" width="8" style="2" customWidth="1"/>
    <col min="12315" max="12316" width="10.140625" style="2" customWidth="1"/>
    <col min="12317" max="12546" width="11.5703125" style="2"/>
    <col min="12547" max="12551" width="3.28515625" style="2" customWidth="1"/>
    <col min="12552" max="12563" width="3" style="2" customWidth="1"/>
    <col min="12564" max="12564" width="4.140625" style="2" customWidth="1"/>
    <col min="12565" max="12565" width="4.85546875" style="2" customWidth="1"/>
    <col min="12566" max="12569" width="3.28515625" style="2" customWidth="1"/>
    <col min="12570" max="12570" width="8" style="2" customWidth="1"/>
    <col min="12571" max="12572" width="10.140625" style="2" customWidth="1"/>
    <col min="12573" max="12802" width="11.5703125" style="2"/>
    <col min="12803" max="12807" width="3.28515625" style="2" customWidth="1"/>
    <col min="12808" max="12819" width="3" style="2" customWidth="1"/>
    <col min="12820" max="12820" width="4.140625" style="2" customWidth="1"/>
    <col min="12821" max="12821" width="4.85546875" style="2" customWidth="1"/>
    <col min="12822" max="12825" width="3.28515625" style="2" customWidth="1"/>
    <col min="12826" max="12826" width="8" style="2" customWidth="1"/>
    <col min="12827" max="12828" width="10.140625" style="2" customWidth="1"/>
    <col min="12829" max="13058" width="11.5703125" style="2"/>
    <col min="13059" max="13063" width="3.28515625" style="2" customWidth="1"/>
    <col min="13064" max="13075" width="3" style="2" customWidth="1"/>
    <col min="13076" max="13076" width="4.140625" style="2" customWidth="1"/>
    <col min="13077" max="13077" width="4.85546875" style="2" customWidth="1"/>
    <col min="13078" max="13081" width="3.28515625" style="2" customWidth="1"/>
    <col min="13082" max="13082" width="8" style="2" customWidth="1"/>
    <col min="13083" max="13084" width="10.140625" style="2" customWidth="1"/>
    <col min="13085" max="13314" width="11.5703125" style="2"/>
    <col min="13315" max="13319" width="3.28515625" style="2" customWidth="1"/>
    <col min="13320" max="13331" width="3" style="2" customWidth="1"/>
    <col min="13332" max="13332" width="4.140625" style="2" customWidth="1"/>
    <col min="13333" max="13333" width="4.85546875" style="2" customWidth="1"/>
    <col min="13334" max="13337" width="3.28515625" style="2" customWidth="1"/>
    <col min="13338" max="13338" width="8" style="2" customWidth="1"/>
    <col min="13339" max="13340" width="10.140625" style="2" customWidth="1"/>
    <col min="13341" max="13570" width="11.5703125" style="2"/>
    <col min="13571" max="13575" width="3.28515625" style="2" customWidth="1"/>
    <col min="13576" max="13587" width="3" style="2" customWidth="1"/>
    <col min="13588" max="13588" width="4.140625" style="2" customWidth="1"/>
    <col min="13589" max="13589" width="4.85546875" style="2" customWidth="1"/>
    <col min="13590" max="13593" width="3.28515625" style="2" customWidth="1"/>
    <col min="13594" max="13594" width="8" style="2" customWidth="1"/>
    <col min="13595" max="13596" width="10.140625" style="2" customWidth="1"/>
    <col min="13597" max="13826" width="11.5703125" style="2"/>
    <col min="13827" max="13831" width="3.28515625" style="2" customWidth="1"/>
    <col min="13832" max="13843" width="3" style="2" customWidth="1"/>
    <col min="13844" max="13844" width="4.140625" style="2" customWidth="1"/>
    <col min="13845" max="13845" width="4.85546875" style="2" customWidth="1"/>
    <col min="13846" max="13849" width="3.28515625" style="2" customWidth="1"/>
    <col min="13850" max="13850" width="8" style="2" customWidth="1"/>
    <col min="13851" max="13852" width="10.140625" style="2" customWidth="1"/>
    <col min="13853" max="14082" width="11.5703125" style="2"/>
    <col min="14083" max="14087" width="3.28515625" style="2" customWidth="1"/>
    <col min="14088" max="14099" width="3" style="2" customWidth="1"/>
    <col min="14100" max="14100" width="4.140625" style="2" customWidth="1"/>
    <col min="14101" max="14101" width="4.85546875" style="2" customWidth="1"/>
    <col min="14102" max="14105" width="3.28515625" style="2" customWidth="1"/>
    <col min="14106" max="14106" width="8" style="2" customWidth="1"/>
    <col min="14107" max="14108" width="10.140625" style="2" customWidth="1"/>
    <col min="14109" max="14338" width="11.5703125" style="2"/>
    <col min="14339" max="14343" width="3.28515625" style="2" customWidth="1"/>
    <col min="14344" max="14355" width="3" style="2" customWidth="1"/>
    <col min="14356" max="14356" width="4.140625" style="2" customWidth="1"/>
    <col min="14357" max="14357" width="4.85546875" style="2" customWidth="1"/>
    <col min="14358" max="14361" width="3.28515625" style="2" customWidth="1"/>
    <col min="14362" max="14362" width="8" style="2" customWidth="1"/>
    <col min="14363" max="14364" width="10.140625" style="2" customWidth="1"/>
    <col min="14365" max="14594" width="11.5703125" style="2"/>
    <col min="14595" max="14599" width="3.28515625" style="2" customWidth="1"/>
    <col min="14600" max="14611" width="3" style="2" customWidth="1"/>
    <col min="14612" max="14612" width="4.140625" style="2" customWidth="1"/>
    <col min="14613" max="14613" width="4.85546875" style="2" customWidth="1"/>
    <col min="14614" max="14617" width="3.28515625" style="2" customWidth="1"/>
    <col min="14618" max="14618" width="8" style="2" customWidth="1"/>
    <col min="14619" max="14620" width="10.140625" style="2" customWidth="1"/>
    <col min="14621" max="14850" width="11.5703125" style="2"/>
    <col min="14851" max="14855" width="3.28515625" style="2" customWidth="1"/>
    <col min="14856" max="14867" width="3" style="2" customWidth="1"/>
    <col min="14868" max="14868" width="4.140625" style="2" customWidth="1"/>
    <col min="14869" max="14869" width="4.85546875" style="2" customWidth="1"/>
    <col min="14870" max="14873" width="3.28515625" style="2" customWidth="1"/>
    <col min="14874" max="14874" width="8" style="2" customWidth="1"/>
    <col min="14875" max="14876" width="10.140625" style="2" customWidth="1"/>
    <col min="14877" max="15106" width="11.5703125" style="2"/>
    <col min="15107" max="15111" width="3.28515625" style="2" customWidth="1"/>
    <col min="15112" max="15123" width="3" style="2" customWidth="1"/>
    <col min="15124" max="15124" width="4.140625" style="2" customWidth="1"/>
    <col min="15125" max="15125" width="4.85546875" style="2" customWidth="1"/>
    <col min="15126" max="15129" width="3.28515625" style="2" customWidth="1"/>
    <col min="15130" max="15130" width="8" style="2" customWidth="1"/>
    <col min="15131" max="15132" width="10.140625" style="2" customWidth="1"/>
    <col min="15133" max="15362" width="11.5703125" style="2"/>
    <col min="15363" max="15367" width="3.28515625" style="2" customWidth="1"/>
    <col min="15368" max="15379" width="3" style="2" customWidth="1"/>
    <col min="15380" max="15380" width="4.140625" style="2" customWidth="1"/>
    <col min="15381" max="15381" width="4.85546875" style="2" customWidth="1"/>
    <col min="15382" max="15385" width="3.28515625" style="2" customWidth="1"/>
    <col min="15386" max="15386" width="8" style="2" customWidth="1"/>
    <col min="15387" max="15388" width="10.140625" style="2" customWidth="1"/>
    <col min="15389" max="15618" width="11.5703125" style="2"/>
    <col min="15619" max="15623" width="3.28515625" style="2" customWidth="1"/>
    <col min="15624" max="15635" width="3" style="2" customWidth="1"/>
    <col min="15636" max="15636" width="4.140625" style="2" customWidth="1"/>
    <col min="15637" max="15637" width="4.85546875" style="2" customWidth="1"/>
    <col min="15638" max="15641" width="3.28515625" style="2" customWidth="1"/>
    <col min="15642" max="15642" width="8" style="2" customWidth="1"/>
    <col min="15643" max="15644" width="10.140625" style="2" customWidth="1"/>
    <col min="15645" max="15874" width="11.5703125" style="2"/>
    <col min="15875" max="15879" width="3.28515625" style="2" customWidth="1"/>
    <col min="15880" max="15891" width="3" style="2" customWidth="1"/>
    <col min="15892" max="15892" width="4.140625" style="2" customWidth="1"/>
    <col min="15893" max="15893" width="4.85546875" style="2" customWidth="1"/>
    <col min="15894" max="15897" width="3.28515625" style="2" customWidth="1"/>
    <col min="15898" max="15898" width="8" style="2" customWidth="1"/>
    <col min="15899" max="15900" width="10.140625" style="2" customWidth="1"/>
    <col min="15901" max="16130" width="11.5703125" style="2"/>
    <col min="16131" max="16135" width="3.28515625" style="2" customWidth="1"/>
    <col min="16136" max="16147" width="3" style="2" customWidth="1"/>
    <col min="16148" max="16148" width="4.140625" style="2" customWidth="1"/>
    <col min="16149" max="16149" width="4.85546875" style="2" customWidth="1"/>
    <col min="16150" max="16153" width="3.28515625" style="2" customWidth="1"/>
    <col min="16154" max="16154" width="8" style="2" customWidth="1"/>
    <col min="16155" max="16156" width="10.140625" style="2" customWidth="1"/>
    <col min="16157" max="16384" width="11.5703125" style="2"/>
  </cols>
  <sheetData>
    <row r="1" spans="1:33" ht="15" customHeight="1">
      <c r="A1" s="259"/>
      <c r="B1" s="260"/>
      <c r="C1" s="260"/>
      <c r="D1" s="261"/>
      <c r="E1" s="268" t="s">
        <v>57</v>
      </c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1"/>
      <c r="AA1" s="2" t="s">
        <v>0</v>
      </c>
      <c r="AB1" s="2"/>
      <c r="AC1" s="2"/>
      <c r="AD1" s="2"/>
      <c r="AE1" s="2"/>
      <c r="AF1" s="2"/>
      <c r="AG1" s="2"/>
    </row>
    <row r="2" spans="1:33" ht="15" customHeight="1">
      <c r="A2" s="262"/>
      <c r="B2" s="263"/>
      <c r="C2" s="263"/>
      <c r="D2" s="264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1"/>
      <c r="AA2" s="2" t="s">
        <v>1</v>
      </c>
      <c r="AB2" s="2" t="s">
        <v>2</v>
      </c>
      <c r="AC2" s="2"/>
      <c r="AD2" s="2"/>
      <c r="AE2" s="2"/>
      <c r="AF2" s="2"/>
      <c r="AG2" s="2"/>
    </row>
    <row r="3" spans="1:33" ht="15" customHeight="1">
      <c r="A3" s="262"/>
      <c r="B3" s="263"/>
      <c r="C3" s="263"/>
      <c r="D3" s="264"/>
      <c r="E3" s="269" t="s">
        <v>6</v>
      </c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56" t="s">
        <v>63</v>
      </c>
      <c r="V3" s="257"/>
      <c r="W3" s="257"/>
      <c r="X3" s="258"/>
      <c r="Y3" s="1"/>
      <c r="AA3" s="2" t="s">
        <v>4</v>
      </c>
      <c r="AB3" s="2" t="s">
        <v>5</v>
      </c>
      <c r="AC3" s="2"/>
      <c r="AD3" s="2"/>
      <c r="AE3" s="2"/>
      <c r="AF3" s="2"/>
      <c r="AG3" s="2"/>
    </row>
    <row r="4" spans="1:33" ht="15" customHeight="1">
      <c r="A4" s="265"/>
      <c r="B4" s="266"/>
      <c r="C4" s="266"/>
      <c r="D4" s="267"/>
      <c r="E4" s="256" t="s">
        <v>64</v>
      </c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8"/>
      <c r="Y4" s="1"/>
      <c r="Z4" s="3"/>
      <c r="AA4" s="2" t="s">
        <v>7</v>
      </c>
      <c r="AB4" s="4" t="s">
        <v>8</v>
      </c>
      <c r="AC4" s="5"/>
      <c r="AD4" s="5"/>
      <c r="AE4" s="5"/>
      <c r="AF4" s="5"/>
      <c r="AG4" s="5"/>
    </row>
    <row r="5" spans="1:33" ht="15" customHeight="1">
      <c r="A5" s="105"/>
      <c r="B5" s="106"/>
      <c r="C5" s="10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06"/>
      <c r="V5" s="106"/>
      <c r="W5" s="106"/>
      <c r="X5" s="7"/>
      <c r="Y5" s="118" t="s">
        <v>59</v>
      </c>
      <c r="Z5" s="3"/>
      <c r="AA5" s="2" t="s">
        <v>9</v>
      </c>
      <c r="AB5" s="5"/>
      <c r="AC5" s="5"/>
      <c r="AD5" s="5"/>
      <c r="AE5" s="5"/>
      <c r="AF5" s="5"/>
      <c r="AG5" s="5"/>
    </row>
    <row r="6" spans="1:33" ht="15" customHeight="1">
      <c r="A6" s="101"/>
      <c r="B6" s="102"/>
      <c r="C6" s="102"/>
      <c r="D6" s="116"/>
      <c r="E6" s="116"/>
      <c r="F6" s="116"/>
      <c r="G6" s="116"/>
      <c r="H6" s="116"/>
      <c r="I6" s="116"/>
      <c r="J6" s="115"/>
      <c r="K6" s="115"/>
      <c r="L6" s="115"/>
      <c r="M6" s="115"/>
      <c r="N6" s="114"/>
      <c r="O6" s="114"/>
      <c r="P6" s="114"/>
      <c r="Q6" s="114"/>
      <c r="R6" s="238" t="s">
        <v>13</v>
      </c>
      <c r="S6" s="238"/>
      <c r="T6" s="239"/>
      <c r="U6" s="239"/>
      <c r="V6" s="239"/>
      <c r="W6" s="239"/>
      <c r="X6" s="12"/>
      <c r="Y6" s="119" t="s">
        <v>60</v>
      </c>
      <c r="Z6" s="3"/>
      <c r="AA6" s="2" t="s">
        <v>10</v>
      </c>
      <c r="AB6" s="6"/>
      <c r="AC6" s="6"/>
      <c r="AD6" s="6"/>
      <c r="AE6" s="6"/>
      <c r="AF6" s="6"/>
      <c r="AG6" s="6"/>
    </row>
    <row r="7" spans="1:33" s="11" customFormat="1" ht="15" customHeight="1">
      <c r="A7" s="101"/>
      <c r="B7" s="102"/>
      <c r="C7" s="102"/>
      <c r="D7" s="114"/>
      <c r="E7" s="114"/>
      <c r="F7" s="114"/>
      <c r="G7" s="114"/>
      <c r="H7" s="114"/>
      <c r="I7" s="114"/>
      <c r="J7" s="115"/>
      <c r="K7" s="115"/>
      <c r="L7" s="115"/>
      <c r="M7" s="115"/>
      <c r="N7" s="114"/>
      <c r="O7" s="114"/>
      <c r="P7" s="114"/>
      <c r="Q7" s="114"/>
      <c r="R7" s="123"/>
      <c r="S7" s="123"/>
      <c r="T7" s="237" t="str">
        <f>IF(T6="",Y10,CONCATENATE(Y6," ",Y7," ",Y8," ", Y9))</f>
        <v>Pagina xx de xx</v>
      </c>
      <c r="U7" s="237"/>
      <c r="V7" s="237"/>
      <c r="W7" s="237"/>
      <c r="X7" s="13"/>
      <c r="Y7" s="120">
        <v>0</v>
      </c>
      <c r="Z7" s="8"/>
      <c r="AA7" s="2" t="s">
        <v>11</v>
      </c>
      <c r="AB7" s="9"/>
      <c r="AC7" s="10"/>
      <c r="AD7" s="10"/>
      <c r="AE7" s="9"/>
      <c r="AF7" s="10"/>
      <c r="AG7" s="10"/>
    </row>
    <row r="8" spans="1:33" s="11" customFormat="1" ht="15" customHeight="1">
      <c r="A8" s="103"/>
      <c r="B8" s="104"/>
      <c r="C8" s="104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2"/>
      <c r="V8" s="112"/>
      <c r="W8" s="112"/>
      <c r="X8" s="14"/>
      <c r="Y8" s="121" t="s">
        <v>61</v>
      </c>
      <c r="Z8" s="8"/>
      <c r="AA8" s="2" t="s">
        <v>12</v>
      </c>
      <c r="AB8" s="9"/>
      <c r="AC8" s="10"/>
      <c r="AD8" s="10"/>
      <c r="AE8" s="9"/>
      <c r="AF8" s="10"/>
      <c r="AG8" s="10"/>
    </row>
    <row r="9" spans="1:33" s="11" customFormat="1" ht="30" customHeight="1">
      <c r="A9" s="245" t="s">
        <v>14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111"/>
      <c r="Y9" s="121">
        <v>0</v>
      </c>
      <c r="Z9" s="8"/>
      <c r="AA9" s="10"/>
      <c r="AB9" s="9"/>
      <c r="AC9" s="10"/>
      <c r="AD9" s="10"/>
      <c r="AE9" s="9"/>
      <c r="AF9" s="10"/>
      <c r="AG9" s="10"/>
    </row>
    <row r="10" spans="1:33" s="15" customFormat="1" ht="15" customHeight="1">
      <c r="A10" s="248" t="s">
        <v>15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52" t="s">
        <v>16</v>
      </c>
      <c r="S10" s="252"/>
      <c r="T10" s="249" t="s">
        <v>17</v>
      </c>
      <c r="U10" s="249"/>
      <c r="V10" s="249"/>
      <c r="W10" s="249"/>
      <c r="X10" s="254" t="s">
        <v>18</v>
      </c>
      <c r="Y10" s="122" t="s">
        <v>62</v>
      </c>
      <c r="Z10" s="9"/>
      <c r="AA10" s="9" t="s">
        <v>3</v>
      </c>
      <c r="AB10" s="16"/>
      <c r="AC10" s="10"/>
      <c r="AD10" s="9"/>
      <c r="AE10" s="16"/>
      <c r="AF10" s="10"/>
      <c r="AG10" s="10"/>
    </row>
    <row r="11" spans="1:33" s="18" customFormat="1" ht="15" customHeight="1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3"/>
      <c r="S11" s="253"/>
      <c r="T11" s="251"/>
      <c r="U11" s="251"/>
      <c r="V11" s="251"/>
      <c r="W11" s="251"/>
      <c r="X11" s="255"/>
      <c r="Y11" s="17"/>
      <c r="AA11" s="19"/>
      <c r="AB11" s="20"/>
      <c r="AC11" s="20"/>
      <c r="AD11" s="19"/>
      <c r="AE11" s="20"/>
      <c r="AF11" s="20"/>
      <c r="AG11" s="20"/>
    </row>
    <row r="12" spans="1:33" s="22" customFormat="1" ht="15" customHeight="1">
      <c r="A12" s="160" t="s">
        <v>19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25"/>
      <c r="S12" s="25"/>
      <c r="T12" s="25"/>
      <c r="U12" s="161"/>
      <c r="V12" s="161"/>
      <c r="W12" s="161"/>
      <c r="X12" s="247"/>
      <c r="Y12" s="21"/>
    </row>
    <row r="13" spans="1:33" s="24" customFormat="1" ht="30" customHeight="1">
      <c r="A13" s="240" t="s">
        <v>20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33">
        <v>213</v>
      </c>
      <c r="S13" s="234"/>
      <c r="T13" s="242" t="str">
        <f>IF(T6="","","VER GRÁFICA")</f>
        <v/>
      </c>
      <c r="U13" s="243"/>
      <c r="V13" s="243"/>
      <c r="W13" s="244"/>
      <c r="X13" s="32"/>
      <c r="Y13" s="23"/>
    </row>
    <row r="14" spans="1:33" s="24" customFormat="1" ht="17.100000000000001" customHeight="1">
      <c r="A14" s="160" t="s">
        <v>21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5"/>
      <c r="S14" s="25"/>
      <c r="T14" s="25"/>
      <c r="U14" s="25"/>
      <c r="V14" s="25"/>
      <c r="W14" s="25"/>
      <c r="X14" s="40"/>
      <c r="Y14" s="26"/>
      <c r="Z14" s="27"/>
      <c r="AA14" s="28"/>
      <c r="AB14" s="29"/>
      <c r="AC14" s="29"/>
      <c r="AD14" s="30"/>
      <c r="AE14" s="29"/>
      <c r="AF14" s="29"/>
      <c r="AG14" s="31"/>
    </row>
    <row r="15" spans="1:33" s="22" customFormat="1" ht="41.25" customHeight="1">
      <c r="A15" s="162" t="s">
        <v>22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4" t="s">
        <v>23</v>
      </c>
      <c r="P15" s="164"/>
      <c r="Q15" s="165"/>
      <c r="R15" s="124">
        <v>218</v>
      </c>
      <c r="S15" s="125"/>
      <c r="T15" s="126" t="str">
        <f>IF(OR(X9="QUINCENAL ",X9="SEMANAL"),"N/A",IF('[5]Desgaste '!O20="","",'[5]Desgaste '!O20))</f>
        <v/>
      </c>
      <c r="U15" s="127"/>
      <c r="V15" s="127"/>
      <c r="W15" s="128"/>
      <c r="X15" s="47" t="str">
        <f>IF(D6="","",HLOOKUP($D$6,$AA$15:$AG$36,Y17,0))</f>
        <v/>
      </c>
      <c r="Y15" s="33"/>
      <c r="Z15" s="34"/>
      <c r="AA15" s="35" t="s">
        <v>1</v>
      </c>
      <c r="AB15" s="36" t="s">
        <v>4</v>
      </c>
      <c r="AC15" s="37" t="s">
        <v>7</v>
      </c>
      <c r="AD15" s="38" t="s">
        <v>9</v>
      </c>
      <c r="AE15" s="36" t="s">
        <v>10</v>
      </c>
      <c r="AF15" s="37" t="s">
        <v>11</v>
      </c>
      <c r="AG15" s="39" t="s">
        <v>12</v>
      </c>
    </row>
    <row r="16" spans="1:33" s="11" customFormat="1" ht="17.100000000000001" customHeight="1">
      <c r="A16" s="166" t="s">
        <v>24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212" t="s">
        <v>23</v>
      </c>
      <c r="P16" s="212"/>
      <c r="Q16" s="213"/>
      <c r="R16" s="167">
        <v>238</v>
      </c>
      <c r="S16" s="168"/>
      <c r="T16" s="214" t="str">
        <f>IF(X9="SEMANAL","N/A",IF('[5]Microdeval '!Y15="","",+'[5]Microdeval '!Y15))</f>
        <v/>
      </c>
      <c r="U16" s="215"/>
      <c r="V16" s="215"/>
      <c r="W16" s="216"/>
      <c r="X16" s="53" t="str">
        <f>IF(D6="","",HLOOKUP($D$6,$AA$15:$AG$36,Y18,0))</f>
        <v/>
      </c>
      <c r="Y16" s="41"/>
      <c r="Z16" s="42"/>
      <c r="AA16" s="43"/>
      <c r="AB16" s="44"/>
      <c r="AC16" s="44"/>
      <c r="AD16" s="45"/>
      <c r="AE16" s="44"/>
      <c r="AF16" s="44"/>
      <c r="AG16" s="46"/>
    </row>
    <row r="17" spans="1:33" s="22" customFormat="1" ht="15.95" customHeight="1">
      <c r="A17" s="217" t="s">
        <v>26</v>
      </c>
      <c r="B17" s="218"/>
      <c r="C17" s="218"/>
      <c r="D17" s="219"/>
      <c r="E17" s="223" t="s">
        <v>27</v>
      </c>
      <c r="F17" s="223"/>
      <c r="G17" s="223"/>
      <c r="H17" s="223"/>
      <c r="I17" s="223"/>
      <c r="J17" s="223"/>
      <c r="K17" s="223"/>
      <c r="L17" s="223"/>
      <c r="M17" s="223"/>
      <c r="N17" s="223"/>
      <c r="O17" s="224" t="s">
        <v>28</v>
      </c>
      <c r="P17" s="224"/>
      <c r="Q17" s="225"/>
      <c r="R17" s="226">
        <v>224</v>
      </c>
      <c r="S17" s="227"/>
      <c r="T17" s="141" t="str">
        <f>IF(X9="SEMANAL","N/A",IF('[5]10% De Finos'!H17="","",+'[5]10% De Finos'!H17))</f>
        <v/>
      </c>
      <c r="U17" s="142"/>
      <c r="V17" s="142"/>
      <c r="W17" s="143"/>
      <c r="X17" s="59" t="str">
        <f>IF(D6="","",HLOOKUP($D$6,$AA$15:$AG$36,Y19,0))</f>
        <v/>
      </c>
      <c r="Y17" s="33">
        <v>3</v>
      </c>
      <c r="Z17" s="34"/>
      <c r="AA17" s="48">
        <v>35</v>
      </c>
      <c r="AB17" s="49">
        <v>40</v>
      </c>
      <c r="AC17" s="50">
        <v>40</v>
      </c>
      <c r="AD17" s="51">
        <v>40</v>
      </c>
      <c r="AE17" s="49">
        <v>40</v>
      </c>
      <c r="AF17" s="50">
        <v>45</v>
      </c>
      <c r="AG17" s="52">
        <v>50</v>
      </c>
    </row>
    <row r="18" spans="1:33" s="22" customFormat="1" ht="15.95" customHeight="1">
      <c r="A18" s="220"/>
      <c r="B18" s="221"/>
      <c r="C18" s="221"/>
      <c r="D18" s="222"/>
      <c r="E18" s="229" t="s">
        <v>29</v>
      </c>
      <c r="F18" s="206"/>
      <c r="G18" s="206"/>
      <c r="H18" s="206"/>
      <c r="I18" s="206"/>
      <c r="J18" s="206"/>
      <c r="K18" s="206"/>
      <c r="L18" s="206"/>
      <c r="M18" s="206"/>
      <c r="N18" s="206"/>
      <c r="O18" s="155" t="s">
        <v>30</v>
      </c>
      <c r="P18" s="155"/>
      <c r="Q18" s="156"/>
      <c r="R18" s="228"/>
      <c r="S18" s="149"/>
      <c r="T18" s="157" t="str">
        <f>IF(X9="SEMANAL","N/A",IF('[5]10% De Finos'!H18="","",'[5]10% De Finos'!H18))</f>
        <v/>
      </c>
      <c r="U18" s="158"/>
      <c r="V18" s="158"/>
      <c r="W18" s="159"/>
      <c r="X18" s="60" t="str">
        <f>IF(D6="","",HLOOKUP($D$6,$AA$15:$AG$36,Y20,0))</f>
        <v/>
      </c>
      <c r="Y18" s="41">
        <v>4</v>
      </c>
      <c r="Z18" s="34"/>
      <c r="AA18" s="54">
        <v>20</v>
      </c>
      <c r="AB18" s="55">
        <v>25</v>
      </c>
      <c r="AC18" s="56">
        <v>30</v>
      </c>
      <c r="AD18" s="57">
        <v>30</v>
      </c>
      <c r="AE18" s="55">
        <v>35</v>
      </c>
      <c r="AF18" s="56">
        <v>35</v>
      </c>
      <c r="AG18" s="58" t="s">
        <v>25</v>
      </c>
    </row>
    <row r="19" spans="1:33" s="22" customFormat="1" ht="15.95" customHeight="1">
      <c r="A19" s="160" t="s">
        <v>31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25"/>
      <c r="S19" s="25"/>
      <c r="T19" s="25"/>
      <c r="U19" s="25"/>
      <c r="V19" s="25"/>
      <c r="W19" s="25"/>
      <c r="X19" s="65"/>
      <c r="Y19" s="33">
        <v>5</v>
      </c>
      <c r="Z19" s="34"/>
      <c r="AA19" s="54">
        <v>100</v>
      </c>
      <c r="AB19" s="55">
        <v>75</v>
      </c>
      <c r="AC19" s="56">
        <v>60</v>
      </c>
      <c r="AD19" s="57">
        <v>60</v>
      </c>
      <c r="AE19" s="55">
        <v>50</v>
      </c>
      <c r="AF19" s="56">
        <v>40</v>
      </c>
      <c r="AG19" s="58" t="s">
        <v>25</v>
      </c>
    </row>
    <row r="20" spans="1:33" s="22" customFormat="1" ht="15.95" customHeight="1">
      <c r="A20" s="230" t="s">
        <v>32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2" t="s">
        <v>33</v>
      </c>
      <c r="P20" s="232"/>
      <c r="Q20" s="232"/>
      <c r="R20" s="233">
        <v>220</v>
      </c>
      <c r="S20" s="234"/>
      <c r="T20" s="235" t="str">
        <f>IF(OR(X9="QUINCENAL ",X9="SEMANAL"),"N/A",IF([5]Solidez!U27="","",MAX([5]Solidez!U27,[5]Solidez!U36)))</f>
        <v/>
      </c>
      <c r="U20" s="236"/>
      <c r="V20" s="236"/>
      <c r="W20" s="236"/>
      <c r="X20" s="66" t="str">
        <f>IF(D6="","",HLOOKUP($D$6,$AA$15:$AG$36,Y22,0))</f>
        <v/>
      </c>
      <c r="Y20" s="41">
        <v>6</v>
      </c>
      <c r="Z20" s="34"/>
      <c r="AA20" s="61">
        <v>75</v>
      </c>
      <c r="AB20" s="62">
        <v>75</v>
      </c>
      <c r="AC20" s="63">
        <v>75</v>
      </c>
      <c r="AD20" s="64">
        <v>75</v>
      </c>
      <c r="AE20" s="62">
        <v>70</v>
      </c>
      <c r="AF20" s="63">
        <v>65</v>
      </c>
      <c r="AG20" s="58" t="s">
        <v>25</v>
      </c>
    </row>
    <row r="21" spans="1:33" s="11" customFormat="1" ht="17.100000000000001" customHeight="1">
      <c r="A21" s="160" t="s">
        <v>34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25"/>
      <c r="S21" s="25"/>
      <c r="T21" s="25"/>
      <c r="U21" s="25"/>
      <c r="V21" s="25"/>
      <c r="W21" s="25"/>
      <c r="X21" s="65"/>
      <c r="Y21" s="33">
        <v>7</v>
      </c>
      <c r="Z21" s="42"/>
      <c r="AA21" s="43"/>
      <c r="AB21" s="44"/>
      <c r="AC21" s="44"/>
      <c r="AD21" s="45"/>
      <c r="AE21" s="44"/>
      <c r="AF21" s="44"/>
      <c r="AG21" s="46"/>
    </row>
    <row r="22" spans="1:33" s="22" customFormat="1" ht="15.95" customHeight="1">
      <c r="A22" s="162" t="s">
        <v>35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4" t="s">
        <v>23</v>
      </c>
      <c r="P22" s="164"/>
      <c r="Q22" s="165"/>
      <c r="R22" s="124">
        <v>125</v>
      </c>
      <c r="S22" s="125"/>
      <c r="T22" s="126" t="str">
        <f>IF('[5]LIMITES '!G24="","",'[5]LIMITES '!G24)</f>
        <v/>
      </c>
      <c r="U22" s="127"/>
      <c r="V22" s="127"/>
      <c r="W22" s="128"/>
      <c r="X22" s="47" t="str">
        <f>IF(D6="","",HLOOKUP($D$6,$AA$15:$AG$36,Y24,0))</f>
        <v/>
      </c>
      <c r="Y22" s="41">
        <v>8</v>
      </c>
      <c r="Z22" s="34"/>
      <c r="AA22" s="35">
        <v>18</v>
      </c>
      <c r="AB22" s="36">
        <v>18</v>
      </c>
      <c r="AC22" s="37">
        <v>18</v>
      </c>
      <c r="AD22" s="38">
        <v>18</v>
      </c>
      <c r="AE22" s="36">
        <v>18</v>
      </c>
      <c r="AF22" s="37">
        <v>18</v>
      </c>
      <c r="AG22" s="39">
        <v>18</v>
      </c>
    </row>
    <row r="23" spans="1:33" s="11" customFormat="1" ht="17.100000000000001" customHeight="1">
      <c r="A23" s="166" t="s">
        <v>36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9" t="s">
        <v>23</v>
      </c>
      <c r="P23" s="139"/>
      <c r="Q23" s="140"/>
      <c r="R23" s="167">
        <v>126</v>
      </c>
      <c r="S23" s="168"/>
      <c r="T23" s="169" t="str">
        <f>IF('[5]LIMITES '!G28="","",'[5]LIMITES '!G28)</f>
        <v/>
      </c>
      <c r="U23" s="170"/>
      <c r="V23" s="170"/>
      <c r="W23" s="171"/>
      <c r="X23" s="69" t="str">
        <f>IF(D6="","",HLOOKUP($D$6,$AA$15:$AG$36,Y25,0))</f>
        <v/>
      </c>
      <c r="Y23" s="33">
        <v>9</v>
      </c>
      <c r="Z23" s="42"/>
      <c r="AA23" s="43"/>
      <c r="AB23" s="44"/>
      <c r="AC23" s="44"/>
      <c r="AD23" s="45"/>
      <c r="AE23" s="44"/>
      <c r="AF23" s="44"/>
      <c r="AG23" s="46"/>
    </row>
    <row r="24" spans="1:33" s="22" customFormat="1" ht="15.95" customHeight="1">
      <c r="A24" s="197" t="s">
        <v>38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9"/>
      <c r="P24" s="199"/>
      <c r="Q24" s="200"/>
      <c r="R24" s="201">
        <v>214</v>
      </c>
      <c r="S24" s="196"/>
      <c r="T24" s="202" t="str">
        <f>+[5]EQUIVALENTE!G23</f>
        <v/>
      </c>
      <c r="U24" s="203"/>
      <c r="V24" s="203"/>
      <c r="W24" s="204"/>
      <c r="X24" s="72" t="str">
        <f>IF(D6="","",HLOOKUP($D$6,$AA$15:$AG$36,Y26,0))</f>
        <v/>
      </c>
      <c r="Y24" s="41">
        <v>10</v>
      </c>
      <c r="Z24" s="34"/>
      <c r="AA24" s="48">
        <v>25</v>
      </c>
      <c r="AB24" s="67">
        <v>25</v>
      </c>
      <c r="AC24" s="68">
        <v>25</v>
      </c>
      <c r="AD24" s="51">
        <v>25</v>
      </c>
      <c r="AE24" s="67">
        <v>25</v>
      </c>
      <c r="AF24" s="68">
        <v>25</v>
      </c>
      <c r="AG24" s="52">
        <v>40</v>
      </c>
    </row>
    <row r="25" spans="1:33" s="22" customFormat="1" ht="15.95" customHeight="1">
      <c r="A25" s="205" t="s">
        <v>40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155" t="s">
        <v>23</v>
      </c>
      <c r="P25" s="155"/>
      <c r="Q25" s="156"/>
      <c r="R25" s="207">
        <v>211</v>
      </c>
      <c r="S25" s="208"/>
      <c r="T25" s="209" t="str">
        <f>+IF('[5]TERRONES DE ARCILLA'!J21="","",'[5]TERRONES DE ARCILLA'!J21)</f>
        <v/>
      </c>
      <c r="U25" s="210"/>
      <c r="V25" s="210"/>
      <c r="W25" s="211"/>
      <c r="X25" s="60" t="str">
        <f>IF(D6="","",HLOOKUP($D$6,$AA$15:$AG$36,Y27,0))</f>
        <v/>
      </c>
      <c r="Y25" s="33">
        <v>11</v>
      </c>
      <c r="Z25" s="34"/>
      <c r="AA25" s="54" t="s">
        <v>37</v>
      </c>
      <c r="AB25" s="70" t="s">
        <v>37</v>
      </c>
      <c r="AC25" s="71">
        <v>3</v>
      </c>
      <c r="AD25" s="57">
        <v>3</v>
      </c>
      <c r="AE25" s="70">
        <v>3</v>
      </c>
      <c r="AF25" s="71">
        <v>6</v>
      </c>
      <c r="AG25" s="58">
        <v>10</v>
      </c>
    </row>
    <row r="26" spans="1:33" s="22" customFormat="1" ht="15.95" customHeight="1">
      <c r="A26" s="160" t="s">
        <v>41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25"/>
      <c r="S26" s="25"/>
      <c r="T26" s="25"/>
      <c r="U26" s="25"/>
      <c r="V26" s="25"/>
      <c r="W26" s="25"/>
      <c r="X26" s="65"/>
      <c r="Y26" s="41">
        <v>12</v>
      </c>
      <c r="Z26" s="34"/>
      <c r="AA26" s="54" t="s">
        <v>39</v>
      </c>
      <c r="AB26" s="54" t="s">
        <v>39</v>
      </c>
      <c r="AC26" s="54" t="s">
        <v>39</v>
      </c>
      <c r="AD26" s="54" t="s">
        <v>39</v>
      </c>
      <c r="AE26" s="54" t="s">
        <v>39</v>
      </c>
      <c r="AF26" s="54" t="s">
        <v>39</v>
      </c>
      <c r="AG26" s="54" t="s">
        <v>39</v>
      </c>
    </row>
    <row r="27" spans="1:33" s="22" customFormat="1" ht="15.95" customHeight="1">
      <c r="A27" s="184" t="s">
        <v>42</v>
      </c>
      <c r="B27" s="185"/>
      <c r="C27" s="185"/>
      <c r="D27" s="185"/>
      <c r="E27" s="185"/>
      <c r="F27" s="185"/>
      <c r="G27" s="185"/>
      <c r="H27" s="185"/>
      <c r="I27" s="185"/>
      <c r="J27" s="186"/>
      <c r="K27" s="190" t="s">
        <v>43</v>
      </c>
      <c r="L27" s="190"/>
      <c r="M27" s="190"/>
      <c r="N27" s="190"/>
      <c r="O27" s="191" t="s">
        <v>30</v>
      </c>
      <c r="P27" s="191"/>
      <c r="Q27" s="192"/>
      <c r="R27" s="193">
        <v>227</v>
      </c>
      <c r="S27" s="194"/>
      <c r="T27" s="126" t="str">
        <f>+IF('[5]CF - IF '!I20="","",'[5]CF - IF '!I20)</f>
        <v/>
      </c>
      <c r="U27" s="127"/>
      <c r="V27" s="127"/>
      <c r="W27" s="128"/>
      <c r="X27" s="47" t="str">
        <f>IF(D6="","",HLOOKUP($D$6,$AA$15:$AG$36,Y29,0))</f>
        <v/>
      </c>
      <c r="Y27" s="41">
        <v>14</v>
      </c>
      <c r="Z27" s="34"/>
      <c r="AA27" s="61">
        <v>2</v>
      </c>
      <c r="AB27" s="73">
        <v>2</v>
      </c>
      <c r="AC27" s="74">
        <v>2</v>
      </c>
      <c r="AD27" s="64">
        <v>2</v>
      </c>
      <c r="AE27" s="73">
        <v>2</v>
      </c>
      <c r="AF27" s="74">
        <v>2</v>
      </c>
      <c r="AG27" s="75" t="s">
        <v>25</v>
      </c>
    </row>
    <row r="28" spans="1:33" s="11" customFormat="1" ht="17.100000000000001" customHeight="1">
      <c r="A28" s="187"/>
      <c r="B28" s="188"/>
      <c r="C28" s="188"/>
      <c r="D28" s="188"/>
      <c r="E28" s="188"/>
      <c r="F28" s="188"/>
      <c r="G28" s="188"/>
      <c r="H28" s="188"/>
      <c r="I28" s="188"/>
      <c r="J28" s="189"/>
      <c r="K28" s="137" t="s">
        <v>44</v>
      </c>
      <c r="L28" s="138"/>
      <c r="M28" s="138"/>
      <c r="N28" s="138"/>
      <c r="O28" s="139" t="s">
        <v>30</v>
      </c>
      <c r="P28" s="139"/>
      <c r="Q28" s="140"/>
      <c r="R28" s="195"/>
      <c r="S28" s="196"/>
      <c r="T28" s="141" t="str">
        <f>+IF('[5]CF - IF '!R20="","",'[5]CF - IF '!R20)</f>
        <v/>
      </c>
      <c r="U28" s="142"/>
      <c r="V28" s="142"/>
      <c r="W28" s="143"/>
      <c r="X28" s="59" t="str">
        <f>IF(D6="","",HLOOKUP($D$6,$AA$15:$AG$36,Y30,0))</f>
        <v/>
      </c>
      <c r="Y28" s="33">
        <v>15</v>
      </c>
      <c r="Z28" s="42"/>
      <c r="AA28" s="43"/>
      <c r="AB28" s="44"/>
      <c r="AC28" s="44"/>
      <c r="AD28" s="45"/>
      <c r="AE28" s="44"/>
      <c r="AF28" s="44"/>
      <c r="AG28" s="46"/>
    </row>
    <row r="29" spans="1:33" s="22" customFormat="1" ht="15.95" customHeight="1">
      <c r="A29" s="172" t="s">
        <v>45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4" t="s">
        <v>23</v>
      </c>
      <c r="P29" s="174"/>
      <c r="Q29" s="175"/>
      <c r="R29" s="176">
        <v>230</v>
      </c>
      <c r="S29" s="177"/>
      <c r="T29" s="141" t="str">
        <f>IF(D6="","",IF(OR(D6=AA15,D6=AB15,D6=AC15),'[5]CF - IF '!J38,"N/A"))</f>
        <v/>
      </c>
      <c r="U29" s="142"/>
      <c r="V29" s="142"/>
      <c r="W29" s="143"/>
      <c r="X29" s="76" t="str">
        <f>IF(D6="","",HLOOKUP($D$6,$AA$15:$AG$36,Y31,0))</f>
        <v/>
      </c>
      <c r="Y29" s="41">
        <v>16</v>
      </c>
      <c r="Z29" s="34"/>
      <c r="AA29" s="48">
        <v>85</v>
      </c>
      <c r="AB29" s="67">
        <v>85</v>
      </c>
      <c r="AC29" s="68">
        <v>60</v>
      </c>
      <c r="AD29" s="51">
        <v>50</v>
      </c>
      <c r="AE29" s="67" t="s">
        <v>25</v>
      </c>
      <c r="AF29" s="68" t="s">
        <v>25</v>
      </c>
      <c r="AG29" s="52" t="s">
        <v>25</v>
      </c>
    </row>
    <row r="30" spans="1:33" s="22" customFormat="1" ht="15.95" customHeight="1">
      <c r="A30" s="180" t="s">
        <v>46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2" t="s">
        <v>23</v>
      </c>
      <c r="P30" s="182"/>
      <c r="Q30" s="183"/>
      <c r="R30" s="178"/>
      <c r="S30" s="179"/>
      <c r="T30" s="141" t="str">
        <f>IF(D6="","",IF(OR(D6=AA15,D6=AB15,D6=AC15),'[5]CF - IF '!AE38,"N/A"))</f>
        <v/>
      </c>
      <c r="U30" s="142"/>
      <c r="V30" s="142"/>
      <c r="W30" s="143"/>
      <c r="X30" s="76" t="str">
        <f>IF(D6="","",HLOOKUP($D$6,$AA$15:$AG$36,Y32,0))</f>
        <v/>
      </c>
      <c r="Y30" s="33">
        <v>17</v>
      </c>
      <c r="Z30" s="34"/>
      <c r="AA30" s="54">
        <v>60</v>
      </c>
      <c r="AB30" s="70">
        <v>60</v>
      </c>
      <c r="AC30" s="71">
        <v>40</v>
      </c>
      <c r="AD30" s="57">
        <v>30</v>
      </c>
      <c r="AE30" s="70" t="s">
        <v>25</v>
      </c>
      <c r="AF30" s="71" t="s">
        <v>25</v>
      </c>
      <c r="AG30" s="58" t="s">
        <v>25</v>
      </c>
    </row>
    <row r="31" spans="1:33" s="22" customFormat="1" ht="15.95" customHeight="1">
      <c r="A31" s="153" t="s">
        <v>47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5" t="s">
        <v>30</v>
      </c>
      <c r="P31" s="155"/>
      <c r="Q31" s="156"/>
      <c r="R31" s="148">
        <v>239</v>
      </c>
      <c r="S31" s="149"/>
      <c r="T31" s="157" t="str">
        <f>IF(D6="","",IF(OR(D6=AA15,D6=AB15,D6=AC15),[5]ANGULARIDAD!R24,"N/A"))</f>
        <v/>
      </c>
      <c r="U31" s="158"/>
      <c r="V31" s="158"/>
      <c r="W31" s="159"/>
      <c r="X31" s="77" t="str">
        <f>IF(D6="","",HLOOKUP($D$6,$AA$15:$AG$36,Y33,0))</f>
        <v/>
      </c>
      <c r="Y31" s="41">
        <v>18</v>
      </c>
      <c r="Z31" s="34"/>
      <c r="AA31" s="54">
        <v>35</v>
      </c>
      <c r="AB31" s="70">
        <v>35</v>
      </c>
      <c r="AC31" s="71">
        <v>35</v>
      </c>
      <c r="AD31" s="57" t="s">
        <v>25</v>
      </c>
      <c r="AE31" s="70" t="s">
        <v>25</v>
      </c>
      <c r="AF31" s="71" t="s">
        <v>25</v>
      </c>
      <c r="AG31" s="58" t="s">
        <v>25</v>
      </c>
    </row>
    <row r="32" spans="1:33" s="22" customFormat="1" ht="15.95" customHeight="1">
      <c r="A32" s="160" t="s">
        <v>48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25"/>
      <c r="S32" s="25"/>
      <c r="T32" s="25"/>
      <c r="U32" s="25"/>
      <c r="V32" s="25"/>
      <c r="W32" s="25"/>
      <c r="X32" s="79"/>
      <c r="Y32" s="33">
        <v>19</v>
      </c>
      <c r="Z32" s="34"/>
      <c r="AA32" s="54">
        <v>35</v>
      </c>
      <c r="AB32" s="70">
        <v>35</v>
      </c>
      <c r="AC32" s="71">
        <v>35</v>
      </c>
      <c r="AD32" s="57" t="s">
        <v>25</v>
      </c>
      <c r="AE32" s="70" t="s">
        <v>25</v>
      </c>
      <c r="AF32" s="71" t="s">
        <v>25</v>
      </c>
      <c r="AG32" s="58" t="s">
        <v>25</v>
      </c>
    </row>
    <row r="33" spans="1:33" s="22" customFormat="1" ht="15.95" customHeight="1">
      <c r="A33" s="162" t="s">
        <v>49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4" t="s">
        <v>50</v>
      </c>
      <c r="P33" s="164"/>
      <c r="Q33" s="165"/>
      <c r="R33" s="124">
        <v>142</v>
      </c>
      <c r="S33" s="125"/>
      <c r="T33" s="126" t="str">
        <f>IF(OR(X9="QUINCENAL ",X9="SEMANAL"),"N/A",IF([5]PROCTOR!J33="","",[5]PROCTOR!J33))</f>
        <v/>
      </c>
      <c r="U33" s="127"/>
      <c r="V33" s="127"/>
      <c r="W33" s="128"/>
      <c r="X33" s="80" t="str">
        <f>IF(D6="","",HLOOKUP($D$6,$AA$15:$AG$36,Y35,0))</f>
        <v/>
      </c>
      <c r="Y33" s="78">
        <v>20</v>
      </c>
      <c r="Z33" s="34"/>
      <c r="AA33" s="54">
        <v>35</v>
      </c>
      <c r="AB33" s="70">
        <v>35</v>
      </c>
      <c r="AC33" s="71">
        <v>35</v>
      </c>
      <c r="AD33" s="57" t="s">
        <v>25</v>
      </c>
      <c r="AE33" s="70" t="s">
        <v>25</v>
      </c>
      <c r="AF33" s="71" t="s">
        <v>25</v>
      </c>
      <c r="AG33" s="58" t="s">
        <v>25</v>
      </c>
    </row>
    <row r="34" spans="1:33" s="11" customFormat="1" ht="17.100000000000001" customHeight="1">
      <c r="A34" s="81" t="s">
        <v>52</v>
      </c>
      <c r="B34" s="82"/>
      <c r="C34" s="82"/>
      <c r="D34" s="145" t="str">
        <f>+IF(D6="","",HLOOKUP(D6,AA15:AG41,Y40,0))</f>
        <v/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 t="s">
        <v>30</v>
      </c>
      <c r="P34" s="146"/>
      <c r="Q34" s="147"/>
      <c r="R34" s="148">
        <v>148</v>
      </c>
      <c r="S34" s="149"/>
      <c r="T34" s="150" t="str">
        <f>IF(OR(X9="QUINCENAL ",X9="SEMANAL"),"N/A",'[5] CBR (2)'!H45)</f>
        <v/>
      </c>
      <c r="U34" s="151"/>
      <c r="V34" s="151"/>
      <c r="W34" s="152"/>
      <c r="X34" s="83" t="str">
        <f>IF(D6="","",HLOOKUP($D$6,$AA$15:$AG$36,Y36,0))</f>
        <v/>
      </c>
      <c r="Y34" s="33">
        <v>21</v>
      </c>
      <c r="Z34" s="42"/>
      <c r="AA34" s="43"/>
      <c r="AB34" s="44"/>
      <c r="AC34" s="44"/>
      <c r="AD34" s="45"/>
      <c r="AE34" s="44"/>
      <c r="AF34" s="44"/>
      <c r="AG34" s="46"/>
    </row>
    <row r="35" spans="1:33" s="22" customFormat="1" ht="15" customHeight="1">
      <c r="A35" s="129" t="s">
        <v>58</v>
      </c>
      <c r="B35" s="130"/>
      <c r="C35" s="130"/>
      <c r="D35" s="130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2"/>
      <c r="Y35" s="41">
        <v>22</v>
      </c>
      <c r="Z35" s="34"/>
      <c r="AA35" s="35" t="s">
        <v>51</v>
      </c>
      <c r="AB35" s="36" t="s">
        <v>51</v>
      </c>
      <c r="AC35" s="37" t="s">
        <v>51</v>
      </c>
      <c r="AD35" s="38" t="s">
        <v>51</v>
      </c>
      <c r="AE35" s="36" t="s">
        <v>51</v>
      </c>
      <c r="AF35" s="37" t="s">
        <v>51</v>
      </c>
      <c r="AG35" s="39" t="s">
        <v>51</v>
      </c>
    </row>
    <row r="36" spans="1:33" s="22" customFormat="1" ht="15" customHeight="1">
      <c r="A36" s="109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4"/>
      <c r="Y36" s="84">
        <v>23</v>
      </c>
      <c r="Z36" s="34"/>
      <c r="AA36" s="85">
        <v>100</v>
      </c>
      <c r="AB36" s="86">
        <v>100</v>
      </c>
      <c r="AC36" s="87">
        <v>80</v>
      </c>
      <c r="AD36" s="88">
        <v>60</v>
      </c>
      <c r="AE36" s="86">
        <v>40</v>
      </c>
      <c r="AF36" s="87">
        <v>30</v>
      </c>
      <c r="AG36" s="89">
        <v>20</v>
      </c>
    </row>
    <row r="37" spans="1:33" s="91" customFormat="1" ht="15" customHeight="1">
      <c r="A37" s="109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4"/>
      <c r="Y37" s="90">
        <v>24</v>
      </c>
      <c r="AA37" s="92"/>
      <c r="AB37" s="92"/>
      <c r="AC37" s="92"/>
      <c r="AD37" s="92"/>
      <c r="AE37" s="92"/>
      <c r="AF37" s="92"/>
      <c r="AG37" s="92"/>
    </row>
    <row r="38" spans="1:33" s="91" customFormat="1" ht="15" customHeight="1">
      <c r="A38" s="109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4"/>
      <c r="Y38" s="90"/>
      <c r="AA38" s="92"/>
      <c r="AB38" s="92"/>
      <c r="AC38" s="92"/>
      <c r="AD38" s="92"/>
      <c r="AE38" s="92"/>
      <c r="AF38" s="92"/>
      <c r="AG38" s="92"/>
    </row>
    <row r="39" spans="1:33" s="91" customFormat="1" ht="15" customHeight="1">
      <c r="A39" s="110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6"/>
      <c r="Y39" s="90">
        <v>25</v>
      </c>
      <c r="AA39" s="92" t="str">
        <f>+'[5] CBR (2)'!$H$45</f>
        <v/>
      </c>
      <c r="AB39" s="92" t="str">
        <f>+'[5] CBR (2)'!$H$45</f>
        <v/>
      </c>
      <c r="AC39" s="92" t="str">
        <f>+'[5] CBR (2)'!$H$45</f>
        <v/>
      </c>
      <c r="AD39" s="92" t="str">
        <f>+'[5] CBR (2)'!$H$47</f>
        <v/>
      </c>
      <c r="AE39" s="92" t="str">
        <f>+'[5] CBR (2)'!$H$47</f>
        <v/>
      </c>
      <c r="AF39" s="92" t="str">
        <f>+'[5] CBR (2)'!$H$47</f>
        <v/>
      </c>
      <c r="AG39" s="92" t="str">
        <f>+'[5] CBR (2)'!$H$47</f>
        <v/>
      </c>
    </row>
    <row r="40" spans="1:33" s="91" customFormat="1" ht="15" customHeigh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90">
        <v>26</v>
      </c>
      <c r="AA40" s="93" t="s">
        <v>53</v>
      </c>
      <c r="AB40" s="93" t="s">
        <v>53</v>
      </c>
      <c r="AC40" s="93" t="s">
        <v>53</v>
      </c>
      <c r="AD40" s="93" t="s">
        <v>54</v>
      </c>
      <c r="AE40" s="93" t="s">
        <v>54</v>
      </c>
      <c r="AF40" s="93" t="s">
        <v>54</v>
      </c>
      <c r="AG40" s="93" t="s">
        <v>55</v>
      </c>
    </row>
    <row r="41" spans="1:33" s="91" customFormat="1" ht="15" customHeight="1">
      <c r="A41" s="144" t="s">
        <v>56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90"/>
      <c r="Z41" s="2"/>
      <c r="AA41" s="94"/>
      <c r="AB41" s="94"/>
      <c r="AC41" s="94"/>
      <c r="AD41" s="94"/>
      <c r="AE41" s="94"/>
      <c r="AF41" s="94"/>
      <c r="AG41" s="94"/>
    </row>
    <row r="42" spans="1:33" s="91" customFormat="1" ht="15" customHeight="1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"/>
      <c r="Z42" s="1"/>
      <c r="AA42" s="94"/>
      <c r="AB42" s="94"/>
      <c r="AC42" s="94"/>
      <c r="AD42" s="94"/>
      <c r="AE42" s="94"/>
      <c r="AF42" s="94"/>
      <c r="AG42" s="94"/>
    </row>
    <row r="43" spans="1:33" s="95" customFormat="1" ht="12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99"/>
      <c r="Y43" s="1"/>
      <c r="Z43" s="1"/>
      <c r="AA43" s="94"/>
      <c r="AB43" s="94"/>
      <c r="AC43" s="94"/>
      <c r="AD43" s="94"/>
      <c r="AE43" s="94"/>
      <c r="AF43" s="94"/>
      <c r="AG43" s="94"/>
    </row>
    <row r="44" spans="1:33" s="97" customFormat="1" ht="12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08"/>
      <c r="Y44" s="1"/>
      <c r="Z44" s="1"/>
      <c r="AA44" s="96"/>
      <c r="AB44" s="96"/>
      <c r="AC44" s="96"/>
      <c r="AD44" s="96"/>
      <c r="AE44" s="96"/>
      <c r="AF44" s="96"/>
      <c r="AG44" s="96"/>
    </row>
    <row r="45" spans="1:33" s="97" customFormat="1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108"/>
      <c r="Y45" s="1"/>
      <c r="Z45" s="1"/>
      <c r="AA45" s="98"/>
      <c r="AB45" s="98"/>
      <c r="AC45" s="98"/>
      <c r="AD45" s="98"/>
      <c r="AE45" s="98"/>
      <c r="AF45" s="98"/>
      <c r="AG45" s="98"/>
    </row>
    <row r="46" spans="1:33" ht="27.95" customHeight="1">
      <c r="X46" s="108"/>
      <c r="Y46" s="1"/>
      <c r="Z46" s="1"/>
      <c r="AA46" s="108"/>
    </row>
    <row r="47" spans="1:33">
      <c r="X47" s="108"/>
      <c r="Y47" s="1"/>
      <c r="Z47" s="1"/>
      <c r="AA47" s="108"/>
    </row>
    <row r="48" spans="1:33">
      <c r="X48" s="108"/>
      <c r="Y48" s="1"/>
      <c r="Z48" s="1"/>
      <c r="AA48" s="108"/>
    </row>
    <row r="49" spans="24:27">
      <c r="X49" s="108"/>
      <c r="Y49" s="1"/>
      <c r="Z49" s="1"/>
      <c r="AA49" s="108"/>
    </row>
    <row r="50" spans="24:27">
      <c r="X50" s="108"/>
      <c r="Y50" s="1"/>
      <c r="Z50" s="1"/>
      <c r="AA50" s="108"/>
    </row>
    <row r="51" spans="24:27">
      <c r="X51" s="108"/>
      <c r="Y51" s="1"/>
      <c r="Z51" s="1"/>
      <c r="AA51" s="108"/>
    </row>
    <row r="52" spans="24:27">
      <c r="X52" s="108"/>
      <c r="Y52" s="1"/>
      <c r="Z52" s="1"/>
      <c r="AA52" s="108"/>
    </row>
    <row r="53" spans="24:27">
      <c r="X53" s="108"/>
      <c r="Y53" s="1"/>
      <c r="Z53" s="1"/>
      <c r="AA53" s="108"/>
    </row>
    <row r="54" spans="24:27">
      <c r="X54" s="108"/>
      <c r="Y54" s="1"/>
      <c r="Z54" s="1"/>
      <c r="AA54" s="108"/>
    </row>
    <row r="55" spans="24:27">
      <c r="X55" s="108"/>
      <c r="Y55" s="1"/>
      <c r="Z55" s="1"/>
      <c r="AA55" s="108"/>
    </row>
    <row r="56" spans="24:27">
      <c r="X56" s="108"/>
      <c r="Y56" s="1"/>
      <c r="Z56" s="1"/>
      <c r="AA56" s="108"/>
    </row>
    <row r="57" spans="24:27">
      <c r="X57" s="108"/>
      <c r="Y57" s="1"/>
      <c r="Z57" s="1"/>
      <c r="AA57" s="108"/>
    </row>
    <row r="58" spans="24:27">
      <c r="X58" s="108"/>
      <c r="Y58" s="1"/>
      <c r="Z58" s="1"/>
      <c r="AA58" s="108"/>
    </row>
    <row r="59" spans="24:27">
      <c r="X59" s="108"/>
      <c r="Y59" s="1"/>
      <c r="Z59" s="1"/>
      <c r="AA59" s="108"/>
    </row>
    <row r="60" spans="24:27">
      <c r="X60" s="108"/>
      <c r="Y60" s="1"/>
      <c r="Z60" s="1"/>
      <c r="AA60" s="108"/>
    </row>
    <row r="61" spans="24:27">
      <c r="X61" s="108"/>
      <c r="Y61" s="1"/>
      <c r="Z61" s="1"/>
      <c r="AA61" s="108"/>
    </row>
    <row r="62" spans="24:27">
      <c r="X62" s="108"/>
      <c r="Y62" s="1"/>
      <c r="Z62" s="1"/>
      <c r="AA62" s="108"/>
    </row>
    <row r="63" spans="24:27">
      <c r="X63" s="108"/>
      <c r="Y63" s="1"/>
      <c r="Z63" s="1"/>
      <c r="AA63" s="108"/>
    </row>
    <row r="64" spans="24:27">
      <c r="X64" s="108"/>
      <c r="Y64" s="1"/>
      <c r="Z64" s="1"/>
      <c r="AA64" s="108"/>
    </row>
    <row r="65" spans="24:27">
      <c r="X65" s="108"/>
      <c r="Y65" s="1"/>
      <c r="Z65" s="1"/>
      <c r="AA65" s="108"/>
    </row>
    <row r="66" spans="24:27">
      <c r="X66" s="108"/>
      <c r="Y66" s="1"/>
      <c r="Z66" s="1"/>
      <c r="AA66" s="108"/>
    </row>
    <row r="67" spans="24:27">
      <c r="X67" s="108"/>
      <c r="Y67" s="1"/>
      <c r="Z67" s="1"/>
      <c r="AA67" s="108"/>
    </row>
    <row r="68" spans="24:27">
      <c r="X68" s="108"/>
      <c r="Y68" s="1"/>
      <c r="Z68" s="1"/>
      <c r="AA68" s="108"/>
    </row>
    <row r="69" spans="24:27">
      <c r="X69" s="108"/>
      <c r="Y69" s="1"/>
      <c r="Z69" s="1"/>
      <c r="AA69" s="108"/>
    </row>
    <row r="70" spans="24:27">
      <c r="X70" s="108"/>
      <c r="Y70" s="1"/>
      <c r="Z70" s="1"/>
      <c r="AA70" s="108"/>
    </row>
    <row r="71" spans="24:27">
      <c r="X71" s="108"/>
      <c r="Y71" s="1"/>
      <c r="Z71" s="1"/>
      <c r="AA71" s="108"/>
    </row>
    <row r="72" spans="24:27">
      <c r="X72" s="108"/>
      <c r="Y72" s="1"/>
      <c r="Z72" s="1"/>
      <c r="AA72" s="108"/>
    </row>
    <row r="73" spans="24:27">
      <c r="X73" s="108"/>
      <c r="Y73" s="1"/>
      <c r="Z73" s="1"/>
      <c r="AA73" s="108"/>
    </row>
    <row r="74" spans="24:27">
      <c r="X74" s="108"/>
      <c r="Y74" s="1"/>
      <c r="Z74" s="1"/>
      <c r="AA74" s="108"/>
    </row>
    <row r="75" spans="24:27">
      <c r="X75" s="108"/>
      <c r="Y75" s="1"/>
      <c r="Z75" s="1"/>
      <c r="AA75" s="108"/>
    </row>
    <row r="76" spans="24:27">
      <c r="X76" s="108"/>
      <c r="Y76" s="1"/>
      <c r="Z76" s="1"/>
      <c r="AA76" s="108"/>
    </row>
    <row r="77" spans="24:27">
      <c r="X77" s="108"/>
      <c r="Y77" s="1"/>
      <c r="Z77" s="1"/>
      <c r="AA77" s="108"/>
    </row>
    <row r="78" spans="24:27">
      <c r="X78" s="108"/>
      <c r="Y78" s="1"/>
      <c r="Z78" s="1"/>
      <c r="AA78" s="108"/>
    </row>
    <row r="79" spans="24:27">
      <c r="X79" s="108"/>
      <c r="Y79" s="1"/>
      <c r="Z79" s="1"/>
      <c r="AA79" s="108"/>
    </row>
    <row r="80" spans="24:27">
      <c r="X80" s="108"/>
      <c r="Y80" s="1"/>
      <c r="Z80" s="1"/>
      <c r="AA80" s="108"/>
    </row>
    <row r="81" spans="24:27">
      <c r="X81" s="108"/>
      <c r="Y81" s="1"/>
      <c r="Z81" s="1"/>
      <c r="AA81" s="108"/>
    </row>
    <row r="82" spans="24:27">
      <c r="X82" s="108"/>
      <c r="Y82" s="1"/>
      <c r="Z82" s="1"/>
      <c r="AA82" s="108"/>
    </row>
    <row r="83" spans="24:27">
      <c r="X83" s="108"/>
      <c r="Y83" s="1"/>
      <c r="Z83" s="1"/>
      <c r="AA83" s="108"/>
    </row>
    <row r="84" spans="24:27">
      <c r="X84" s="108"/>
      <c r="Y84" s="1"/>
      <c r="Z84" s="1"/>
      <c r="AA84" s="108"/>
    </row>
    <row r="85" spans="24:27">
      <c r="X85" s="108"/>
      <c r="Y85" s="1"/>
      <c r="Z85" s="1"/>
      <c r="AA85" s="108"/>
    </row>
    <row r="86" spans="24:27">
      <c r="X86" s="108"/>
      <c r="Y86" s="1"/>
      <c r="Z86" s="1"/>
      <c r="AA86" s="108"/>
    </row>
    <row r="87" spans="24:27">
      <c r="X87" s="108"/>
      <c r="Y87" s="1"/>
      <c r="Z87" s="1"/>
      <c r="AA87" s="108"/>
    </row>
    <row r="88" spans="24:27">
      <c r="X88" s="108"/>
      <c r="Y88" s="1"/>
      <c r="Z88" s="1"/>
      <c r="AA88" s="108"/>
    </row>
    <row r="89" spans="24:27">
      <c r="X89" s="108"/>
      <c r="Y89" s="1"/>
      <c r="Z89" s="1"/>
      <c r="AA89" s="108"/>
    </row>
    <row r="90" spans="24:27">
      <c r="X90" s="108"/>
      <c r="Y90" s="1"/>
      <c r="Z90" s="1"/>
      <c r="AA90" s="108"/>
    </row>
    <row r="91" spans="24:27">
      <c r="X91" s="108"/>
      <c r="Y91" s="1"/>
      <c r="Z91" s="1"/>
      <c r="AA91" s="108"/>
    </row>
    <row r="92" spans="24:27">
      <c r="X92" s="108"/>
      <c r="Y92" s="1"/>
      <c r="Z92" s="1"/>
      <c r="AA92" s="108"/>
    </row>
    <row r="93" spans="24:27">
      <c r="X93" s="108"/>
      <c r="Y93" s="1"/>
      <c r="Z93" s="1"/>
      <c r="AA93" s="108"/>
    </row>
    <row r="94" spans="24:27">
      <c r="X94" s="108"/>
      <c r="Y94" s="1"/>
      <c r="Z94" s="1"/>
      <c r="AA94" s="108"/>
    </row>
    <row r="95" spans="24:27">
      <c r="X95" s="108"/>
      <c r="Y95" s="1"/>
      <c r="Z95" s="1"/>
      <c r="AA95" s="108"/>
    </row>
    <row r="96" spans="24:27">
      <c r="X96" s="108"/>
      <c r="Y96" s="1"/>
      <c r="Z96" s="1"/>
      <c r="AA96" s="108"/>
    </row>
    <row r="97" spans="24:27">
      <c r="X97" s="108"/>
      <c r="Y97" s="1"/>
      <c r="Z97" s="1"/>
      <c r="AA97" s="108"/>
    </row>
    <row r="98" spans="24:27">
      <c r="X98" s="108"/>
      <c r="Y98" s="1"/>
      <c r="Z98" s="1"/>
      <c r="AA98" s="108"/>
    </row>
    <row r="99" spans="24:27">
      <c r="X99" s="108"/>
      <c r="Y99" s="1"/>
      <c r="Z99" s="1"/>
      <c r="AA99" s="108"/>
    </row>
    <row r="100" spans="24:27">
      <c r="X100" s="108"/>
      <c r="Y100" s="1"/>
      <c r="Z100" s="1"/>
      <c r="AA100" s="108"/>
    </row>
    <row r="101" spans="24:27">
      <c r="X101" s="108"/>
      <c r="Y101" s="1"/>
      <c r="Z101" s="1"/>
      <c r="AA101" s="108"/>
    </row>
    <row r="102" spans="24:27">
      <c r="X102" s="108"/>
      <c r="Y102" s="1"/>
      <c r="Z102" s="1"/>
      <c r="AA102" s="108"/>
    </row>
    <row r="103" spans="24:27">
      <c r="X103" s="108"/>
      <c r="Y103" s="1"/>
      <c r="Z103" s="1"/>
      <c r="AA103" s="108"/>
    </row>
    <row r="104" spans="24:27">
      <c r="X104" s="108"/>
      <c r="Y104" s="1"/>
      <c r="Z104" s="1"/>
      <c r="AA104" s="108"/>
    </row>
    <row r="105" spans="24:27">
      <c r="X105" s="108"/>
      <c r="Y105" s="1"/>
      <c r="Z105" s="1"/>
      <c r="AA105" s="108"/>
    </row>
    <row r="106" spans="24:27">
      <c r="X106" s="108"/>
      <c r="Y106" s="1"/>
      <c r="Z106" s="1"/>
      <c r="AA106" s="108"/>
    </row>
    <row r="107" spans="24:27">
      <c r="X107" s="108"/>
      <c r="Y107" s="1"/>
      <c r="Z107" s="1"/>
      <c r="AA107" s="108"/>
    </row>
    <row r="108" spans="24:27">
      <c r="X108" s="108"/>
      <c r="Y108" s="1"/>
      <c r="Z108" s="1"/>
      <c r="AA108" s="108"/>
    </row>
    <row r="109" spans="24:27">
      <c r="X109" s="108"/>
      <c r="Y109" s="1"/>
      <c r="Z109" s="1"/>
      <c r="AA109" s="108"/>
    </row>
    <row r="110" spans="24:27">
      <c r="X110" s="108"/>
      <c r="Y110" s="1"/>
      <c r="Z110" s="1"/>
      <c r="AA110" s="108"/>
    </row>
    <row r="111" spans="24:27">
      <c r="X111" s="108"/>
      <c r="Y111" s="1"/>
      <c r="Z111" s="1"/>
      <c r="AA111" s="108"/>
    </row>
    <row r="112" spans="24:27">
      <c r="X112" s="108"/>
      <c r="Y112" s="1"/>
      <c r="Z112" s="1"/>
      <c r="AA112" s="108"/>
    </row>
    <row r="113" spans="24:27">
      <c r="X113" s="108"/>
      <c r="Y113" s="1"/>
      <c r="Z113" s="1"/>
      <c r="AA113" s="108"/>
    </row>
    <row r="114" spans="24:27">
      <c r="X114" s="108"/>
      <c r="Y114" s="1"/>
      <c r="Z114" s="1"/>
      <c r="AA114" s="108"/>
    </row>
    <row r="115" spans="24:27">
      <c r="X115" s="108"/>
      <c r="Y115" s="1"/>
      <c r="Z115" s="1"/>
      <c r="AA115" s="108"/>
    </row>
    <row r="116" spans="24:27">
      <c r="X116" s="108"/>
      <c r="Y116" s="1"/>
      <c r="Z116" s="1"/>
      <c r="AA116" s="108"/>
    </row>
    <row r="117" spans="24:27">
      <c r="X117" s="108"/>
      <c r="Y117" s="1"/>
      <c r="Z117" s="1"/>
      <c r="AA117" s="108"/>
    </row>
    <row r="118" spans="24:27">
      <c r="X118" s="108"/>
      <c r="Y118" s="1"/>
      <c r="Z118" s="1"/>
      <c r="AA118" s="108"/>
    </row>
    <row r="119" spans="24:27">
      <c r="X119" s="108"/>
      <c r="Y119" s="1"/>
      <c r="Z119" s="1"/>
      <c r="AA119" s="108"/>
    </row>
    <row r="120" spans="24:27">
      <c r="X120" s="108"/>
      <c r="Y120" s="1"/>
      <c r="Z120" s="1"/>
      <c r="AA120" s="108"/>
    </row>
    <row r="121" spans="24:27">
      <c r="X121" s="108"/>
      <c r="Y121" s="1"/>
      <c r="Z121" s="1"/>
      <c r="AA121" s="108"/>
    </row>
    <row r="122" spans="24:27">
      <c r="X122" s="108"/>
      <c r="Y122" s="1"/>
      <c r="Z122" s="1"/>
      <c r="AA122" s="108"/>
    </row>
    <row r="123" spans="24:27">
      <c r="X123" s="108"/>
      <c r="Y123" s="1"/>
      <c r="Z123" s="1"/>
      <c r="AA123" s="108"/>
    </row>
    <row r="124" spans="24:27">
      <c r="X124" s="108"/>
      <c r="Y124" s="1"/>
      <c r="Z124" s="1"/>
      <c r="AA124" s="108"/>
    </row>
    <row r="125" spans="24:27">
      <c r="X125" s="108"/>
      <c r="Y125" s="1"/>
      <c r="Z125" s="1"/>
      <c r="AA125" s="108"/>
    </row>
    <row r="126" spans="24:27">
      <c r="X126" s="108"/>
      <c r="Y126" s="1"/>
      <c r="Z126" s="1"/>
      <c r="AA126" s="108"/>
    </row>
    <row r="127" spans="24:27">
      <c r="X127" s="108"/>
      <c r="Y127" s="1"/>
      <c r="Z127" s="1"/>
      <c r="AA127" s="108"/>
    </row>
    <row r="128" spans="24:27">
      <c r="X128" s="108"/>
      <c r="Y128" s="1"/>
      <c r="Z128" s="1"/>
      <c r="AA128" s="108"/>
    </row>
    <row r="129" spans="24:27">
      <c r="X129" s="108"/>
      <c r="Y129" s="1"/>
      <c r="Z129" s="1"/>
      <c r="AA129" s="108"/>
    </row>
    <row r="130" spans="24:27">
      <c r="X130" s="108"/>
      <c r="Y130" s="1"/>
      <c r="Z130" s="1"/>
      <c r="AA130" s="108"/>
    </row>
    <row r="131" spans="24:27">
      <c r="X131" s="108"/>
      <c r="Y131" s="1"/>
      <c r="Z131" s="1"/>
      <c r="AA131" s="108"/>
    </row>
    <row r="132" spans="24:27">
      <c r="X132" s="108"/>
      <c r="Y132" s="1"/>
      <c r="Z132" s="1"/>
      <c r="AA132" s="108"/>
    </row>
    <row r="133" spans="24:27">
      <c r="X133" s="108"/>
      <c r="Y133" s="1"/>
      <c r="Z133" s="1"/>
      <c r="AA133" s="108"/>
    </row>
    <row r="134" spans="24:27">
      <c r="X134" s="108"/>
      <c r="Y134" s="1"/>
      <c r="Z134" s="1"/>
      <c r="AA134" s="108"/>
    </row>
    <row r="135" spans="24:27">
      <c r="X135" s="108"/>
      <c r="Y135" s="1"/>
      <c r="Z135" s="1"/>
      <c r="AA135" s="108"/>
    </row>
    <row r="136" spans="24:27">
      <c r="X136" s="108"/>
      <c r="Y136" s="1"/>
      <c r="Z136" s="1"/>
      <c r="AA136" s="108"/>
    </row>
    <row r="137" spans="24:27">
      <c r="X137" s="108"/>
      <c r="Y137" s="1"/>
      <c r="Z137" s="1"/>
      <c r="AA137" s="108"/>
    </row>
    <row r="138" spans="24:27">
      <c r="X138" s="108"/>
      <c r="Y138" s="1"/>
      <c r="Z138" s="1"/>
      <c r="AA138" s="108"/>
    </row>
    <row r="139" spans="24:27">
      <c r="X139" s="108"/>
      <c r="Y139" s="1"/>
      <c r="Z139" s="1"/>
      <c r="AA139" s="108"/>
    </row>
    <row r="140" spans="24:27">
      <c r="X140" s="108"/>
      <c r="Y140" s="1"/>
      <c r="Z140" s="1"/>
      <c r="AA140" s="108"/>
    </row>
    <row r="141" spans="24:27">
      <c r="X141" s="108"/>
      <c r="Y141" s="1"/>
      <c r="Z141" s="1"/>
      <c r="AA141" s="108"/>
    </row>
    <row r="142" spans="24:27">
      <c r="X142" s="108"/>
      <c r="Y142" s="1"/>
      <c r="Z142" s="1"/>
      <c r="AA142" s="108"/>
    </row>
    <row r="143" spans="24:27">
      <c r="X143" s="108"/>
      <c r="Y143" s="1"/>
      <c r="Z143" s="1"/>
      <c r="AA143" s="108"/>
    </row>
    <row r="144" spans="24:27">
      <c r="X144" s="108"/>
      <c r="Y144" s="1"/>
      <c r="Z144" s="1"/>
      <c r="AA144" s="108"/>
    </row>
    <row r="145" spans="24:27">
      <c r="X145" s="108"/>
      <c r="Y145" s="1"/>
      <c r="Z145" s="1"/>
      <c r="AA145" s="108"/>
    </row>
    <row r="146" spans="24:27">
      <c r="X146" s="108"/>
      <c r="Y146" s="1"/>
      <c r="Z146" s="1"/>
      <c r="AA146" s="108"/>
    </row>
    <row r="147" spans="24:27">
      <c r="X147" s="108"/>
      <c r="Y147" s="1"/>
      <c r="Z147" s="1"/>
      <c r="AA147" s="108"/>
    </row>
    <row r="148" spans="24:27">
      <c r="X148" s="108"/>
      <c r="Y148" s="1"/>
      <c r="Z148" s="1"/>
      <c r="AA148" s="108"/>
    </row>
    <row r="149" spans="24:27">
      <c r="X149" s="108"/>
      <c r="Y149" s="1"/>
      <c r="Z149" s="1"/>
      <c r="AA149" s="108"/>
    </row>
    <row r="150" spans="24:27">
      <c r="X150" s="108"/>
      <c r="Y150" s="1"/>
      <c r="Z150" s="1"/>
      <c r="AA150" s="108"/>
    </row>
    <row r="151" spans="24:27">
      <c r="X151" s="108"/>
      <c r="Y151" s="1"/>
      <c r="Z151" s="1"/>
      <c r="AA151" s="108"/>
    </row>
    <row r="152" spans="24:27">
      <c r="X152" s="108"/>
      <c r="Y152" s="1"/>
      <c r="Z152" s="1"/>
      <c r="AA152" s="108"/>
    </row>
    <row r="153" spans="24:27">
      <c r="X153" s="108"/>
      <c r="Y153" s="1"/>
      <c r="Z153" s="1"/>
      <c r="AA153" s="108"/>
    </row>
    <row r="154" spans="24:27">
      <c r="X154" s="108"/>
      <c r="Y154" s="1"/>
      <c r="Z154" s="1"/>
      <c r="AA154" s="108"/>
    </row>
    <row r="155" spans="24:27">
      <c r="X155" s="108"/>
      <c r="Y155" s="1"/>
      <c r="Z155" s="1"/>
      <c r="AA155" s="108"/>
    </row>
    <row r="156" spans="24:27">
      <c r="X156" s="108"/>
      <c r="Y156" s="1"/>
      <c r="Z156" s="1"/>
      <c r="AA156" s="108"/>
    </row>
    <row r="157" spans="24:27">
      <c r="X157" s="108"/>
      <c r="Y157" s="1"/>
      <c r="Z157" s="1"/>
      <c r="AA157" s="108"/>
    </row>
    <row r="158" spans="24:27">
      <c r="X158" s="108"/>
      <c r="Y158" s="1"/>
      <c r="Z158" s="1"/>
      <c r="AA158" s="108"/>
    </row>
    <row r="159" spans="24:27">
      <c r="X159" s="108"/>
      <c r="Y159" s="1"/>
      <c r="Z159" s="1"/>
      <c r="AA159" s="108"/>
    </row>
    <row r="160" spans="24:27">
      <c r="X160" s="108"/>
      <c r="Y160" s="1"/>
      <c r="Z160" s="1"/>
      <c r="AA160" s="108"/>
    </row>
    <row r="161" spans="24:27">
      <c r="X161" s="108"/>
      <c r="Y161" s="1"/>
      <c r="Z161" s="1"/>
      <c r="AA161" s="108"/>
    </row>
    <row r="162" spans="24:27">
      <c r="X162" s="108"/>
      <c r="Y162" s="1"/>
      <c r="Z162" s="1"/>
      <c r="AA162" s="108"/>
    </row>
    <row r="163" spans="24:27">
      <c r="X163" s="108"/>
      <c r="Y163" s="1"/>
      <c r="Z163" s="1"/>
      <c r="AA163" s="108"/>
    </row>
    <row r="164" spans="24:27">
      <c r="X164" s="108"/>
      <c r="Y164" s="1"/>
      <c r="Z164" s="1"/>
      <c r="AA164" s="108"/>
    </row>
    <row r="165" spans="24:27">
      <c r="X165" s="108"/>
      <c r="Y165" s="1"/>
      <c r="Z165" s="1"/>
      <c r="AA165" s="108"/>
    </row>
    <row r="166" spans="24:27">
      <c r="X166" s="108"/>
      <c r="Y166" s="1"/>
      <c r="Z166" s="1"/>
      <c r="AA166" s="108"/>
    </row>
    <row r="167" spans="24:27">
      <c r="X167" s="108"/>
      <c r="Y167" s="1"/>
      <c r="Z167" s="1"/>
      <c r="AA167" s="108"/>
    </row>
    <row r="168" spans="24:27">
      <c r="X168" s="108"/>
      <c r="Y168" s="1"/>
      <c r="Z168" s="1"/>
      <c r="AA168" s="108"/>
    </row>
    <row r="169" spans="24:27">
      <c r="X169" s="108"/>
      <c r="Y169" s="1"/>
      <c r="Z169" s="1"/>
      <c r="AA169" s="108"/>
    </row>
    <row r="170" spans="24:27">
      <c r="X170" s="108"/>
      <c r="Y170" s="1"/>
      <c r="Z170" s="1"/>
      <c r="AA170" s="108"/>
    </row>
    <row r="171" spans="24:27">
      <c r="X171" s="108"/>
      <c r="Y171" s="1"/>
      <c r="Z171" s="1"/>
      <c r="AA171" s="108"/>
    </row>
    <row r="172" spans="24:27">
      <c r="X172" s="108"/>
      <c r="Y172" s="1"/>
      <c r="Z172" s="1"/>
      <c r="AA172" s="108"/>
    </row>
    <row r="173" spans="24:27">
      <c r="X173" s="108"/>
      <c r="Y173" s="1"/>
      <c r="Z173" s="1"/>
      <c r="AA173" s="108"/>
    </row>
    <row r="174" spans="24:27">
      <c r="X174" s="108"/>
      <c r="Y174" s="1"/>
      <c r="Z174" s="1"/>
      <c r="AA174" s="108"/>
    </row>
    <row r="175" spans="24:27">
      <c r="X175" s="108"/>
      <c r="Y175" s="1"/>
      <c r="Z175" s="1"/>
      <c r="AA175" s="108"/>
    </row>
    <row r="176" spans="24:27">
      <c r="X176" s="108"/>
      <c r="Y176" s="1"/>
      <c r="Z176" s="1"/>
      <c r="AA176" s="108"/>
    </row>
    <row r="177" spans="24:27">
      <c r="X177" s="108"/>
      <c r="Y177" s="1"/>
      <c r="Z177" s="1"/>
      <c r="AA177" s="108"/>
    </row>
    <row r="178" spans="24:27">
      <c r="X178" s="108"/>
      <c r="Y178" s="1"/>
      <c r="Z178" s="1"/>
      <c r="AA178" s="108"/>
    </row>
    <row r="179" spans="24:27">
      <c r="X179" s="108"/>
      <c r="Y179" s="1"/>
      <c r="Z179" s="1"/>
      <c r="AA179" s="108"/>
    </row>
    <row r="180" spans="24:27">
      <c r="X180" s="108"/>
      <c r="Y180" s="1"/>
      <c r="Z180" s="1"/>
      <c r="AA180" s="108"/>
    </row>
    <row r="181" spans="24:27">
      <c r="X181" s="108"/>
      <c r="Y181" s="1"/>
      <c r="Z181" s="1"/>
      <c r="AA181" s="108"/>
    </row>
    <row r="182" spans="24:27">
      <c r="X182" s="108"/>
      <c r="Y182" s="1"/>
      <c r="Z182" s="1"/>
      <c r="AA182" s="108"/>
    </row>
    <row r="183" spans="24:27">
      <c r="X183" s="108"/>
      <c r="Y183" s="1"/>
      <c r="Z183" s="1"/>
      <c r="AA183" s="108"/>
    </row>
    <row r="184" spans="24:27">
      <c r="X184" s="108"/>
      <c r="Y184" s="1"/>
      <c r="Z184" s="1"/>
      <c r="AA184" s="108"/>
    </row>
    <row r="185" spans="24:27">
      <c r="X185" s="108"/>
      <c r="Y185" s="1"/>
      <c r="Z185" s="1"/>
      <c r="AA185" s="108"/>
    </row>
    <row r="186" spans="24:27">
      <c r="X186" s="108"/>
      <c r="Y186" s="1"/>
      <c r="Z186" s="1"/>
      <c r="AA186" s="108"/>
    </row>
    <row r="187" spans="24:27">
      <c r="X187" s="108"/>
      <c r="Y187" s="1"/>
      <c r="Z187" s="1"/>
      <c r="AA187" s="108"/>
    </row>
    <row r="188" spans="24:27">
      <c r="X188" s="108"/>
      <c r="Y188" s="1"/>
      <c r="Z188" s="1"/>
      <c r="AA188" s="108"/>
    </row>
    <row r="189" spans="24:27">
      <c r="X189" s="108"/>
      <c r="Y189" s="1"/>
      <c r="Z189" s="1"/>
      <c r="AA189" s="108"/>
    </row>
    <row r="190" spans="24:27">
      <c r="X190" s="108"/>
      <c r="Y190" s="1"/>
      <c r="Z190" s="1"/>
      <c r="AA190" s="108"/>
    </row>
    <row r="191" spans="24:27">
      <c r="X191" s="108"/>
      <c r="Y191" s="1"/>
      <c r="Z191" s="1"/>
      <c r="AA191" s="108"/>
    </row>
    <row r="192" spans="24:27">
      <c r="X192" s="108"/>
      <c r="Y192" s="1"/>
      <c r="Z192" s="1"/>
      <c r="AA192" s="108"/>
    </row>
    <row r="193" spans="24:27">
      <c r="X193" s="108"/>
      <c r="Y193" s="1"/>
      <c r="Z193" s="1"/>
      <c r="AA193" s="108"/>
    </row>
    <row r="194" spans="24:27">
      <c r="X194" s="108"/>
      <c r="Y194" s="1"/>
      <c r="Z194" s="1"/>
      <c r="AA194" s="108"/>
    </row>
    <row r="195" spans="24:27">
      <c r="X195" s="108"/>
      <c r="Y195" s="1"/>
      <c r="Z195" s="1"/>
      <c r="AA195" s="108"/>
    </row>
    <row r="196" spans="24:27">
      <c r="X196" s="108"/>
      <c r="Y196" s="1"/>
      <c r="Z196" s="1"/>
      <c r="AA196" s="108"/>
    </row>
    <row r="197" spans="24:27">
      <c r="X197" s="108"/>
      <c r="Y197" s="1"/>
      <c r="Z197" s="1"/>
      <c r="AA197" s="108"/>
    </row>
    <row r="198" spans="24:27">
      <c r="X198" s="108"/>
      <c r="Y198" s="1"/>
      <c r="Z198" s="1"/>
      <c r="AA198" s="108"/>
    </row>
    <row r="199" spans="24:27">
      <c r="X199" s="108"/>
      <c r="Y199" s="1"/>
      <c r="Z199" s="1"/>
      <c r="AA199" s="108"/>
    </row>
    <row r="200" spans="24:27">
      <c r="X200" s="108"/>
      <c r="Y200" s="1"/>
      <c r="Z200" s="1"/>
      <c r="AA200" s="108"/>
    </row>
    <row r="201" spans="24:27">
      <c r="X201" s="108"/>
      <c r="Y201" s="1"/>
      <c r="Z201" s="1"/>
      <c r="AA201" s="108"/>
    </row>
    <row r="202" spans="24:27">
      <c r="X202" s="108"/>
      <c r="Y202" s="1"/>
      <c r="Z202" s="1"/>
      <c r="AA202" s="108"/>
    </row>
    <row r="203" spans="24:27">
      <c r="X203" s="108"/>
      <c r="Y203" s="1"/>
      <c r="Z203" s="1"/>
      <c r="AA203" s="108"/>
    </row>
    <row r="204" spans="24:27">
      <c r="X204" s="108"/>
      <c r="Y204" s="1"/>
      <c r="Z204" s="1"/>
      <c r="AA204" s="108"/>
    </row>
    <row r="205" spans="24:27">
      <c r="X205" s="108"/>
      <c r="Y205" s="1"/>
      <c r="Z205" s="1"/>
      <c r="AA205" s="108"/>
    </row>
    <row r="206" spans="24:27">
      <c r="X206" s="108"/>
      <c r="Y206" s="1"/>
      <c r="Z206" s="1"/>
      <c r="AA206" s="108"/>
    </row>
    <row r="207" spans="24:27">
      <c r="X207" s="108"/>
      <c r="Y207" s="1"/>
      <c r="Z207" s="1"/>
      <c r="AA207" s="108"/>
    </row>
    <row r="208" spans="24:27">
      <c r="X208" s="108"/>
      <c r="Y208" s="1"/>
      <c r="Z208" s="1"/>
      <c r="AA208" s="108"/>
    </row>
    <row r="209" spans="24:27">
      <c r="X209" s="108"/>
      <c r="Y209" s="1"/>
      <c r="Z209" s="1"/>
      <c r="AA209" s="108"/>
    </row>
    <row r="210" spans="24:27">
      <c r="X210" s="108"/>
      <c r="Y210" s="1"/>
      <c r="Z210" s="1"/>
      <c r="AA210" s="108"/>
    </row>
    <row r="211" spans="24:27">
      <c r="X211" s="108"/>
      <c r="Y211" s="1"/>
      <c r="Z211" s="1"/>
      <c r="AA211" s="108"/>
    </row>
    <row r="212" spans="24:27">
      <c r="X212" s="108"/>
      <c r="Y212" s="1"/>
      <c r="Z212" s="1"/>
      <c r="AA212" s="108"/>
    </row>
    <row r="213" spans="24:27">
      <c r="X213" s="108"/>
      <c r="Y213" s="1"/>
      <c r="Z213" s="1"/>
      <c r="AA213" s="108"/>
    </row>
    <row r="214" spans="24:27">
      <c r="X214" s="108"/>
      <c r="Y214" s="1"/>
      <c r="Z214" s="1"/>
      <c r="AA214" s="108"/>
    </row>
    <row r="215" spans="24:27">
      <c r="X215" s="108"/>
      <c r="Y215" s="1"/>
      <c r="Z215" s="1"/>
      <c r="AA215" s="108"/>
    </row>
    <row r="216" spans="24:27">
      <c r="X216" s="108"/>
      <c r="Y216" s="1"/>
      <c r="Z216" s="1"/>
      <c r="AA216" s="108"/>
    </row>
    <row r="217" spans="24:27">
      <c r="X217" s="108"/>
      <c r="Y217" s="1"/>
      <c r="Z217" s="1"/>
      <c r="AA217" s="108"/>
    </row>
    <row r="218" spans="24:27">
      <c r="X218" s="108"/>
      <c r="Y218" s="1"/>
      <c r="Z218" s="1"/>
      <c r="AA218" s="108"/>
    </row>
    <row r="219" spans="24:27">
      <c r="X219" s="108"/>
      <c r="Y219" s="1"/>
      <c r="Z219" s="1"/>
      <c r="AA219" s="108"/>
    </row>
    <row r="220" spans="24:27">
      <c r="X220" s="108"/>
      <c r="Y220" s="1"/>
      <c r="Z220" s="1"/>
      <c r="AA220" s="108"/>
    </row>
    <row r="221" spans="24:27">
      <c r="X221" s="108"/>
      <c r="Y221" s="1"/>
      <c r="Z221" s="1"/>
      <c r="AA221" s="108"/>
    </row>
    <row r="222" spans="24:27">
      <c r="X222" s="108"/>
      <c r="Y222" s="1"/>
      <c r="Z222" s="1"/>
      <c r="AA222" s="108"/>
    </row>
    <row r="223" spans="24:27">
      <c r="X223" s="108"/>
      <c r="Y223" s="1"/>
      <c r="Z223" s="1"/>
      <c r="AA223" s="108"/>
    </row>
    <row r="224" spans="24:27">
      <c r="X224" s="108"/>
      <c r="Y224" s="1"/>
      <c r="Z224" s="1"/>
      <c r="AA224" s="108"/>
    </row>
    <row r="225" spans="24:27">
      <c r="X225" s="108"/>
      <c r="Y225" s="1"/>
      <c r="Z225" s="1"/>
      <c r="AA225" s="108"/>
    </row>
    <row r="226" spans="24:27">
      <c r="X226" s="108"/>
      <c r="Y226" s="1"/>
      <c r="Z226" s="1"/>
      <c r="AA226" s="108"/>
    </row>
    <row r="227" spans="24:27">
      <c r="X227" s="108"/>
      <c r="Y227" s="1"/>
      <c r="Z227" s="1"/>
      <c r="AA227" s="108"/>
    </row>
    <row r="228" spans="24:27">
      <c r="X228" s="108"/>
      <c r="Y228" s="1"/>
      <c r="Z228" s="1"/>
      <c r="AA228" s="108"/>
    </row>
    <row r="229" spans="24:27">
      <c r="X229" s="108"/>
      <c r="Y229" s="1"/>
      <c r="Z229" s="1"/>
      <c r="AA229" s="108"/>
    </row>
    <row r="230" spans="24:27">
      <c r="X230" s="108"/>
      <c r="Y230" s="1"/>
      <c r="Z230" s="1"/>
      <c r="AA230" s="108"/>
    </row>
    <row r="231" spans="24:27">
      <c r="X231" s="108"/>
      <c r="Y231" s="1"/>
      <c r="Z231" s="1"/>
      <c r="AA231" s="108"/>
    </row>
    <row r="232" spans="24:27">
      <c r="X232" s="108"/>
      <c r="Y232" s="1"/>
      <c r="Z232" s="1"/>
      <c r="AA232" s="108"/>
    </row>
    <row r="233" spans="24:27">
      <c r="X233" s="108"/>
      <c r="Y233" s="1"/>
      <c r="Z233" s="1"/>
      <c r="AA233" s="108"/>
    </row>
    <row r="234" spans="24:27">
      <c r="X234" s="108"/>
      <c r="Y234" s="1"/>
      <c r="Z234" s="1"/>
      <c r="AA234" s="108"/>
    </row>
    <row r="235" spans="24:27">
      <c r="X235" s="108"/>
      <c r="Y235" s="1"/>
      <c r="Z235" s="1"/>
      <c r="AA235" s="108"/>
    </row>
    <row r="236" spans="24:27">
      <c r="X236" s="108"/>
      <c r="Y236" s="1"/>
      <c r="Z236" s="1"/>
      <c r="AA236" s="108"/>
    </row>
    <row r="237" spans="24:27">
      <c r="X237" s="108"/>
      <c r="Y237" s="1"/>
      <c r="Z237" s="1"/>
      <c r="AA237" s="108"/>
    </row>
    <row r="238" spans="24:27">
      <c r="X238" s="108"/>
      <c r="Y238" s="1"/>
      <c r="Z238" s="1"/>
      <c r="AA238" s="108"/>
    </row>
    <row r="239" spans="24:27">
      <c r="X239" s="108"/>
      <c r="Y239" s="1"/>
      <c r="Z239" s="1"/>
      <c r="AA239" s="108"/>
    </row>
    <row r="240" spans="24:27">
      <c r="X240" s="108"/>
      <c r="Y240" s="1"/>
      <c r="Z240" s="1"/>
      <c r="AA240" s="108"/>
    </row>
    <row r="241" spans="24:27">
      <c r="X241" s="108"/>
      <c r="Y241" s="1"/>
      <c r="Z241" s="1"/>
      <c r="AA241" s="108"/>
    </row>
    <row r="242" spans="24:27">
      <c r="X242" s="108"/>
      <c r="Y242" s="1"/>
      <c r="Z242" s="1"/>
      <c r="AA242" s="108"/>
    </row>
    <row r="243" spans="24:27">
      <c r="X243" s="108"/>
      <c r="Y243" s="1"/>
      <c r="Z243" s="1"/>
      <c r="AA243" s="108"/>
    </row>
    <row r="244" spans="24:27">
      <c r="X244" s="108"/>
      <c r="Y244" s="1"/>
      <c r="Z244" s="1"/>
      <c r="AA244" s="108"/>
    </row>
    <row r="245" spans="24:27">
      <c r="X245" s="108"/>
      <c r="Y245" s="1"/>
      <c r="Z245" s="1"/>
      <c r="AA245" s="108"/>
    </row>
    <row r="246" spans="24:27">
      <c r="X246" s="108"/>
      <c r="Y246" s="1"/>
      <c r="Z246" s="1"/>
      <c r="AA246" s="108"/>
    </row>
    <row r="247" spans="24:27">
      <c r="X247" s="108"/>
      <c r="Y247" s="1"/>
      <c r="Z247" s="1"/>
      <c r="AA247" s="108"/>
    </row>
    <row r="248" spans="24:27">
      <c r="X248" s="108"/>
      <c r="Y248" s="1"/>
      <c r="Z248" s="1"/>
      <c r="AA248" s="108"/>
    </row>
    <row r="249" spans="24:27">
      <c r="X249" s="108"/>
      <c r="Y249" s="1"/>
      <c r="Z249" s="1"/>
      <c r="AA249" s="108"/>
    </row>
    <row r="250" spans="24:27">
      <c r="X250" s="108"/>
      <c r="Y250" s="1"/>
      <c r="Z250" s="1"/>
      <c r="AA250" s="108"/>
    </row>
    <row r="251" spans="24:27">
      <c r="X251" s="108"/>
      <c r="Y251" s="1"/>
      <c r="Z251" s="1"/>
      <c r="AA251" s="108"/>
    </row>
    <row r="252" spans="24:27">
      <c r="X252" s="108"/>
      <c r="Y252" s="1"/>
      <c r="Z252" s="1"/>
      <c r="AA252" s="108"/>
    </row>
    <row r="253" spans="24:27">
      <c r="X253" s="108"/>
      <c r="Y253" s="1"/>
      <c r="Z253" s="1"/>
      <c r="AA253" s="108"/>
    </row>
    <row r="254" spans="24:27">
      <c r="X254" s="108"/>
      <c r="Y254" s="1"/>
      <c r="Z254" s="1"/>
      <c r="AA254" s="108"/>
    </row>
    <row r="255" spans="24:27">
      <c r="X255" s="108"/>
      <c r="Y255" s="1"/>
      <c r="Z255" s="1"/>
      <c r="AA255" s="108"/>
    </row>
    <row r="256" spans="24:27">
      <c r="X256" s="108"/>
      <c r="Y256" s="1"/>
      <c r="Z256" s="1"/>
      <c r="AA256" s="108"/>
    </row>
    <row r="257" spans="24:27">
      <c r="X257" s="108"/>
      <c r="Y257" s="1"/>
      <c r="Z257" s="1"/>
      <c r="AA257" s="108"/>
    </row>
    <row r="258" spans="24:27">
      <c r="X258" s="108"/>
      <c r="Y258" s="1"/>
      <c r="Z258" s="1"/>
      <c r="AA258" s="108"/>
    </row>
    <row r="259" spans="24:27">
      <c r="X259" s="108"/>
      <c r="Y259" s="1"/>
      <c r="Z259" s="1"/>
      <c r="AA259" s="108"/>
    </row>
    <row r="260" spans="24:27">
      <c r="X260" s="108"/>
      <c r="Y260" s="1"/>
      <c r="Z260" s="1"/>
      <c r="AA260" s="108"/>
    </row>
    <row r="261" spans="24:27">
      <c r="X261" s="108"/>
      <c r="Y261" s="1"/>
      <c r="Z261" s="1"/>
      <c r="AA261" s="108"/>
    </row>
    <row r="262" spans="24:27">
      <c r="X262" s="108"/>
      <c r="Y262" s="1"/>
      <c r="Z262" s="1"/>
      <c r="AA262" s="108"/>
    </row>
    <row r="263" spans="24:27">
      <c r="X263" s="108"/>
      <c r="Y263" s="1"/>
      <c r="Z263" s="1"/>
      <c r="AA263" s="108"/>
    </row>
    <row r="264" spans="24:27">
      <c r="X264" s="108"/>
      <c r="Y264" s="1"/>
      <c r="Z264" s="1"/>
      <c r="AA264" s="108"/>
    </row>
    <row r="265" spans="24:27">
      <c r="X265" s="108"/>
      <c r="Y265" s="1"/>
      <c r="Z265" s="1"/>
      <c r="AA265" s="108"/>
    </row>
    <row r="266" spans="24:27">
      <c r="X266" s="108"/>
      <c r="Y266" s="1"/>
      <c r="Z266" s="1"/>
      <c r="AA266" s="108"/>
    </row>
    <row r="267" spans="24:27">
      <c r="X267" s="108"/>
      <c r="Y267" s="1"/>
      <c r="Z267" s="1"/>
      <c r="AA267" s="108"/>
    </row>
    <row r="268" spans="24:27">
      <c r="X268" s="108"/>
      <c r="Y268" s="1"/>
      <c r="Z268" s="1"/>
      <c r="AA268" s="108"/>
    </row>
    <row r="269" spans="24:27">
      <c r="X269" s="108"/>
      <c r="Y269" s="1"/>
      <c r="Z269" s="1"/>
      <c r="AA269" s="108"/>
    </row>
    <row r="270" spans="24:27">
      <c r="X270" s="108"/>
      <c r="Y270" s="1"/>
      <c r="Z270" s="1"/>
      <c r="AA270" s="108"/>
    </row>
    <row r="271" spans="24:27">
      <c r="X271" s="108"/>
      <c r="Y271" s="1"/>
      <c r="Z271" s="1"/>
      <c r="AA271" s="108"/>
    </row>
    <row r="272" spans="24:27">
      <c r="X272" s="108"/>
      <c r="Y272" s="1"/>
      <c r="Z272" s="1"/>
      <c r="AA272" s="108"/>
    </row>
    <row r="273" spans="24:27">
      <c r="X273" s="108"/>
      <c r="Y273" s="1"/>
      <c r="Z273" s="1"/>
      <c r="AA273" s="108"/>
    </row>
    <row r="274" spans="24:27">
      <c r="X274" s="108"/>
      <c r="Y274" s="1"/>
      <c r="Z274" s="1"/>
      <c r="AA274" s="108"/>
    </row>
    <row r="275" spans="24:27">
      <c r="X275" s="108"/>
      <c r="Y275" s="1"/>
      <c r="Z275" s="1"/>
      <c r="AA275" s="108"/>
    </row>
    <row r="276" spans="24:27">
      <c r="X276" s="108"/>
      <c r="Y276" s="1"/>
      <c r="Z276" s="1"/>
      <c r="AA276" s="108"/>
    </row>
    <row r="277" spans="24:27">
      <c r="X277" s="108"/>
      <c r="Y277" s="1"/>
      <c r="Z277" s="1"/>
      <c r="AA277" s="108"/>
    </row>
    <row r="278" spans="24:27">
      <c r="X278" s="108"/>
      <c r="Y278" s="1"/>
      <c r="Z278" s="1"/>
      <c r="AA278" s="108"/>
    </row>
    <row r="279" spans="24:27">
      <c r="X279" s="108"/>
      <c r="Y279" s="1"/>
      <c r="Z279" s="1"/>
      <c r="AA279" s="108"/>
    </row>
    <row r="280" spans="24:27">
      <c r="X280" s="108"/>
      <c r="Y280" s="1"/>
      <c r="Z280" s="1"/>
      <c r="AA280" s="108"/>
    </row>
    <row r="281" spans="24:27">
      <c r="X281" s="108"/>
      <c r="Y281" s="1"/>
      <c r="Z281" s="1"/>
      <c r="AA281" s="108"/>
    </row>
    <row r="282" spans="24:27">
      <c r="X282" s="108"/>
      <c r="Y282" s="1"/>
      <c r="Z282" s="1"/>
      <c r="AA282" s="108"/>
    </row>
    <row r="283" spans="24:27">
      <c r="X283" s="108"/>
      <c r="Y283" s="1"/>
      <c r="Z283" s="1"/>
      <c r="AA283" s="108"/>
    </row>
    <row r="284" spans="24:27">
      <c r="X284" s="108"/>
      <c r="Y284" s="1"/>
      <c r="Z284" s="1"/>
      <c r="AA284" s="108"/>
    </row>
    <row r="285" spans="24:27">
      <c r="X285" s="108"/>
      <c r="Y285" s="1"/>
      <c r="Z285" s="1"/>
      <c r="AA285" s="108"/>
    </row>
    <row r="286" spans="24:27">
      <c r="X286" s="108"/>
      <c r="Y286" s="1"/>
      <c r="Z286" s="1"/>
      <c r="AA286" s="108"/>
    </row>
    <row r="287" spans="24:27">
      <c r="X287" s="108"/>
      <c r="Y287" s="1"/>
      <c r="Z287" s="1"/>
      <c r="AA287" s="108"/>
    </row>
    <row r="288" spans="24:27">
      <c r="X288" s="108"/>
      <c r="Y288" s="1"/>
      <c r="Z288" s="1"/>
      <c r="AA288" s="108"/>
    </row>
    <row r="289" spans="24:27">
      <c r="X289" s="108"/>
      <c r="Y289" s="1"/>
      <c r="Z289" s="1"/>
      <c r="AA289" s="108"/>
    </row>
    <row r="290" spans="24:27">
      <c r="X290" s="108"/>
      <c r="Y290" s="1"/>
      <c r="Z290" s="1"/>
      <c r="AA290" s="108"/>
    </row>
    <row r="291" spans="24:27">
      <c r="X291" s="108"/>
      <c r="Y291" s="1"/>
      <c r="Z291" s="1"/>
      <c r="AA291" s="108"/>
    </row>
    <row r="292" spans="24:27">
      <c r="X292" s="108"/>
      <c r="Y292" s="1"/>
      <c r="Z292" s="1"/>
      <c r="AA292" s="108"/>
    </row>
    <row r="293" spans="24:27">
      <c r="X293" s="108"/>
      <c r="Y293" s="1"/>
      <c r="Z293" s="1"/>
      <c r="AA293" s="108"/>
    </row>
    <row r="294" spans="24:27">
      <c r="X294" s="108"/>
      <c r="Y294" s="1"/>
      <c r="Z294" s="1"/>
      <c r="AA294" s="108"/>
    </row>
    <row r="295" spans="24:27">
      <c r="X295" s="108"/>
      <c r="Y295" s="1"/>
      <c r="Z295" s="1"/>
      <c r="AA295" s="108"/>
    </row>
    <row r="296" spans="24:27">
      <c r="X296" s="108"/>
      <c r="Y296" s="1"/>
      <c r="Z296" s="1"/>
      <c r="AA296" s="108"/>
    </row>
    <row r="297" spans="24:27">
      <c r="X297" s="108"/>
      <c r="Y297" s="1"/>
      <c r="Z297" s="1"/>
      <c r="AA297" s="108"/>
    </row>
    <row r="298" spans="24:27">
      <c r="X298" s="108"/>
      <c r="Y298" s="1"/>
      <c r="Z298" s="1"/>
      <c r="AA298" s="108"/>
    </row>
    <row r="299" spans="24:27">
      <c r="X299" s="108"/>
      <c r="Y299" s="1"/>
      <c r="Z299" s="1"/>
      <c r="AA299" s="108"/>
    </row>
    <row r="300" spans="24:27">
      <c r="X300" s="108"/>
      <c r="Y300" s="1"/>
      <c r="Z300" s="1"/>
      <c r="AA300" s="108"/>
    </row>
    <row r="301" spans="24:27">
      <c r="X301" s="108"/>
      <c r="Y301" s="1"/>
      <c r="Z301" s="1"/>
      <c r="AA301" s="108"/>
    </row>
    <row r="302" spans="24:27">
      <c r="X302" s="108"/>
      <c r="Y302" s="1"/>
      <c r="Z302" s="1"/>
      <c r="AA302" s="108"/>
    </row>
    <row r="303" spans="24:27">
      <c r="X303" s="108"/>
      <c r="Y303" s="1"/>
      <c r="Z303" s="1"/>
      <c r="AA303" s="108"/>
    </row>
    <row r="304" spans="24:27">
      <c r="X304" s="108"/>
      <c r="Y304" s="1"/>
      <c r="Z304" s="1"/>
      <c r="AA304" s="108"/>
    </row>
    <row r="305" spans="24:24">
      <c r="X305" s="108"/>
    </row>
    <row r="306" spans="24:24">
      <c r="X306" s="108"/>
    </row>
  </sheetData>
  <sheetProtection password="B39D" sheet="1" objects="1" scenarios="1" formatCells="0" formatColumns="0" formatRows="0"/>
  <mergeCells count="90">
    <mergeCell ref="U3:X3"/>
    <mergeCell ref="A1:D4"/>
    <mergeCell ref="E1:X2"/>
    <mergeCell ref="E3:T3"/>
    <mergeCell ref="E4:X4"/>
    <mergeCell ref="T7:W7"/>
    <mergeCell ref="R6:S6"/>
    <mergeCell ref="T6:W6"/>
    <mergeCell ref="A13:Q13"/>
    <mergeCell ref="R13:S13"/>
    <mergeCell ref="T13:W13"/>
    <mergeCell ref="A9:W9"/>
    <mergeCell ref="A12:Q12"/>
    <mergeCell ref="U12:X12"/>
    <mergeCell ref="A10:Q11"/>
    <mergeCell ref="R10:S11"/>
    <mergeCell ref="T10:W11"/>
    <mergeCell ref="X10:X11"/>
    <mergeCell ref="A14:Q14"/>
    <mergeCell ref="A15:N15"/>
    <mergeCell ref="O15:Q15"/>
    <mergeCell ref="R15:S15"/>
    <mergeCell ref="T15:W15"/>
    <mergeCell ref="A19:Q19"/>
    <mergeCell ref="A20:N20"/>
    <mergeCell ref="O20:Q20"/>
    <mergeCell ref="R20:S20"/>
    <mergeCell ref="T20:W20"/>
    <mergeCell ref="A16:N16"/>
    <mergeCell ref="O16:Q16"/>
    <mergeCell ref="R16:S16"/>
    <mergeCell ref="T16:W16"/>
    <mergeCell ref="A17:D18"/>
    <mergeCell ref="E17:N17"/>
    <mergeCell ref="O17:Q17"/>
    <mergeCell ref="R17:S18"/>
    <mergeCell ref="T17:W17"/>
    <mergeCell ref="E18:N18"/>
    <mergeCell ref="O18:Q18"/>
    <mergeCell ref="T18:W18"/>
    <mergeCell ref="A24:N24"/>
    <mergeCell ref="O24:Q24"/>
    <mergeCell ref="R24:S24"/>
    <mergeCell ref="T24:W24"/>
    <mergeCell ref="A25:N25"/>
    <mergeCell ref="O25:Q25"/>
    <mergeCell ref="R25:S25"/>
    <mergeCell ref="T25:W25"/>
    <mergeCell ref="A21:Q21"/>
    <mergeCell ref="A22:N22"/>
    <mergeCell ref="O22:Q22"/>
    <mergeCell ref="R22:S22"/>
    <mergeCell ref="T22:W22"/>
    <mergeCell ref="A23:N23"/>
    <mergeCell ref="O23:Q23"/>
    <mergeCell ref="R23:S23"/>
    <mergeCell ref="T23:W23"/>
    <mergeCell ref="A29:N29"/>
    <mergeCell ref="O29:Q29"/>
    <mergeCell ref="R29:S30"/>
    <mergeCell ref="T29:W29"/>
    <mergeCell ref="A30:N30"/>
    <mergeCell ref="O30:Q30"/>
    <mergeCell ref="T30:W30"/>
    <mergeCell ref="A26:Q26"/>
    <mergeCell ref="A27:J28"/>
    <mergeCell ref="K27:N27"/>
    <mergeCell ref="O27:Q27"/>
    <mergeCell ref="R27:S28"/>
    <mergeCell ref="T27:W27"/>
    <mergeCell ref="K28:N28"/>
    <mergeCell ref="O28:Q28"/>
    <mergeCell ref="T28:W28"/>
    <mergeCell ref="A41:X42"/>
    <mergeCell ref="D34:N34"/>
    <mergeCell ref="O34:Q34"/>
    <mergeCell ref="R34:S34"/>
    <mergeCell ref="T34:W34"/>
    <mergeCell ref="A31:N31"/>
    <mergeCell ref="O31:Q31"/>
    <mergeCell ref="R31:S31"/>
    <mergeCell ref="T31:W31"/>
    <mergeCell ref="A32:Q32"/>
    <mergeCell ref="A33:N33"/>
    <mergeCell ref="O33:Q33"/>
    <mergeCell ref="R33:S33"/>
    <mergeCell ref="T33:W33"/>
    <mergeCell ref="A35:D35"/>
    <mergeCell ref="E35:X35"/>
    <mergeCell ref="B36:X39"/>
  </mergeCells>
  <dataValidations count="2">
    <dataValidation type="list" allowBlank="1" showInputMessage="1" showErrorMessage="1" sqref="X9">
      <formula1>$AB$2:$AB$4</formula1>
    </dataValidation>
    <dataValidation type="list" allowBlank="1" showInputMessage="1" showErrorMessage="1" sqref="D6:I6">
      <formula1>$AA$2:$AA$8</formula1>
    </dataValidation>
  </dataValidations>
  <printOptions horizontalCentered="1"/>
  <pageMargins left="0.59055118110236227" right="0.39370078740157483" top="0.59055118110236227" bottom="0.59055118110236227" header="0" footer="0.19685039370078741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BG</vt:lpstr>
      <vt:lpstr>'RESUMEN BG'!Área_de_impresión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2021-08-19T20:22:56Z</cp:lastPrinted>
  <dcterms:created xsi:type="dcterms:W3CDTF">2019-10-28T20:16:22Z</dcterms:created>
  <dcterms:modified xsi:type="dcterms:W3CDTF">2022-10-18T15:12:48Z</dcterms:modified>
</cp:coreProperties>
</file>