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0. Aprobaciones 2022-10- (2)\Formatos\"/>
    </mc:Choice>
  </mc:AlternateContent>
  <bookViews>
    <workbookView xWindow="0" yWindow="0" windowWidth="28800" windowHeight="12330"/>
  </bookViews>
  <sheets>
    <sheet name="RESUMEN B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hidden="1">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hidden="1">#REF!</definedName>
    <definedName name="_Regression_Y" hidden="1">#REF!</definedName>
    <definedName name="_Sort" hidden="1">[2]OCTUBRE!#REF!</definedName>
    <definedName name="aprobo">INDEX([4]firmas!$C$33:$C$35,MATCH('[4]INV 222-13 '!$AA$45:$AJ$45,[4]firmas!$A$33:$A$35,0))</definedName>
    <definedName name="APROBO_A">INDEX([5]firmas!$C$33:$C$35,MATCH([5]ANGULARIDAD!$AK$29,[5]firmas!$A$33:$A$35,0))</definedName>
    <definedName name="aprobofirmas">INDEX([4]firmas!$C$33:$C$35,MATCH('[4]RESUMEN '!$V$50:$X$50,[4]firmas!$A$33:$A$35,0))</definedName>
    <definedName name="aprobofirmas1">INDEX([6]firmas!$C$33:$C$35,MATCH('RESUMEN BG '!#REF!,[6]firmas!$A$33:$A$35,0))</definedName>
    <definedName name="aprobofirmas10">INDEX([6]firmas!$C$33:$C$35,MATCH('[6]CF - IF '!$Y$43,[6]firmas!$A$33:$A$35,0))</definedName>
    <definedName name="aprobofirmas11">INDEX([6]firmas!$C$33:$C$35,MATCH([6]ANGULARIDAD!$AK$29,[6]firmas!$A$33:$A$35,0))</definedName>
    <definedName name="aprobofirmas12">INDEX([6]firmas!$C$33:$C$35,MATCH([6]PROCTOR!$I$42,[6]firmas!$A$33:$A$35,0))</definedName>
    <definedName name="aprobofirmas13">INDEX([6]firmas!$C$33:$C$35,MATCH('[6] CBR 1'!$AP$55:$AQ$55,[6]firmas!$A$33:$A$35,0))</definedName>
    <definedName name="aprobofirmas14">INDEX([6]firmas!$C$33:$C$35,MATCH('[6] CBR (2)'!$G$55:$H$55,[6]firmas!$A$33:$A$35,0))</definedName>
    <definedName name="aprobofirmas2">INDEX([6]firmas!$C$33:$C$35,MATCH(#REF!,[6]firmas!$A$33:$A$35,0))</definedName>
    <definedName name="aprobofirmas3">INDEX([6]firmas!$C$33:$C$35,MATCH(#REF!,[6]firmas!$A$33:$A$35,0))</definedName>
    <definedName name="aprobofirmas4">INDEX([6]firmas!$C$33:$C$35,MATCH('[6]Microdeval '!$AC$44,[6]firmas!$A$33:$A$35,0))</definedName>
    <definedName name="aprobofirmas5">INDEX([6]firmas!$C$33:$C$35,MATCH('[6]10% De Finos'!$I$23:$K$23,[6]firmas!$A$33:$A$35,0))</definedName>
    <definedName name="aprobofirmas6">INDEX([6]firmas!$C$33:$C$35,MATCH([6]Solidez!$Y$47,[6]firmas!$A$33:$A$35,0))</definedName>
    <definedName name="aprobofirmas7">INDEX([6]firmas!$C$33:$C$35,MATCH([6]LIMITES!$H$47,[6]firmas!$A$33:$A$35,0))</definedName>
    <definedName name="aprobofirmas8">INDEX([6]firmas!$C$33:$C$35,MATCH([6]EQUIVALENTE!$J$29,[6]firmas!$A$33:$A$35,0))</definedName>
    <definedName name="aprobofirmas9">INDEX([6]firmas!$C$33:$C$35,MATCH('[6]TERRONES DE ARCILLA'!$I$27:$K$27,[6]firmas!$A$33:$A$35,0))</definedName>
    <definedName name="aprobofirmasD">INDEX([7]firmas!$C$33:$C$35,MATCH('[7]Desgaste '!$T$36:$Z$36,[7]firmas!$A$33:$A$35,0))</definedName>
    <definedName name="aprobofirmasMO">INDEX([4]firmas!$C$33:$C$35,MATCH([4]COLORIMETRIA!$J$31,[4]firmas!$A$33:$A$35,0))</definedName>
    <definedName name="aprobonombres">[6]firmas!$A$33:$A$35</definedName>
    <definedName name="_xlnm.Print_Area" localSheetId="0">'RESUMEN BG '!$A$1:$Y$46</definedName>
    <definedName name="ELABORA_A">INDEX([5]firmas!$C$2:$C$26,MATCH([5]ANGULARIDAD!$L$29,[5]firmas!$A$2:$A$26,0))</definedName>
    <definedName name="elaborocargo">[8]firmas!$B$11:$B$13</definedName>
    <definedName name="elaborofirmas1">INDEX([6]firmas!$C$2:$C$26,MATCH('RESUMEN BG '!#REF!,[6]firmas!$A$2:$A$26,0))</definedName>
    <definedName name="elaborofirmas10">INDEX([6]firmas!$C$2:$C$26,MATCH('[6]CF - IF '!$G$43,[6]firmas!$A$2:$A$26,0))</definedName>
    <definedName name="elaborofirmas11">INDEX([6]firmas!$C$2:$C$26,MATCH([6]ANGULARIDAD!$L$29,[6]firmas!$A$2:$A$26,0))</definedName>
    <definedName name="elaborofirmas12">INDEX([6]firmas!$C$2:$C$26,MATCH([6]PROCTOR!$C$42,[6]firmas!$A$2:$A$26,0))</definedName>
    <definedName name="elaborofirmas13">INDEX([6]firmas!$C$2:$C$26,MATCH('[6] CBR 1'!$AL$55:$AM$55,[6]firmas!$A$2:$A$26,0))</definedName>
    <definedName name="elaborofirmas14">INDEX([6]firmas!$C$2:$C$26,MATCH('[6] CBR (2)'!$C$55,[6]firmas!$A$2:$A$26,0))</definedName>
    <definedName name="elaborofirmas2">INDEX([6]firmas!$C$2:$C$26,MATCH(#REF!,[6]firmas!$A$2:$A$26,0))</definedName>
    <definedName name="elaborofirmas3">INDEX([6]firmas!$C$2:$C$26,MATCH(#REF!,[6]firmas!$A$2:$A$26,0))</definedName>
    <definedName name="elaborofirmas4">INDEX([6]firmas!$C$2:$C$26,MATCH('[6]Microdeval '!$I$44,[6]firmas!$A$2:$A$26,0))</definedName>
    <definedName name="elaborofirmas5">INDEX([6]firmas!$C$2:$C$26,MATCH('[6]10% De Finos'!$D$23:$E$23,[6]firmas!$A$2:$A$26,0))</definedName>
    <definedName name="elaborofirmas6">INDEX([6]firmas!$C$2:$C$26,MATCH([6]Solidez!$H$47,[6]firmas!$A$2:$A$26,0))</definedName>
    <definedName name="elaborofirmas7">INDEX([6]firmas!$C$2:$C$26,MATCH([6]LIMITES!$C$47,[6]firmas!$A$2:$A$26,0))</definedName>
    <definedName name="elaborofirmas8">INDEX([6]firmas!$C$2:$C$26,MATCH([6]EQUIVALENTE!$D$29,[6]firmas!$A$2:$A$26,0))</definedName>
    <definedName name="elaborofirmas9">INDEX([6]firmas!$C$2:$C$26,MATCH('[6]TERRONES DE ARCILLA'!$C$27:$E$27,[6]firmas!$A$2:$A$26,0))</definedName>
    <definedName name="elaborofirmasD">INDEX([7]firmas!$C$2:$C$26,MATCH('[7]Desgaste '!$F$36:$L$36,[7]firmas!$A$2:$A$26,0))</definedName>
    <definedName name="elaborofirmasMO">INDEX([4]firmas!$C$2:$C$26,MATCH([4]COLORIMETRIA!$D$31,[4]firmas!$A$2:$A$26,0))</definedName>
    <definedName name="Elaboronombres">[6]firmas!$A$2:$A$26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hidden="1">[2]OCTUBRE!#REF!</definedName>
    <definedName name="Ojo" hidden="1">#REF!</definedName>
    <definedName name="pendiente" hidden="1">#REF!</definedName>
    <definedName name="REVISO_A">INDEX([5]firmas!$C$28:$C$31,MATCH([5]ANGULARIDAD!$W$29:$X$43,[5]firmas!$A$28:$A$31,0))</definedName>
    <definedName name="revisocargo">[8]firmas!$B$28:$B$30</definedName>
    <definedName name="revisoea">INDEX([4]firmas!$C$28:$C$31,MATCH([4]EQUIVALENTE!$G$29,[4]firmas!$A$28:$A$31,0))</definedName>
    <definedName name="revisofirmas1">INDEX([6]firmas!$C$28:$C$31,MATCH('RESUMEN BG '!#REF!,[6]firmas!$A$28:$A$31,0))</definedName>
    <definedName name="revisofirmas10">INDEX([6]firmas!$C$28:$C$31,MATCH('[6]CF - IF '!$M$43:$X$43,[6]firmas!$A$28:$A$31,0))</definedName>
    <definedName name="revisofirmas11">INDEX([6]firmas!$C$28:$C$31,MATCH([6]ANGULARIDAD!$W$29:$X$43,[6]firmas!$A$28:$A$31,0))</definedName>
    <definedName name="revisofirmas12">INDEX([6]firmas!$C$28:$C$31,MATCH([6]PROCTOR!$F$42,[6]firmas!$A$28:$A$31,0))</definedName>
    <definedName name="revisofirmas13">INDEX([6]firmas!$C$28:$C$31,MATCH('[6] CBR 1'!$AN$55:$AO$55,[6]firmas!$A$28:$A$31,0))</definedName>
    <definedName name="revisofirmas14">INDEX([6]firmas!$C$28:$C$31,MATCH('[6] CBR (2)'!$E$55:$F$55,[6]firmas!$A$28:$A$31,0))</definedName>
    <definedName name="revisofirmas2">INDEX([6]firmas!$C$28:$C$31,MATCH(#REF!,[6]firmas!$A$28:$A$31,0))</definedName>
    <definedName name="revisofirmas3">INDEX([6]firmas!$C$28:$C$31,MATCH(#REF!,[6]firmas!$A$28:$A$31,0))</definedName>
    <definedName name="revisofirmas4">INDEX([6]firmas!$C$28:$C$31,MATCH('[6]Microdeval '!$R$44,[6]firmas!$A$28:$A$31,0))</definedName>
    <definedName name="revisofirmas5">INDEX([6]firmas!$C$28:$C$31,MATCH('[6]10% De Finos'!$F$23,[6]firmas!$A$28:$A$31,0))</definedName>
    <definedName name="revisofirmas6">INDEX([6]firmas!$C$28:$C$31,MATCH([6]Solidez!$Q$47,[6]firmas!$A$28:$A$31,0))</definedName>
    <definedName name="revisofirmas7">INDEX([6]firmas!$C$28:$C$31,MATCH([6]LIMITES!$F$47,[6]firmas!$A$28:$A$31,0))</definedName>
    <definedName name="revisofirmas8">INDEX([6]firmas!$C$28:$C$31,MATCH([6]EQUIVALENTE!$G$29,[6]firmas!$A$28:$A$31,0))</definedName>
    <definedName name="revisofirmas9">INDEX([6]firmas!$C$28:$C$31,MATCH('[6]TERRONES DE ARCILLA'!$F$27,[6]firmas!$A$28:$A$31,0))</definedName>
    <definedName name="revisofirmasD">INDEX([7]firmas!$C$28:$C$31,MATCH('[7]Desgaste '!$M$36:$S$36,[7]firmas!$A$28:$A$31,0))</definedName>
    <definedName name="revisofirmasH">INDEX([9]firmas!$C$28:$C$31,MATCH(#REF!,[9]firmas!$A$28:$A$31,0))</definedName>
    <definedName name="revisofirmasMO">INDEX([4]firmas!$C$28:$C$31,MATCH([4]COLORIMETRIA!$G$31,[4]firmas!$A$28:$A$31,0))</definedName>
    <definedName name="revisonombres">[6]firmas!$A$28:$A$31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" i="1" l="1"/>
  <c r="AG41" i="1" l="1"/>
  <c r="AF41" i="1"/>
  <c r="AE41" i="1"/>
  <c r="AD41" i="1"/>
  <c r="AC41" i="1"/>
  <c r="AB41" i="1"/>
  <c r="X39" i="1"/>
  <c r="T39" i="1"/>
  <c r="X37" i="1"/>
  <c r="T37" i="1"/>
  <c r="X36" i="1"/>
  <c r="T36" i="1"/>
  <c r="X34" i="1"/>
  <c r="T34" i="1"/>
  <c r="X33" i="1"/>
  <c r="T33" i="1"/>
  <c r="X32" i="1"/>
  <c r="T32" i="1"/>
  <c r="X31" i="1"/>
  <c r="T31" i="1"/>
  <c r="X30" i="1"/>
  <c r="T30" i="1"/>
  <c r="X28" i="1"/>
  <c r="X27" i="1"/>
  <c r="X26" i="1"/>
  <c r="T26" i="1"/>
  <c r="X25" i="1"/>
  <c r="X24" i="1"/>
  <c r="T24" i="1"/>
  <c r="X22" i="1"/>
  <c r="T22" i="1"/>
  <c r="X20" i="1"/>
  <c r="T20" i="1"/>
  <c r="X19" i="1"/>
  <c r="T19" i="1"/>
  <c r="X18" i="1"/>
  <c r="T18" i="1"/>
  <c r="X17" i="1"/>
  <c r="T17" i="1"/>
  <c r="X15" i="1"/>
  <c r="Z10" i="1"/>
</calcChain>
</file>

<file path=xl/sharedStrings.xml><?xml version="1.0" encoding="utf-8"?>
<sst xmlns="http://schemas.openxmlformats.org/spreadsheetml/2006/main" count="124" uniqueCount="79">
  <si>
    <t>Tipo de material</t>
  </si>
  <si>
    <t>GRAVA TRITURADA 1"</t>
  </si>
  <si>
    <t>ESPECIFICACIÓN TÉCNICA IDU SECCIÓN 510-11</t>
  </si>
  <si>
    <t>GRAVA TRITURADA 3/4"</t>
  </si>
  <si>
    <t>CÓDIGO: GLAB-FM-042</t>
  </si>
  <si>
    <t>GRAVA TRITURADA 1/2"</t>
  </si>
  <si>
    <t xml:space="preserve">GRAVA TRITURADA 1" DE RIO </t>
  </si>
  <si>
    <t xml:space="preserve">GRAVA TRITURADA 3/4" DE RIO </t>
  </si>
  <si>
    <t xml:space="preserve">GRAVA TRITURADA 1/2" DE RIO </t>
  </si>
  <si>
    <t>SEMANAL</t>
  </si>
  <si>
    <t>QUINCENAL</t>
  </si>
  <si>
    <t>REQUISITOS DE LOS  AGREGADOS GRUESOS PARA MEZCLAS ASFÁLTICAS EN CALIENTE FRECUENCIA</t>
  </si>
  <si>
    <t xml:space="preserve">MENSUAL </t>
  </si>
  <si>
    <t>ENSAYO</t>
  </si>
  <si>
    <t>NORMA
INV-E-2013</t>
  </si>
  <si>
    <t>RESULTADO DE ENSAYO</t>
  </si>
  <si>
    <t>REQUISITOS
Tabla 510.1 
T2-T3</t>
  </si>
  <si>
    <t>COMPOSICIÓN</t>
  </si>
  <si>
    <t>Granulometría</t>
  </si>
  <si>
    <t>VER GRÁFICA</t>
  </si>
  <si>
    <t>Grava triturada 3/4"</t>
  </si>
  <si>
    <t>BG_C</t>
  </si>
  <si>
    <t>SBG_A</t>
  </si>
  <si>
    <t>SBG_B</t>
  </si>
  <si>
    <t>SBG_C</t>
  </si>
  <si>
    <t>PEA</t>
  </si>
  <si>
    <t>DUREZA</t>
  </si>
  <si>
    <t xml:space="preserve">Desgaste Los Ángeles, en seco, 500 revoluciones </t>
  </si>
  <si>
    <t>% Máximo</t>
  </si>
  <si>
    <t xml:space="preserve">Micro Deval </t>
  </si>
  <si>
    <t>N/A</t>
  </si>
  <si>
    <t xml:space="preserve">10% Finos  </t>
  </si>
  <si>
    <t xml:space="preserve">Valor en seco </t>
  </si>
  <si>
    <t>kN Mínimo</t>
  </si>
  <si>
    <t xml:space="preserve">Relación Húmedo/seco </t>
  </si>
  <si>
    <t>% Mínimo</t>
  </si>
  <si>
    <t>DURABILIDAD</t>
  </si>
  <si>
    <t>Pérdida de ensayo de solidez  en sulfato de magnesio</t>
  </si>
  <si>
    <t xml:space="preserve"> % Máximo</t>
  </si>
  <si>
    <t>LIMPIEZA</t>
  </si>
  <si>
    <t>Material que pasa por el tamiz N° 200</t>
  </si>
  <si>
    <t xml:space="preserve">Reportar </t>
  </si>
  <si>
    <t>Índice de plasticidad</t>
  </si>
  <si>
    <t>% máximo</t>
  </si>
  <si>
    <t>No Plástico</t>
  </si>
  <si>
    <t>Equivalente de Arena</t>
  </si>
  <si>
    <t>% mínimo</t>
  </si>
  <si>
    <t>Valor de Azul de metileno</t>
  </si>
  <si>
    <t xml:space="preserve"> % máximo</t>
  </si>
  <si>
    <t>Terrones de Arcilla y Partículas  Deleznables</t>
  </si>
  <si>
    <t>GEOMETRIA DE LAS PARTICULAS</t>
  </si>
  <si>
    <t>Partículas fracturadas mecánicamente</t>
  </si>
  <si>
    <t>1 Cara</t>
  </si>
  <si>
    <t xml:space="preserve"> </t>
  </si>
  <si>
    <t>2 Caras</t>
  </si>
  <si>
    <t>Índice de  aplanamiento</t>
  </si>
  <si>
    <t>Índice de  alargamiento</t>
  </si>
  <si>
    <t>Angularidad del agregado fino</t>
  </si>
  <si>
    <t>PESO ESPECIFICO</t>
  </si>
  <si>
    <t xml:space="preserve">Peso especifico y absorción </t>
  </si>
  <si>
    <t>Gravedad especifica</t>
  </si>
  <si>
    <t>Reportar</t>
  </si>
  <si>
    <t xml:space="preserve">Absorción </t>
  </si>
  <si>
    <t>%</t>
  </si>
  <si>
    <t>MASA UNITARIA</t>
  </si>
  <si>
    <t xml:space="preserve">Masas unitarias sueltas </t>
  </si>
  <si>
    <t xml:space="preserve"> (referido al 100% Proctor)</t>
  </si>
  <si>
    <t xml:space="preserve"> (referido al 95% Proctor)</t>
  </si>
  <si>
    <t>(referido al 95% Proctor)</t>
  </si>
  <si>
    <t>Laboratorio de suelos Asfaltos y pavimentos de la UAERMV 
Sede de Producción Parque Minero Industrial El Mochuelo Kilometro 3 vía Pasquilla localidad Ciudad Bolívar, Bogotá D.C. - Colombia
Tel: 3779555 Ext. 1145   E- mail: p.laboratorio@umv.gov.co</t>
  </si>
  <si>
    <t>INFORMES DE ENSAYO
CARACTERIZACIÓN DE AGREGADOS GRUESOS PARA MEZCLAS ASFÁLTICAS EN CALIENTE</t>
  </si>
  <si>
    <t>Paginas</t>
  </si>
  <si>
    <t>Pagina</t>
  </si>
  <si>
    <t>de</t>
  </si>
  <si>
    <t>Pagina xx de xx</t>
  </si>
  <si>
    <t>Observaciones:</t>
  </si>
  <si>
    <t>Código:</t>
  </si>
  <si>
    <t>VERSIÓN: 6</t>
  </si>
  <si>
    <t>FECHA DE APLICACIÓN: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</si>
</sst>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yyyy\-mm\-dd;@"/>
    <numFmt numFmtId="165" formatCode="0.0"/>
    <numFmt numFmtId="166" formatCode="_([$€]* #,##0.00_);_([$€]* \(#,##0.00\);_([$€]* &quot;-&quot;??_);_(@_)"/>
    <numFmt numFmtId="167" formatCode="&quot;$&quot;\ #,##0.00_);\(&quot;$&quot;\ #,##0.00\)"/>
    <numFmt numFmtId="168" formatCode="0.000"/>
    <numFmt numFmtId="169" formatCode="#,##0\ &quot;$&quot;;\-#,##0\ &quot;$&quot;"/>
    <numFmt numFmtId="170" formatCode="0.0000"/>
    <numFmt numFmtId="171" formatCode="_(* #,##0.00000_);_(* \(#,##0.00000\);_(* &quot;-&quot;??_);_(@_)"/>
    <numFmt numFmtId="172" formatCode="#,"/>
    <numFmt numFmtId="173" formatCode="_ [$€-2]\ * #,##0.00_ ;_ [$€-2]\ * \-#,##0.00_ ;_ [$€-2]\ * &quot;-&quot;??_ "/>
    <numFmt numFmtId="174" formatCode="_(&quot;€&quot;* #,##0.00_);_(&quot;€&quot;* \(#,##0.00\);_(&quot;€&quot;* &quot;-&quot;??_);_(@_)"/>
    <numFmt numFmtId="175" formatCode="#,##0\ &quot;$&quot;;[Red]\-#,##0\ &quot;$&quot;"/>
    <numFmt numFmtId="176" formatCode="_-* #,##0\ _P_t_s_-;\-* #,##0\ _P_t_s_-;_-* &quot;-&quot;??\ _P_t_s_-;_-@_-"/>
    <numFmt numFmtId="177" formatCode="_(* #,##0.000_);_(* \(#,##0.000\);_(* &quot;-&quot;??_);_(@_)"/>
    <numFmt numFmtId="178" formatCode="_ * #,##0.00_ ;_ * \-#,##0.00_ ;_ * &quot;-&quot;??_ ;_ @_ "/>
    <numFmt numFmtId="179" formatCode="_-* #,##0.0\ _P_t_s_-;\-* #,##0.0\ _P_t_s_-;_-* &quot;-&quot;??\ _P_t_s_-;_-@_-"/>
    <numFmt numFmtId="180" formatCode="_ * #,##0_ ;_ * \-#,##0_ ;_ * &quot;-&quot;_ ;_ @_ "/>
    <numFmt numFmtId="181" formatCode="&quot;$&quot;#,##0\ ;\(&quot;$&quot;#,##0\)"/>
    <numFmt numFmtId="182" formatCode="General_)"/>
    <numFmt numFmtId="183" formatCode="#,##0.00\ &quot;$&quot;;\-#,##0.00\ &quot;$&quot;"/>
  </numFmts>
  <fonts count="6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color theme="1" tint="0.499984740745262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9"/>
      <color theme="1" tint="0.499984740745262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Calibri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u/>
      <sz val="8.5"/>
      <color indexed="12"/>
      <name val="Times New Roman"/>
      <family val="1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Arial Rounded MT Bold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16"/>
      <name val="Courier"/>
      <family val="3"/>
    </font>
    <font>
      <sz val="10"/>
      <color indexed="24"/>
      <name val="Modern"/>
      <family val="3"/>
      <charset val="255"/>
    </font>
    <font>
      <sz val="10"/>
      <name val="Helv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indexed="8"/>
      <name val="Calibri"/>
      <family val="2"/>
    </font>
    <font>
      <vertAlign val="subscript"/>
      <sz val="10"/>
      <name val="Tahoma"/>
      <family val="2"/>
    </font>
    <font>
      <i/>
      <sz val="11"/>
      <color indexed="23"/>
      <name val="Calibri"/>
      <family val="2"/>
    </font>
    <font>
      <i/>
      <sz val="1"/>
      <color indexed="16"/>
      <name val="Courier"/>
      <family val="3"/>
    </font>
    <font>
      <b/>
      <sz val="10"/>
      <color indexed="24"/>
      <name val="Modern"/>
      <family val="3"/>
      <charset val="255"/>
    </font>
    <font>
      <b/>
      <sz val="18"/>
      <color indexed="22"/>
      <name val="Arial"/>
      <family val="2"/>
    </font>
    <font>
      <b/>
      <sz val="15"/>
      <color indexed="56"/>
      <name val="Calibri"/>
      <family val="2"/>
    </font>
    <font>
      <sz val="8"/>
      <color indexed="24"/>
      <name val="Arial"/>
      <family val="2"/>
    </font>
    <font>
      <b/>
      <sz val="12"/>
      <color indexed="22"/>
      <name val="Arial"/>
      <family val="2"/>
    </font>
    <font>
      <b/>
      <sz val="13"/>
      <color indexed="56"/>
      <name val="Calibri"/>
      <family val="2"/>
    </font>
    <font>
      <b/>
      <sz val="1"/>
      <color indexed="16"/>
      <name val="Courier"/>
      <family val="3"/>
    </font>
    <font>
      <sz val="10"/>
      <color indexed="24"/>
      <name val="Arial"/>
      <family val="2"/>
    </font>
    <font>
      <sz val="11"/>
      <color indexed="60"/>
      <name val="Calibri"/>
      <family val="2"/>
    </font>
    <font>
      <sz val="8"/>
      <name val="Courier"/>
      <family val="3"/>
    </font>
    <font>
      <sz val="16"/>
      <name val="ALLWORK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gray0625">
        <fgColor theme="0" tint="-0.24994659260841701"/>
        <bgColor indexed="65"/>
      </patternFill>
    </fill>
    <fill>
      <patternFill patternType="solid">
        <fgColor rgb="FF17365D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dashed">
        <color theme="1" tint="0.499984740745262"/>
      </top>
      <bottom style="thin">
        <color indexed="64"/>
      </bottom>
      <diagonal/>
    </border>
    <border>
      <left/>
      <right/>
      <top style="dashed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dashed">
        <color theme="1" tint="0.499984740745262"/>
      </top>
      <bottom style="thin">
        <color indexed="64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dotted">
        <color theme="0" tint="-0.34998626667073579"/>
      </left>
      <right/>
      <top style="thin">
        <color indexed="64"/>
      </top>
      <bottom/>
      <diagonal/>
    </border>
    <border>
      <left/>
      <right style="dotted">
        <color theme="0" tint="-0.34998626667073579"/>
      </right>
      <top style="thin">
        <color indexed="64"/>
      </top>
      <bottom/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dashed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dotted">
        <color theme="0" tint="-0.34998626667073579"/>
      </bottom>
      <diagonal/>
    </border>
    <border>
      <left/>
      <right/>
      <top style="thin">
        <color indexed="64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0" tint="-0.34998626667073579"/>
      </right>
      <top/>
      <bottom style="dotted">
        <color theme="1" tint="0.499984740745262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dotted">
        <color theme="0" tint="-0.34998626667073579"/>
      </right>
      <top/>
      <bottom style="thin">
        <color indexed="64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0" tint="-0.34998626667073579"/>
      </top>
      <bottom style="thin">
        <color indexed="64"/>
      </bottom>
      <diagonal/>
    </border>
    <border>
      <left/>
      <right/>
      <top style="dotted">
        <color theme="1" tint="0.499984740745262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1" tint="0.499984740745262"/>
      </top>
      <bottom style="thin">
        <color indexed="64"/>
      </bottom>
      <diagonal/>
    </border>
    <border>
      <left style="dotted">
        <color theme="0" tint="-0.34998626667073579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 style="dashed">
        <color theme="1" tint="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1" tint="0.499984740745262"/>
      </bottom>
      <diagonal/>
    </border>
    <border>
      <left/>
      <right/>
      <top style="dotted">
        <color theme="0" tint="-0.34998626667073579"/>
      </top>
      <bottom style="dotted">
        <color theme="1" tint="0.499984740745262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1" tint="0.4999847407452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1" tint="0.499984740745262"/>
      </top>
      <bottom style="dotted">
        <color theme="0" tint="-0.34998626667073579"/>
      </bottom>
      <diagonal/>
    </border>
    <border>
      <left/>
      <right/>
      <top style="dotted">
        <color theme="1" tint="0.499984740745262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1" tint="0.499984740745262"/>
      </top>
      <bottom style="dotted">
        <color theme="0" tint="-0.34998626667073579"/>
      </bottom>
      <diagonal/>
    </border>
    <border>
      <left style="thin">
        <color theme="1"/>
      </left>
      <right/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/>
      <top style="dotted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dotted">
        <color theme="1" tint="0.499984740745262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 style="hair">
        <color indexed="64"/>
      </top>
      <bottom style="thin">
        <color indexed="64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 style="thin">
        <color theme="1"/>
      </left>
      <right/>
      <top style="dotted">
        <color theme="0" tint="-0.34998626667073579"/>
      </top>
      <bottom style="dotted">
        <color theme="1" tint="0.499984740745262"/>
      </bottom>
      <diagonal/>
    </border>
    <border>
      <left style="thin">
        <color theme="1"/>
      </left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 style="dotted">
        <color theme="0" tint="-0.34998626667073579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 style="thin">
        <color indexed="64"/>
      </right>
      <top/>
      <bottom style="dotted">
        <color theme="1" tint="0.499984740745262"/>
      </bottom>
      <diagonal/>
    </border>
    <border>
      <left style="thin">
        <color theme="1"/>
      </left>
      <right/>
      <top style="dotted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34998626667073579"/>
      </bottom>
      <diagonal/>
    </border>
    <border>
      <left/>
      <right style="dotted">
        <color theme="0" tint="-0.34998626667073579"/>
      </right>
      <top style="thin">
        <color indexed="64"/>
      </top>
      <bottom style="dashed">
        <color theme="0" tint="-0.34998626667073579"/>
      </bottom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ashed">
        <color theme="0" tint="-0.34998626667073579"/>
      </top>
      <bottom style="dotted">
        <color theme="0" tint="-0.34998626667073579"/>
      </bottom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/>
      <diagonal/>
    </border>
    <border>
      <left style="dashed">
        <color theme="1" tint="0.499984740745262"/>
      </left>
      <right style="thin">
        <color indexed="64"/>
      </right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1" tint="0.499984740745262"/>
      </bottom>
      <diagonal/>
    </border>
    <border>
      <left/>
      <right/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 style="dashed">
        <color theme="1" tint="0.499984740745262"/>
      </right>
      <top style="thin">
        <color indexed="64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/>
      <top/>
      <bottom style="dashed">
        <color theme="0" tint="-0.24994659260841701"/>
      </bottom>
      <diagonal/>
    </border>
    <border>
      <left/>
      <right style="thin">
        <color indexed="64"/>
      </right>
      <top/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otted">
        <color theme="0" tint="-0.34998626667073579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dotted">
        <color theme="0" tint="-0.34998626667073579"/>
      </left>
      <right/>
      <top style="dashed">
        <color theme="0" tint="-0.24994659260841701"/>
      </top>
      <bottom/>
      <diagonal/>
    </border>
    <border>
      <left/>
      <right style="thin">
        <color indexed="64"/>
      </right>
      <top style="dashed">
        <color theme="0" tint="-0.2499465926084170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0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5" fillId="0" borderId="0"/>
    <xf numFmtId="0" fontId="1" fillId="0" borderId="0"/>
    <xf numFmtId="0" fontId="1" fillId="0" borderId="0"/>
    <xf numFmtId="0" fontId="1" fillId="0" borderId="0"/>
    <xf numFmtId="166" fontId="1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6" fillId="0" borderId="0"/>
    <xf numFmtId="0" fontId="26" fillId="0" borderId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1" fillId="27" borderId="117" applyNumberFormat="0" applyAlignment="0" applyProtection="0"/>
    <xf numFmtId="0" fontId="31" fillId="27" borderId="117" applyNumberFormat="0" applyAlignment="0" applyProtection="0"/>
    <xf numFmtId="0" fontId="31" fillId="27" borderId="117" applyNumberFormat="0" applyAlignment="0" applyProtection="0"/>
    <xf numFmtId="0" fontId="31" fillId="27" borderId="117" applyNumberFormat="0" applyAlignment="0" applyProtection="0"/>
    <xf numFmtId="0" fontId="32" fillId="28" borderId="118" applyNumberFormat="0" applyAlignment="0" applyProtection="0"/>
    <xf numFmtId="0" fontId="32" fillId="28" borderId="118" applyNumberFormat="0" applyAlignment="0" applyProtection="0"/>
    <xf numFmtId="0" fontId="33" fillId="0" borderId="119" applyNumberFormat="0" applyFill="0" applyAlignment="0" applyProtection="0"/>
    <xf numFmtId="0" fontId="33" fillId="0" borderId="119" applyNumberFormat="0" applyFill="0" applyAlignment="0" applyProtection="0"/>
    <xf numFmtId="0" fontId="32" fillId="28" borderId="118" applyNumberFormat="0" applyAlignment="0" applyProtection="0"/>
    <xf numFmtId="0" fontId="32" fillId="28" borderId="118" applyNumberFormat="0" applyAlignment="0" applyProtection="0"/>
    <xf numFmtId="169" fontId="1" fillId="0" borderId="108">
      <alignment horizontal="right"/>
    </xf>
    <xf numFmtId="2" fontId="6" fillId="0" borderId="0"/>
    <xf numFmtId="168" fontId="6" fillId="0" borderId="0"/>
    <xf numFmtId="170" fontId="7" fillId="0" borderId="0"/>
    <xf numFmtId="171" fontId="1" fillId="0" borderId="108">
      <alignment horizontal="right"/>
    </xf>
    <xf numFmtId="172" fontId="34" fillId="0" borderId="0">
      <protection locked="0"/>
    </xf>
    <xf numFmtId="41" fontId="13" fillId="0" borderId="0" applyFont="0" applyFill="0" applyBorder="0" applyAlignment="0" applyProtection="0"/>
    <xf numFmtId="3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2" fontId="34" fillId="0" borderId="0">
      <protection locked="0"/>
    </xf>
    <xf numFmtId="42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34" fillId="0" borderId="0">
      <protection locked="0"/>
    </xf>
    <xf numFmtId="0" fontId="36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38" fillId="14" borderId="117" applyNumberFormat="0" applyAlignment="0" applyProtection="0"/>
    <xf numFmtId="0" fontId="38" fillId="14" borderId="117" applyNumberFormat="0" applyAlignment="0" applyProtection="0"/>
    <xf numFmtId="0" fontId="39" fillId="13" borderId="120" applyFill="0" applyBorder="0" applyAlignment="0" applyProtection="0"/>
    <xf numFmtId="0" fontId="40" fillId="13" borderId="120" applyFont="0" applyFill="0" applyBorder="0" applyAlignment="0" applyProtection="0"/>
    <xf numFmtId="0" fontId="41" fillId="29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2" fontId="34" fillId="0" borderId="0">
      <protection locked="0"/>
    </xf>
    <xf numFmtId="172" fontId="34" fillId="0" borderId="0">
      <protection locked="0"/>
    </xf>
    <xf numFmtId="172" fontId="43" fillId="0" borderId="0">
      <protection locked="0"/>
    </xf>
    <xf numFmtId="172" fontId="34" fillId="0" borderId="0">
      <protection locked="0"/>
    </xf>
    <xf numFmtId="172" fontId="34" fillId="0" borderId="0">
      <protection locked="0"/>
    </xf>
    <xf numFmtId="172" fontId="34" fillId="0" borderId="0">
      <protection locked="0"/>
    </xf>
    <xf numFmtId="172" fontId="43" fillId="0" borderId="0">
      <protection locked="0"/>
    </xf>
    <xf numFmtId="172" fontId="34" fillId="0" borderId="0">
      <protection locked="0"/>
    </xf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21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22" applyNumberFormat="0" applyFill="0" applyAlignment="0" applyProtection="0"/>
    <xf numFmtId="0" fontId="37" fillId="0" borderId="120" applyNumberFormat="0" applyFill="0" applyAlignment="0" applyProtection="0"/>
    <xf numFmtId="0" fontId="37" fillId="0" borderId="120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2" fontId="50" fillId="0" borderId="0">
      <protection locked="0"/>
    </xf>
    <xf numFmtId="172" fontId="50" fillId="0" borderId="0">
      <protection locked="0"/>
    </xf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8" fillId="14" borderId="117" applyNumberFormat="0" applyAlignment="0" applyProtection="0"/>
    <xf numFmtId="0" fontId="38" fillId="14" borderId="117" applyNumberFormat="0" applyAlignment="0" applyProtection="0"/>
    <xf numFmtId="0" fontId="33" fillId="0" borderId="119" applyNumberFormat="0" applyFill="0" applyAlignment="0" applyProtection="0"/>
    <xf numFmtId="0" fontId="33" fillId="0" borderId="119" applyNumberFormat="0" applyFill="0" applyAlignment="0" applyProtection="0"/>
    <xf numFmtId="175" fontId="1" fillId="0" borderId="0">
      <alignment horizontal="right"/>
    </xf>
    <xf numFmtId="176" fontId="1" fillId="0" borderId="0" applyFont="0" applyFill="0" applyBorder="0" applyAlignment="0">
      <alignment horizont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9" fontId="1" fillId="0" borderId="0">
      <alignment horizontal="right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51" fillId="0" borderId="0" applyFont="0" applyFill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182" fontId="53" fillId="0" borderId="0"/>
    <xf numFmtId="183" fontId="1" fillId="0" borderId="0" applyFont="0" applyFill="0" applyBorder="0" applyAlignment="0">
      <alignment horizontal="center"/>
    </xf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4" fillId="0" borderId="0"/>
    <xf numFmtId="0" fontId="1" fillId="0" borderId="0"/>
    <xf numFmtId="0" fontId="19" fillId="0" borderId="0"/>
    <xf numFmtId="0" fontId="54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31" borderId="123" applyNumberFormat="0" applyFont="0" applyAlignment="0" applyProtection="0"/>
    <xf numFmtId="0" fontId="1" fillId="31" borderId="123" applyNumberFormat="0" applyFont="0" applyAlignment="0" applyProtection="0"/>
    <xf numFmtId="0" fontId="1" fillId="31" borderId="123" applyNumberFormat="0" applyFont="0" applyAlignment="0" applyProtection="0"/>
    <xf numFmtId="0" fontId="55" fillId="27" borderId="124" applyNumberFormat="0" applyAlignment="0" applyProtection="0"/>
    <xf numFmtId="0" fontId="55" fillId="27" borderId="124" applyNumberFormat="0" applyAlignment="0" applyProtection="0"/>
    <xf numFmtId="0" fontId="36" fillId="0" borderId="0"/>
    <xf numFmtId="172" fontId="34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56" fillId="0" borderId="0">
      <alignment vertical="top"/>
    </xf>
    <xf numFmtId="0" fontId="55" fillId="27" borderId="124" applyNumberFormat="0" applyAlignment="0" applyProtection="0"/>
    <xf numFmtId="0" fontId="55" fillId="27" borderId="124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6" fillId="0" borderId="121" applyNumberFormat="0" applyFill="0" applyAlignment="0" applyProtection="0"/>
    <xf numFmtId="0" fontId="46" fillId="0" borderId="121" applyNumberFormat="0" applyFill="0" applyAlignment="0" applyProtection="0"/>
    <xf numFmtId="0" fontId="49" fillId="0" borderId="122" applyNumberFormat="0" applyFill="0" applyAlignment="0" applyProtection="0"/>
    <xf numFmtId="0" fontId="49" fillId="0" borderId="122" applyNumberFormat="0" applyFill="0" applyAlignment="0" applyProtection="0"/>
    <xf numFmtId="0" fontId="37" fillId="0" borderId="120" applyNumberFormat="0" applyFill="0" applyAlignment="0" applyProtection="0"/>
    <xf numFmtId="0" fontId="37" fillId="0" borderId="120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125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</cellStyleXfs>
  <cellXfs count="308">
    <xf numFmtId="0" fontId="0" fillId="0" borderId="0" xfId="0"/>
    <xf numFmtId="0" fontId="2" fillId="0" borderId="0" xfId="1" applyFont="1" applyBorder="1" applyProtection="1">
      <protection locked="0"/>
    </xf>
    <xf numFmtId="0" fontId="2" fillId="0" borderId="0" xfId="1" applyFont="1" applyProtection="1">
      <protection locked="0"/>
    </xf>
    <xf numFmtId="0" fontId="2" fillId="2" borderId="0" xfId="1" applyFont="1" applyFill="1" applyBorder="1" applyProtection="1">
      <protection locked="0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/>
      <protection locked="0"/>
    </xf>
    <xf numFmtId="0" fontId="6" fillId="2" borderId="0" xfId="1" applyFont="1" applyFill="1" applyBorder="1" applyProtection="1">
      <protection locked="0"/>
    </xf>
    <xf numFmtId="0" fontId="6" fillId="2" borderId="0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Protection="1"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164" fontId="6" fillId="2" borderId="0" xfId="1" applyNumberFormat="1" applyFont="1" applyFill="1" applyBorder="1" applyAlignment="1" applyProtection="1">
      <alignment horizontal="left" vertical="center"/>
      <protection locked="0"/>
    </xf>
    <xf numFmtId="0" fontId="2" fillId="3" borderId="0" xfId="1" applyFont="1" applyFill="1" applyAlignment="1" applyProtection="1">
      <alignment horizontal="left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vertical="center"/>
      <protection locked="0"/>
    </xf>
    <xf numFmtId="0" fontId="6" fillId="3" borderId="0" xfId="1" applyFont="1" applyFill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vertical="center"/>
      <protection locked="0"/>
    </xf>
    <xf numFmtId="0" fontId="3" fillId="5" borderId="7" xfId="1" applyFont="1" applyFill="1" applyBorder="1" applyAlignment="1" applyProtection="1">
      <alignment vertical="center" wrapText="1"/>
    </xf>
    <xf numFmtId="0" fontId="7" fillId="3" borderId="0" xfId="1" applyFont="1" applyFill="1" applyAlignment="1" applyProtection="1">
      <alignment vertical="center"/>
    </xf>
    <xf numFmtId="0" fontId="7" fillId="6" borderId="14" xfId="1" applyFont="1" applyFill="1" applyBorder="1" applyAlignment="1" applyProtection="1">
      <alignment horizontal="center" vertical="center" wrapText="1"/>
    </xf>
    <xf numFmtId="0" fontId="7" fillId="6" borderId="15" xfId="1" applyFont="1" applyFill="1" applyBorder="1" applyAlignment="1" applyProtection="1">
      <alignment horizontal="center" vertical="center" wrapText="1"/>
    </xf>
    <xf numFmtId="0" fontId="7" fillId="6" borderId="16" xfId="1" applyFont="1" applyFill="1" applyBorder="1" applyAlignment="1" applyProtection="1">
      <alignment horizontal="center" vertical="center" wrapText="1"/>
    </xf>
    <xf numFmtId="0" fontId="7" fillId="6" borderId="17" xfId="1" applyFont="1" applyFill="1" applyBorder="1" applyAlignment="1" applyProtection="1">
      <alignment horizontal="center" vertical="center" wrapText="1"/>
    </xf>
    <xf numFmtId="0" fontId="6" fillId="3" borderId="0" xfId="1" applyFont="1" applyFill="1" applyAlignment="1" applyProtection="1">
      <alignment vertical="center"/>
    </xf>
    <xf numFmtId="0" fontId="6" fillId="0" borderId="21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22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6" fillId="0" borderId="23" xfId="1" applyFont="1" applyBorder="1" applyAlignment="1" applyProtection="1">
      <alignment horizontal="center" vertical="center"/>
    </xf>
    <xf numFmtId="0" fontId="6" fillId="3" borderId="0" xfId="1" applyFont="1" applyFill="1" applyProtection="1"/>
    <xf numFmtId="0" fontId="7" fillId="6" borderId="21" xfId="1" applyFont="1" applyFill="1" applyBorder="1" applyAlignment="1" applyProtection="1">
      <alignment horizontal="center" vertical="center" wrapText="1"/>
    </xf>
    <xf numFmtId="0" fontId="7" fillId="6" borderId="7" xfId="1" applyFont="1" applyFill="1" applyBorder="1" applyAlignment="1" applyProtection="1">
      <alignment horizontal="center" vertical="center" wrapText="1"/>
    </xf>
    <xf numFmtId="0" fontId="7" fillId="6" borderId="22" xfId="1" applyFont="1" applyFill="1" applyBorder="1" applyAlignment="1" applyProtection="1">
      <alignment horizontal="center" vertical="center" wrapText="1"/>
    </xf>
    <xf numFmtId="0" fontId="7" fillId="6" borderId="24" xfId="1" applyFont="1" applyFill="1" applyBorder="1" applyAlignment="1" applyProtection="1">
      <alignment horizontal="center" vertical="center" wrapText="1"/>
    </xf>
    <xf numFmtId="0" fontId="6" fillId="0" borderId="30" xfId="1" applyFont="1" applyBorder="1" applyAlignment="1" applyProtection="1">
      <alignment horizontal="center" vertical="center"/>
    </xf>
    <xf numFmtId="0" fontId="6" fillId="0" borderId="31" xfId="1" applyFont="1" applyBorder="1" applyAlignment="1" applyProtection="1">
      <alignment horizontal="center" vertical="center"/>
    </xf>
    <xf numFmtId="0" fontId="6" fillId="0" borderId="32" xfId="1" applyFont="1" applyBorder="1" applyAlignment="1" applyProtection="1">
      <alignment horizontal="center" vertical="center"/>
    </xf>
    <xf numFmtId="0" fontId="6" fillId="0" borderId="33" xfId="1" applyFont="1" applyBorder="1" applyAlignment="1" applyProtection="1">
      <alignment horizontal="center" vertical="center"/>
    </xf>
    <xf numFmtId="0" fontId="6" fillId="0" borderId="34" xfId="1" applyFont="1" applyBorder="1" applyAlignment="1" applyProtection="1">
      <alignment horizontal="center" vertical="center"/>
    </xf>
    <xf numFmtId="0" fontId="6" fillId="0" borderId="40" xfId="1" applyFont="1" applyBorder="1" applyAlignment="1" applyProtection="1">
      <alignment horizontal="center" vertical="center"/>
    </xf>
    <xf numFmtId="0" fontId="6" fillId="0" borderId="41" xfId="1" applyFont="1" applyBorder="1" applyAlignment="1" applyProtection="1">
      <alignment horizontal="center" vertical="center"/>
    </xf>
    <xf numFmtId="0" fontId="6" fillId="0" borderId="42" xfId="1" applyFont="1" applyBorder="1" applyAlignment="1" applyProtection="1">
      <alignment horizontal="center" vertical="center"/>
    </xf>
    <xf numFmtId="0" fontId="6" fillId="0" borderId="43" xfId="1" applyFont="1" applyBorder="1" applyAlignment="1" applyProtection="1">
      <alignment horizontal="center" vertical="center"/>
    </xf>
    <xf numFmtId="0" fontId="6" fillId="0" borderId="44" xfId="1" applyFont="1" applyBorder="1" applyAlignment="1" applyProtection="1">
      <alignment horizontal="center" vertical="center"/>
    </xf>
    <xf numFmtId="0" fontId="6" fillId="0" borderId="61" xfId="1" applyFont="1" applyBorder="1" applyAlignment="1" applyProtection="1">
      <alignment horizontal="center" vertical="center"/>
    </xf>
    <xf numFmtId="0" fontId="6" fillId="0" borderId="62" xfId="1" applyFont="1" applyBorder="1" applyAlignment="1" applyProtection="1">
      <alignment horizontal="center" vertical="center"/>
    </xf>
    <xf numFmtId="0" fontId="6" fillId="0" borderId="63" xfId="1" applyFont="1" applyBorder="1" applyAlignment="1" applyProtection="1">
      <alignment horizontal="center" vertical="center"/>
    </xf>
    <xf numFmtId="0" fontId="6" fillId="0" borderId="64" xfId="1" applyFont="1" applyBorder="1" applyAlignment="1" applyProtection="1">
      <alignment horizontal="center" vertical="center"/>
    </xf>
    <xf numFmtId="0" fontId="6" fillId="0" borderId="67" xfId="1" applyFont="1" applyBorder="1" applyAlignment="1" applyProtection="1">
      <alignment horizontal="center" vertical="center"/>
    </xf>
    <xf numFmtId="0" fontId="6" fillId="0" borderId="68" xfId="1" applyFont="1" applyBorder="1" applyAlignment="1" applyProtection="1">
      <alignment horizontal="center" vertical="center"/>
    </xf>
    <xf numFmtId="0" fontId="6" fillId="0" borderId="72" xfId="1" applyFont="1" applyBorder="1" applyAlignment="1" applyProtection="1">
      <alignment horizontal="center" vertical="center"/>
    </xf>
    <xf numFmtId="0" fontId="6" fillId="0" borderId="73" xfId="1" applyFont="1" applyBorder="1" applyAlignment="1" applyProtection="1">
      <alignment horizontal="center" vertical="center"/>
    </xf>
    <xf numFmtId="0" fontId="6" fillId="0" borderId="84" xfId="1" applyFont="1" applyBorder="1" applyAlignment="1" applyProtection="1">
      <alignment horizontal="center" vertical="center"/>
    </xf>
    <xf numFmtId="0" fontId="6" fillId="0" borderId="85" xfId="1" applyFont="1" applyBorder="1" applyAlignment="1" applyProtection="1">
      <alignment horizontal="center" vertical="center"/>
    </xf>
    <xf numFmtId="0" fontId="6" fillId="0" borderId="86" xfId="1" applyFont="1" applyBorder="1" applyAlignment="1" applyProtection="1">
      <alignment horizontal="center" vertical="center"/>
    </xf>
    <xf numFmtId="0" fontId="6" fillId="3" borderId="4" xfId="1" applyFont="1" applyFill="1" applyBorder="1" applyProtection="1"/>
    <xf numFmtId="0" fontId="6" fillId="0" borderId="100" xfId="1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0" fontId="6" fillId="0" borderId="101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center" vertical="center"/>
    </xf>
    <xf numFmtId="0" fontId="6" fillId="0" borderId="102" xfId="1" applyFont="1" applyBorder="1" applyAlignment="1" applyProtection="1">
      <alignment horizontal="center" vertical="center"/>
    </xf>
    <xf numFmtId="0" fontId="6" fillId="3" borderId="4" xfId="1" applyFont="1" applyFill="1" applyBorder="1" applyAlignment="1" applyProtection="1">
      <alignment vertical="center"/>
    </xf>
    <xf numFmtId="0" fontId="6" fillId="0" borderId="103" xfId="1" applyFont="1" applyBorder="1" applyAlignment="1" applyProtection="1">
      <alignment horizontal="center" vertical="center"/>
    </xf>
    <xf numFmtId="0" fontId="6" fillId="0" borderId="104" xfId="1" applyFont="1" applyBorder="1" applyAlignment="1" applyProtection="1">
      <alignment horizontal="center" vertical="center"/>
    </xf>
    <xf numFmtId="0" fontId="6" fillId="0" borderId="105" xfId="1" applyFont="1" applyBorder="1" applyAlignment="1" applyProtection="1">
      <alignment horizontal="center" vertical="center"/>
    </xf>
    <xf numFmtId="0" fontId="6" fillId="0" borderId="106" xfId="1" applyFont="1" applyBorder="1" applyAlignment="1" applyProtection="1">
      <alignment horizontal="center" vertical="center"/>
    </xf>
    <xf numFmtId="0" fontId="6" fillId="0" borderId="107" xfId="1" applyFont="1" applyBorder="1" applyAlignment="1" applyProtection="1">
      <alignment horizontal="center" vertical="center"/>
    </xf>
    <xf numFmtId="0" fontId="2" fillId="3" borderId="0" xfId="1" applyFont="1" applyFill="1" applyBorder="1" applyProtection="1">
      <protection locked="0"/>
    </xf>
    <xf numFmtId="0" fontId="2" fillId="3" borderId="0" xfId="1" applyFont="1" applyFill="1" applyProtection="1">
      <protection locked="0"/>
    </xf>
    <xf numFmtId="0" fontId="3" fillId="2" borderId="0" xfId="1" applyFont="1" applyFill="1" applyBorder="1" applyAlignment="1" applyProtection="1">
      <alignment horizontal="center" vertical="center"/>
      <protection locked="0"/>
    </xf>
    <xf numFmtId="0" fontId="1" fillId="2" borderId="0" xfId="2" applyFont="1" applyFill="1" applyBorder="1" applyAlignment="1" applyProtection="1">
      <alignment vertical="center"/>
      <protection locked="0"/>
    </xf>
    <xf numFmtId="0" fontId="1" fillId="2" borderId="0" xfId="3" applyFont="1" applyFill="1" applyBorder="1" applyProtection="1">
      <protection locked="0"/>
    </xf>
    <xf numFmtId="0" fontId="2" fillId="3" borderId="0" xfId="1" applyFont="1" applyFill="1" applyBorder="1" applyAlignment="1" applyProtection="1">
      <alignment horizontal="center"/>
      <protection locked="0"/>
    </xf>
    <xf numFmtId="0" fontId="14" fillId="0" borderId="0" xfId="4" applyFont="1" applyBorder="1" applyAlignment="1" applyProtection="1">
      <alignment wrapText="1"/>
      <protection locked="0"/>
    </xf>
    <xf numFmtId="0" fontId="14" fillId="2" borderId="0" xfId="4" applyFont="1" applyFill="1" applyBorder="1" applyAlignment="1" applyProtection="1">
      <alignment wrapText="1"/>
      <protection locked="0"/>
    </xf>
    <xf numFmtId="0" fontId="1" fillId="0" borderId="0" xfId="3" applyFont="1" applyFill="1" applyProtection="1">
      <protection locked="0"/>
    </xf>
    <xf numFmtId="0" fontId="14" fillId="0" borderId="0" xfId="5" applyFont="1" applyFill="1" applyBorder="1" applyAlignment="1" applyProtection="1">
      <alignment vertical="center" wrapText="1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4" xfId="1" applyFont="1" applyBorder="1" applyProtection="1">
      <protection locked="0"/>
    </xf>
    <xf numFmtId="0" fontId="11" fillId="8" borderId="0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164" fontId="6" fillId="2" borderId="0" xfId="1" applyNumberFormat="1" applyFont="1" applyFill="1" applyBorder="1" applyAlignment="1" applyProtection="1">
      <alignment horizontal="left" vertical="center"/>
    </xf>
    <xf numFmtId="0" fontId="6" fillId="3" borderId="4" xfId="1" applyFont="1" applyFill="1" applyBorder="1" applyAlignment="1" applyProtection="1">
      <alignment vertical="center"/>
      <protection locked="0"/>
    </xf>
    <xf numFmtId="0" fontId="7" fillId="3" borderId="4" xfId="1" applyFont="1" applyFill="1" applyBorder="1" applyAlignment="1" applyProtection="1">
      <alignment vertical="center"/>
      <protection locked="0"/>
    </xf>
    <xf numFmtId="0" fontId="7" fillId="3" borderId="4" xfId="1" applyFont="1" applyFill="1" applyBorder="1" applyAlignment="1" applyProtection="1">
      <alignment vertical="center"/>
    </xf>
    <xf numFmtId="0" fontId="12" fillId="2" borderId="0" xfId="6" applyFont="1" applyFill="1" applyBorder="1" applyAlignment="1" applyProtection="1">
      <alignment horizontal="center" vertical="center" wrapText="1"/>
      <protection locked="0"/>
    </xf>
    <xf numFmtId="0" fontId="14" fillId="0" borderId="0" xfId="5" applyFont="1" applyFill="1" applyBorder="1" applyAlignment="1" applyProtection="1">
      <alignment horizontal="center" vertical="center" wrapText="1"/>
    </xf>
    <xf numFmtId="0" fontId="3" fillId="0" borderId="101" xfId="7" applyFont="1" applyFill="1" applyBorder="1" applyAlignment="1" applyProtection="1">
      <protection locked="0"/>
    </xf>
    <xf numFmtId="0" fontId="2" fillId="0" borderId="108" xfId="7" applyFont="1" applyFill="1" applyBorder="1" applyAlignment="1" applyProtection="1">
      <protection locked="0"/>
    </xf>
    <xf numFmtId="0" fontId="1" fillId="2" borderId="108" xfId="7" applyFont="1" applyFill="1" applyBorder="1" applyAlignment="1" applyProtection="1">
      <protection locked="0"/>
    </xf>
    <xf numFmtId="0" fontId="1" fillId="0" borderId="108" xfId="7" applyFont="1" applyFill="1" applyBorder="1" applyAlignment="1" applyProtection="1">
      <protection locked="0"/>
    </xf>
    <xf numFmtId="0" fontId="18" fillId="0" borderId="109" xfId="7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Border="1" applyAlignment="1" applyProtection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vertical="top"/>
    </xf>
    <xf numFmtId="0" fontId="3" fillId="5" borderId="3" xfId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vertical="top"/>
    </xf>
    <xf numFmtId="0" fontId="6" fillId="3" borderId="5" xfId="1" applyFont="1" applyFill="1" applyBorder="1" applyAlignment="1" applyProtection="1">
      <alignment horizontal="left" vertical="center"/>
      <protection locked="0"/>
    </xf>
    <xf numFmtId="164" fontId="6" fillId="2" borderId="5" xfId="1" applyNumberFormat="1" applyFont="1" applyFill="1" applyBorder="1" applyAlignment="1" applyProtection="1">
      <alignment horizontal="left" vertical="center"/>
    </xf>
    <xf numFmtId="164" fontId="6" fillId="2" borderId="5" xfId="1" applyNumberFormat="1" applyFont="1" applyFill="1" applyBorder="1" applyAlignment="1" applyProtection="1">
      <alignment horizontal="left" vertical="center"/>
      <protection locked="0"/>
    </xf>
    <xf numFmtId="0" fontId="16" fillId="2" borderId="0" xfId="1" applyFont="1" applyFill="1" applyBorder="1" applyAlignment="1" applyProtection="1">
      <alignment vertical="top"/>
    </xf>
    <xf numFmtId="0" fontId="16" fillId="2" borderId="10" xfId="1" applyFont="1" applyFill="1" applyBorder="1" applyAlignment="1" applyProtection="1">
      <alignment vertical="top"/>
    </xf>
    <xf numFmtId="0" fontId="2" fillId="3" borderId="9" xfId="1" applyFont="1" applyFill="1" applyBorder="1" applyProtection="1">
      <protection locked="0"/>
    </xf>
    <xf numFmtId="0" fontId="2" fillId="2" borderId="11" xfId="1" applyFont="1" applyFill="1" applyBorder="1" applyAlignment="1" applyProtection="1">
      <alignment horizontal="left" vertical="top"/>
      <protection locked="0"/>
    </xf>
    <xf numFmtId="0" fontId="6" fillId="2" borderId="2" xfId="1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  <protection locked="0"/>
    </xf>
    <xf numFmtId="0" fontId="7" fillId="2" borderId="0" xfId="1" applyFont="1" applyFill="1" applyBorder="1" applyAlignment="1" applyProtection="1">
      <alignment vertical="center"/>
    </xf>
    <xf numFmtId="0" fontId="6" fillId="2" borderId="10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  <protection locked="0"/>
    </xf>
    <xf numFmtId="0" fontId="6" fillId="2" borderId="0" xfId="3" applyFont="1" applyFill="1" applyBorder="1" applyAlignment="1" applyProtection="1">
      <protection locked="0"/>
    </xf>
    <xf numFmtId="1" fontId="9" fillId="0" borderId="111" xfId="1" applyNumberFormat="1" applyFont="1" applyBorder="1" applyAlignment="1" applyProtection="1">
      <alignment horizontal="center" vertical="center"/>
    </xf>
    <xf numFmtId="1" fontId="9" fillId="0" borderId="112" xfId="1" applyNumberFormat="1" applyFont="1" applyBorder="1" applyAlignment="1" applyProtection="1">
      <alignment horizontal="center" vertical="center"/>
    </xf>
    <xf numFmtId="1" fontId="9" fillId="0" borderId="114" xfId="1" applyNumberFormat="1" applyFont="1" applyBorder="1" applyAlignment="1" applyProtection="1">
      <alignment horizontal="center" vertical="center"/>
    </xf>
    <xf numFmtId="1" fontId="9" fillId="0" borderId="113" xfId="1" applyNumberFormat="1" applyFont="1" applyBorder="1" applyAlignment="1" applyProtection="1">
      <alignment horizontal="center" vertical="center"/>
    </xf>
    <xf numFmtId="1" fontId="9" fillId="0" borderId="115" xfId="1" applyNumberFormat="1" applyFont="1" applyBorder="1" applyAlignment="1" applyProtection="1">
      <alignment horizontal="center" vertical="center"/>
    </xf>
    <xf numFmtId="1" fontId="9" fillId="0" borderId="116" xfId="1" applyNumberFormat="1" applyFont="1" applyBorder="1" applyAlignment="1" applyProtection="1">
      <alignment horizontal="center" vertical="center"/>
    </xf>
    <xf numFmtId="0" fontId="9" fillId="5" borderId="7" xfId="1" applyFont="1" applyFill="1" applyBorder="1" applyAlignment="1" applyProtection="1">
      <alignment horizontal="center" vertical="center" wrapText="1"/>
    </xf>
    <xf numFmtId="0" fontId="9" fillId="5" borderId="8" xfId="1" applyFont="1" applyFill="1" applyBorder="1" applyAlignment="1" applyProtection="1">
      <alignment horizontal="center" vertical="center" wrapText="1"/>
    </xf>
    <xf numFmtId="0" fontId="9" fillId="0" borderId="111" xfId="1" applyFont="1" applyBorder="1" applyAlignment="1" applyProtection="1">
      <alignment horizontal="center" vertical="center"/>
    </xf>
    <xf numFmtId="0" fontId="9" fillId="0" borderId="112" xfId="1" applyFont="1" applyBorder="1" applyAlignment="1" applyProtection="1">
      <alignment horizontal="center" vertical="center"/>
    </xf>
    <xf numFmtId="0" fontId="9" fillId="0" borderId="115" xfId="1" applyFont="1" applyBorder="1" applyAlignment="1" applyProtection="1">
      <alignment horizontal="center" vertical="center"/>
    </xf>
    <xf numFmtId="0" fontId="9" fillId="0" borderId="116" xfId="1" applyFont="1" applyBorder="1" applyAlignment="1" applyProtection="1">
      <alignment horizontal="center" vertical="center"/>
    </xf>
    <xf numFmtId="1" fontId="9" fillId="0" borderId="58" xfId="1" applyNumberFormat="1" applyFont="1" applyBorder="1" applyAlignment="1" applyProtection="1">
      <alignment horizontal="center" vertical="center"/>
    </xf>
    <xf numFmtId="1" fontId="9" fillId="0" borderId="11" xfId="1" applyNumberFormat="1" applyFont="1" applyBorder="1" applyAlignment="1" applyProtection="1">
      <alignment horizontal="center" vertical="center"/>
    </xf>
    <xf numFmtId="0" fontId="4" fillId="0" borderId="65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3" fillId="5" borderId="7" xfId="1" applyFont="1" applyFill="1" applyBorder="1" applyAlignment="1" applyProtection="1">
      <alignment horizontal="center" vertical="center" wrapText="1"/>
    </xf>
    <xf numFmtId="0" fontId="3" fillId="5" borderId="8" xfId="1" applyFont="1" applyFill="1" applyBorder="1" applyAlignment="1" applyProtection="1">
      <alignment horizontal="center" vertical="center" wrapText="1"/>
    </xf>
    <xf numFmtId="0" fontId="9" fillId="0" borderId="65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9" xfId="1" applyFont="1" applyFill="1" applyBorder="1" applyAlignment="1" applyProtection="1">
      <alignment horizontal="center" vertical="center" wrapText="1"/>
    </xf>
    <xf numFmtId="0" fontId="3" fillId="4" borderId="10" xfId="1" applyFont="1" applyFill="1" applyBorder="1" applyAlignment="1" applyProtection="1">
      <alignment horizontal="center" vertical="center" wrapText="1"/>
    </xf>
    <xf numFmtId="164" fontId="6" fillId="4" borderId="2" xfId="1" applyNumberFormat="1" applyFont="1" applyFill="1" applyBorder="1" applyAlignment="1" applyProtection="1">
      <alignment horizontal="center" vertical="center"/>
    </xf>
    <xf numFmtId="164" fontId="6" fillId="4" borderId="3" xfId="1" applyNumberFormat="1" applyFont="1" applyFill="1" applyBorder="1" applyAlignment="1" applyProtection="1">
      <alignment horizontal="center" vertical="center"/>
    </xf>
    <xf numFmtId="164" fontId="6" fillId="4" borderId="10" xfId="1" applyNumberFormat="1" applyFont="1" applyFill="1" applyBorder="1" applyAlignment="1" applyProtection="1">
      <alignment horizontal="center" vertical="center"/>
    </xf>
    <xf numFmtId="164" fontId="6" fillId="4" borderId="11" xfId="1" applyNumberFormat="1" applyFont="1" applyFill="1" applyBorder="1" applyAlignment="1" applyProtection="1">
      <alignment horizontal="center" vertical="center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3" xfId="1" applyFont="1" applyFill="1" applyBorder="1" applyAlignment="1" applyProtection="1">
      <alignment horizontal="center" vertical="center" wrapText="1"/>
    </xf>
    <xf numFmtId="0" fontId="7" fillId="4" borderId="10" xfId="1" applyFont="1" applyFill="1" applyBorder="1" applyAlignment="1" applyProtection="1">
      <alignment horizontal="center" vertical="center" wrapText="1"/>
    </xf>
    <xf numFmtId="0" fontId="7" fillId="4" borderId="11" xfId="1" applyFont="1" applyFill="1" applyBorder="1" applyAlignment="1" applyProtection="1">
      <alignment horizontal="center" vertical="center" wrapText="1"/>
    </xf>
    <xf numFmtId="0" fontId="9" fillId="0" borderId="114" xfId="1" applyFont="1" applyBorder="1" applyAlignment="1" applyProtection="1">
      <alignment horizontal="center" vertical="center"/>
    </xf>
    <xf numFmtId="0" fontId="9" fillId="0" borderId="113" xfId="1" applyFont="1" applyBorder="1" applyAlignment="1" applyProtection="1">
      <alignment horizontal="center" vertical="center"/>
    </xf>
    <xf numFmtId="2" fontId="9" fillId="0" borderId="115" xfId="1" applyNumberFormat="1" applyFont="1" applyBorder="1" applyAlignment="1" applyProtection="1">
      <alignment horizontal="center" vertical="center"/>
    </xf>
    <xf numFmtId="2" fontId="9" fillId="0" borderId="116" xfId="1" applyNumberFormat="1" applyFont="1" applyBorder="1" applyAlignment="1" applyProtection="1">
      <alignment horizontal="center" vertical="center"/>
    </xf>
    <xf numFmtId="0" fontId="2" fillId="0" borderId="74" xfId="1" applyFont="1" applyBorder="1" applyAlignment="1" applyProtection="1">
      <alignment horizontal="left" vertical="center"/>
    </xf>
    <xf numFmtId="0" fontId="2" fillId="0" borderId="75" xfId="1" applyFont="1" applyBorder="1" applyAlignment="1" applyProtection="1">
      <alignment horizontal="left" vertical="center"/>
    </xf>
    <xf numFmtId="0" fontId="2" fillId="0" borderId="75" xfId="1" applyFont="1" applyBorder="1" applyAlignment="1" applyProtection="1">
      <alignment horizontal="center" vertical="center"/>
    </xf>
    <xf numFmtId="0" fontId="2" fillId="0" borderId="76" xfId="1" applyFont="1" applyBorder="1" applyAlignment="1" applyProtection="1">
      <alignment horizontal="center" vertical="center"/>
    </xf>
    <xf numFmtId="0" fontId="9" fillId="0" borderId="75" xfId="1" applyFont="1" applyBorder="1" applyAlignment="1" applyProtection="1">
      <alignment horizontal="center" vertical="center"/>
    </xf>
    <xf numFmtId="0" fontId="9" fillId="0" borderId="77" xfId="1" applyFont="1" applyBorder="1" applyAlignment="1" applyProtection="1">
      <alignment horizontal="center" vertical="center"/>
    </xf>
    <xf numFmtId="1" fontId="3" fillId="0" borderId="78" xfId="1" applyNumberFormat="1" applyFont="1" applyBorder="1" applyAlignment="1" applyProtection="1">
      <alignment horizontal="center" vertical="center"/>
    </xf>
    <xf numFmtId="1" fontId="3" fillId="0" borderId="79" xfId="1" applyNumberFormat="1" applyFont="1" applyBorder="1" applyAlignment="1" applyProtection="1">
      <alignment horizontal="center" vertical="center"/>
    </xf>
    <xf numFmtId="1" fontId="3" fillId="0" borderId="80" xfId="1" applyNumberFormat="1" applyFon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48" xfId="1" applyFont="1" applyBorder="1" applyAlignment="1" applyProtection="1">
      <alignment horizontal="center" vertical="center"/>
    </xf>
    <xf numFmtId="0" fontId="2" fillId="0" borderId="49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3" fillId="7" borderId="39" xfId="1" applyFont="1" applyFill="1" applyBorder="1" applyAlignment="1" applyProtection="1">
      <alignment horizontal="center" vertical="center"/>
    </xf>
    <xf numFmtId="0" fontId="3" fillId="7" borderId="36" xfId="1" applyFont="1" applyFill="1" applyBorder="1" applyAlignment="1" applyProtection="1">
      <alignment horizontal="center" vertical="center"/>
    </xf>
    <xf numFmtId="0" fontId="3" fillId="7" borderId="37" xfId="1" applyFont="1" applyFill="1" applyBorder="1" applyAlignment="1" applyProtection="1">
      <alignment horizontal="center" vertical="center"/>
    </xf>
    <xf numFmtId="0" fontId="3" fillId="5" borderId="13" xfId="1" applyFont="1" applyFill="1" applyBorder="1" applyAlignment="1" applyProtection="1">
      <alignment horizontal="center" vertical="center" wrapText="1"/>
    </xf>
    <xf numFmtId="0" fontId="2" fillId="0" borderId="25" xfId="1" applyFont="1" applyBorder="1" applyAlignment="1" applyProtection="1">
      <alignment horizontal="left" vertical="center"/>
    </xf>
    <xf numFmtId="0" fontId="2" fillId="0" borderId="26" xfId="1" applyFont="1" applyBorder="1" applyAlignment="1" applyProtection="1">
      <alignment horizontal="left" vertical="center"/>
    </xf>
    <xf numFmtId="0" fontId="2" fillId="0" borderId="26" xfId="1" applyFont="1" applyBorder="1" applyAlignment="1" applyProtection="1">
      <alignment horizontal="center" vertical="center"/>
    </xf>
    <xf numFmtId="0" fontId="2" fillId="0" borderId="27" xfId="1" applyFont="1" applyBorder="1" applyAlignment="1" applyProtection="1">
      <alignment horizontal="center" vertical="center"/>
    </xf>
    <xf numFmtId="0" fontId="9" fillId="0" borderId="26" xfId="1" applyFont="1" applyBorder="1" applyAlignment="1" applyProtection="1">
      <alignment horizontal="center" vertical="center"/>
    </xf>
    <xf numFmtId="0" fontId="9" fillId="0" borderId="28" xfId="1" applyFont="1" applyBorder="1" applyAlignment="1" applyProtection="1">
      <alignment horizontal="center" vertical="center"/>
    </xf>
    <xf numFmtId="1" fontId="3" fillId="0" borderId="29" xfId="1" applyNumberFormat="1" applyFont="1" applyBorder="1" applyAlignment="1" applyProtection="1">
      <alignment horizontal="center" vertical="center"/>
    </xf>
    <xf numFmtId="1" fontId="3" fillId="0" borderId="26" xfId="1" applyNumberFormat="1" applyFont="1" applyBorder="1" applyAlignment="1" applyProtection="1">
      <alignment horizontal="center" vertical="center"/>
    </xf>
    <xf numFmtId="1" fontId="3" fillId="0" borderId="27" xfId="1" applyNumberFormat="1" applyFont="1" applyBorder="1" applyAlignment="1" applyProtection="1">
      <alignment horizontal="center" vertical="center"/>
    </xf>
    <xf numFmtId="0" fontId="2" fillId="0" borderId="35" xfId="1" applyFont="1" applyBorder="1" applyAlignment="1" applyProtection="1">
      <alignment horizontal="left" vertical="center"/>
    </xf>
    <xf numFmtId="0" fontId="2" fillId="0" borderId="36" xfId="1" applyFont="1" applyBorder="1" applyAlignment="1" applyProtection="1">
      <alignment horizontal="left" vertical="center"/>
    </xf>
    <xf numFmtId="0" fontId="2" fillId="0" borderId="36" xfId="1" applyFont="1" applyBorder="1" applyAlignment="1" applyProtection="1">
      <alignment horizontal="center" vertical="center"/>
    </xf>
    <xf numFmtId="0" fontId="2" fillId="0" borderId="37" xfId="1" applyFont="1" applyBorder="1" applyAlignment="1" applyProtection="1">
      <alignment horizontal="center" vertical="center"/>
    </xf>
    <xf numFmtId="0" fontId="14" fillId="0" borderId="0" xfId="5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left" vertical="center" wrapText="1"/>
    </xf>
    <xf numFmtId="0" fontId="2" fillId="2" borderId="2" xfId="1" applyFont="1" applyFill="1" applyBorder="1" applyAlignment="1" applyProtection="1">
      <alignment horizontal="left" vertical="center" wrapText="1"/>
    </xf>
    <xf numFmtId="0" fontId="2" fillId="2" borderId="97" xfId="1" applyFont="1" applyFill="1" applyBorder="1" applyAlignment="1" applyProtection="1">
      <alignment horizontal="left" vertical="center" wrapText="1"/>
    </xf>
    <xf numFmtId="0" fontId="2" fillId="2" borderId="75" xfId="1" applyFont="1" applyFill="1" applyBorder="1" applyAlignment="1" applyProtection="1">
      <alignment horizontal="left" vertical="center" wrapText="1"/>
    </xf>
    <xf numFmtId="0" fontId="2" fillId="2" borderId="95" xfId="1" applyFont="1" applyFill="1" applyBorder="1" applyAlignment="1" applyProtection="1">
      <alignment horizontal="left" vertical="center"/>
    </xf>
    <xf numFmtId="0" fontId="2" fillId="2" borderId="95" xfId="1" applyFont="1" applyFill="1" applyBorder="1" applyAlignment="1" applyProtection="1">
      <alignment horizontal="center" vertical="center"/>
    </xf>
    <xf numFmtId="0" fontId="2" fillId="2" borderId="96" xfId="1" applyFont="1" applyFill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9" fillId="0" borderId="3" xfId="1" applyFont="1" applyBorder="1" applyAlignment="1" applyProtection="1">
      <alignment horizontal="center" vertical="center"/>
    </xf>
    <xf numFmtId="0" fontId="9" fillId="0" borderId="88" xfId="1" applyFont="1" applyBorder="1" applyAlignment="1" applyProtection="1">
      <alignment horizontal="center" vertical="center"/>
    </xf>
    <xf numFmtId="2" fontId="3" fillId="0" borderId="29" xfId="1" applyNumberFormat="1" applyFont="1" applyBorder="1" applyAlignment="1" applyProtection="1">
      <alignment horizontal="center" vertical="center"/>
    </xf>
    <xf numFmtId="2" fontId="3" fillId="0" borderId="26" xfId="1" applyNumberFormat="1" applyFont="1" applyBorder="1" applyAlignment="1" applyProtection="1">
      <alignment horizontal="center" vertical="center"/>
    </xf>
    <xf numFmtId="2" fontId="3" fillId="0" borderId="27" xfId="1" applyNumberFormat="1" applyFont="1" applyBorder="1" applyAlignment="1" applyProtection="1">
      <alignment horizontal="center" vertical="center"/>
    </xf>
    <xf numFmtId="0" fontId="2" fillId="2" borderId="98" xfId="1" applyFont="1" applyFill="1" applyBorder="1" applyAlignment="1" applyProtection="1">
      <alignment horizontal="left" vertical="center"/>
    </xf>
    <xf numFmtId="0" fontId="6" fillId="3" borderId="98" xfId="1" applyFont="1" applyFill="1" applyBorder="1" applyAlignment="1" applyProtection="1">
      <alignment horizontal="center" vertical="center"/>
      <protection locked="0"/>
    </xf>
    <xf numFmtId="0" fontId="6" fillId="3" borderId="99" xfId="1" applyFont="1" applyFill="1" applyBorder="1" applyAlignment="1" applyProtection="1">
      <alignment horizontal="center" vertical="center"/>
      <protection locked="0"/>
    </xf>
    <xf numFmtId="165" fontId="3" fillId="0" borderId="97" xfId="1" applyNumberFormat="1" applyFont="1" applyBorder="1" applyAlignment="1" applyProtection="1">
      <alignment horizontal="center" vertical="center"/>
    </xf>
    <xf numFmtId="165" fontId="3" fillId="0" borderId="75" xfId="1" applyNumberFormat="1" applyFont="1" applyBorder="1" applyAlignment="1" applyProtection="1">
      <alignment horizontal="center" vertical="center"/>
    </xf>
    <xf numFmtId="165" fontId="3" fillId="0" borderId="76" xfId="1" applyNumberFormat="1" applyFont="1" applyBorder="1" applyAlignment="1" applyProtection="1">
      <alignment horizontal="center" vertical="center"/>
    </xf>
    <xf numFmtId="0" fontId="2" fillId="0" borderId="45" xfId="1" applyFont="1" applyBorder="1" applyAlignment="1" applyProtection="1">
      <alignment horizontal="left" vertical="center"/>
    </xf>
    <xf numFmtId="0" fontId="2" fillId="0" borderId="46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center" vertical="center"/>
    </xf>
    <xf numFmtId="0" fontId="2" fillId="0" borderId="110" xfId="1" applyFont="1" applyBorder="1" applyAlignment="1" applyProtection="1">
      <alignment horizontal="center" vertical="center"/>
    </xf>
    <xf numFmtId="1" fontId="10" fillId="0" borderId="59" xfId="1" applyNumberFormat="1" applyFont="1" applyBorder="1" applyAlignment="1" applyProtection="1">
      <alignment horizontal="center" vertical="center"/>
    </xf>
    <xf numFmtId="1" fontId="10" fillId="0" borderId="55" xfId="1" applyNumberFormat="1" applyFont="1" applyBorder="1" applyAlignment="1" applyProtection="1">
      <alignment horizontal="center" vertical="center"/>
    </xf>
    <xf numFmtId="1" fontId="10" fillId="0" borderId="60" xfId="1" applyNumberFormat="1" applyFont="1" applyBorder="1" applyAlignment="1" applyProtection="1">
      <alignment horizontal="center" vertical="center"/>
    </xf>
    <xf numFmtId="0" fontId="16" fillId="2" borderId="2" xfId="1" applyFont="1" applyFill="1" applyBorder="1" applyAlignment="1" applyProtection="1">
      <alignment horizontal="center" vertical="top"/>
    </xf>
    <xf numFmtId="0" fontId="2" fillId="0" borderId="2" xfId="1" applyFont="1" applyBorder="1" applyAlignment="1" applyProtection="1">
      <alignment horizontal="center" vertical="center"/>
      <protection locked="0"/>
    </xf>
    <xf numFmtId="1" fontId="3" fillId="0" borderId="39" xfId="1" applyNumberFormat="1" applyFont="1" applyBorder="1" applyAlignment="1" applyProtection="1">
      <alignment horizontal="center" vertical="center"/>
    </xf>
    <xf numFmtId="1" fontId="3" fillId="0" borderId="36" xfId="1" applyNumberFormat="1" applyFont="1" applyBorder="1" applyAlignment="1" applyProtection="1">
      <alignment horizontal="center" vertical="center"/>
    </xf>
    <xf numFmtId="1" fontId="3" fillId="0" borderId="37" xfId="1" applyNumberFormat="1" applyFont="1" applyBorder="1" applyAlignment="1" applyProtection="1">
      <alignment horizontal="center" vertical="center"/>
    </xf>
    <xf numFmtId="0" fontId="2" fillId="0" borderId="90" xfId="1" applyFont="1" applyFill="1" applyBorder="1" applyAlignment="1" applyProtection="1">
      <alignment horizontal="left" vertical="center"/>
    </xf>
    <xf numFmtId="0" fontId="2" fillId="0" borderId="91" xfId="1" applyFont="1" applyFill="1" applyBorder="1" applyAlignment="1" applyProtection="1">
      <alignment horizontal="left" vertical="center"/>
    </xf>
    <xf numFmtId="0" fontId="2" fillId="0" borderId="91" xfId="1" applyFont="1" applyBorder="1" applyAlignment="1" applyProtection="1">
      <alignment horizontal="center" vertical="center"/>
    </xf>
    <xf numFmtId="0" fontId="2" fillId="0" borderId="92" xfId="1" applyFont="1" applyBorder="1" applyAlignment="1" applyProtection="1">
      <alignment horizontal="center" vertical="center"/>
    </xf>
    <xf numFmtId="0" fontId="2" fillId="0" borderId="94" xfId="1" applyFont="1" applyBorder="1" applyAlignment="1" applyProtection="1">
      <alignment horizontal="left" vertical="center"/>
    </xf>
    <xf numFmtId="0" fontId="2" fillId="0" borderId="56" xfId="1" applyFont="1" applyBorder="1" applyAlignment="1" applyProtection="1">
      <alignment horizontal="left" vertical="center"/>
    </xf>
    <xf numFmtId="0" fontId="2" fillId="0" borderId="56" xfId="1" applyFont="1" applyBorder="1" applyAlignment="1" applyProtection="1">
      <alignment horizontal="center" vertical="center"/>
    </xf>
    <xf numFmtId="0" fontId="2" fillId="0" borderId="57" xfId="1" applyFont="1" applyBorder="1" applyAlignment="1" applyProtection="1">
      <alignment horizontal="center" vertical="center"/>
    </xf>
    <xf numFmtId="0" fontId="9" fillId="0" borderId="10" xfId="1" applyFont="1" applyBorder="1" applyAlignment="1" applyProtection="1">
      <alignment horizontal="center" vertical="center"/>
    </xf>
    <xf numFmtId="0" fontId="9" fillId="0" borderId="11" xfId="1" applyFont="1" applyBorder="1" applyAlignment="1" applyProtection="1">
      <alignment horizontal="center" vertical="center"/>
    </xf>
    <xf numFmtId="1" fontId="3" fillId="0" borderId="59" xfId="1" applyNumberFormat="1" applyFont="1" applyBorder="1" applyAlignment="1" applyProtection="1">
      <alignment horizontal="center" vertical="center"/>
    </xf>
    <xf numFmtId="1" fontId="3" fillId="0" borderId="55" xfId="1" applyNumberFormat="1" applyFont="1" applyBorder="1" applyAlignment="1" applyProtection="1">
      <alignment horizontal="center" vertical="center"/>
    </xf>
    <xf numFmtId="1" fontId="3" fillId="0" borderId="60" xfId="1" applyNumberFormat="1" applyFont="1" applyBorder="1" applyAlignment="1" applyProtection="1">
      <alignment horizontal="center" vertical="center"/>
    </xf>
    <xf numFmtId="0" fontId="2" fillId="0" borderId="81" xfId="1" applyFont="1" applyBorder="1" applyAlignment="1" applyProtection="1">
      <alignment horizontal="left" vertical="center"/>
    </xf>
    <xf numFmtId="0" fontId="2" fillId="0" borderId="55" xfId="1" applyFont="1" applyBorder="1" applyAlignment="1" applyProtection="1">
      <alignment horizontal="left" vertical="center"/>
    </xf>
    <xf numFmtId="0" fontId="9" fillId="0" borderId="82" xfId="1" applyFont="1" applyBorder="1" applyAlignment="1" applyProtection="1">
      <alignment horizontal="center" vertical="center"/>
    </xf>
    <xf numFmtId="0" fontId="9" fillId="0" borderId="83" xfId="1" applyFont="1" applyBorder="1" applyAlignment="1" applyProtection="1">
      <alignment horizontal="center" vertical="center"/>
    </xf>
    <xf numFmtId="0" fontId="2" fillId="0" borderId="18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0" xfId="1" applyFont="1" applyFill="1" applyBorder="1" applyAlignment="1" applyProtection="1">
      <alignment horizontal="left" vertical="center" wrapText="1"/>
    </xf>
    <xf numFmtId="0" fontId="2" fillId="0" borderId="74" xfId="1" applyFont="1" applyFill="1" applyBorder="1" applyAlignment="1" applyProtection="1">
      <alignment horizontal="left" vertical="center" wrapText="1"/>
    </xf>
    <xf numFmtId="0" fontId="2" fillId="0" borderId="75" xfId="1" applyFont="1" applyFill="1" applyBorder="1" applyAlignment="1" applyProtection="1">
      <alignment horizontal="left" vertical="center" wrapText="1"/>
    </xf>
    <xf numFmtId="0" fontId="2" fillId="0" borderId="76" xfId="1" applyFont="1" applyFill="1" applyBorder="1" applyAlignment="1" applyProtection="1">
      <alignment horizontal="left" vertical="center" wrapText="1"/>
    </xf>
    <xf numFmtId="49" fontId="2" fillId="0" borderId="2" xfId="1" applyNumberFormat="1" applyFont="1" applyFill="1" applyBorder="1" applyAlignment="1" applyProtection="1">
      <alignment horizontal="left" vertical="center"/>
    </xf>
    <xf numFmtId="49" fontId="2" fillId="0" borderId="26" xfId="1" applyNumberFormat="1" applyFont="1" applyBorder="1" applyAlignment="1" applyProtection="1">
      <alignment horizontal="center" vertical="center"/>
    </xf>
    <xf numFmtId="49" fontId="2" fillId="0" borderId="27" xfId="1" applyNumberFormat="1" applyFont="1" applyBorder="1" applyAlignment="1" applyProtection="1">
      <alignment horizontal="center" vertical="center"/>
    </xf>
    <xf numFmtId="0" fontId="2" fillId="0" borderId="87" xfId="1" applyFont="1" applyFill="1" applyBorder="1" applyAlignment="1" applyProtection="1">
      <alignment horizontal="left" vertical="center"/>
    </xf>
    <xf numFmtId="0" fontId="2" fillId="0" borderId="36" xfId="1" applyFont="1" applyFill="1" applyBorder="1" applyAlignment="1" applyProtection="1">
      <alignment horizontal="left" vertical="center"/>
    </xf>
    <xf numFmtId="0" fontId="2" fillId="0" borderId="89" xfId="1" applyFont="1" applyFill="1" applyBorder="1" applyAlignment="1" applyProtection="1">
      <alignment horizontal="left" vertical="center"/>
    </xf>
    <xf numFmtId="0" fontId="2" fillId="0" borderId="70" xfId="1" applyFont="1" applyFill="1" applyBorder="1" applyAlignment="1" applyProtection="1">
      <alignment horizontal="left" vertical="center"/>
    </xf>
    <xf numFmtId="0" fontId="9" fillId="0" borderId="48" xfId="1" applyFont="1" applyBorder="1" applyAlignment="1" applyProtection="1">
      <alignment horizontal="center" vertical="center"/>
    </xf>
    <xf numFmtId="0" fontId="9" fillId="0" borderId="93" xfId="1" applyFont="1" applyBorder="1" applyAlignment="1" applyProtection="1">
      <alignment horizontal="center" vertical="center"/>
    </xf>
    <xf numFmtId="0" fontId="9" fillId="0" borderId="36" xfId="1" applyFont="1" applyBorder="1" applyAlignment="1" applyProtection="1">
      <alignment horizontal="center" vertical="center"/>
    </xf>
    <xf numFmtId="0" fontId="9" fillId="0" borderId="38" xfId="1" applyFont="1" applyBorder="1" applyAlignment="1" applyProtection="1">
      <alignment horizontal="center" vertical="center"/>
    </xf>
    <xf numFmtId="1" fontId="3" fillId="0" borderId="69" xfId="1" applyNumberFormat="1" applyFont="1" applyBorder="1" applyAlignment="1" applyProtection="1">
      <alignment horizontal="center" vertical="center"/>
    </xf>
    <xf numFmtId="1" fontId="3" fillId="0" borderId="70" xfId="1" applyNumberFormat="1" applyFont="1" applyBorder="1" applyAlignment="1" applyProtection="1">
      <alignment horizontal="center" vertical="center"/>
    </xf>
    <xf numFmtId="1" fontId="3" fillId="0" borderId="71" xfId="1" applyNumberFormat="1" applyFont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left" vertical="center"/>
    </xf>
    <xf numFmtId="0" fontId="2" fillId="0" borderId="7" xfId="1" applyFont="1" applyFill="1" applyBorder="1" applyAlignment="1" applyProtection="1">
      <alignment horizontal="left" vertical="center"/>
    </xf>
    <xf numFmtId="0" fontId="2" fillId="0" borderId="7" xfId="1" applyFont="1" applyBorder="1" applyAlignment="1" applyProtection="1">
      <alignment horizontal="center" vertical="center"/>
    </xf>
    <xf numFmtId="1" fontId="3" fillId="0" borderId="6" xfId="1" applyNumberFormat="1" applyFont="1" applyBorder="1" applyAlignment="1" applyProtection="1">
      <alignment horizontal="center" vertical="center"/>
    </xf>
    <xf numFmtId="1" fontId="3" fillId="0" borderId="7" xfId="1" applyNumberFormat="1" applyFont="1" applyBorder="1" applyAlignment="1" applyProtection="1">
      <alignment horizontal="center" vertical="center"/>
    </xf>
    <xf numFmtId="1" fontId="3" fillId="0" borderId="66" xfId="1" applyNumberFormat="1" applyFont="1" applyBorder="1" applyAlignment="1" applyProtection="1">
      <alignment horizontal="center" vertical="center"/>
    </xf>
    <xf numFmtId="0" fontId="2" fillId="0" borderId="35" xfId="1" applyFont="1" applyFill="1" applyBorder="1" applyAlignment="1" applyProtection="1">
      <alignment horizontal="left" vertical="center"/>
    </xf>
    <xf numFmtId="49" fontId="2" fillId="0" borderId="36" xfId="1" applyNumberFormat="1" applyFont="1" applyBorder="1" applyAlignment="1" applyProtection="1">
      <alignment horizontal="center" vertical="center"/>
    </xf>
    <xf numFmtId="49" fontId="2" fillId="0" borderId="37" xfId="1" applyNumberFormat="1" applyFont="1" applyBorder="1" applyAlignment="1" applyProtection="1">
      <alignment horizontal="center" vertical="center"/>
    </xf>
    <xf numFmtId="165" fontId="3" fillId="0" borderId="39" xfId="1" applyNumberFormat="1" applyFont="1" applyBorder="1" applyAlignment="1" applyProtection="1">
      <alignment horizontal="center" vertical="center"/>
    </xf>
    <xf numFmtId="165" fontId="3" fillId="0" borderId="36" xfId="1" applyNumberFormat="1" applyFont="1" applyBorder="1" applyAlignment="1" applyProtection="1">
      <alignment horizontal="center" vertical="center"/>
    </xf>
    <xf numFmtId="165" fontId="3" fillId="0" borderId="37" xfId="1" applyNumberFormat="1" applyFont="1" applyBorder="1" applyAlignment="1" applyProtection="1">
      <alignment horizontal="center" vertical="center"/>
    </xf>
    <xf numFmtId="0" fontId="2" fillId="0" borderId="45" xfId="1" applyFont="1" applyFill="1" applyBorder="1" applyAlignment="1" applyProtection="1">
      <alignment horizontal="left" vertical="center"/>
    </xf>
    <xf numFmtId="0" fontId="2" fillId="0" borderId="46" xfId="1" applyFont="1" applyFill="1" applyBorder="1" applyAlignment="1" applyProtection="1">
      <alignment horizontal="left" vertical="center"/>
    </xf>
    <xf numFmtId="0" fontId="2" fillId="0" borderId="47" xfId="1" applyFont="1" applyFill="1" applyBorder="1" applyAlignment="1" applyProtection="1">
      <alignment horizontal="left" vertical="center"/>
    </xf>
    <xf numFmtId="0" fontId="2" fillId="0" borderId="52" xfId="1" applyFont="1" applyFill="1" applyBorder="1" applyAlignment="1" applyProtection="1">
      <alignment horizontal="left" vertical="center"/>
    </xf>
    <xf numFmtId="0" fontId="2" fillId="0" borderId="10" xfId="1" applyFont="1" applyFill="1" applyBorder="1" applyAlignment="1" applyProtection="1">
      <alignment horizontal="left" vertical="center"/>
    </xf>
    <xf numFmtId="0" fontId="2" fillId="0" borderId="53" xfId="1" applyFont="1" applyFill="1" applyBorder="1" applyAlignment="1" applyProtection="1">
      <alignment horizontal="left" vertical="center"/>
    </xf>
    <xf numFmtId="49" fontId="2" fillId="0" borderId="36" xfId="1" applyNumberFormat="1" applyFont="1" applyFill="1" applyBorder="1" applyAlignment="1" applyProtection="1">
      <alignment horizontal="left" vertical="center"/>
    </xf>
    <xf numFmtId="49" fontId="2" fillId="0" borderId="48" xfId="1" applyNumberFormat="1" applyFont="1" applyBorder="1" applyAlignment="1" applyProtection="1">
      <alignment horizontal="center" vertical="center"/>
    </xf>
    <xf numFmtId="49" fontId="2" fillId="0" borderId="49" xfId="1" applyNumberFormat="1" applyFont="1" applyBorder="1" applyAlignment="1" applyProtection="1">
      <alignment horizontal="center" vertical="center"/>
    </xf>
    <xf numFmtId="0" fontId="9" fillId="0" borderId="50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0" fontId="9" fillId="0" borderId="58" xfId="1" applyFont="1" applyBorder="1" applyAlignment="1" applyProtection="1">
      <alignment horizontal="center" vertical="center"/>
    </xf>
    <xf numFmtId="0" fontId="2" fillId="0" borderId="54" xfId="1" applyFont="1" applyFill="1" applyBorder="1" applyAlignment="1" applyProtection="1">
      <alignment horizontal="left" vertical="center"/>
    </xf>
    <xf numFmtId="0" fontId="2" fillId="0" borderId="55" xfId="1" applyFont="1" applyFill="1" applyBorder="1" applyAlignment="1" applyProtection="1">
      <alignment horizontal="left" vertical="center"/>
    </xf>
    <xf numFmtId="0" fontId="17" fillId="2" borderId="22" xfId="1" applyFont="1" applyFill="1" applyBorder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/>
    </xf>
    <xf numFmtId="0" fontId="2" fillId="2" borderId="3" xfId="1" applyFont="1" applyFill="1" applyBorder="1" applyAlignment="1" applyProtection="1">
      <alignment horizontal="center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2" fillId="2" borderId="5" xfId="1" applyFont="1" applyFill="1" applyBorder="1" applyAlignment="1" applyProtection="1">
      <alignment horizontal="center"/>
    </xf>
    <xf numFmtId="0" fontId="2" fillId="2" borderId="9" xfId="1" applyFont="1" applyFill="1" applyBorder="1" applyAlignment="1" applyProtection="1">
      <alignment horizontal="center"/>
    </xf>
    <xf numFmtId="0" fontId="2" fillId="2" borderId="10" xfId="1" applyFont="1" applyFill="1" applyBorder="1" applyAlignment="1" applyProtection="1">
      <alignment horizontal="center"/>
    </xf>
    <xf numFmtId="0" fontId="2" fillId="2" borderId="11" xfId="1" applyFont="1" applyFill="1" applyBorder="1" applyAlignment="1" applyProtection="1">
      <alignment horizontal="center"/>
    </xf>
    <xf numFmtId="0" fontId="16" fillId="2" borderId="22" xfId="1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/>
      <protection locked="0"/>
    </xf>
    <xf numFmtId="0" fontId="3" fillId="2" borderId="10" xfId="1" applyFont="1" applyFill="1" applyBorder="1" applyAlignment="1" applyProtection="1">
      <alignment horizontal="center" vertical="center"/>
      <protection locked="0"/>
    </xf>
    <xf numFmtId="0" fontId="3" fillId="2" borderId="11" xfId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right" vertical="center"/>
    </xf>
    <xf numFmtId="0" fontId="1" fillId="0" borderId="0" xfId="7" applyFont="1" applyFill="1" applyBorder="1" applyAlignment="1" applyProtection="1">
      <alignment horizontal="center" vertical="center"/>
      <protection locked="0"/>
    </xf>
    <xf numFmtId="0" fontId="60" fillId="2" borderId="0" xfId="0" applyFont="1" applyFill="1" applyBorder="1" applyAlignment="1" applyProtection="1">
      <alignment horizontal="center" vertical="center"/>
    </xf>
    <xf numFmtId="0" fontId="8" fillId="0" borderId="18" xfId="1" applyFont="1" applyFill="1" applyBorder="1" applyAlignment="1" applyProtection="1">
      <alignment horizontal="left" vertical="center"/>
    </xf>
    <xf numFmtId="0" fontId="8" fillId="0" borderId="2" xfId="1" applyFont="1" applyFill="1" applyBorder="1" applyAlignment="1" applyProtection="1">
      <alignment horizontal="left" vertical="center"/>
    </xf>
    <xf numFmtId="0" fontId="3" fillId="0" borderId="1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20" xfId="1" applyFont="1" applyBorder="1" applyAlignment="1" applyProtection="1">
      <alignment horizontal="center" vertical="center"/>
    </xf>
    <xf numFmtId="0" fontId="2" fillId="0" borderId="25" xfId="1" applyFont="1" applyFill="1" applyBorder="1" applyAlignment="1" applyProtection="1">
      <alignment horizontal="left" vertical="center"/>
    </xf>
    <xf numFmtId="0" fontId="2" fillId="0" borderId="26" xfId="1" applyFont="1" applyFill="1" applyBorder="1" applyAlignment="1" applyProtection="1">
      <alignment horizontal="left" vertical="center"/>
    </xf>
    <xf numFmtId="0" fontId="3" fillId="5" borderId="2" xfId="1" applyFont="1" applyFill="1" applyBorder="1" applyAlignment="1" applyProtection="1">
      <alignment horizontal="center" vertical="center" wrapText="1"/>
    </xf>
  </cellXfs>
  <cellStyles count="540">
    <cellStyle name="20% - Accent1" xfId="152"/>
    <cellStyle name="20% - Accent1 2" xfId="153"/>
    <cellStyle name="20% - Accent1 2 2" xfId="154"/>
    <cellStyle name="20% - Accent1 3" xfId="155"/>
    <cellStyle name="20% - Accent2" xfId="156"/>
    <cellStyle name="20% - Accent2 2" xfId="157"/>
    <cellStyle name="20% - Accent2 2 2" xfId="158"/>
    <cellStyle name="20% - Accent2 3" xfId="159"/>
    <cellStyle name="20% - Accent3" xfId="160"/>
    <cellStyle name="20% - Accent3 2" xfId="161"/>
    <cellStyle name="20% - Accent3 2 2" xfId="162"/>
    <cellStyle name="20% - Accent3 3" xfId="163"/>
    <cellStyle name="20% - Accent4" xfId="164"/>
    <cellStyle name="20% - Accent4 2" xfId="165"/>
    <cellStyle name="20% - Accent4 2 2" xfId="166"/>
    <cellStyle name="20% - Accent4 3" xfId="167"/>
    <cellStyle name="20% - Accent5" xfId="168"/>
    <cellStyle name="20% - Accent5 2" xfId="169"/>
    <cellStyle name="20% - Accent5 2 2" xfId="170"/>
    <cellStyle name="20% - Accent5 3" xfId="171"/>
    <cellStyle name="20% - Accent6" xfId="172"/>
    <cellStyle name="20% - Accent6 2" xfId="173"/>
    <cellStyle name="20% - Accent6 2 2" xfId="174"/>
    <cellStyle name="20% - Accent6 3" xfId="175"/>
    <cellStyle name="20% - Énfasis1 2" xfId="176"/>
    <cellStyle name="20% - Énfasis1 2 2" xfId="177"/>
    <cellStyle name="20% - Énfasis1 2 2 2" xfId="178"/>
    <cellStyle name="20% - Énfasis1 2 3" xfId="179"/>
    <cellStyle name="20% - Énfasis2 2" xfId="180"/>
    <cellStyle name="20% - Énfasis2 2 2" xfId="181"/>
    <cellStyle name="20% - Énfasis2 2 2 2" xfId="182"/>
    <cellStyle name="20% - Énfasis2 2 3" xfId="183"/>
    <cellStyle name="20% - Énfasis3 2" xfId="184"/>
    <cellStyle name="20% - Énfasis3 2 2" xfId="185"/>
    <cellStyle name="20% - Énfasis3 2 2 2" xfId="186"/>
    <cellStyle name="20% - Énfasis3 2 3" xfId="187"/>
    <cellStyle name="20% - Énfasis4 2" xfId="188"/>
    <cellStyle name="20% - Énfasis4 2 2" xfId="189"/>
    <cellStyle name="20% - Énfasis4 2 2 2" xfId="190"/>
    <cellStyle name="20% - Énfasis4 2 3" xfId="191"/>
    <cellStyle name="20% - Énfasis5 2" xfId="192"/>
    <cellStyle name="20% - Énfasis5 2 2" xfId="193"/>
    <cellStyle name="20% - Énfasis5 2 2 2" xfId="194"/>
    <cellStyle name="20% - Énfasis5 2 3" xfId="195"/>
    <cellStyle name="20% - Énfasis6 2" xfId="196"/>
    <cellStyle name="20% - Énfasis6 2 2" xfId="197"/>
    <cellStyle name="20% - Énfasis6 2 2 2" xfId="198"/>
    <cellStyle name="20% - Énfasis6 2 3" xfId="199"/>
    <cellStyle name="40% - Accent1" xfId="200"/>
    <cellStyle name="40% - Accent1 2" xfId="201"/>
    <cellStyle name="40% - Accent1 2 2" xfId="202"/>
    <cellStyle name="40% - Accent1 3" xfId="203"/>
    <cellStyle name="40% - Accent2" xfId="204"/>
    <cellStyle name="40% - Accent2 2" xfId="205"/>
    <cellStyle name="40% - Accent2 2 2" xfId="206"/>
    <cellStyle name="40% - Accent2 3" xfId="207"/>
    <cellStyle name="40% - Accent3" xfId="208"/>
    <cellStyle name="40% - Accent3 2" xfId="209"/>
    <cellStyle name="40% - Accent3 2 2" xfId="210"/>
    <cellStyle name="40% - Accent3 3" xfId="211"/>
    <cellStyle name="40% - Accent4" xfId="212"/>
    <cellStyle name="40% - Accent4 2" xfId="213"/>
    <cellStyle name="40% - Accent4 2 2" xfId="214"/>
    <cellStyle name="40% - Accent4 3" xfId="215"/>
    <cellStyle name="40% - Accent5" xfId="216"/>
    <cellStyle name="40% - Accent5 2" xfId="217"/>
    <cellStyle name="40% - Accent5 2 2" xfId="218"/>
    <cellStyle name="40% - Accent5 3" xfId="219"/>
    <cellStyle name="40% - Accent6" xfId="220"/>
    <cellStyle name="40% - Accent6 2" xfId="221"/>
    <cellStyle name="40% - Accent6 2 2" xfId="222"/>
    <cellStyle name="40% - Accent6 3" xfId="223"/>
    <cellStyle name="40% - Énfasis1 2" xfId="224"/>
    <cellStyle name="40% - Énfasis1 2 2" xfId="225"/>
    <cellStyle name="40% - Énfasis1 2 2 2" xfId="226"/>
    <cellStyle name="40% - Énfasis1 2 3" xfId="227"/>
    <cellStyle name="40% - Énfasis2 2" xfId="228"/>
    <cellStyle name="40% - Énfasis2 2 2" xfId="229"/>
    <cellStyle name="40% - Énfasis2 2 2 2" xfId="230"/>
    <cellStyle name="40% - Énfasis2 2 3" xfId="231"/>
    <cellStyle name="40% - Énfasis3 2" xfId="232"/>
    <cellStyle name="40% - Énfasis3 2 2" xfId="233"/>
    <cellStyle name="40% - Énfasis3 2 2 2" xfId="234"/>
    <cellStyle name="40% - Énfasis3 2 3" xfId="235"/>
    <cellStyle name="40% - Énfasis4 2" xfId="236"/>
    <cellStyle name="40% - Énfasis4 2 2" xfId="237"/>
    <cellStyle name="40% - Énfasis4 2 2 2" xfId="238"/>
    <cellStyle name="40% - Énfasis4 2 3" xfId="239"/>
    <cellStyle name="40% - Énfasis5 2" xfId="240"/>
    <cellStyle name="40% - Énfasis5 2 2" xfId="241"/>
    <cellStyle name="40% - Énfasis5 2 2 2" xfId="242"/>
    <cellStyle name="40% - Énfasis5 2 3" xfId="243"/>
    <cellStyle name="40% - Énfasis6 2" xfId="244"/>
    <cellStyle name="40% - Énfasis6 2 2" xfId="245"/>
    <cellStyle name="40% - Énfasis6 2 2 2" xfId="246"/>
    <cellStyle name="40% - Énfasis6 2 3" xfId="247"/>
    <cellStyle name="60% - Accent1" xfId="248"/>
    <cellStyle name="60% - Accent1 2" xfId="249"/>
    <cellStyle name="60% - Accent2" xfId="250"/>
    <cellStyle name="60% - Accent2 2" xfId="251"/>
    <cellStyle name="60% - Accent3" xfId="252"/>
    <cellStyle name="60% - Accent3 2" xfId="253"/>
    <cellStyle name="60% - Accent4" xfId="254"/>
    <cellStyle name="60% - Accent4 2" xfId="255"/>
    <cellStyle name="60% - Accent5" xfId="256"/>
    <cellStyle name="60% - Accent5 2" xfId="257"/>
    <cellStyle name="60% - Accent6" xfId="258"/>
    <cellStyle name="60% - Accent6 2" xfId="259"/>
    <cellStyle name="60% - Énfasis1 2" xfId="260"/>
    <cellStyle name="60% - Énfasis1 2 2" xfId="261"/>
    <cellStyle name="60% - Énfasis2 2" xfId="262"/>
    <cellStyle name="60% - Énfasis2 2 2" xfId="263"/>
    <cellStyle name="60% - Énfasis3 2" xfId="264"/>
    <cellStyle name="60% - Énfasis3 2 2" xfId="265"/>
    <cellStyle name="60% - Énfasis4 2" xfId="266"/>
    <cellStyle name="60% - Énfasis4 2 2" xfId="267"/>
    <cellStyle name="60% - Énfasis5 2" xfId="268"/>
    <cellStyle name="60% - Énfasis5 2 2" xfId="269"/>
    <cellStyle name="60% - Énfasis6 2" xfId="270"/>
    <cellStyle name="60% - Énfasis6 2 2" xfId="271"/>
    <cellStyle name="Accent1" xfId="272"/>
    <cellStyle name="Accent1 2" xfId="273"/>
    <cellStyle name="Accent2" xfId="274"/>
    <cellStyle name="Accent2 2" xfId="275"/>
    <cellStyle name="Accent3" xfId="276"/>
    <cellStyle name="Accent3 2" xfId="277"/>
    <cellStyle name="Accent4" xfId="278"/>
    <cellStyle name="Accent4 2" xfId="279"/>
    <cellStyle name="Accent5" xfId="280"/>
    <cellStyle name="Accent5 2" xfId="281"/>
    <cellStyle name="Accent6" xfId="282"/>
    <cellStyle name="Accent6 2" xfId="283"/>
    <cellStyle name="Bad" xfId="284"/>
    <cellStyle name="Bad 2" xfId="285"/>
    <cellStyle name="Buena 2" xfId="286"/>
    <cellStyle name="Buena 2 2" xfId="287"/>
    <cellStyle name="Calculation" xfId="288"/>
    <cellStyle name="Calculation 2" xfId="289"/>
    <cellStyle name="Cálculo 2" xfId="290"/>
    <cellStyle name="Cálculo 2 2" xfId="291"/>
    <cellStyle name="Celda de comprobación 2" xfId="292"/>
    <cellStyle name="Celda de comprobación 2 2" xfId="293"/>
    <cellStyle name="Celda vinculada 2" xfId="294"/>
    <cellStyle name="Celda vinculada 2 2" xfId="295"/>
    <cellStyle name="Check Cell" xfId="296"/>
    <cellStyle name="Check Cell 2" xfId="297"/>
    <cellStyle name="CIENTOS" xfId="298"/>
    <cellStyle name="CIENTOS 2D" xfId="299"/>
    <cellStyle name="CIENTOS 3D" xfId="300"/>
    <cellStyle name="CIENTOS 4D" xfId="301"/>
    <cellStyle name="CIENTOS_Acta 01 Sep15 a Oct 31_07 Rogelio" xfId="302"/>
    <cellStyle name="Comma" xfId="303"/>
    <cellStyle name="Comma [0]" xfId="304"/>
    <cellStyle name="Comma0" xfId="305"/>
    <cellStyle name="Comma0 - Modelo5" xfId="306"/>
    <cellStyle name="Comma1 - Modelo1" xfId="307"/>
    <cellStyle name="Curren - Modelo2" xfId="308"/>
    <cellStyle name="Curren - Modelo6" xfId="309"/>
    <cellStyle name="Currency" xfId="310"/>
    <cellStyle name="Currency [0]" xfId="311"/>
    <cellStyle name="Currency0" xfId="312"/>
    <cellStyle name="Date" xfId="313"/>
    <cellStyle name="Date - Modelo4" xfId="314"/>
    <cellStyle name="Encabezado 4 2" xfId="315"/>
    <cellStyle name="Encabezado 4 2 2" xfId="316"/>
    <cellStyle name="Énfasis1 2" xfId="317"/>
    <cellStyle name="Énfasis1 2 2" xfId="318"/>
    <cellStyle name="Énfasis2 2" xfId="319"/>
    <cellStyle name="Énfasis2 2 2" xfId="320"/>
    <cellStyle name="Énfasis3 2" xfId="321"/>
    <cellStyle name="Énfasis3 2 2" xfId="322"/>
    <cellStyle name="Énfasis4 2" xfId="323"/>
    <cellStyle name="Énfasis4 2 2" xfId="324"/>
    <cellStyle name="Énfasis5 2" xfId="325"/>
    <cellStyle name="Énfasis5 2 2" xfId="326"/>
    <cellStyle name="Énfasis6 2" xfId="327"/>
    <cellStyle name="Énfasis6 2 2" xfId="328"/>
    <cellStyle name="Entrada 2" xfId="329"/>
    <cellStyle name="Entrada 2 2" xfId="330"/>
    <cellStyle name="Estilo 1" xfId="331"/>
    <cellStyle name="Estilo 2" xfId="332"/>
    <cellStyle name="Estilo 3" xfId="333"/>
    <cellStyle name="Euro" xfId="9"/>
    <cellStyle name="Euro 2" xfId="334"/>
    <cellStyle name="Euro 2 2" xfId="335"/>
    <cellStyle name="Euro 3" xfId="336"/>
    <cellStyle name="Euro 4" xfId="337"/>
    <cellStyle name="Euro 5" xfId="338"/>
    <cellStyle name="Euro_ACTAS DE OBRA CONTRATO" xfId="339"/>
    <cellStyle name="Explanatory Text" xfId="340"/>
    <cellStyle name="Explanatory Text 2" xfId="341"/>
    <cellStyle name="F2" xfId="342"/>
    <cellStyle name="F3" xfId="343"/>
    <cellStyle name="F4" xfId="344"/>
    <cellStyle name="F5" xfId="345"/>
    <cellStyle name="F6" xfId="346"/>
    <cellStyle name="F7" xfId="347"/>
    <cellStyle name="F8" xfId="348"/>
    <cellStyle name="Fixed" xfId="349"/>
    <cellStyle name="Good" xfId="350"/>
    <cellStyle name="Good 2" xfId="351"/>
    <cellStyle name="Heading 1" xfId="352"/>
    <cellStyle name="Heading 1 2" xfId="353"/>
    <cellStyle name="Heading 1 3" xfId="354"/>
    <cellStyle name="Heading 2" xfId="355"/>
    <cellStyle name="Heading 2 2" xfId="356"/>
    <cellStyle name="Heading 2 3" xfId="357"/>
    <cellStyle name="Heading 3" xfId="358"/>
    <cellStyle name="Heading 3 2" xfId="359"/>
    <cellStyle name="Heading 4" xfId="360"/>
    <cellStyle name="Heading 4 2" xfId="361"/>
    <cellStyle name="Heading1" xfId="362"/>
    <cellStyle name="Heading2" xfId="363"/>
    <cellStyle name="Hipervínculo 2" xfId="10"/>
    <cellStyle name="Hipervínculo 2 2" xfId="11"/>
    <cellStyle name="Hipervínculo 2 3" xfId="12"/>
    <cellStyle name="Hipervínculo 2 4" xfId="13"/>
    <cellStyle name="Hipervínculo 3" xfId="14"/>
    <cellStyle name="Hipervínculo 3 2" xfId="15"/>
    <cellStyle name="Hipervínculo 4" xfId="16"/>
    <cellStyle name="Hipervínculo 4 2" xfId="17"/>
    <cellStyle name="Hipervínculo 4 3" xfId="18"/>
    <cellStyle name="Hipervínculo 5" xfId="19"/>
    <cellStyle name="Hipervínculo 5 2" xfId="20"/>
    <cellStyle name="Hipervínculo 6" xfId="21"/>
    <cellStyle name="Hipervínculo 6 2" xfId="22"/>
    <cellStyle name="Hipervínculo 7" xfId="23"/>
    <cellStyle name="Incorrecto 2" xfId="364"/>
    <cellStyle name="Incorrecto 2 2" xfId="365"/>
    <cellStyle name="Input" xfId="366"/>
    <cellStyle name="Input 2" xfId="367"/>
    <cellStyle name="Linked Cell" xfId="368"/>
    <cellStyle name="Linked Cell 2" xfId="369"/>
    <cellStyle name="MILE DE MILLONES" xfId="370"/>
    <cellStyle name="MILES" xfId="371"/>
    <cellStyle name="Millares [0] 2" xfId="372"/>
    <cellStyle name="Millares [0] 2 2" xfId="373"/>
    <cellStyle name="Millares [0] 2 2 2" xfId="374"/>
    <cellStyle name="Millares [0] 2 2 2 2" xfId="375"/>
    <cellStyle name="Millares [0] 2 3" xfId="376"/>
    <cellStyle name="Millares [0] 2 3 2" xfId="377"/>
    <cellStyle name="Millares [0] 2 3 2 2" xfId="378"/>
    <cellStyle name="Millares [0] 2 4" xfId="379"/>
    <cellStyle name="Millares [0] 2 4 2" xfId="380"/>
    <cellStyle name="Millares [0] 2 4 2 2" xfId="381"/>
    <cellStyle name="Millares [0] 2 5" xfId="382"/>
    <cellStyle name="Millares [0] 2 5 2" xfId="383"/>
    <cellStyle name="Millares [0] 2 5 2 2" xfId="384"/>
    <cellStyle name="Millares [0] 2 6" xfId="385"/>
    <cellStyle name="Millares [0] 2 6 2" xfId="386"/>
    <cellStyle name="Millares 10" xfId="387"/>
    <cellStyle name="Millares 11" xfId="388"/>
    <cellStyle name="Millares 12" xfId="389"/>
    <cellStyle name="Millares 13" xfId="390"/>
    <cellStyle name="Millares 14" xfId="391"/>
    <cellStyle name="Millares 15" xfId="392"/>
    <cellStyle name="Millares 2" xfId="393"/>
    <cellStyle name="Millares 2 2" xfId="394"/>
    <cellStyle name="Millares 2 2 2" xfId="395"/>
    <cellStyle name="Millares 2 2 2 2" xfId="396"/>
    <cellStyle name="Millares 2 2 3" xfId="397"/>
    <cellStyle name="Millares 3" xfId="398"/>
    <cellStyle name="Millares 3 2" xfId="399"/>
    <cellStyle name="Millares 3 2 2" xfId="400"/>
    <cellStyle name="Millares 3 2 2 2" xfId="401"/>
    <cellStyle name="Millares 4" xfId="402"/>
    <cellStyle name="Millares 5" xfId="403"/>
    <cellStyle name="Millares 6" xfId="404"/>
    <cellStyle name="Millares 7" xfId="405"/>
    <cellStyle name="Millares 8" xfId="406"/>
    <cellStyle name="Millares 9" xfId="407"/>
    <cellStyle name="MILLONES" xfId="408"/>
    <cellStyle name="Moneda 10" xfId="409"/>
    <cellStyle name="Moneda 11" xfId="410"/>
    <cellStyle name="Moneda 12" xfId="411"/>
    <cellStyle name="Moneda 13" xfId="412"/>
    <cellStyle name="Moneda 2" xfId="413"/>
    <cellStyle name="Moneda 3" xfId="414"/>
    <cellStyle name="Moneda 4" xfId="415"/>
    <cellStyle name="Moneda 5" xfId="416"/>
    <cellStyle name="Moneda 6" xfId="417"/>
    <cellStyle name="Moneda 7" xfId="418"/>
    <cellStyle name="Moneda 8" xfId="419"/>
    <cellStyle name="Moneda 9" xfId="420"/>
    <cellStyle name="Monetario0" xfId="421"/>
    <cellStyle name="Neutral 2" xfId="422"/>
    <cellStyle name="Neutral 2 2" xfId="423"/>
    <cellStyle name="Nïrmal_PROINVER" xfId="424"/>
    <cellStyle name="No. punto" xfId="425"/>
    <cellStyle name="Normal" xfId="0" builtinId="0"/>
    <cellStyle name="Normal 10" xfId="24"/>
    <cellStyle name="Normal 10 2" xfId="6"/>
    <cellStyle name="Normal 10 2 2" xfId="426"/>
    <cellStyle name="Normal 10 3" xfId="427"/>
    <cellStyle name="Normal 10 4" xfId="428"/>
    <cellStyle name="Normal 11" xfId="25"/>
    <cellStyle name="Normal 11 2" xfId="150"/>
    <cellStyle name="Normal 12" xfId="429"/>
    <cellStyle name="Normal 12 2" xfId="430"/>
    <cellStyle name="Normal 12 2 2" xfId="431"/>
    <cellStyle name="Normal 12 3" xfId="432"/>
    <cellStyle name="Normal 13" xfId="433"/>
    <cellStyle name="Normal 2" xfId="26"/>
    <cellStyle name="Normal 2 10" xfId="27"/>
    <cellStyle name="Normal 2 10 2" xfId="151"/>
    <cellStyle name="Normal 2 2" xfId="28"/>
    <cellStyle name="Normal 2 2 2" xfId="29"/>
    <cellStyle name="Normal 2 2 2 2" xfId="30"/>
    <cellStyle name="Normal 2 2 2 2 2" xfId="434"/>
    <cellStyle name="Normal 2 2 2 2 3" xfId="435"/>
    <cellStyle name="Normal 2 2 2 3" xfId="31"/>
    <cellStyle name="Normal 2 2 2 3 2" xfId="436"/>
    <cellStyle name="Normal 2 2 2 3 3" xfId="437"/>
    <cellStyle name="Normal 2 2 2 4" xfId="32"/>
    <cellStyle name="Normal 2 2 2 4 2" xfId="33"/>
    <cellStyle name="Normal 2 2 2 5" xfId="34"/>
    <cellStyle name="Normal 2 2 2 5 2" xfId="35"/>
    <cellStyle name="Normal 2 2 2 6" xfId="36"/>
    <cellStyle name="Normal 2 2 3" xfId="37"/>
    <cellStyle name="Normal 2 2 3 2" xfId="38"/>
    <cellStyle name="Normal 2 2 3 3" xfId="438"/>
    <cellStyle name="Normal 2 2 3 3 2" xfId="439"/>
    <cellStyle name="Normal 2 2 4" xfId="39"/>
    <cellStyle name="Normal 2 2 4 2" xfId="40"/>
    <cellStyle name="Normal 2 2 4 2 2" xfId="41"/>
    <cellStyle name="Normal 2 2 4 3" xfId="440"/>
    <cellStyle name="Normal 2 2 4 3 2" xfId="441"/>
    <cellStyle name="Normal 2 2 5" xfId="42"/>
    <cellStyle name="Normal 2 2 5 2" xfId="442"/>
    <cellStyle name="Normal 2 2 6" xfId="443"/>
    <cellStyle name="Normal 2 3" xfId="43"/>
    <cellStyle name="Normal 2 3 10" xfId="44"/>
    <cellStyle name="Normal 2 3 10 2" xfId="45"/>
    <cellStyle name="Normal 2 3 10 2 2" xfId="46"/>
    <cellStyle name="Normal 2 3 11" xfId="47"/>
    <cellStyle name="Normal 2 3 12" xfId="48"/>
    <cellStyle name="Normal 2 3 13" xfId="49"/>
    <cellStyle name="Normal 2 3 14" xfId="50"/>
    <cellStyle name="Normal 2 3 15" xfId="51"/>
    <cellStyle name="Normal 2 3 16" xfId="52"/>
    <cellStyle name="Normal 2 3 17" xfId="53"/>
    <cellStyle name="Normal 2 3 17 2" xfId="54"/>
    <cellStyle name="Normal 2 3 17 3" xfId="55"/>
    <cellStyle name="Normal 2 3 18" xfId="56"/>
    <cellStyle name="Normal 2 3 2" xfId="57"/>
    <cellStyle name="Normal 2 3 3" xfId="2"/>
    <cellStyle name="Normal 2 3 3 2" xfId="58"/>
    <cellStyle name="Normal 2 3 4" xfId="59"/>
    <cellStyle name="Normal 2 3 5" xfId="60"/>
    <cellStyle name="Normal 2 3 5 2" xfId="61"/>
    <cellStyle name="Normal 2 3 5 2 2" xfId="62"/>
    <cellStyle name="Normal 2 3 5 2 2 2" xfId="63"/>
    <cellStyle name="Normal 2 3 5 3" xfId="64"/>
    <cellStyle name="Normal 2 3 5 4" xfId="65"/>
    <cellStyle name="Normal 2 3 5 5" xfId="66"/>
    <cellStyle name="Normal 2 3 5 6" xfId="67"/>
    <cellStyle name="Normal 2 3 5 7" xfId="68"/>
    <cellStyle name="Normal 2 3 5 7 2" xfId="69"/>
    <cellStyle name="Normal 2 3 5 7 2 2" xfId="70"/>
    <cellStyle name="Normal 2 3 5 7 2 2 2" xfId="71"/>
    <cellStyle name="Normal 2 3 5 7 2 2 3" xfId="72"/>
    <cellStyle name="Normal 2 3 5 7 3" xfId="73"/>
    <cellStyle name="Normal 2 3 5 7 4" xfId="74"/>
    <cellStyle name="Normal 2 3 5 7 5" xfId="75"/>
    <cellStyle name="Normal 2 3 5 7 6" xfId="76"/>
    <cellStyle name="Normal 2 3 5 7 7" xfId="77"/>
    <cellStyle name="Normal 2 3 5 7 8" xfId="78"/>
    <cellStyle name="Normal 2 3 5 7 8 2" xfId="79"/>
    <cellStyle name="Normal 2 3 5 7 8 3" xfId="80"/>
    <cellStyle name="Normal 2 3 5 7 8 4" xfId="81"/>
    <cellStyle name="Normal 2 3 5 7 8 4 2" xfId="82"/>
    <cellStyle name="Normal 2 3 5 7 8 4 3" xfId="83"/>
    <cellStyle name="Normal 2 3 5 7 8 4 3 2" xfId="84"/>
    <cellStyle name="Normal 2 3 5 7 8 4 3 3" xfId="85"/>
    <cellStyle name="Normal 2 3 5 7 8 4 3 3 2" xfId="86"/>
    <cellStyle name="Normal 2 3 5 7 8 4 4" xfId="87"/>
    <cellStyle name="Normal 2 3 6" xfId="88"/>
    <cellStyle name="Normal 2 3 7" xfId="89"/>
    <cellStyle name="Normal 2 3 8" xfId="90"/>
    <cellStyle name="Normal 2 3 9" xfId="91"/>
    <cellStyle name="Normal 2 4" xfId="3"/>
    <cellStyle name="Normal 2 4 2" xfId="92"/>
    <cellStyle name="Normal 2 4 3" xfId="93"/>
    <cellStyle name="Normal 2 4 4" xfId="94"/>
    <cellStyle name="Normal 2 5" xfId="95"/>
    <cellStyle name="Normal 2 5 2" xfId="96"/>
    <cellStyle name="Normal 2 5 2 2" xfId="97"/>
    <cellStyle name="Normal 2 6" xfId="98"/>
    <cellStyle name="Normal 2 6 2" xfId="99"/>
    <cellStyle name="Normal 2 6 2 2" xfId="100"/>
    <cellStyle name="Normal 2 6 3" xfId="101"/>
    <cellStyle name="Normal 2 6 3 2" xfId="102"/>
    <cellStyle name="Normal 2 6 3 2 2" xfId="103"/>
    <cellStyle name="Normal 2 6 3 2 3" xfId="104"/>
    <cellStyle name="Normal 2 6 3 2 3 2" xfId="105"/>
    <cellStyle name="Normal 2 6 3 2 3 2 2" xfId="106"/>
    <cellStyle name="Normal 2 6 3 2 4" xfId="107"/>
    <cellStyle name="Normal 2 6 3 2 4 2" xfId="108"/>
    <cellStyle name="Normal 2 6 4" xfId="109"/>
    <cellStyle name="Normal 2 6 5" xfId="110"/>
    <cellStyle name="Normal 2 6 5 2" xfId="111"/>
    <cellStyle name="Normal 2 6 6" xfId="112"/>
    <cellStyle name="Normal 2 6 7" xfId="113"/>
    <cellStyle name="Normal 2 6 7 2" xfId="114"/>
    <cellStyle name="Normal 2 6 7 3" xfId="115"/>
    <cellStyle name="Normal 2 6 8" xfId="116"/>
    <cellStyle name="Normal 2 6 8 2" xfId="117"/>
    <cellStyle name="Normal 2 6 8 2 2" xfId="118"/>
    <cellStyle name="Normal 2 6 8 2 3" xfId="119"/>
    <cellStyle name="Normal 2 6 8 2 4" xfId="120"/>
    <cellStyle name="Normal 2 6 8 3" xfId="121"/>
    <cellStyle name="Normal 2 7" xfId="122"/>
    <cellStyle name="Normal 2 7 2" xfId="123"/>
    <cellStyle name="Normal 2 7 3" xfId="124"/>
    <cellStyle name="Normal 2 7 4" xfId="125"/>
    <cellStyle name="Normal 2 8" xfId="126"/>
    <cellStyle name="Normal 2 8 2" xfId="444"/>
    <cellStyle name="Normal 2 8 2 2" xfId="445"/>
    <cellStyle name="Normal 2 8 3" xfId="446"/>
    <cellStyle name="Normal 2 9" xfId="127"/>
    <cellStyle name="Normal 2 9 2" xfId="447"/>
    <cellStyle name="Normal 2 9 2 2" xfId="448"/>
    <cellStyle name="Normal 2 9 3" xfId="449"/>
    <cellStyle name="Normal 2_138-09" xfId="450"/>
    <cellStyle name="Normal 3" xfId="128"/>
    <cellStyle name="Normal 3 2" xfId="7"/>
    <cellStyle name="Normal 3 3" xfId="129"/>
    <cellStyle name="Normal 3 3 2" xfId="451"/>
    <cellStyle name="Normal 3 3 2 2" xfId="452"/>
    <cellStyle name="Normal 3 3 3" xfId="453"/>
    <cellStyle name="Normal 3 4" xfId="454"/>
    <cellStyle name="Normal 3 5" xfId="455"/>
    <cellStyle name="Normal 3 5 2" xfId="456"/>
    <cellStyle name="Normal 3 6" xfId="457"/>
    <cellStyle name="Normal 3_003-10" xfId="458"/>
    <cellStyle name="Normal 4" xfId="8"/>
    <cellStyle name="Normal 4 2" xfId="131"/>
    <cellStyle name="Normal 4 2 2" xfId="459"/>
    <cellStyle name="Normal 4 3" xfId="130"/>
    <cellStyle name="Normal 4 3 2" xfId="460"/>
    <cellStyle name="Normal 4 4" xfId="1"/>
    <cellStyle name="Normal 5" xfId="132"/>
    <cellStyle name="Normal 5 2" xfId="461"/>
    <cellStyle name="Normal 5 3" xfId="462"/>
    <cellStyle name="Normal 5 4" xfId="463"/>
    <cellStyle name="Normal 5 5" xfId="464"/>
    <cellStyle name="Normal 5 6" xfId="4"/>
    <cellStyle name="Normal 6" xfId="133"/>
    <cellStyle name="Normal 6 2" xfId="134"/>
    <cellStyle name="Normal 6 2 2" xfId="135"/>
    <cellStyle name="Normal 6 2 2 2" xfId="465"/>
    <cellStyle name="Normal 6 2 3" xfId="466"/>
    <cellStyle name="Normal 6 3" xfId="136"/>
    <cellStyle name="Normal 6 3 2" xfId="467"/>
    <cellStyle name="Normal 6 3 2 2" xfId="468"/>
    <cellStyle name="Normal 6 3 3" xfId="469"/>
    <cellStyle name="Normal 6 4" xfId="470"/>
    <cellStyle name="Normal 6 4 2" xfId="471"/>
    <cellStyle name="Normal 6 4 2 2" xfId="472"/>
    <cellStyle name="Normal 6 4 3" xfId="473"/>
    <cellStyle name="Normal 7" xfId="137"/>
    <cellStyle name="Normal 7 2" xfId="474"/>
    <cellStyle name="Normal 7 2 2" xfId="475"/>
    <cellStyle name="Normal 7 3" xfId="476"/>
    <cellStyle name="Normal 8" xfId="138"/>
    <cellStyle name="Normal 8 2" xfId="139"/>
    <cellStyle name="Normal 8 2 2" xfId="477"/>
    <cellStyle name="Normal 8 3" xfId="140"/>
    <cellStyle name="Normal 8 4" xfId="141"/>
    <cellStyle name="Normal 8 4 2" xfId="142"/>
    <cellStyle name="Normal 8 5" xfId="143"/>
    <cellStyle name="Normal 8 6" xfId="144"/>
    <cellStyle name="Normal 9" xfId="145"/>
    <cellStyle name="Normal 9 2" xfId="478"/>
    <cellStyle name="Normal 9 2 2" xfId="479"/>
    <cellStyle name="Normal 9 3" xfId="480"/>
    <cellStyle name="Normal_Grad. Lim. Auto 1-4" xfId="5"/>
    <cellStyle name="Notas 2" xfId="481"/>
    <cellStyle name="Notas 2 2" xfId="482"/>
    <cellStyle name="Note" xfId="483"/>
    <cellStyle name="Output" xfId="484"/>
    <cellStyle name="Output 2" xfId="485"/>
    <cellStyle name="Percen - Modelo3" xfId="486"/>
    <cellStyle name="Percent" xfId="487"/>
    <cellStyle name="Porcentaje 2" xfId="488"/>
    <cellStyle name="Porcentaje 3" xfId="489"/>
    <cellStyle name="Porcentaje 4" xfId="490"/>
    <cellStyle name="Porcentaje 4 2" xfId="491"/>
    <cellStyle name="Porcentaje 4 2 2" xfId="492"/>
    <cellStyle name="Porcentaje 4 3" xfId="493"/>
    <cellStyle name="Porcentaje 5" xfId="494"/>
    <cellStyle name="Porcentaje 5 2" xfId="495"/>
    <cellStyle name="Porcentaje 6" xfId="496"/>
    <cellStyle name="Porcentaje 7" xfId="497"/>
    <cellStyle name="Porcentual 2" xfId="146"/>
    <cellStyle name="Porcentual 2 2" xfId="498"/>
    <cellStyle name="Porcentual 2 2 2" xfId="499"/>
    <cellStyle name="Porcentual 2 2 3" xfId="500"/>
    <cellStyle name="Porcentual 2 2 4" xfId="501"/>
    <cellStyle name="Porcentual 2 2 5" xfId="502"/>
    <cellStyle name="Porcentual 2 2 5 2" xfId="503"/>
    <cellStyle name="Porcentual 2 2 6" xfId="504"/>
    <cellStyle name="Porcentual 2 3" xfId="505"/>
    <cellStyle name="Porcentual 2 4" xfId="506"/>
    <cellStyle name="Porcentual 2 5" xfId="507"/>
    <cellStyle name="Porcentual 2 6" xfId="508"/>
    <cellStyle name="Porcentual 2 7" xfId="509"/>
    <cellStyle name="Porcentual 2 8" xfId="510"/>
    <cellStyle name="Porcentual 2 8 2" xfId="511"/>
    <cellStyle name="Porcentual 2 8 2 2" xfId="512"/>
    <cellStyle name="Porcentual 2 8 3" xfId="513"/>
    <cellStyle name="Porcentual 2 9" xfId="514"/>
    <cellStyle name="Porcentual 2 9 2" xfId="515"/>
    <cellStyle name="Porcentual 2 9 2 2" xfId="516"/>
    <cellStyle name="Porcentual 2 9 3" xfId="517"/>
    <cellStyle name="Porcentual 3" xfId="147"/>
    <cellStyle name="Porcentual 3 2" xfId="148"/>
    <cellStyle name="Porcentual 3 2 2" xfId="518"/>
    <cellStyle name="Porcentual 3 3" xfId="519"/>
    <cellStyle name="Porcentual 4" xfId="149"/>
    <cellStyle name="resaltado" xfId="520"/>
    <cellStyle name="Salida 2" xfId="521"/>
    <cellStyle name="Salida 2 2" xfId="522"/>
    <cellStyle name="Texto de advertencia 2" xfId="523"/>
    <cellStyle name="Texto de advertencia 2 2" xfId="524"/>
    <cellStyle name="Texto explicativo 2" xfId="525"/>
    <cellStyle name="Texto explicativo 2 2" xfId="526"/>
    <cellStyle name="Title" xfId="527"/>
    <cellStyle name="Title 2" xfId="528"/>
    <cellStyle name="Título 1 2" xfId="529"/>
    <cellStyle name="Título 1 2 2" xfId="530"/>
    <cellStyle name="Título 2 2" xfId="531"/>
    <cellStyle name="Título 2 2 2" xfId="532"/>
    <cellStyle name="Título 3 2" xfId="533"/>
    <cellStyle name="Título 3 2 2" xfId="534"/>
    <cellStyle name="Título 4" xfId="535"/>
    <cellStyle name="Título 4 2" xfId="536"/>
    <cellStyle name="Total 2" xfId="537"/>
    <cellStyle name="Warning Text" xfId="538"/>
    <cellStyle name="Warning Text 2" xfId="5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3</xdr:col>
      <xdr:colOff>144462</xdr:colOff>
      <xdr:row>4</xdr:row>
      <xdr:rowOff>71690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14300"/>
          <a:ext cx="725487" cy="7193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Concreto\Agregado%20Fino\Agregado%20fino%20(Semana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Formatos%20de%20informe\7.%20Petreos%20oct\Mezcla\Agregado%20grueso\Agregado%20grueso%20(Mensual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9.%20Acreditacion\1.%20Control%20de%20documentos\2.%20Aprobaciones\Julio\GLAB-FM-005%20V9%20Inf.%20Limite%20liquido,%20plastico%20e%20Indice%20de%20plasticida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CNSG\Para%20revision\20.%20PRO-L-FM-020%20(INV-223-13)%20Gs%20Grueso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  <cell r="V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 refreshError="1"/>
      <sheetData sheetId="5">
        <row r="14">
          <cell r="A14" t="str">
            <v/>
          </cell>
        </row>
      </sheetData>
      <sheetData sheetId="6" refreshError="1"/>
      <sheetData sheetId="7">
        <row r="47">
          <cell r="H47" t="str">
            <v>--</v>
          </cell>
        </row>
      </sheetData>
      <sheetData sheetId="8" refreshError="1"/>
      <sheetData sheetId="9">
        <row r="29">
          <cell r="G29" t="str">
            <v>--</v>
          </cell>
        </row>
      </sheetData>
      <sheetData sheetId="10" refreshError="1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 refreshError="1"/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 refreshError="1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 xml:space="preserve">VARGAS PABLO </v>
          </cell>
        </row>
        <row r="30">
          <cell r="A30" t="str">
            <v>--</v>
          </cell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 "/>
      <sheetName val="Gradacion "/>
      <sheetName val="Lavado tamiz N°200"/>
      <sheetName val="Desgaste 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INV 223-13 "/>
      <sheetName val="GRAVEDAD"/>
      <sheetName val="firmas"/>
      <sheetName val="Hoja1"/>
    </sheetNames>
    <sheetDataSet>
      <sheetData sheetId="0" refreshError="1"/>
      <sheetData sheetId="1" refreshError="1"/>
      <sheetData sheetId="2" refreshError="1">
        <row r="16">
          <cell r="H16" t="str">
            <v/>
          </cell>
        </row>
      </sheetData>
      <sheetData sheetId="3" refreshError="1">
        <row r="20">
          <cell r="O20" t="str">
            <v/>
          </cell>
        </row>
      </sheetData>
      <sheetData sheetId="4" refreshError="1">
        <row r="15">
          <cell r="Y15" t="str">
            <v/>
          </cell>
        </row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5" refreshError="1">
        <row r="17">
          <cell r="H17" t="str">
            <v/>
          </cell>
        </row>
        <row r="18">
          <cell r="H18" t="str">
            <v/>
          </cell>
        </row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6" refreshError="1">
        <row r="27">
          <cell r="U27" t="str">
            <v/>
          </cell>
        </row>
        <row r="36">
          <cell r="U36">
            <v>0</v>
          </cell>
        </row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7" refreshError="1">
        <row r="23">
          <cell r="G23" t="e">
            <v>#REF!</v>
          </cell>
        </row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8" refreshError="1">
        <row r="23">
          <cell r="G23" t="str">
            <v/>
          </cell>
        </row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9" refreshError="1">
        <row r="21">
          <cell r="J21" t="e">
            <v>#REF!</v>
          </cell>
        </row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 refreshError="1">
        <row r="20">
          <cell r="I20" t="str">
            <v/>
          </cell>
          <cell r="R20" t="str">
            <v/>
          </cell>
        </row>
        <row r="38">
          <cell r="J38" t="str">
            <v/>
          </cell>
          <cell r="AE38" t="str">
            <v/>
          </cell>
        </row>
        <row r="43">
          <cell r="G43" t="str">
            <v>--</v>
          </cell>
          <cell r="M43" t="str">
            <v>--</v>
          </cell>
          <cell r="Y43" t="str">
            <v>--</v>
          </cell>
        </row>
      </sheetData>
      <sheetData sheetId="11" refreshError="1">
        <row r="24">
          <cell r="R24" t="str">
            <v xml:space="preserve"> </v>
          </cell>
        </row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12" refreshError="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3" refreshError="1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4" refreshError="1">
        <row r="45">
          <cell r="H45" t="str">
            <v/>
          </cell>
        </row>
        <row r="47">
          <cell r="H47" t="str">
            <v/>
          </cell>
        </row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15" refreshError="1">
        <row r="19">
          <cell r="N19" t="str">
            <v/>
          </cell>
        </row>
        <row r="36">
          <cell r="U36" t="str">
            <v/>
          </cell>
        </row>
      </sheetData>
      <sheetData sheetId="16" refreshError="1">
        <row r="30">
          <cell r="U30" t="str">
            <v/>
          </cell>
        </row>
      </sheetData>
      <sheetData sheetId="17" refreshError="1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--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 xml:space="preserve">VARGAS PABLO </v>
          </cell>
        </row>
        <row r="30">
          <cell r="A30" t="str">
            <v>--</v>
          </cell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M36" t="str">
            <v>ARIAS JENNIFER</v>
          </cell>
          <cell r="T36" t="str">
            <v>GAVIRIA SONIA</v>
          </cell>
        </row>
      </sheetData>
      <sheetData sheetId="6">
        <row r="40">
          <cell r="L40">
            <v>25</v>
          </cell>
        </row>
      </sheetData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223-13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71"/>
  <sheetViews>
    <sheetView showGridLines="0" tabSelected="1" view="pageBreakPreview" zoomScaleSheetLayoutView="100" workbookViewId="0">
      <selection activeCell="T8" sqref="T8:X8"/>
    </sheetView>
  </sheetViews>
  <sheetFormatPr baseColWidth="10" defaultColWidth="11.5703125" defaultRowHeight="12"/>
  <cols>
    <col min="1" max="1" width="3.28515625" style="2" customWidth="1"/>
    <col min="2" max="2" width="3.140625" style="2" customWidth="1"/>
    <col min="3" max="3" width="4" style="2" customWidth="1"/>
    <col min="4" max="4" width="4.42578125" style="2" customWidth="1"/>
    <col min="5" max="5" width="3.42578125" style="2" customWidth="1"/>
    <col min="6" max="6" width="3.140625" style="2" customWidth="1"/>
    <col min="7" max="7" width="3" style="2" customWidth="1"/>
    <col min="8" max="8" width="3.42578125" style="2" customWidth="1"/>
    <col min="9" max="9" width="4" style="2" customWidth="1"/>
    <col min="10" max="12" width="3" style="2" customWidth="1"/>
    <col min="13" max="13" width="1.5703125" style="2" customWidth="1"/>
    <col min="14" max="14" width="2" style="2" customWidth="1"/>
    <col min="15" max="15" width="3" style="2" customWidth="1"/>
    <col min="16" max="16" width="2.7109375" style="2" customWidth="1"/>
    <col min="17" max="17" width="3.5703125" style="2" customWidth="1"/>
    <col min="18" max="19" width="4.42578125" style="2" customWidth="1"/>
    <col min="20" max="20" width="2.28515625" style="2" customWidth="1"/>
    <col min="21" max="21" width="6" style="2" customWidth="1"/>
    <col min="22" max="22" width="3.7109375" style="2" customWidth="1"/>
    <col min="23" max="23" width="5.7109375" style="2" customWidth="1"/>
    <col min="24" max="24" width="13.7109375" style="79" customWidth="1"/>
    <col min="25" max="25" width="3.5703125" style="79" customWidth="1"/>
    <col min="26" max="26" width="5.5703125" style="1" hidden="1" customWidth="1"/>
    <col min="27" max="27" width="0" style="2" hidden="1" customWidth="1"/>
    <col min="28" max="28" width="17.85546875" style="79" hidden="1" customWidth="1"/>
    <col min="29" max="29" width="16.5703125" style="79" hidden="1" customWidth="1"/>
    <col min="30" max="30" width="17.85546875" style="79" hidden="1" customWidth="1"/>
    <col min="31" max="31" width="21.42578125" style="79" hidden="1" customWidth="1"/>
    <col min="32" max="33" width="16.5703125" style="79" hidden="1" customWidth="1"/>
    <col min="34" max="258" width="11.5703125" style="2"/>
    <col min="259" max="263" width="3.28515625" style="2" customWidth="1"/>
    <col min="264" max="275" width="3" style="2" customWidth="1"/>
    <col min="276" max="276" width="4.140625" style="2" customWidth="1"/>
    <col min="277" max="277" width="4.85546875" style="2" customWidth="1"/>
    <col min="278" max="281" width="3.28515625" style="2" customWidth="1"/>
    <col min="282" max="282" width="8" style="2" customWidth="1"/>
    <col min="283" max="284" width="10.140625" style="2" customWidth="1"/>
    <col min="285" max="514" width="11.5703125" style="2"/>
    <col min="515" max="519" width="3.28515625" style="2" customWidth="1"/>
    <col min="520" max="531" width="3" style="2" customWidth="1"/>
    <col min="532" max="532" width="4.140625" style="2" customWidth="1"/>
    <col min="533" max="533" width="4.85546875" style="2" customWidth="1"/>
    <col min="534" max="537" width="3.28515625" style="2" customWidth="1"/>
    <col min="538" max="538" width="8" style="2" customWidth="1"/>
    <col min="539" max="540" width="10.140625" style="2" customWidth="1"/>
    <col min="541" max="770" width="11.5703125" style="2"/>
    <col min="771" max="775" width="3.28515625" style="2" customWidth="1"/>
    <col min="776" max="787" width="3" style="2" customWidth="1"/>
    <col min="788" max="788" width="4.140625" style="2" customWidth="1"/>
    <col min="789" max="789" width="4.85546875" style="2" customWidth="1"/>
    <col min="790" max="793" width="3.28515625" style="2" customWidth="1"/>
    <col min="794" max="794" width="8" style="2" customWidth="1"/>
    <col min="795" max="796" width="10.140625" style="2" customWidth="1"/>
    <col min="797" max="1026" width="11.5703125" style="2"/>
    <col min="1027" max="1031" width="3.28515625" style="2" customWidth="1"/>
    <col min="1032" max="1043" width="3" style="2" customWidth="1"/>
    <col min="1044" max="1044" width="4.140625" style="2" customWidth="1"/>
    <col min="1045" max="1045" width="4.85546875" style="2" customWidth="1"/>
    <col min="1046" max="1049" width="3.28515625" style="2" customWidth="1"/>
    <col min="1050" max="1050" width="8" style="2" customWidth="1"/>
    <col min="1051" max="1052" width="10.140625" style="2" customWidth="1"/>
    <col min="1053" max="1282" width="11.5703125" style="2"/>
    <col min="1283" max="1287" width="3.28515625" style="2" customWidth="1"/>
    <col min="1288" max="1299" width="3" style="2" customWidth="1"/>
    <col min="1300" max="1300" width="4.140625" style="2" customWidth="1"/>
    <col min="1301" max="1301" width="4.85546875" style="2" customWidth="1"/>
    <col min="1302" max="1305" width="3.28515625" style="2" customWidth="1"/>
    <col min="1306" max="1306" width="8" style="2" customWidth="1"/>
    <col min="1307" max="1308" width="10.140625" style="2" customWidth="1"/>
    <col min="1309" max="1538" width="11.5703125" style="2"/>
    <col min="1539" max="1543" width="3.28515625" style="2" customWidth="1"/>
    <col min="1544" max="1555" width="3" style="2" customWidth="1"/>
    <col min="1556" max="1556" width="4.140625" style="2" customWidth="1"/>
    <col min="1557" max="1557" width="4.85546875" style="2" customWidth="1"/>
    <col min="1558" max="1561" width="3.28515625" style="2" customWidth="1"/>
    <col min="1562" max="1562" width="8" style="2" customWidth="1"/>
    <col min="1563" max="1564" width="10.140625" style="2" customWidth="1"/>
    <col min="1565" max="1794" width="11.5703125" style="2"/>
    <col min="1795" max="1799" width="3.28515625" style="2" customWidth="1"/>
    <col min="1800" max="1811" width="3" style="2" customWidth="1"/>
    <col min="1812" max="1812" width="4.140625" style="2" customWidth="1"/>
    <col min="1813" max="1813" width="4.85546875" style="2" customWidth="1"/>
    <col min="1814" max="1817" width="3.28515625" style="2" customWidth="1"/>
    <col min="1818" max="1818" width="8" style="2" customWidth="1"/>
    <col min="1819" max="1820" width="10.140625" style="2" customWidth="1"/>
    <col min="1821" max="2050" width="11.5703125" style="2"/>
    <col min="2051" max="2055" width="3.28515625" style="2" customWidth="1"/>
    <col min="2056" max="2067" width="3" style="2" customWidth="1"/>
    <col min="2068" max="2068" width="4.140625" style="2" customWidth="1"/>
    <col min="2069" max="2069" width="4.85546875" style="2" customWidth="1"/>
    <col min="2070" max="2073" width="3.28515625" style="2" customWidth="1"/>
    <col min="2074" max="2074" width="8" style="2" customWidth="1"/>
    <col min="2075" max="2076" width="10.140625" style="2" customWidth="1"/>
    <col min="2077" max="2306" width="11.5703125" style="2"/>
    <col min="2307" max="2311" width="3.28515625" style="2" customWidth="1"/>
    <col min="2312" max="2323" width="3" style="2" customWidth="1"/>
    <col min="2324" max="2324" width="4.140625" style="2" customWidth="1"/>
    <col min="2325" max="2325" width="4.85546875" style="2" customWidth="1"/>
    <col min="2326" max="2329" width="3.28515625" style="2" customWidth="1"/>
    <col min="2330" max="2330" width="8" style="2" customWidth="1"/>
    <col min="2331" max="2332" width="10.140625" style="2" customWidth="1"/>
    <col min="2333" max="2562" width="11.5703125" style="2"/>
    <col min="2563" max="2567" width="3.28515625" style="2" customWidth="1"/>
    <col min="2568" max="2579" width="3" style="2" customWidth="1"/>
    <col min="2580" max="2580" width="4.140625" style="2" customWidth="1"/>
    <col min="2581" max="2581" width="4.85546875" style="2" customWidth="1"/>
    <col min="2582" max="2585" width="3.28515625" style="2" customWidth="1"/>
    <col min="2586" max="2586" width="8" style="2" customWidth="1"/>
    <col min="2587" max="2588" width="10.140625" style="2" customWidth="1"/>
    <col min="2589" max="2818" width="11.5703125" style="2"/>
    <col min="2819" max="2823" width="3.28515625" style="2" customWidth="1"/>
    <col min="2824" max="2835" width="3" style="2" customWidth="1"/>
    <col min="2836" max="2836" width="4.140625" style="2" customWidth="1"/>
    <col min="2837" max="2837" width="4.85546875" style="2" customWidth="1"/>
    <col min="2838" max="2841" width="3.28515625" style="2" customWidth="1"/>
    <col min="2842" max="2842" width="8" style="2" customWidth="1"/>
    <col min="2843" max="2844" width="10.140625" style="2" customWidth="1"/>
    <col min="2845" max="3074" width="11.5703125" style="2"/>
    <col min="3075" max="3079" width="3.28515625" style="2" customWidth="1"/>
    <col min="3080" max="3091" width="3" style="2" customWidth="1"/>
    <col min="3092" max="3092" width="4.140625" style="2" customWidth="1"/>
    <col min="3093" max="3093" width="4.85546875" style="2" customWidth="1"/>
    <col min="3094" max="3097" width="3.28515625" style="2" customWidth="1"/>
    <col min="3098" max="3098" width="8" style="2" customWidth="1"/>
    <col min="3099" max="3100" width="10.140625" style="2" customWidth="1"/>
    <col min="3101" max="3330" width="11.5703125" style="2"/>
    <col min="3331" max="3335" width="3.28515625" style="2" customWidth="1"/>
    <col min="3336" max="3347" width="3" style="2" customWidth="1"/>
    <col min="3348" max="3348" width="4.140625" style="2" customWidth="1"/>
    <col min="3349" max="3349" width="4.85546875" style="2" customWidth="1"/>
    <col min="3350" max="3353" width="3.28515625" style="2" customWidth="1"/>
    <col min="3354" max="3354" width="8" style="2" customWidth="1"/>
    <col min="3355" max="3356" width="10.140625" style="2" customWidth="1"/>
    <col min="3357" max="3586" width="11.5703125" style="2"/>
    <col min="3587" max="3591" width="3.28515625" style="2" customWidth="1"/>
    <col min="3592" max="3603" width="3" style="2" customWidth="1"/>
    <col min="3604" max="3604" width="4.140625" style="2" customWidth="1"/>
    <col min="3605" max="3605" width="4.85546875" style="2" customWidth="1"/>
    <col min="3606" max="3609" width="3.28515625" style="2" customWidth="1"/>
    <col min="3610" max="3610" width="8" style="2" customWidth="1"/>
    <col min="3611" max="3612" width="10.140625" style="2" customWidth="1"/>
    <col min="3613" max="3842" width="11.5703125" style="2"/>
    <col min="3843" max="3847" width="3.28515625" style="2" customWidth="1"/>
    <col min="3848" max="3859" width="3" style="2" customWidth="1"/>
    <col min="3860" max="3860" width="4.140625" style="2" customWidth="1"/>
    <col min="3861" max="3861" width="4.85546875" style="2" customWidth="1"/>
    <col min="3862" max="3865" width="3.28515625" style="2" customWidth="1"/>
    <col min="3866" max="3866" width="8" style="2" customWidth="1"/>
    <col min="3867" max="3868" width="10.140625" style="2" customWidth="1"/>
    <col min="3869" max="4098" width="11.5703125" style="2"/>
    <col min="4099" max="4103" width="3.28515625" style="2" customWidth="1"/>
    <col min="4104" max="4115" width="3" style="2" customWidth="1"/>
    <col min="4116" max="4116" width="4.140625" style="2" customWidth="1"/>
    <col min="4117" max="4117" width="4.85546875" style="2" customWidth="1"/>
    <col min="4118" max="4121" width="3.28515625" style="2" customWidth="1"/>
    <col min="4122" max="4122" width="8" style="2" customWidth="1"/>
    <col min="4123" max="4124" width="10.140625" style="2" customWidth="1"/>
    <col min="4125" max="4354" width="11.5703125" style="2"/>
    <col min="4355" max="4359" width="3.28515625" style="2" customWidth="1"/>
    <col min="4360" max="4371" width="3" style="2" customWidth="1"/>
    <col min="4372" max="4372" width="4.140625" style="2" customWidth="1"/>
    <col min="4373" max="4373" width="4.85546875" style="2" customWidth="1"/>
    <col min="4374" max="4377" width="3.28515625" style="2" customWidth="1"/>
    <col min="4378" max="4378" width="8" style="2" customWidth="1"/>
    <col min="4379" max="4380" width="10.140625" style="2" customWidth="1"/>
    <col min="4381" max="4610" width="11.5703125" style="2"/>
    <col min="4611" max="4615" width="3.28515625" style="2" customWidth="1"/>
    <col min="4616" max="4627" width="3" style="2" customWidth="1"/>
    <col min="4628" max="4628" width="4.140625" style="2" customWidth="1"/>
    <col min="4629" max="4629" width="4.85546875" style="2" customWidth="1"/>
    <col min="4630" max="4633" width="3.28515625" style="2" customWidth="1"/>
    <col min="4634" max="4634" width="8" style="2" customWidth="1"/>
    <col min="4635" max="4636" width="10.140625" style="2" customWidth="1"/>
    <col min="4637" max="4866" width="11.5703125" style="2"/>
    <col min="4867" max="4871" width="3.28515625" style="2" customWidth="1"/>
    <col min="4872" max="4883" width="3" style="2" customWidth="1"/>
    <col min="4884" max="4884" width="4.140625" style="2" customWidth="1"/>
    <col min="4885" max="4885" width="4.85546875" style="2" customWidth="1"/>
    <col min="4886" max="4889" width="3.28515625" style="2" customWidth="1"/>
    <col min="4890" max="4890" width="8" style="2" customWidth="1"/>
    <col min="4891" max="4892" width="10.140625" style="2" customWidth="1"/>
    <col min="4893" max="5122" width="11.5703125" style="2"/>
    <col min="5123" max="5127" width="3.28515625" style="2" customWidth="1"/>
    <col min="5128" max="5139" width="3" style="2" customWidth="1"/>
    <col min="5140" max="5140" width="4.140625" style="2" customWidth="1"/>
    <col min="5141" max="5141" width="4.85546875" style="2" customWidth="1"/>
    <col min="5142" max="5145" width="3.28515625" style="2" customWidth="1"/>
    <col min="5146" max="5146" width="8" style="2" customWidth="1"/>
    <col min="5147" max="5148" width="10.140625" style="2" customWidth="1"/>
    <col min="5149" max="5378" width="11.5703125" style="2"/>
    <col min="5379" max="5383" width="3.28515625" style="2" customWidth="1"/>
    <col min="5384" max="5395" width="3" style="2" customWidth="1"/>
    <col min="5396" max="5396" width="4.140625" style="2" customWidth="1"/>
    <col min="5397" max="5397" width="4.85546875" style="2" customWidth="1"/>
    <col min="5398" max="5401" width="3.28515625" style="2" customWidth="1"/>
    <col min="5402" max="5402" width="8" style="2" customWidth="1"/>
    <col min="5403" max="5404" width="10.140625" style="2" customWidth="1"/>
    <col min="5405" max="5634" width="11.5703125" style="2"/>
    <col min="5635" max="5639" width="3.28515625" style="2" customWidth="1"/>
    <col min="5640" max="5651" width="3" style="2" customWidth="1"/>
    <col min="5652" max="5652" width="4.140625" style="2" customWidth="1"/>
    <col min="5653" max="5653" width="4.85546875" style="2" customWidth="1"/>
    <col min="5654" max="5657" width="3.28515625" style="2" customWidth="1"/>
    <col min="5658" max="5658" width="8" style="2" customWidth="1"/>
    <col min="5659" max="5660" width="10.140625" style="2" customWidth="1"/>
    <col min="5661" max="5890" width="11.5703125" style="2"/>
    <col min="5891" max="5895" width="3.28515625" style="2" customWidth="1"/>
    <col min="5896" max="5907" width="3" style="2" customWidth="1"/>
    <col min="5908" max="5908" width="4.140625" style="2" customWidth="1"/>
    <col min="5909" max="5909" width="4.85546875" style="2" customWidth="1"/>
    <col min="5910" max="5913" width="3.28515625" style="2" customWidth="1"/>
    <col min="5914" max="5914" width="8" style="2" customWidth="1"/>
    <col min="5915" max="5916" width="10.140625" style="2" customWidth="1"/>
    <col min="5917" max="6146" width="11.5703125" style="2"/>
    <col min="6147" max="6151" width="3.28515625" style="2" customWidth="1"/>
    <col min="6152" max="6163" width="3" style="2" customWidth="1"/>
    <col min="6164" max="6164" width="4.140625" style="2" customWidth="1"/>
    <col min="6165" max="6165" width="4.85546875" style="2" customWidth="1"/>
    <col min="6166" max="6169" width="3.28515625" style="2" customWidth="1"/>
    <col min="6170" max="6170" width="8" style="2" customWidth="1"/>
    <col min="6171" max="6172" width="10.140625" style="2" customWidth="1"/>
    <col min="6173" max="6402" width="11.5703125" style="2"/>
    <col min="6403" max="6407" width="3.28515625" style="2" customWidth="1"/>
    <col min="6408" max="6419" width="3" style="2" customWidth="1"/>
    <col min="6420" max="6420" width="4.140625" style="2" customWidth="1"/>
    <col min="6421" max="6421" width="4.85546875" style="2" customWidth="1"/>
    <col min="6422" max="6425" width="3.28515625" style="2" customWidth="1"/>
    <col min="6426" max="6426" width="8" style="2" customWidth="1"/>
    <col min="6427" max="6428" width="10.140625" style="2" customWidth="1"/>
    <col min="6429" max="6658" width="11.5703125" style="2"/>
    <col min="6659" max="6663" width="3.28515625" style="2" customWidth="1"/>
    <col min="6664" max="6675" width="3" style="2" customWidth="1"/>
    <col min="6676" max="6676" width="4.140625" style="2" customWidth="1"/>
    <col min="6677" max="6677" width="4.85546875" style="2" customWidth="1"/>
    <col min="6678" max="6681" width="3.28515625" style="2" customWidth="1"/>
    <col min="6682" max="6682" width="8" style="2" customWidth="1"/>
    <col min="6683" max="6684" width="10.140625" style="2" customWidth="1"/>
    <col min="6685" max="6914" width="11.5703125" style="2"/>
    <col min="6915" max="6919" width="3.28515625" style="2" customWidth="1"/>
    <col min="6920" max="6931" width="3" style="2" customWidth="1"/>
    <col min="6932" max="6932" width="4.140625" style="2" customWidth="1"/>
    <col min="6933" max="6933" width="4.85546875" style="2" customWidth="1"/>
    <col min="6934" max="6937" width="3.28515625" style="2" customWidth="1"/>
    <col min="6938" max="6938" width="8" style="2" customWidth="1"/>
    <col min="6939" max="6940" width="10.140625" style="2" customWidth="1"/>
    <col min="6941" max="7170" width="11.5703125" style="2"/>
    <col min="7171" max="7175" width="3.28515625" style="2" customWidth="1"/>
    <col min="7176" max="7187" width="3" style="2" customWidth="1"/>
    <col min="7188" max="7188" width="4.140625" style="2" customWidth="1"/>
    <col min="7189" max="7189" width="4.85546875" style="2" customWidth="1"/>
    <col min="7190" max="7193" width="3.28515625" style="2" customWidth="1"/>
    <col min="7194" max="7194" width="8" style="2" customWidth="1"/>
    <col min="7195" max="7196" width="10.140625" style="2" customWidth="1"/>
    <col min="7197" max="7426" width="11.5703125" style="2"/>
    <col min="7427" max="7431" width="3.28515625" style="2" customWidth="1"/>
    <col min="7432" max="7443" width="3" style="2" customWidth="1"/>
    <col min="7444" max="7444" width="4.140625" style="2" customWidth="1"/>
    <col min="7445" max="7445" width="4.85546875" style="2" customWidth="1"/>
    <col min="7446" max="7449" width="3.28515625" style="2" customWidth="1"/>
    <col min="7450" max="7450" width="8" style="2" customWidth="1"/>
    <col min="7451" max="7452" width="10.140625" style="2" customWidth="1"/>
    <col min="7453" max="7682" width="11.5703125" style="2"/>
    <col min="7683" max="7687" width="3.28515625" style="2" customWidth="1"/>
    <col min="7688" max="7699" width="3" style="2" customWidth="1"/>
    <col min="7700" max="7700" width="4.140625" style="2" customWidth="1"/>
    <col min="7701" max="7701" width="4.85546875" style="2" customWidth="1"/>
    <col min="7702" max="7705" width="3.28515625" style="2" customWidth="1"/>
    <col min="7706" max="7706" width="8" style="2" customWidth="1"/>
    <col min="7707" max="7708" width="10.140625" style="2" customWidth="1"/>
    <col min="7709" max="7938" width="11.5703125" style="2"/>
    <col min="7939" max="7943" width="3.28515625" style="2" customWidth="1"/>
    <col min="7944" max="7955" width="3" style="2" customWidth="1"/>
    <col min="7956" max="7956" width="4.140625" style="2" customWidth="1"/>
    <col min="7957" max="7957" width="4.85546875" style="2" customWidth="1"/>
    <col min="7958" max="7961" width="3.28515625" style="2" customWidth="1"/>
    <col min="7962" max="7962" width="8" style="2" customWidth="1"/>
    <col min="7963" max="7964" width="10.140625" style="2" customWidth="1"/>
    <col min="7965" max="8194" width="11.5703125" style="2"/>
    <col min="8195" max="8199" width="3.28515625" style="2" customWidth="1"/>
    <col min="8200" max="8211" width="3" style="2" customWidth="1"/>
    <col min="8212" max="8212" width="4.140625" style="2" customWidth="1"/>
    <col min="8213" max="8213" width="4.85546875" style="2" customWidth="1"/>
    <col min="8214" max="8217" width="3.28515625" style="2" customWidth="1"/>
    <col min="8218" max="8218" width="8" style="2" customWidth="1"/>
    <col min="8219" max="8220" width="10.140625" style="2" customWidth="1"/>
    <col min="8221" max="8450" width="11.5703125" style="2"/>
    <col min="8451" max="8455" width="3.28515625" style="2" customWidth="1"/>
    <col min="8456" max="8467" width="3" style="2" customWidth="1"/>
    <col min="8468" max="8468" width="4.140625" style="2" customWidth="1"/>
    <col min="8469" max="8469" width="4.85546875" style="2" customWidth="1"/>
    <col min="8470" max="8473" width="3.28515625" style="2" customWidth="1"/>
    <col min="8474" max="8474" width="8" style="2" customWidth="1"/>
    <col min="8475" max="8476" width="10.140625" style="2" customWidth="1"/>
    <col min="8477" max="8706" width="11.5703125" style="2"/>
    <col min="8707" max="8711" width="3.28515625" style="2" customWidth="1"/>
    <col min="8712" max="8723" width="3" style="2" customWidth="1"/>
    <col min="8724" max="8724" width="4.140625" style="2" customWidth="1"/>
    <col min="8725" max="8725" width="4.85546875" style="2" customWidth="1"/>
    <col min="8726" max="8729" width="3.28515625" style="2" customWidth="1"/>
    <col min="8730" max="8730" width="8" style="2" customWidth="1"/>
    <col min="8731" max="8732" width="10.140625" style="2" customWidth="1"/>
    <col min="8733" max="8962" width="11.5703125" style="2"/>
    <col min="8963" max="8967" width="3.28515625" style="2" customWidth="1"/>
    <col min="8968" max="8979" width="3" style="2" customWidth="1"/>
    <col min="8980" max="8980" width="4.140625" style="2" customWidth="1"/>
    <col min="8981" max="8981" width="4.85546875" style="2" customWidth="1"/>
    <col min="8982" max="8985" width="3.28515625" style="2" customWidth="1"/>
    <col min="8986" max="8986" width="8" style="2" customWidth="1"/>
    <col min="8987" max="8988" width="10.140625" style="2" customWidth="1"/>
    <col min="8989" max="9218" width="11.5703125" style="2"/>
    <col min="9219" max="9223" width="3.28515625" style="2" customWidth="1"/>
    <col min="9224" max="9235" width="3" style="2" customWidth="1"/>
    <col min="9236" max="9236" width="4.140625" style="2" customWidth="1"/>
    <col min="9237" max="9237" width="4.85546875" style="2" customWidth="1"/>
    <col min="9238" max="9241" width="3.28515625" style="2" customWidth="1"/>
    <col min="9242" max="9242" width="8" style="2" customWidth="1"/>
    <col min="9243" max="9244" width="10.140625" style="2" customWidth="1"/>
    <col min="9245" max="9474" width="11.5703125" style="2"/>
    <col min="9475" max="9479" width="3.28515625" style="2" customWidth="1"/>
    <col min="9480" max="9491" width="3" style="2" customWidth="1"/>
    <col min="9492" max="9492" width="4.140625" style="2" customWidth="1"/>
    <col min="9493" max="9493" width="4.85546875" style="2" customWidth="1"/>
    <col min="9494" max="9497" width="3.28515625" style="2" customWidth="1"/>
    <col min="9498" max="9498" width="8" style="2" customWidth="1"/>
    <col min="9499" max="9500" width="10.140625" style="2" customWidth="1"/>
    <col min="9501" max="9730" width="11.5703125" style="2"/>
    <col min="9731" max="9735" width="3.28515625" style="2" customWidth="1"/>
    <col min="9736" max="9747" width="3" style="2" customWidth="1"/>
    <col min="9748" max="9748" width="4.140625" style="2" customWidth="1"/>
    <col min="9749" max="9749" width="4.85546875" style="2" customWidth="1"/>
    <col min="9750" max="9753" width="3.28515625" style="2" customWidth="1"/>
    <col min="9754" max="9754" width="8" style="2" customWidth="1"/>
    <col min="9755" max="9756" width="10.140625" style="2" customWidth="1"/>
    <col min="9757" max="9986" width="11.5703125" style="2"/>
    <col min="9987" max="9991" width="3.28515625" style="2" customWidth="1"/>
    <col min="9992" max="10003" width="3" style="2" customWidth="1"/>
    <col min="10004" max="10004" width="4.140625" style="2" customWidth="1"/>
    <col min="10005" max="10005" width="4.85546875" style="2" customWidth="1"/>
    <col min="10006" max="10009" width="3.28515625" style="2" customWidth="1"/>
    <col min="10010" max="10010" width="8" style="2" customWidth="1"/>
    <col min="10011" max="10012" width="10.140625" style="2" customWidth="1"/>
    <col min="10013" max="10242" width="11.5703125" style="2"/>
    <col min="10243" max="10247" width="3.28515625" style="2" customWidth="1"/>
    <col min="10248" max="10259" width="3" style="2" customWidth="1"/>
    <col min="10260" max="10260" width="4.140625" style="2" customWidth="1"/>
    <col min="10261" max="10261" width="4.85546875" style="2" customWidth="1"/>
    <col min="10262" max="10265" width="3.28515625" style="2" customWidth="1"/>
    <col min="10266" max="10266" width="8" style="2" customWidth="1"/>
    <col min="10267" max="10268" width="10.140625" style="2" customWidth="1"/>
    <col min="10269" max="10498" width="11.5703125" style="2"/>
    <col min="10499" max="10503" width="3.28515625" style="2" customWidth="1"/>
    <col min="10504" max="10515" width="3" style="2" customWidth="1"/>
    <col min="10516" max="10516" width="4.140625" style="2" customWidth="1"/>
    <col min="10517" max="10517" width="4.85546875" style="2" customWidth="1"/>
    <col min="10518" max="10521" width="3.28515625" style="2" customWidth="1"/>
    <col min="10522" max="10522" width="8" style="2" customWidth="1"/>
    <col min="10523" max="10524" width="10.140625" style="2" customWidth="1"/>
    <col min="10525" max="10754" width="11.5703125" style="2"/>
    <col min="10755" max="10759" width="3.28515625" style="2" customWidth="1"/>
    <col min="10760" max="10771" width="3" style="2" customWidth="1"/>
    <col min="10772" max="10772" width="4.140625" style="2" customWidth="1"/>
    <col min="10773" max="10773" width="4.85546875" style="2" customWidth="1"/>
    <col min="10774" max="10777" width="3.28515625" style="2" customWidth="1"/>
    <col min="10778" max="10778" width="8" style="2" customWidth="1"/>
    <col min="10779" max="10780" width="10.140625" style="2" customWidth="1"/>
    <col min="10781" max="11010" width="11.5703125" style="2"/>
    <col min="11011" max="11015" width="3.28515625" style="2" customWidth="1"/>
    <col min="11016" max="11027" width="3" style="2" customWidth="1"/>
    <col min="11028" max="11028" width="4.140625" style="2" customWidth="1"/>
    <col min="11029" max="11029" width="4.85546875" style="2" customWidth="1"/>
    <col min="11030" max="11033" width="3.28515625" style="2" customWidth="1"/>
    <col min="11034" max="11034" width="8" style="2" customWidth="1"/>
    <col min="11035" max="11036" width="10.140625" style="2" customWidth="1"/>
    <col min="11037" max="11266" width="11.5703125" style="2"/>
    <col min="11267" max="11271" width="3.28515625" style="2" customWidth="1"/>
    <col min="11272" max="11283" width="3" style="2" customWidth="1"/>
    <col min="11284" max="11284" width="4.140625" style="2" customWidth="1"/>
    <col min="11285" max="11285" width="4.85546875" style="2" customWidth="1"/>
    <col min="11286" max="11289" width="3.28515625" style="2" customWidth="1"/>
    <col min="11290" max="11290" width="8" style="2" customWidth="1"/>
    <col min="11291" max="11292" width="10.140625" style="2" customWidth="1"/>
    <col min="11293" max="11522" width="11.5703125" style="2"/>
    <col min="11523" max="11527" width="3.28515625" style="2" customWidth="1"/>
    <col min="11528" max="11539" width="3" style="2" customWidth="1"/>
    <col min="11540" max="11540" width="4.140625" style="2" customWidth="1"/>
    <col min="11541" max="11541" width="4.85546875" style="2" customWidth="1"/>
    <col min="11542" max="11545" width="3.28515625" style="2" customWidth="1"/>
    <col min="11546" max="11546" width="8" style="2" customWidth="1"/>
    <col min="11547" max="11548" width="10.140625" style="2" customWidth="1"/>
    <col min="11549" max="11778" width="11.5703125" style="2"/>
    <col min="11779" max="11783" width="3.28515625" style="2" customWidth="1"/>
    <col min="11784" max="11795" width="3" style="2" customWidth="1"/>
    <col min="11796" max="11796" width="4.140625" style="2" customWidth="1"/>
    <col min="11797" max="11797" width="4.85546875" style="2" customWidth="1"/>
    <col min="11798" max="11801" width="3.28515625" style="2" customWidth="1"/>
    <col min="11802" max="11802" width="8" style="2" customWidth="1"/>
    <col min="11803" max="11804" width="10.140625" style="2" customWidth="1"/>
    <col min="11805" max="12034" width="11.5703125" style="2"/>
    <col min="12035" max="12039" width="3.28515625" style="2" customWidth="1"/>
    <col min="12040" max="12051" width="3" style="2" customWidth="1"/>
    <col min="12052" max="12052" width="4.140625" style="2" customWidth="1"/>
    <col min="12053" max="12053" width="4.85546875" style="2" customWidth="1"/>
    <col min="12054" max="12057" width="3.28515625" style="2" customWidth="1"/>
    <col min="12058" max="12058" width="8" style="2" customWidth="1"/>
    <col min="12059" max="12060" width="10.140625" style="2" customWidth="1"/>
    <col min="12061" max="12290" width="11.5703125" style="2"/>
    <col min="12291" max="12295" width="3.28515625" style="2" customWidth="1"/>
    <col min="12296" max="12307" width="3" style="2" customWidth="1"/>
    <col min="12308" max="12308" width="4.140625" style="2" customWidth="1"/>
    <col min="12309" max="12309" width="4.85546875" style="2" customWidth="1"/>
    <col min="12310" max="12313" width="3.28515625" style="2" customWidth="1"/>
    <col min="12314" max="12314" width="8" style="2" customWidth="1"/>
    <col min="12315" max="12316" width="10.140625" style="2" customWidth="1"/>
    <col min="12317" max="12546" width="11.5703125" style="2"/>
    <col min="12547" max="12551" width="3.28515625" style="2" customWidth="1"/>
    <col min="12552" max="12563" width="3" style="2" customWidth="1"/>
    <col min="12564" max="12564" width="4.140625" style="2" customWidth="1"/>
    <col min="12565" max="12565" width="4.85546875" style="2" customWidth="1"/>
    <col min="12566" max="12569" width="3.28515625" style="2" customWidth="1"/>
    <col min="12570" max="12570" width="8" style="2" customWidth="1"/>
    <col min="12571" max="12572" width="10.140625" style="2" customWidth="1"/>
    <col min="12573" max="12802" width="11.5703125" style="2"/>
    <col min="12803" max="12807" width="3.28515625" style="2" customWidth="1"/>
    <col min="12808" max="12819" width="3" style="2" customWidth="1"/>
    <col min="12820" max="12820" width="4.140625" style="2" customWidth="1"/>
    <col min="12821" max="12821" width="4.85546875" style="2" customWidth="1"/>
    <col min="12822" max="12825" width="3.28515625" style="2" customWidth="1"/>
    <col min="12826" max="12826" width="8" style="2" customWidth="1"/>
    <col min="12827" max="12828" width="10.140625" style="2" customWidth="1"/>
    <col min="12829" max="13058" width="11.5703125" style="2"/>
    <col min="13059" max="13063" width="3.28515625" style="2" customWidth="1"/>
    <col min="13064" max="13075" width="3" style="2" customWidth="1"/>
    <col min="13076" max="13076" width="4.140625" style="2" customWidth="1"/>
    <col min="13077" max="13077" width="4.85546875" style="2" customWidth="1"/>
    <col min="13078" max="13081" width="3.28515625" style="2" customWidth="1"/>
    <col min="13082" max="13082" width="8" style="2" customWidth="1"/>
    <col min="13083" max="13084" width="10.140625" style="2" customWidth="1"/>
    <col min="13085" max="13314" width="11.5703125" style="2"/>
    <col min="13315" max="13319" width="3.28515625" style="2" customWidth="1"/>
    <col min="13320" max="13331" width="3" style="2" customWidth="1"/>
    <col min="13332" max="13332" width="4.140625" style="2" customWidth="1"/>
    <col min="13333" max="13333" width="4.85546875" style="2" customWidth="1"/>
    <col min="13334" max="13337" width="3.28515625" style="2" customWidth="1"/>
    <col min="13338" max="13338" width="8" style="2" customWidth="1"/>
    <col min="13339" max="13340" width="10.140625" style="2" customWidth="1"/>
    <col min="13341" max="13570" width="11.5703125" style="2"/>
    <col min="13571" max="13575" width="3.28515625" style="2" customWidth="1"/>
    <col min="13576" max="13587" width="3" style="2" customWidth="1"/>
    <col min="13588" max="13588" width="4.140625" style="2" customWidth="1"/>
    <col min="13589" max="13589" width="4.85546875" style="2" customWidth="1"/>
    <col min="13590" max="13593" width="3.28515625" style="2" customWidth="1"/>
    <col min="13594" max="13594" width="8" style="2" customWidth="1"/>
    <col min="13595" max="13596" width="10.140625" style="2" customWidth="1"/>
    <col min="13597" max="13826" width="11.5703125" style="2"/>
    <col min="13827" max="13831" width="3.28515625" style="2" customWidth="1"/>
    <col min="13832" max="13843" width="3" style="2" customWidth="1"/>
    <col min="13844" max="13844" width="4.140625" style="2" customWidth="1"/>
    <col min="13845" max="13845" width="4.85546875" style="2" customWidth="1"/>
    <col min="13846" max="13849" width="3.28515625" style="2" customWidth="1"/>
    <col min="13850" max="13850" width="8" style="2" customWidth="1"/>
    <col min="13851" max="13852" width="10.140625" style="2" customWidth="1"/>
    <col min="13853" max="14082" width="11.5703125" style="2"/>
    <col min="14083" max="14087" width="3.28515625" style="2" customWidth="1"/>
    <col min="14088" max="14099" width="3" style="2" customWidth="1"/>
    <col min="14100" max="14100" width="4.140625" style="2" customWidth="1"/>
    <col min="14101" max="14101" width="4.85546875" style="2" customWidth="1"/>
    <col min="14102" max="14105" width="3.28515625" style="2" customWidth="1"/>
    <col min="14106" max="14106" width="8" style="2" customWidth="1"/>
    <col min="14107" max="14108" width="10.140625" style="2" customWidth="1"/>
    <col min="14109" max="14338" width="11.5703125" style="2"/>
    <col min="14339" max="14343" width="3.28515625" style="2" customWidth="1"/>
    <col min="14344" max="14355" width="3" style="2" customWidth="1"/>
    <col min="14356" max="14356" width="4.140625" style="2" customWidth="1"/>
    <col min="14357" max="14357" width="4.85546875" style="2" customWidth="1"/>
    <col min="14358" max="14361" width="3.28515625" style="2" customWidth="1"/>
    <col min="14362" max="14362" width="8" style="2" customWidth="1"/>
    <col min="14363" max="14364" width="10.140625" style="2" customWidth="1"/>
    <col min="14365" max="14594" width="11.5703125" style="2"/>
    <col min="14595" max="14599" width="3.28515625" style="2" customWidth="1"/>
    <col min="14600" max="14611" width="3" style="2" customWidth="1"/>
    <col min="14612" max="14612" width="4.140625" style="2" customWidth="1"/>
    <col min="14613" max="14613" width="4.85546875" style="2" customWidth="1"/>
    <col min="14614" max="14617" width="3.28515625" style="2" customWidth="1"/>
    <col min="14618" max="14618" width="8" style="2" customWidth="1"/>
    <col min="14619" max="14620" width="10.140625" style="2" customWidth="1"/>
    <col min="14621" max="14850" width="11.5703125" style="2"/>
    <col min="14851" max="14855" width="3.28515625" style="2" customWidth="1"/>
    <col min="14856" max="14867" width="3" style="2" customWidth="1"/>
    <col min="14868" max="14868" width="4.140625" style="2" customWidth="1"/>
    <col min="14869" max="14869" width="4.85546875" style="2" customWidth="1"/>
    <col min="14870" max="14873" width="3.28515625" style="2" customWidth="1"/>
    <col min="14874" max="14874" width="8" style="2" customWidth="1"/>
    <col min="14875" max="14876" width="10.140625" style="2" customWidth="1"/>
    <col min="14877" max="15106" width="11.5703125" style="2"/>
    <col min="15107" max="15111" width="3.28515625" style="2" customWidth="1"/>
    <col min="15112" max="15123" width="3" style="2" customWidth="1"/>
    <col min="15124" max="15124" width="4.140625" style="2" customWidth="1"/>
    <col min="15125" max="15125" width="4.85546875" style="2" customWidth="1"/>
    <col min="15126" max="15129" width="3.28515625" style="2" customWidth="1"/>
    <col min="15130" max="15130" width="8" style="2" customWidth="1"/>
    <col min="15131" max="15132" width="10.140625" style="2" customWidth="1"/>
    <col min="15133" max="15362" width="11.5703125" style="2"/>
    <col min="15363" max="15367" width="3.28515625" style="2" customWidth="1"/>
    <col min="15368" max="15379" width="3" style="2" customWidth="1"/>
    <col min="15380" max="15380" width="4.140625" style="2" customWidth="1"/>
    <col min="15381" max="15381" width="4.85546875" style="2" customWidth="1"/>
    <col min="15382" max="15385" width="3.28515625" style="2" customWidth="1"/>
    <col min="15386" max="15386" width="8" style="2" customWidth="1"/>
    <col min="15387" max="15388" width="10.140625" style="2" customWidth="1"/>
    <col min="15389" max="15618" width="11.5703125" style="2"/>
    <col min="15619" max="15623" width="3.28515625" style="2" customWidth="1"/>
    <col min="15624" max="15635" width="3" style="2" customWidth="1"/>
    <col min="15636" max="15636" width="4.140625" style="2" customWidth="1"/>
    <col min="15637" max="15637" width="4.85546875" style="2" customWidth="1"/>
    <col min="15638" max="15641" width="3.28515625" style="2" customWidth="1"/>
    <col min="15642" max="15642" width="8" style="2" customWidth="1"/>
    <col min="15643" max="15644" width="10.140625" style="2" customWidth="1"/>
    <col min="15645" max="15874" width="11.5703125" style="2"/>
    <col min="15875" max="15879" width="3.28515625" style="2" customWidth="1"/>
    <col min="15880" max="15891" width="3" style="2" customWidth="1"/>
    <col min="15892" max="15892" width="4.140625" style="2" customWidth="1"/>
    <col min="15893" max="15893" width="4.85546875" style="2" customWidth="1"/>
    <col min="15894" max="15897" width="3.28515625" style="2" customWidth="1"/>
    <col min="15898" max="15898" width="8" style="2" customWidth="1"/>
    <col min="15899" max="15900" width="10.140625" style="2" customWidth="1"/>
    <col min="15901" max="16130" width="11.5703125" style="2"/>
    <col min="16131" max="16135" width="3.28515625" style="2" customWidth="1"/>
    <col min="16136" max="16147" width="3" style="2" customWidth="1"/>
    <col min="16148" max="16148" width="4.140625" style="2" customWidth="1"/>
    <col min="16149" max="16149" width="4.85546875" style="2" customWidth="1"/>
    <col min="16150" max="16153" width="3.28515625" style="2" customWidth="1"/>
    <col min="16154" max="16154" width="8" style="2" customWidth="1"/>
    <col min="16155" max="16156" width="10.140625" style="2" customWidth="1"/>
    <col min="16157" max="16384" width="11.5703125" style="2"/>
  </cols>
  <sheetData>
    <row r="1" spans="1:33" ht="15" customHeight="1">
      <c r="A1" s="284"/>
      <c r="B1" s="285"/>
      <c r="C1" s="285"/>
      <c r="D1" s="286"/>
      <c r="E1" s="293" t="s">
        <v>70</v>
      </c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80"/>
      <c r="AB1" s="2" t="s">
        <v>0</v>
      </c>
      <c r="AC1" s="2"/>
      <c r="AD1" s="2"/>
      <c r="AE1" s="2"/>
      <c r="AF1" s="2"/>
      <c r="AG1" s="2"/>
    </row>
    <row r="2" spans="1:33" ht="15" customHeight="1">
      <c r="A2" s="287"/>
      <c r="B2" s="288"/>
      <c r="C2" s="288"/>
      <c r="D2" s="289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80"/>
      <c r="AB2" s="2" t="s">
        <v>1</v>
      </c>
      <c r="AC2" s="2"/>
      <c r="AD2" s="2"/>
      <c r="AE2" s="2"/>
      <c r="AF2" s="2"/>
      <c r="AG2" s="2"/>
    </row>
    <row r="3" spans="1:33" ht="15" customHeight="1">
      <c r="A3" s="287"/>
      <c r="B3" s="288"/>
      <c r="C3" s="288"/>
      <c r="D3" s="289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80"/>
      <c r="AB3" s="2" t="s">
        <v>3</v>
      </c>
      <c r="AC3" s="2"/>
      <c r="AD3" s="2"/>
      <c r="AE3" s="2"/>
      <c r="AF3" s="2"/>
      <c r="AG3" s="2"/>
    </row>
    <row r="4" spans="1:33" ht="15" customHeight="1">
      <c r="A4" s="287"/>
      <c r="B4" s="288"/>
      <c r="C4" s="288"/>
      <c r="D4" s="289"/>
      <c r="E4" s="283" t="s">
        <v>4</v>
      </c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 t="s">
        <v>77</v>
      </c>
      <c r="V4" s="283"/>
      <c r="W4" s="283"/>
      <c r="X4" s="283"/>
      <c r="Y4" s="283"/>
      <c r="Z4" s="80"/>
      <c r="AA4" s="3"/>
      <c r="AB4" s="2" t="s">
        <v>5</v>
      </c>
      <c r="AC4" s="4"/>
      <c r="AD4" s="4"/>
      <c r="AE4" s="4"/>
      <c r="AF4" s="4"/>
      <c r="AG4" s="4"/>
    </row>
    <row r="5" spans="1:33" ht="15" customHeight="1">
      <c r="A5" s="290"/>
      <c r="B5" s="291"/>
      <c r="C5" s="291"/>
      <c r="D5" s="292"/>
      <c r="E5" s="283" t="s">
        <v>78</v>
      </c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80"/>
      <c r="AA5" s="3"/>
      <c r="AB5" s="2" t="s">
        <v>6</v>
      </c>
      <c r="AC5" s="4"/>
      <c r="AD5" s="4"/>
      <c r="AE5" s="4"/>
      <c r="AF5" s="4"/>
      <c r="AG5" s="4"/>
    </row>
    <row r="6" spans="1:33" ht="15" customHeight="1">
      <c r="A6" s="98"/>
      <c r="B6" s="99"/>
      <c r="C6" s="99"/>
      <c r="D6" s="113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95"/>
      <c r="V6" s="95"/>
      <c r="W6" s="95"/>
      <c r="X6" s="100"/>
      <c r="Y6" s="106"/>
      <c r="Z6" s="89" t="s">
        <v>71</v>
      </c>
      <c r="AA6" s="3"/>
      <c r="AB6" s="2" t="s">
        <v>7</v>
      </c>
      <c r="AC6" s="5"/>
      <c r="AD6" s="5"/>
      <c r="AE6" s="5"/>
      <c r="AF6" s="5"/>
      <c r="AG6" s="5"/>
    </row>
    <row r="7" spans="1:33" s="9" customFormat="1" ht="15" customHeight="1">
      <c r="A7" s="94"/>
      <c r="B7" s="95"/>
      <c r="C7" s="95"/>
      <c r="D7" s="115"/>
      <c r="E7" s="115"/>
      <c r="F7" s="115"/>
      <c r="G7" s="115"/>
      <c r="H7" s="115"/>
      <c r="I7" s="115"/>
      <c r="J7" s="116"/>
      <c r="K7" s="116"/>
      <c r="L7" s="116"/>
      <c r="M7" s="116"/>
      <c r="N7" s="114"/>
      <c r="O7" s="114"/>
      <c r="P7" s="114"/>
      <c r="Q7" s="114"/>
      <c r="S7" s="298" t="s">
        <v>76</v>
      </c>
      <c r="T7" s="298"/>
      <c r="U7" s="299"/>
      <c r="V7" s="299"/>
      <c r="W7" s="299"/>
      <c r="X7" s="299"/>
      <c r="Y7" s="107"/>
      <c r="Z7" s="90" t="s">
        <v>72</v>
      </c>
      <c r="AA7" s="6"/>
      <c r="AB7" s="2" t="s">
        <v>8</v>
      </c>
      <c r="AC7" s="7"/>
      <c r="AD7" s="7"/>
      <c r="AE7" s="8"/>
      <c r="AF7" s="7"/>
      <c r="AG7" s="7"/>
    </row>
    <row r="8" spans="1:33" s="9" customFormat="1" ht="15" customHeight="1">
      <c r="A8" s="94"/>
      <c r="B8" s="95"/>
      <c r="C8" s="95"/>
      <c r="D8" s="114"/>
      <c r="E8" s="114"/>
      <c r="F8" s="114"/>
      <c r="G8" s="114"/>
      <c r="H8" s="114"/>
      <c r="I8" s="114"/>
      <c r="J8" s="116"/>
      <c r="K8" s="116"/>
      <c r="L8" s="116"/>
      <c r="M8" s="116"/>
      <c r="N8" s="114"/>
      <c r="O8" s="114"/>
      <c r="P8" s="114"/>
      <c r="Q8" s="114"/>
      <c r="R8" s="119"/>
      <c r="S8" s="119"/>
      <c r="T8" s="297" t="str">
        <f>IF(U7="",Z11,CONCATENATE(Z7," ",Z8," ",Z9," ", Z10))</f>
        <v>Pagina xx de xx</v>
      </c>
      <c r="U8" s="297"/>
      <c r="V8" s="297"/>
      <c r="W8" s="297"/>
      <c r="X8" s="297"/>
      <c r="Y8" s="108"/>
      <c r="Z8" s="91">
        <v>0</v>
      </c>
      <c r="AA8" s="6"/>
      <c r="AB8" s="2" t="s">
        <v>2</v>
      </c>
      <c r="AC8" s="7"/>
      <c r="AD8" s="7"/>
      <c r="AE8" s="8"/>
      <c r="AF8" s="7"/>
      <c r="AG8" s="7"/>
    </row>
    <row r="9" spans="1:33" s="9" customFormat="1" ht="15" customHeight="1">
      <c r="A9" s="96"/>
      <c r="B9" s="97"/>
      <c r="C9" s="9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8"/>
      <c r="V9" s="118"/>
      <c r="W9" s="118"/>
      <c r="X9" s="83"/>
      <c r="Y9" s="107"/>
      <c r="Z9" s="92" t="s">
        <v>73</v>
      </c>
      <c r="AA9" s="6"/>
      <c r="AB9" s="7"/>
      <c r="AC9" s="7"/>
      <c r="AD9" s="7"/>
      <c r="AE9" s="8"/>
      <c r="AF9" s="7"/>
      <c r="AG9" s="7"/>
    </row>
    <row r="10" spans="1:33" s="10" customFormat="1" ht="15" customHeight="1">
      <c r="A10" s="140" t="s">
        <v>11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4"/>
      <c r="Y10" s="145"/>
      <c r="Z10" s="92">
        <f>IF(X7=AF7,AE8,"")</f>
        <v>0</v>
      </c>
      <c r="AA10" s="8"/>
      <c r="AB10" s="7" t="s">
        <v>9</v>
      </c>
      <c r="AC10" s="7"/>
      <c r="AD10" s="8"/>
      <c r="AE10" s="11"/>
      <c r="AF10" s="7"/>
      <c r="AG10" s="7"/>
    </row>
    <row r="11" spans="1:33" s="12" customFormat="1" ht="15" customHeight="1">
      <c r="A11" s="142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6"/>
      <c r="Y11" s="147"/>
      <c r="Z11" s="93" t="s">
        <v>74</v>
      </c>
      <c r="AB11" s="13" t="s">
        <v>10</v>
      </c>
      <c r="AC11" s="14"/>
      <c r="AD11" s="13"/>
      <c r="AE11" s="14"/>
      <c r="AF11" s="14"/>
      <c r="AG11" s="14"/>
    </row>
    <row r="12" spans="1:33" s="16" customFormat="1" ht="15" customHeight="1">
      <c r="A12" s="140" t="s">
        <v>13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8" t="s">
        <v>14</v>
      </c>
      <c r="S12" s="148"/>
      <c r="T12" s="141" t="s">
        <v>15</v>
      </c>
      <c r="U12" s="141"/>
      <c r="V12" s="141"/>
      <c r="W12" s="141"/>
      <c r="X12" s="148" t="s">
        <v>16</v>
      </c>
      <c r="Y12" s="149"/>
      <c r="Z12" s="84"/>
      <c r="AB12" s="17" t="s">
        <v>12</v>
      </c>
    </row>
    <row r="13" spans="1:33" s="18" customFormat="1" ht="15" customHeight="1">
      <c r="A13" s="142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50"/>
      <c r="S13" s="150"/>
      <c r="T13" s="143"/>
      <c r="U13" s="143"/>
      <c r="V13" s="143"/>
      <c r="W13" s="143"/>
      <c r="X13" s="150"/>
      <c r="Y13" s="151"/>
      <c r="Z13" s="85"/>
    </row>
    <row r="14" spans="1:33" s="18" customFormat="1" ht="15" customHeight="1">
      <c r="A14" s="174" t="s">
        <v>17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9"/>
      <c r="S14" s="19"/>
      <c r="T14" s="19"/>
      <c r="U14" s="136"/>
      <c r="V14" s="136"/>
      <c r="W14" s="136"/>
      <c r="X14" s="307"/>
      <c r="Y14" s="104"/>
      <c r="Z14" s="86"/>
      <c r="AA14" s="20"/>
      <c r="AB14" s="21"/>
      <c r="AC14" s="22"/>
      <c r="AD14" s="23"/>
      <c r="AE14" s="22"/>
      <c r="AF14" s="22"/>
      <c r="AG14" s="24"/>
    </row>
    <row r="15" spans="1:33" s="16" customFormat="1" ht="15" customHeight="1">
      <c r="A15" s="300" t="s">
        <v>18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196">
        <v>213</v>
      </c>
      <c r="S15" s="197"/>
      <c r="T15" s="302" t="s">
        <v>19</v>
      </c>
      <c r="U15" s="303"/>
      <c r="V15" s="303"/>
      <c r="W15" s="304"/>
      <c r="X15" s="134" t="str">
        <f>IF('[6]Gradacion '!G9="","",'[6]Gradacion '!AE9)</f>
        <v/>
      </c>
      <c r="Y15" s="135"/>
      <c r="Z15" s="63"/>
      <c r="AA15" s="25"/>
      <c r="AB15" s="26" t="s">
        <v>20</v>
      </c>
      <c r="AC15" s="27" t="s">
        <v>21</v>
      </c>
      <c r="AD15" s="28" t="s">
        <v>22</v>
      </c>
      <c r="AE15" s="29" t="s">
        <v>23</v>
      </c>
      <c r="AF15" s="27" t="s">
        <v>24</v>
      </c>
      <c r="AG15" s="30" t="s">
        <v>25</v>
      </c>
    </row>
    <row r="16" spans="1:33" s="9" customFormat="1" ht="15" customHeight="1">
      <c r="A16" s="174" t="s">
        <v>26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9"/>
      <c r="S16" s="19"/>
      <c r="T16" s="19"/>
      <c r="U16" s="19"/>
      <c r="V16" s="19"/>
      <c r="W16" s="19"/>
      <c r="X16" s="136"/>
      <c r="Y16" s="137"/>
      <c r="Z16" s="57"/>
      <c r="AA16" s="31"/>
      <c r="AB16" s="32"/>
      <c r="AC16" s="33"/>
      <c r="AD16" s="34"/>
      <c r="AE16" s="33"/>
      <c r="AF16" s="33"/>
      <c r="AG16" s="35"/>
    </row>
    <row r="17" spans="1:33" s="16" customFormat="1" ht="15" customHeight="1">
      <c r="A17" s="305" t="s">
        <v>27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177" t="s">
        <v>28</v>
      </c>
      <c r="P17" s="177"/>
      <c r="Q17" s="178"/>
      <c r="R17" s="179">
        <v>218</v>
      </c>
      <c r="S17" s="180"/>
      <c r="T17" s="181" t="str">
        <f>IF(OR(X11="semanal",X11="quincenal"),"N/A",'[6]Desgaste '!O20)</f>
        <v/>
      </c>
      <c r="U17" s="182"/>
      <c r="V17" s="182"/>
      <c r="W17" s="183"/>
      <c r="X17" s="120" t="str">
        <f>+IF($D$7="","",AB17)</f>
        <v/>
      </c>
      <c r="Y17" s="121"/>
      <c r="Z17" s="63">
        <v>3</v>
      </c>
      <c r="AA17" s="25"/>
      <c r="AB17" s="36">
        <v>30</v>
      </c>
      <c r="AC17" s="37">
        <v>40</v>
      </c>
      <c r="AD17" s="38">
        <v>40</v>
      </c>
      <c r="AE17" s="39">
        <v>40</v>
      </c>
      <c r="AF17" s="37">
        <v>45</v>
      </c>
      <c r="AG17" s="40">
        <v>50</v>
      </c>
    </row>
    <row r="18" spans="1:33" s="16" customFormat="1" ht="15" customHeight="1">
      <c r="A18" s="263" t="s">
        <v>29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64" t="s">
        <v>28</v>
      </c>
      <c r="P18" s="264"/>
      <c r="Q18" s="265"/>
      <c r="R18" s="252">
        <v>238</v>
      </c>
      <c r="S18" s="253"/>
      <c r="T18" s="266" t="str">
        <f>IF(X11="semanal","N/A",+'[6]Microdeval '!Y15)</f>
        <v/>
      </c>
      <c r="U18" s="267"/>
      <c r="V18" s="267"/>
      <c r="W18" s="268"/>
      <c r="X18" s="122" t="str">
        <f t="shared" ref="X18:X20" si="0">+IF($D$7="","",AB18)</f>
        <v/>
      </c>
      <c r="Y18" s="123"/>
      <c r="Z18" s="57">
        <v>4</v>
      </c>
      <c r="AA18" s="25"/>
      <c r="AB18" s="41">
        <v>25</v>
      </c>
      <c r="AC18" s="42">
        <v>30</v>
      </c>
      <c r="AD18" s="43">
        <v>30</v>
      </c>
      <c r="AE18" s="44">
        <v>35</v>
      </c>
      <c r="AF18" s="42">
        <v>35</v>
      </c>
      <c r="AG18" s="45" t="s">
        <v>30</v>
      </c>
    </row>
    <row r="19" spans="1:33" s="16" customFormat="1" ht="15" customHeight="1">
      <c r="A19" s="269" t="s">
        <v>31</v>
      </c>
      <c r="B19" s="270"/>
      <c r="C19" s="270"/>
      <c r="D19" s="271"/>
      <c r="E19" s="275" t="s">
        <v>32</v>
      </c>
      <c r="F19" s="275"/>
      <c r="G19" s="275"/>
      <c r="H19" s="275"/>
      <c r="I19" s="275"/>
      <c r="J19" s="275"/>
      <c r="K19" s="275"/>
      <c r="L19" s="275"/>
      <c r="M19" s="275"/>
      <c r="N19" s="275"/>
      <c r="O19" s="276" t="s">
        <v>33</v>
      </c>
      <c r="P19" s="276"/>
      <c r="Q19" s="277"/>
      <c r="R19" s="278">
        <v>224</v>
      </c>
      <c r="S19" s="279"/>
      <c r="T19" s="217" t="str">
        <f>IF(X11="semanal","N/A",+'[6]10% De Finos'!H17)</f>
        <v/>
      </c>
      <c r="U19" s="218"/>
      <c r="V19" s="218"/>
      <c r="W19" s="219"/>
      <c r="X19" s="122" t="str">
        <f t="shared" si="0"/>
        <v/>
      </c>
      <c r="Y19" s="123"/>
      <c r="Z19" s="63">
        <v>5</v>
      </c>
      <c r="AA19" s="25"/>
      <c r="AB19" s="41">
        <v>75</v>
      </c>
      <c r="AC19" s="42">
        <v>60</v>
      </c>
      <c r="AD19" s="43">
        <v>60</v>
      </c>
      <c r="AE19" s="44">
        <v>50</v>
      </c>
      <c r="AF19" s="42">
        <v>40</v>
      </c>
      <c r="AG19" s="45" t="s">
        <v>30</v>
      </c>
    </row>
    <row r="20" spans="1:33" s="16" customFormat="1" ht="15" customHeight="1">
      <c r="A20" s="272"/>
      <c r="B20" s="273"/>
      <c r="C20" s="273"/>
      <c r="D20" s="274"/>
      <c r="E20" s="281" t="s">
        <v>34</v>
      </c>
      <c r="F20" s="282"/>
      <c r="G20" s="282"/>
      <c r="H20" s="282"/>
      <c r="I20" s="282"/>
      <c r="J20" s="282"/>
      <c r="K20" s="282"/>
      <c r="L20" s="282"/>
      <c r="M20" s="282"/>
      <c r="N20" s="282"/>
      <c r="O20" s="226" t="s">
        <v>35</v>
      </c>
      <c r="P20" s="226"/>
      <c r="Q20" s="227"/>
      <c r="R20" s="280"/>
      <c r="S20" s="229"/>
      <c r="T20" s="230" t="str">
        <f>IF(X11="semanal","N/A",+'[6]10% De Finos'!H18)</f>
        <v/>
      </c>
      <c r="U20" s="231"/>
      <c r="V20" s="231"/>
      <c r="W20" s="232"/>
      <c r="X20" s="124" t="str">
        <f t="shared" si="0"/>
        <v/>
      </c>
      <c r="Y20" s="125"/>
      <c r="Z20" s="57">
        <v>6</v>
      </c>
      <c r="AA20" s="25"/>
      <c r="AB20" s="46">
        <v>75</v>
      </c>
      <c r="AC20" s="47">
        <v>75</v>
      </c>
      <c r="AD20" s="48">
        <v>75</v>
      </c>
      <c r="AE20" s="49">
        <v>70</v>
      </c>
      <c r="AF20" s="47">
        <v>65</v>
      </c>
      <c r="AG20" s="45" t="s">
        <v>30</v>
      </c>
    </row>
    <row r="21" spans="1:33" s="9" customFormat="1" ht="15" customHeight="1">
      <c r="A21" s="174" t="s">
        <v>36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9"/>
      <c r="S21" s="19"/>
      <c r="T21" s="19"/>
      <c r="U21" s="19"/>
      <c r="V21" s="19"/>
      <c r="W21" s="19"/>
      <c r="X21" s="126"/>
      <c r="Y21" s="127"/>
      <c r="Z21" s="63">
        <v>7</v>
      </c>
      <c r="AA21" s="31"/>
      <c r="AB21" s="32"/>
      <c r="AC21" s="33"/>
      <c r="AD21" s="34"/>
      <c r="AE21" s="33"/>
      <c r="AF21" s="33"/>
      <c r="AG21" s="35"/>
    </row>
    <row r="22" spans="1:33" s="16" customFormat="1" ht="15" customHeight="1">
      <c r="A22" s="257" t="s">
        <v>37</v>
      </c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9" t="s">
        <v>38</v>
      </c>
      <c r="P22" s="259"/>
      <c r="Q22" s="259"/>
      <c r="R22" s="138">
        <v>220</v>
      </c>
      <c r="S22" s="139"/>
      <c r="T22" s="260" t="str">
        <f>IF(OR(X11="semanal",X11="quincenal"),"N/A",IF(OR([6]Solidez!U27="",[6]Solidez!U36=""),"",MAX([6]Solidez!U27,[6]Solidez!U36)))</f>
        <v/>
      </c>
      <c r="U22" s="261"/>
      <c r="V22" s="261"/>
      <c r="W22" s="262"/>
      <c r="X22" s="138" t="str">
        <f>+IF($D$7="","",AB22)</f>
        <v/>
      </c>
      <c r="Y22" s="139"/>
      <c r="Z22" s="57">
        <v>8</v>
      </c>
      <c r="AA22" s="25"/>
      <c r="AB22" s="26">
        <v>18</v>
      </c>
      <c r="AC22" s="27">
        <v>18</v>
      </c>
      <c r="AD22" s="28">
        <v>18</v>
      </c>
      <c r="AE22" s="29">
        <v>18</v>
      </c>
      <c r="AF22" s="27">
        <v>18</v>
      </c>
      <c r="AG22" s="30">
        <v>18</v>
      </c>
    </row>
    <row r="23" spans="1:33" s="9" customFormat="1" ht="15" customHeight="1">
      <c r="A23" s="174" t="s">
        <v>39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9"/>
      <c r="S23" s="19"/>
      <c r="T23" s="19"/>
      <c r="U23" s="19"/>
      <c r="V23" s="19"/>
      <c r="W23" s="19"/>
      <c r="X23" s="126"/>
      <c r="Y23" s="127"/>
      <c r="Z23" s="63">
        <v>9</v>
      </c>
      <c r="AA23" s="31"/>
      <c r="AB23" s="32"/>
      <c r="AC23" s="33"/>
      <c r="AD23" s="34"/>
      <c r="AE23" s="33"/>
      <c r="AF23" s="33"/>
      <c r="AG23" s="35"/>
    </row>
    <row r="24" spans="1:33" s="16" customFormat="1" ht="15" customHeight="1">
      <c r="A24" s="175" t="s">
        <v>40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7"/>
      <c r="P24" s="177"/>
      <c r="Q24" s="178"/>
      <c r="R24" s="179">
        <v>214</v>
      </c>
      <c r="S24" s="180"/>
      <c r="T24" s="181" t="str">
        <f>+'[6]Lavado tamiz N°200'!H16</f>
        <v/>
      </c>
      <c r="U24" s="182"/>
      <c r="V24" s="182"/>
      <c r="W24" s="183"/>
      <c r="X24" s="120" t="str">
        <f>IF(G7="","",HLOOKUP($G$7,$AB$16:$AG$39,Z24,0))</f>
        <v/>
      </c>
      <c r="Y24" s="121"/>
      <c r="Z24" s="57">
        <v>10</v>
      </c>
      <c r="AA24" s="25"/>
      <c r="AB24" s="36" t="s">
        <v>41</v>
      </c>
      <c r="AC24" s="50">
        <v>25</v>
      </c>
      <c r="AD24" s="38">
        <v>25</v>
      </c>
      <c r="AE24" s="51">
        <v>25</v>
      </c>
      <c r="AF24" s="50">
        <v>25</v>
      </c>
      <c r="AG24" s="40">
        <v>40</v>
      </c>
    </row>
    <row r="25" spans="1:33" s="16" customFormat="1" ht="15" customHeight="1">
      <c r="A25" s="184" t="s">
        <v>42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6" t="s">
        <v>43</v>
      </c>
      <c r="P25" s="186"/>
      <c r="Q25" s="187"/>
      <c r="R25" s="252">
        <v>126</v>
      </c>
      <c r="S25" s="253"/>
      <c r="T25" s="254"/>
      <c r="U25" s="255"/>
      <c r="V25" s="255"/>
      <c r="W25" s="256"/>
      <c r="X25" s="122" t="str">
        <f>IF(G7="","",HLOOKUP($G$7,$AB$16:$AG$39,Z25,0))</f>
        <v/>
      </c>
      <c r="Y25" s="123"/>
      <c r="Z25" s="63">
        <v>11</v>
      </c>
      <c r="AA25" s="25"/>
      <c r="AB25" s="41" t="s">
        <v>44</v>
      </c>
      <c r="AC25" s="52">
        <v>3</v>
      </c>
      <c r="AD25" s="43">
        <v>3</v>
      </c>
      <c r="AE25" s="53">
        <v>3</v>
      </c>
      <c r="AF25" s="52">
        <v>6</v>
      </c>
      <c r="AG25" s="45">
        <v>10</v>
      </c>
    </row>
    <row r="26" spans="1:33" s="16" customFormat="1" ht="15" customHeight="1">
      <c r="A26" s="156" t="s">
        <v>45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8" t="s">
        <v>46</v>
      </c>
      <c r="P26" s="158"/>
      <c r="Q26" s="159"/>
      <c r="R26" s="160">
        <v>133</v>
      </c>
      <c r="S26" s="161"/>
      <c r="T26" s="162" t="str">
        <f>+[6]EQUIVALENTE!G23</f>
        <v/>
      </c>
      <c r="U26" s="163"/>
      <c r="V26" s="163"/>
      <c r="W26" s="164"/>
      <c r="X26" s="122" t="str">
        <f>IF(G7="","",HLOOKUP($G$7,$AB$16:$AG$39,Z26,0))</f>
        <v/>
      </c>
      <c r="Y26" s="123"/>
      <c r="Z26" s="57">
        <v>12</v>
      </c>
      <c r="AA26" s="25"/>
      <c r="AB26" s="41">
        <v>20</v>
      </c>
      <c r="AC26" s="52">
        <v>20</v>
      </c>
      <c r="AD26" s="43">
        <v>20</v>
      </c>
      <c r="AE26" s="53">
        <v>18</v>
      </c>
      <c r="AF26" s="52">
        <v>18</v>
      </c>
      <c r="AG26" s="45" t="s">
        <v>30</v>
      </c>
    </row>
    <row r="27" spans="1:33" s="16" customFormat="1" ht="15" customHeight="1">
      <c r="A27" s="165" t="s">
        <v>47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7" t="s">
        <v>48</v>
      </c>
      <c r="P27" s="167"/>
      <c r="Q27" s="168"/>
      <c r="R27" s="169">
        <v>235</v>
      </c>
      <c r="S27" s="170"/>
      <c r="T27" s="171"/>
      <c r="U27" s="172"/>
      <c r="V27" s="172"/>
      <c r="W27" s="173"/>
      <c r="X27" s="152" t="str">
        <f>IF(G7="","",HLOOKUP($G$7,$AB$16:$AG$39,Z27,0))</f>
        <v/>
      </c>
      <c r="Y27" s="153"/>
      <c r="Z27" s="63">
        <v>13</v>
      </c>
      <c r="AA27" s="25"/>
      <c r="AB27" s="41">
        <v>10</v>
      </c>
      <c r="AC27" s="52">
        <v>10</v>
      </c>
      <c r="AD27" s="43">
        <v>10</v>
      </c>
      <c r="AE27" s="53">
        <v>10</v>
      </c>
      <c r="AF27" s="52">
        <v>10</v>
      </c>
      <c r="AG27" s="45" t="s">
        <v>30</v>
      </c>
    </row>
    <row r="28" spans="1:33" s="16" customFormat="1" ht="15" customHeight="1">
      <c r="A28" s="233" t="s">
        <v>49</v>
      </c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26" t="s">
        <v>43</v>
      </c>
      <c r="P28" s="226"/>
      <c r="Q28" s="227"/>
      <c r="R28" s="235">
        <v>211</v>
      </c>
      <c r="S28" s="236"/>
      <c r="T28" s="230"/>
      <c r="U28" s="231"/>
      <c r="V28" s="231"/>
      <c r="W28" s="232"/>
      <c r="X28" s="154" t="str">
        <f>IF(G7="","",HLOOKUP($G$7,$AB$16:$AG$39,Z28,0))</f>
        <v/>
      </c>
      <c r="Y28" s="155"/>
      <c r="Z28" s="57">
        <v>14</v>
      </c>
      <c r="AA28" s="25"/>
      <c r="AB28" s="46">
        <v>2</v>
      </c>
      <c r="AC28" s="54">
        <v>2</v>
      </c>
      <c r="AD28" s="48">
        <v>2</v>
      </c>
      <c r="AE28" s="55">
        <v>2</v>
      </c>
      <c r="AF28" s="54">
        <v>2</v>
      </c>
      <c r="AG28" s="56" t="s">
        <v>30</v>
      </c>
    </row>
    <row r="29" spans="1:33" s="9" customFormat="1" ht="15" customHeight="1">
      <c r="A29" s="174" t="s">
        <v>50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9"/>
      <c r="S29" s="19"/>
      <c r="T29" s="19"/>
      <c r="U29" s="19"/>
      <c r="V29" s="19"/>
      <c r="W29" s="19"/>
      <c r="X29" s="126"/>
      <c r="Y29" s="127"/>
      <c r="Z29" s="63">
        <v>15</v>
      </c>
      <c r="AA29" s="31"/>
      <c r="AB29" s="32"/>
      <c r="AC29" s="33"/>
      <c r="AD29" s="34"/>
      <c r="AE29" s="33"/>
      <c r="AF29" s="33"/>
      <c r="AG29" s="35"/>
    </row>
    <row r="30" spans="1:33" s="16" customFormat="1" ht="15" customHeight="1">
      <c r="A30" s="237" t="s">
        <v>51</v>
      </c>
      <c r="B30" s="238"/>
      <c r="C30" s="238"/>
      <c r="D30" s="238"/>
      <c r="E30" s="238"/>
      <c r="F30" s="238"/>
      <c r="G30" s="238"/>
      <c r="H30" s="238"/>
      <c r="I30" s="238"/>
      <c r="J30" s="239"/>
      <c r="K30" s="243" t="s">
        <v>52</v>
      </c>
      <c r="L30" s="243"/>
      <c r="M30" s="243"/>
      <c r="N30" s="243"/>
      <c r="O30" s="244" t="s">
        <v>35</v>
      </c>
      <c r="P30" s="244"/>
      <c r="Q30" s="245"/>
      <c r="R30" s="196">
        <v>227</v>
      </c>
      <c r="S30" s="197"/>
      <c r="T30" s="181" t="str">
        <f>IF('[6]CF - IF '!I20="","",'[6]CF - IF '!I20)</f>
        <v/>
      </c>
      <c r="U30" s="182"/>
      <c r="V30" s="182"/>
      <c r="W30" s="183"/>
      <c r="X30" s="120" t="str">
        <f>+IF($D$7="","",AB30)</f>
        <v/>
      </c>
      <c r="Y30" s="121"/>
      <c r="Z30" s="57">
        <v>16</v>
      </c>
      <c r="AA30" s="25" t="s">
        <v>53</v>
      </c>
      <c r="AB30" s="36">
        <v>75</v>
      </c>
      <c r="AC30" s="50">
        <v>60</v>
      </c>
      <c r="AD30" s="38">
        <v>50</v>
      </c>
      <c r="AE30" s="51" t="s">
        <v>30</v>
      </c>
      <c r="AF30" s="50" t="s">
        <v>30</v>
      </c>
      <c r="AG30" s="40" t="s">
        <v>30</v>
      </c>
    </row>
    <row r="31" spans="1:33" s="16" customFormat="1" ht="15" customHeight="1">
      <c r="A31" s="240"/>
      <c r="B31" s="241"/>
      <c r="C31" s="241"/>
      <c r="D31" s="241"/>
      <c r="E31" s="241"/>
      <c r="F31" s="241"/>
      <c r="G31" s="241"/>
      <c r="H31" s="241"/>
      <c r="I31" s="241"/>
      <c r="J31" s="242"/>
      <c r="K31" s="246" t="s">
        <v>54</v>
      </c>
      <c r="L31" s="247"/>
      <c r="M31" s="247"/>
      <c r="N31" s="247"/>
      <c r="O31" s="186" t="s">
        <v>35</v>
      </c>
      <c r="P31" s="186"/>
      <c r="Q31" s="187"/>
      <c r="R31" s="198"/>
      <c r="S31" s="161"/>
      <c r="T31" s="217" t="str">
        <f>IF('[6]CF - IF '!R20="","",'[6]CF - IF '!R20)</f>
        <v/>
      </c>
      <c r="U31" s="218"/>
      <c r="V31" s="218"/>
      <c r="W31" s="219"/>
      <c r="X31" s="122" t="str">
        <f>+IF($D$7="","",AB31)</f>
        <v/>
      </c>
      <c r="Y31" s="123"/>
      <c r="Z31" s="63">
        <v>17</v>
      </c>
      <c r="AA31" s="25"/>
      <c r="AB31" s="41">
        <v>60</v>
      </c>
      <c r="AC31" s="52">
        <v>40</v>
      </c>
      <c r="AD31" s="43">
        <v>30</v>
      </c>
      <c r="AE31" s="53" t="s">
        <v>30</v>
      </c>
      <c r="AF31" s="52" t="s">
        <v>30</v>
      </c>
      <c r="AG31" s="45" t="s">
        <v>30</v>
      </c>
    </row>
    <row r="32" spans="1:33" s="16" customFormat="1" ht="15" customHeight="1">
      <c r="A32" s="248" t="s">
        <v>55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167" t="s">
        <v>28</v>
      </c>
      <c r="P32" s="167"/>
      <c r="Q32" s="168"/>
      <c r="R32" s="169">
        <v>230</v>
      </c>
      <c r="S32" s="170"/>
      <c r="T32" s="217" t="str">
        <f>+IF('[6]CF - IF '!J38="","",'[6]CF - IF '!J38)</f>
        <v/>
      </c>
      <c r="U32" s="218"/>
      <c r="V32" s="218"/>
      <c r="W32" s="219"/>
      <c r="X32" s="122" t="str">
        <f t="shared" ref="X32:X33" si="1">+IF($D$7="","",AB32)</f>
        <v/>
      </c>
      <c r="Y32" s="123"/>
      <c r="Z32" s="57">
        <v>18</v>
      </c>
      <c r="AA32" s="25"/>
      <c r="AB32" s="41">
        <v>25</v>
      </c>
      <c r="AC32" s="52">
        <v>35</v>
      </c>
      <c r="AD32" s="43" t="s">
        <v>30</v>
      </c>
      <c r="AE32" s="53" t="s">
        <v>30</v>
      </c>
      <c r="AF32" s="52" t="s">
        <v>30</v>
      </c>
      <c r="AG32" s="45" t="s">
        <v>30</v>
      </c>
    </row>
    <row r="33" spans="1:33" s="16" customFormat="1" ht="15" customHeight="1">
      <c r="A33" s="220" t="s">
        <v>56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2" t="s">
        <v>28</v>
      </c>
      <c r="P33" s="222"/>
      <c r="Q33" s="223"/>
      <c r="R33" s="250"/>
      <c r="S33" s="251"/>
      <c r="T33" s="217" t="str">
        <f>IF('[6]CF - IF '!AE38="","",'[6]CF - IF '!AE38)</f>
        <v/>
      </c>
      <c r="U33" s="218"/>
      <c r="V33" s="218"/>
      <c r="W33" s="219"/>
      <c r="X33" s="122" t="str">
        <f t="shared" si="1"/>
        <v/>
      </c>
      <c r="Y33" s="123"/>
      <c r="Z33" s="63">
        <v>19</v>
      </c>
      <c r="AA33" s="25"/>
      <c r="AB33" s="41">
        <v>25</v>
      </c>
      <c r="AC33" s="52">
        <v>35</v>
      </c>
      <c r="AD33" s="43" t="s">
        <v>30</v>
      </c>
      <c r="AE33" s="53" t="s">
        <v>30</v>
      </c>
      <c r="AF33" s="52" t="s">
        <v>30</v>
      </c>
      <c r="AG33" s="45" t="s">
        <v>30</v>
      </c>
    </row>
    <row r="34" spans="1:33" s="16" customFormat="1" ht="15" customHeight="1">
      <c r="A34" s="224" t="s">
        <v>57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6" t="s">
        <v>35</v>
      </c>
      <c r="P34" s="226"/>
      <c r="Q34" s="227"/>
      <c r="R34" s="228">
        <v>239</v>
      </c>
      <c r="S34" s="229"/>
      <c r="T34" s="230" t="str">
        <f>+IF([6]ANGULARIDAD!R24="","",[6]ANGULARIDAD!R24)</f>
        <v xml:space="preserve"> </v>
      </c>
      <c r="U34" s="231"/>
      <c r="V34" s="231"/>
      <c r="W34" s="232"/>
      <c r="X34" s="124" t="str">
        <f>IF(G7="","",HLOOKUP($G$7,$AB$16:$AG$39,Z34,0))</f>
        <v/>
      </c>
      <c r="Y34" s="125"/>
      <c r="Z34" s="57">
        <v>20</v>
      </c>
      <c r="AA34" s="25"/>
      <c r="AB34" s="41">
        <v>35</v>
      </c>
      <c r="AC34" s="52">
        <v>35</v>
      </c>
      <c r="AD34" s="43" t="s">
        <v>30</v>
      </c>
      <c r="AE34" s="53" t="s">
        <v>30</v>
      </c>
      <c r="AF34" s="52" t="s">
        <v>30</v>
      </c>
      <c r="AG34" s="45" t="s">
        <v>30</v>
      </c>
    </row>
    <row r="35" spans="1:33" s="9" customFormat="1" ht="15" customHeight="1">
      <c r="A35" s="174" t="s">
        <v>58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9"/>
      <c r="S35" s="19"/>
      <c r="T35" s="19"/>
      <c r="U35" s="19"/>
      <c r="V35" s="19"/>
      <c r="W35" s="19"/>
      <c r="X35" s="126"/>
      <c r="Y35" s="127"/>
      <c r="Z35" s="63">
        <v>21</v>
      </c>
      <c r="AA35" s="31"/>
      <c r="AB35" s="32"/>
      <c r="AC35" s="33"/>
      <c r="AD35" s="34"/>
      <c r="AE35" s="33"/>
      <c r="AF35" s="33"/>
      <c r="AG35" s="35"/>
    </row>
    <row r="36" spans="1:33" s="16" customFormat="1" ht="15" customHeight="1">
      <c r="A36" s="189" t="s">
        <v>59</v>
      </c>
      <c r="B36" s="190"/>
      <c r="C36" s="190"/>
      <c r="D36" s="190"/>
      <c r="E36" s="190"/>
      <c r="F36" s="190"/>
      <c r="G36" s="193" t="s">
        <v>60</v>
      </c>
      <c r="H36" s="193"/>
      <c r="I36" s="193"/>
      <c r="J36" s="193"/>
      <c r="K36" s="193"/>
      <c r="L36" s="193"/>
      <c r="M36" s="194"/>
      <c r="N36" s="194"/>
      <c r="O36" s="194"/>
      <c r="P36" s="194"/>
      <c r="Q36" s="195"/>
      <c r="R36" s="196">
        <v>223</v>
      </c>
      <c r="S36" s="197"/>
      <c r="T36" s="199" t="str">
        <f>IF(OR(X11="semanal",X11="quincenal"),"N/A",('[6]INV 223-13 '!N19))</f>
        <v/>
      </c>
      <c r="U36" s="200"/>
      <c r="V36" s="200"/>
      <c r="W36" s="201"/>
      <c r="X36" s="128" t="str">
        <f>+IF($D$7="","",AB36)</f>
        <v/>
      </c>
      <c r="Y36" s="129"/>
      <c r="Z36" s="57">
        <v>22</v>
      </c>
      <c r="AA36" s="25"/>
      <c r="AB36" s="26" t="s">
        <v>61</v>
      </c>
      <c r="AC36" s="27" t="s">
        <v>61</v>
      </c>
      <c r="AD36" s="28" t="s">
        <v>61</v>
      </c>
      <c r="AE36" s="29" t="s">
        <v>61</v>
      </c>
      <c r="AF36" s="27" t="s">
        <v>61</v>
      </c>
      <c r="AG36" s="30" t="s">
        <v>61</v>
      </c>
    </row>
    <row r="37" spans="1:33" s="16" customFormat="1" ht="15" customHeight="1">
      <c r="A37" s="191"/>
      <c r="B37" s="192"/>
      <c r="C37" s="192"/>
      <c r="D37" s="192"/>
      <c r="E37" s="192"/>
      <c r="F37" s="192"/>
      <c r="G37" s="202" t="s">
        <v>62</v>
      </c>
      <c r="H37" s="202"/>
      <c r="I37" s="202"/>
      <c r="J37" s="202"/>
      <c r="K37" s="202"/>
      <c r="L37" s="202"/>
      <c r="M37" s="15"/>
      <c r="N37" s="15"/>
      <c r="O37" s="203" t="s">
        <v>63</v>
      </c>
      <c r="P37" s="203"/>
      <c r="Q37" s="204"/>
      <c r="R37" s="198"/>
      <c r="S37" s="161"/>
      <c r="T37" s="205" t="str">
        <f>IF(OR(X11="semanal",X11="quincenal"),"N/A",('[6]INV 223-13 '!U36))</f>
        <v/>
      </c>
      <c r="U37" s="206"/>
      <c r="V37" s="206"/>
      <c r="W37" s="207"/>
      <c r="X37" s="130" t="str">
        <f>+IF($D$7="","",AB37)</f>
        <v/>
      </c>
      <c r="Y37" s="131"/>
      <c r="Z37" s="57">
        <v>22</v>
      </c>
      <c r="AA37" s="25"/>
      <c r="AB37" s="26" t="s">
        <v>61</v>
      </c>
      <c r="AC37" s="27" t="s">
        <v>61</v>
      </c>
      <c r="AD37" s="28" t="s">
        <v>61</v>
      </c>
      <c r="AE37" s="29" t="s">
        <v>61</v>
      </c>
      <c r="AF37" s="27" t="s">
        <v>61</v>
      </c>
      <c r="AG37" s="30" t="s">
        <v>61</v>
      </c>
    </row>
    <row r="38" spans="1:33" s="16" customFormat="1" ht="15" customHeight="1">
      <c r="A38" s="174" t="s">
        <v>64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9"/>
      <c r="S38" s="19"/>
      <c r="T38" s="19"/>
      <c r="U38" s="19"/>
      <c r="V38" s="19"/>
      <c r="W38" s="19"/>
      <c r="X38" s="126"/>
      <c r="Y38" s="127"/>
      <c r="Z38" s="57">
        <v>23</v>
      </c>
      <c r="AA38" s="25"/>
      <c r="AB38" s="58"/>
      <c r="AC38" s="59"/>
      <c r="AD38" s="60"/>
      <c r="AE38" s="61"/>
      <c r="AF38" s="59"/>
      <c r="AG38" s="62"/>
    </row>
    <row r="39" spans="1:33" s="16" customFormat="1" ht="15" customHeight="1">
      <c r="A39" s="208" t="s">
        <v>65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10"/>
      <c r="P39" s="210"/>
      <c r="Q39" s="211"/>
      <c r="R39" s="169">
        <v>217</v>
      </c>
      <c r="S39" s="170"/>
      <c r="T39" s="212" t="str">
        <f>IF(OR(X11="semanal",X11="quincenal"),"N/A",(+[6]GRAVEDAD!U30))</f>
        <v/>
      </c>
      <c r="U39" s="213"/>
      <c r="V39" s="213"/>
      <c r="W39" s="214"/>
      <c r="X39" s="132" t="str">
        <f>+IF($D$7="","",AB39)</f>
        <v/>
      </c>
      <c r="Y39" s="133"/>
      <c r="Z39" s="101">
        <v>24</v>
      </c>
      <c r="AA39" s="25"/>
      <c r="AB39" s="64" t="s">
        <v>41</v>
      </c>
      <c r="AC39" s="65">
        <v>80</v>
      </c>
      <c r="AD39" s="66">
        <v>60</v>
      </c>
      <c r="AE39" s="67">
        <v>40</v>
      </c>
      <c r="AF39" s="65">
        <v>30</v>
      </c>
      <c r="AG39" s="68">
        <v>20</v>
      </c>
    </row>
    <row r="40" spans="1:33" s="70" customFormat="1" ht="15" customHeight="1">
      <c r="A40" s="103"/>
      <c r="B40" s="215" t="s">
        <v>75</v>
      </c>
      <c r="C40" s="215"/>
      <c r="D40" s="215"/>
      <c r="E40" s="215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102"/>
      <c r="Z40" s="69">
        <v>24</v>
      </c>
      <c r="AB40" s="71"/>
      <c r="AC40" s="71"/>
      <c r="AD40" s="71"/>
      <c r="AE40" s="71"/>
      <c r="AF40" s="71"/>
      <c r="AG40" s="71"/>
    </row>
    <row r="41" spans="1:33" s="70" customFormat="1" ht="15" customHeight="1">
      <c r="A41" s="105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3"/>
      <c r="Z41" s="69">
        <v>25</v>
      </c>
      <c r="AB41" s="71" t="str">
        <f>+'[6] CBR (2)'!$H$45</f>
        <v/>
      </c>
      <c r="AC41" s="71" t="str">
        <f>+'[6] CBR (2)'!$H$45</f>
        <v/>
      </c>
      <c r="AD41" s="71" t="str">
        <f>+'[6] CBR (2)'!$H$47</f>
        <v/>
      </c>
      <c r="AE41" s="71" t="str">
        <f>+'[6] CBR (2)'!$H$47</f>
        <v/>
      </c>
      <c r="AF41" s="71" t="str">
        <f>+'[6] CBR (2)'!$H$47</f>
        <v/>
      </c>
      <c r="AG41" s="71" t="str">
        <f>+'[6] CBR (2)'!$H$47</f>
        <v/>
      </c>
    </row>
    <row r="42" spans="1:33" s="70" customFormat="1" ht="15" customHeight="1">
      <c r="A42" s="105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3"/>
      <c r="Z42" s="69">
        <v>26</v>
      </c>
      <c r="AB42" s="72" t="s">
        <v>66</v>
      </c>
      <c r="AC42" s="72" t="s">
        <v>66</v>
      </c>
      <c r="AD42" s="72" t="s">
        <v>67</v>
      </c>
      <c r="AE42" s="72" t="s">
        <v>67</v>
      </c>
      <c r="AF42" s="72" t="s">
        <v>67</v>
      </c>
      <c r="AG42" s="72" t="s">
        <v>68</v>
      </c>
    </row>
    <row r="43" spans="1:33" s="70" customFormat="1" ht="15" customHeight="1">
      <c r="A43" s="111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2"/>
      <c r="Z43" s="69"/>
      <c r="AA43" s="81"/>
      <c r="AB43" s="73"/>
      <c r="AC43" s="73"/>
      <c r="AD43" s="73"/>
      <c r="AE43" s="73"/>
      <c r="AF43" s="73"/>
      <c r="AG43" s="73"/>
    </row>
    <row r="44" spans="1:33" s="70" customFormat="1" ht="15" customHeight="1">
      <c r="A44" s="294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6"/>
      <c r="Z44" s="69"/>
      <c r="AA44" s="82"/>
      <c r="AB44" s="73"/>
      <c r="AC44" s="73"/>
      <c r="AD44" s="73"/>
      <c r="AE44" s="73"/>
      <c r="AF44" s="73"/>
      <c r="AG44" s="73"/>
    </row>
    <row r="45" spans="1:33" s="74" customFormat="1" ht="15" customHeight="1">
      <c r="A45" s="188" t="s">
        <v>69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88"/>
      <c r="AA45" s="82"/>
      <c r="AB45" s="73"/>
      <c r="AC45" s="73"/>
      <c r="AD45" s="73"/>
      <c r="AE45" s="73"/>
      <c r="AF45" s="73"/>
      <c r="AG45" s="73"/>
    </row>
    <row r="46" spans="1:33" s="77" customFormat="1" ht="12.95" customHeight="1">
      <c r="A46" s="188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88"/>
      <c r="Z46" s="75"/>
      <c r="AA46" s="82"/>
      <c r="AB46" s="76"/>
      <c r="AC46" s="76"/>
      <c r="AD46" s="76"/>
      <c r="AE46" s="76"/>
      <c r="AF46" s="76"/>
      <c r="AG46" s="76"/>
    </row>
    <row r="47" spans="1:33" s="77" customFormat="1" ht="18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79"/>
      <c r="Y47" s="79"/>
      <c r="Z47" s="78"/>
      <c r="AA47" s="82"/>
      <c r="AB47" s="78"/>
      <c r="AC47" s="78"/>
      <c r="AD47" s="78"/>
      <c r="AE47" s="78"/>
      <c r="AF47" s="78"/>
      <c r="AG47" s="78"/>
    </row>
    <row r="48" spans="1:33" ht="27.95" customHeight="1">
      <c r="F48" s="87"/>
      <c r="AA48" s="82"/>
    </row>
    <row r="49" spans="6:27" ht="15.75">
      <c r="F49" s="87"/>
      <c r="AA49" s="82"/>
    </row>
    <row r="50" spans="6:27" ht="15.75">
      <c r="F50" s="87"/>
      <c r="AA50" s="82"/>
    </row>
    <row r="51" spans="6:27" ht="15.75">
      <c r="F51" s="87"/>
      <c r="AA51" s="82"/>
    </row>
    <row r="52" spans="6:27" ht="15.75">
      <c r="F52" s="87"/>
      <c r="AA52" s="82"/>
    </row>
    <row r="53" spans="6:27" ht="15.75">
      <c r="F53" s="87"/>
      <c r="AA53" s="82"/>
    </row>
    <row r="54" spans="6:27" ht="15.75">
      <c r="F54" s="87"/>
      <c r="AA54" s="82"/>
    </row>
    <row r="55" spans="6:27" ht="15.75">
      <c r="F55" s="87"/>
      <c r="AA55" s="82"/>
    </row>
    <row r="56" spans="6:27" ht="15.75">
      <c r="F56" s="87"/>
      <c r="AA56" s="82"/>
    </row>
    <row r="57" spans="6:27" ht="15.75">
      <c r="F57" s="87"/>
      <c r="AA57" s="82"/>
    </row>
    <row r="58" spans="6:27" ht="15.75">
      <c r="F58" s="87"/>
      <c r="AA58" s="82"/>
    </row>
    <row r="59" spans="6:27" ht="15.75">
      <c r="F59" s="87"/>
      <c r="AA59" s="82"/>
    </row>
    <row r="60" spans="6:27" ht="15.75">
      <c r="F60" s="87"/>
      <c r="AA60" s="82"/>
    </row>
    <row r="61" spans="6:27" ht="15.75">
      <c r="F61" s="87"/>
      <c r="AA61" s="82"/>
    </row>
    <row r="62" spans="6:27" ht="15.75">
      <c r="F62" s="87"/>
      <c r="AA62" s="1"/>
    </row>
    <row r="63" spans="6:27" ht="15.75">
      <c r="F63" s="87"/>
      <c r="AA63" s="1"/>
    </row>
    <row r="64" spans="6:27" ht="15.75">
      <c r="F64" s="87"/>
      <c r="AA64" s="1"/>
    </row>
    <row r="65" spans="6:27" ht="15.75">
      <c r="F65" s="87"/>
      <c r="AA65" s="1"/>
    </row>
    <row r="66" spans="6:27" ht="15.75">
      <c r="F66" s="87"/>
      <c r="AA66" s="1"/>
    </row>
    <row r="67" spans="6:27" ht="15.75">
      <c r="F67" s="87"/>
      <c r="AA67" s="1"/>
    </row>
    <row r="68" spans="6:27" ht="15.75">
      <c r="F68" s="87"/>
    </row>
    <row r="69" spans="6:27" ht="15.75">
      <c r="F69" s="87"/>
    </row>
    <row r="70" spans="6:27" ht="15.75">
      <c r="F70" s="87"/>
    </row>
    <row r="71" spans="6:27" ht="15.75">
      <c r="F71" s="87"/>
    </row>
  </sheetData>
  <sheetProtection password="B39D" sheet="1" objects="1" scenarios="1"/>
  <mergeCells count="125">
    <mergeCell ref="E4:T4"/>
    <mergeCell ref="A1:D5"/>
    <mergeCell ref="E1:Y3"/>
    <mergeCell ref="U4:Y4"/>
    <mergeCell ref="E5:Y5"/>
    <mergeCell ref="A44:Y44"/>
    <mergeCell ref="T8:X8"/>
    <mergeCell ref="S7:T7"/>
    <mergeCell ref="U7:X7"/>
    <mergeCell ref="A12:Q13"/>
    <mergeCell ref="R12:S13"/>
    <mergeCell ref="T12:W13"/>
    <mergeCell ref="A15:Q15"/>
    <mergeCell ref="R15:S15"/>
    <mergeCell ref="T15:W15"/>
    <mergeCell ref="A16:Q16"/>
    <mergeCell ref="A17:N17"/>
    <mergeCell ref="O17:Q17"/>
    <mergeCell ref="R17:S17"/>
    <mergeCell ref="T17:W17"/>
    <mergeCell ref="A14:Q14"/>
    <mergeCell ref="U14:X14"/>
    <mergeCell ref="O20:Q20"/>
    <mergeCell ref="T20:W20"/>
    <mergeCell ref="R25:S25"/>
    <mergeCell ref="T25:W25"/>
    <mergeCell ref="A21:Q21"/>
    <mergeCell ref="A22:N22"/>
    <mergeCell ref="O22:Q22"/>
    <mergeCell ref="R22:S22"/>
    <mergeCell ref="T22:W22"/>
    <mergeCell ref="A18:N18"/>
    <mergeCell ref="O18:Q18"/>
    <mergeCell ref="R18:S18"/>
    <mergeCell ref="T18:W18"/>
    <mergeCell ref="A19:D20"/>
    <mergeCell ref="E19:N19"/>
    <mergeCell ref="O19:Q19"/>
    <mergeCell ref="R19:S20"/>
    <mergeCell ref="T19:W19"/>
    <mergeCell ref="E20:N20"/>
    <mergeCell ref="T32:W32"/>
    <mergeCell ref="A33:N33"/>
    <mergeCell ref="O33:Q33"/>
    <mergeCell ref="T33:W33"/>
    <mergeCell ref="A34:N34"/>
    <mergeCell ref="O34:Q34"/>
    <mergeCell ref="R34:S34"/>
    <mergeCell ref="T34:W34"/>
    <mergeCell ref="A28:N28"/>
    <mergeCell ref="O28:Q28"/>
    <mergeCell ref="R28:S28"/>
    <mergeCell ref="T28:W28"/>
    <mergeCell ref="A29:Q29"/>
    <mergeCell ref="A30:J31"/>
    <mergeCell ref="K30:N30"/>
    <mergeCell ref="O30:Q30"/>
    <mergeCell ref="R30:S31"/>
    <mergeCell ref="T30:W30"/>
    <mergeCell ref="K31:N31"/>
    <mergeCell ref="O31:Q31"/>
    <mergeCell ref="T31:W31"/>
    <mergeCell ref="A32:N32"/>
    <mergeCell ref="O32:Q32"/>
    <mergeCell ref="R32:S33"/>
    <mergeCell ref="A45:X46"/>
    <mergeCell ref="A35:Q35"/>
    <mergeCell ref="A36:F37"/>
    <mergeCell ref="G36:L36"/>
    <mergeCell ref="M36:Q36"/>
    <mergeCell ref="R36:S37"/>
    <mergeCell ref="T36:W36"/>
    <mergeCell ref="G37:L37"/>
    <mergeCell ref="O37:Q37"/>
    <mergeCell ref="T37:W37"/>
    <mergeCell ref="A38:Q38"/>
    <mergeCell ref="A39:N39"/>
    <mergeCell ref="O39:Q39"/>
    <mergeCell ref="R39:S39"/>
    <mergeCell ref="T39:W39"/>
    <mergeCell ref="B40:E40"/>
    <mergeCell ref="F40:X40"/>
    <mergeCell ref="A10:W11"/>
    <mergeCell ref="X10:Y11"/>
    <mergeCell ref="X12:Y13"/>
    <mergeCell ref="X26:Y26"/>
    <mergeCell ref="X27:Y27"/>
    <mergeCell ref="X28:Y28"/>
    <mergeCell ref="X29:Y29"/>
    <mergeCell ref="X30:Y30"/>
    <mergeCell ref="X31:Y31"/>
    <mergeCell ref="A26:N26"/>
    <mergeCell ref="O26:Q26"/>
    <mergeCell ref="R26:S26"/>
    <mergeCell ref="T26:W26"/>
    <mergeCell ref="A27:N27"/>
    <mergeCell ref="O27:Q27"/>
    <mergeCell ref="R27:S27"/>
    <mergeCell ref="T27:W27"/>
    <mergeCell ref="A23:Q23"/>
    <mergeCell ref="A24:N24"/>
    <mergeCell ref="O24:Q24"/>
    <mergeCell ref="R24:S24"/>
    <mergeCell ref="T24:W24"/>
    <mergeCell ref="A25:N25"/>
    <mergeCell ref="O25:Q25"/>
    <mergeCell ref="X15:Y15"/>
    <mergeCell ref="X16:Y16"/>
    <mergeCell ref="X17:Y17"/>
    <mergeCell ref="X18:Y18"/>
    <mergeCell ref="X19:Y19"/>
    <mergeCell ref="X20:Y20"/>
    <mergeCell ref="X21:Y21"/>
    <mergeCell ref="X22:Y22"/>
    <mergeCell ref="X23:Y23"/>
    <mergeCell ref="X24:Y24"/>
    <mergeCell ref="X25:Y25"/>
    <mergeCell ref="X33:Y33"/>
    <mergeCell ref="X34:Y34"/>
    <mergeCell ref="X35:Y35"/>
    <mergeCell ref="X36:Y36"/>
    <mergeCell ref="X37:Y37"/>
    <mergeCell ref="X38:Y38"/>
    <mergeCell ref="X39:Y39"/>
    <mergeCell ref="X32:Y32"/>
  </mergeCells>
  <dataValidations count="1">
    <dataValidation type="list" allowBlank="1" showInputMessage="1" showErrorMessage="1" sqref="D7:I7">
      <formula1>$AB$2:$AB$8</formula1>
    </dataValidation>
  </dataValidations>
  <printOptions horizontalCentered="1"/>
  <pageMargins left="0.59055118110236227" right="0.19685039370078741" top="0" bottom="0" header="0" footer="0.78740157480314965"/>
  <pageSetup orientation="portrait" copies="2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BG </vt:lpstr>
      <vt:lpstr>'RESUMEN BG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2021-08-24T15:45:26Z</cp:lastPrinted>
  <dcterms:created xsi:type="dcterms:W3CDTF">2019-10-28T20:13:55Z</dcterms:created>
  <dcterms:modified xsi:type="dcterms:W3CDTF">2022-10-18T15:13:43Z</dcterms:modified>
</cp:coreProperties>
</file>