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3. Aprobaciones 2022-12- (2)\1. Formatos\"/>
    </mc:Choice>
  </mc:AlternateContent>
  <bookViews>
    <workbookView xWindow="360" yWindow="420" windowWidth="23475" windowHeight="9495"/>
  </bookViews>
  <sheets>
    <sheet name="formato informe placa" sheetId="1" r:id="rId1"/>
  </sheets>
  <definedNames>
    <definedName name="_xlnm.Print_Area" localSheetId="0">'formato informe placa'!$A$1:$K$48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" i="1" l="1"/>
  <c r="L10" i="1" l="1"/>
  <c r="F15" i="1" l="1"/>
  <c r="B16" i="1"/>
  <c r="I16" i="1" s="1"/>
  <c r="F16" i="1"/>
  <c r="P15" i="1"/>
  <c r="B17" i="1"/>
  <c r="I17" i="1" s="1"/>
  <c r="F17" i="1"/>
  <c r="B18" i="1"/>
  <c r="I18" i="1" s="1"/>
  <c r="F18" i="1"/>
  <c r="G18" i="1" s="1"/>
  <c r="B19" i="1"/>
  <c r="I19" i="1" s="1"/>
  <c r="F19" i="1"/>
  <c r="B20" i="1"/>
  <c r="I20" i="1" s="1"/>
  <c r="F20" i="1"/>
  <c r="G20" i="1" s="1"/>
  <c r="I35" i="1"/>
  <c r="I36" i="1"/>
  <c r="I37" i="1"/>
  <c r="G16" i="1" l="1"/>
  <c r="H16" i="1" s="1"/>
  <c r="J16" i="1" s="1"/>
  <c r="K16" i="1" s="1"/>
  <c r="G17" i="1"/>
  <c r="G19" i="1"/>
  <c r="H17" i="1" l="1"/>
  <c r="H18" i="1" s="1"/>
  <c r="J17" i="1" l="1"/>
  <c r="K17" i="1" s="1"/>
  <c r="H19" i="1"/>
  <c r="J18" i="1"/>
  <c r="K18" i="1" s="1"/>
  <c r="H20" i="1" l="1"/>
  <c r="J20" i="1" s="1"/>
  <c r="K20" i="1" s="1"/>
  <c r="J19" i="1"/>
  <c r="K19" i="1" s="1"/>
</calcChain>
</file>

<file path=xl/sharedStrings.xml><?xml version="1.0" encoding="utf-8"?>
<sst xmlns="http://schemas.openxmlformats.org/spreadsheetml/2006/main" count="50" uniqueCount="45">
  <si>
    <t>FIN DEL INFORME DE  ENSAYO</t>
  </si>
  <si>
    <t>Observaciones:</t>
  </si>
  <si>
    <t>modulo elasticidad E</t>
  </si>
  <si>
    <t>Ks</t>
  </si>
  <si>
    <t>ɗ (mm)</t>
  </si>
  <si>
    <t>Placa circular</t>
  </si>
  <si>
    <t>Placa Cuadrada</t>
  </si>
  <si>
    <t>kg/cm3 a N/m</t>
  </si>
  <si>
    <t>Promedio</t>
  </si>
  <si>
    <t>Dial3</t>
  </si>
  <si>
    <t>Dial2</t>
  </si>
  <si>
    <t>Dial 1</t>
  </si>
  <si>
    <t>CONSTANTES</t>
  </si>
  <si>
    <t>ɗ Acumulada (mm)</t>
  </si>
  <si>
    <t>Δɗ mm</t>
  </si>
  <si>
    <t>Carga corregida (kg.f)</t>
  </si>
  <si>
    <t>Carga (kg.f)</t>
  </si>
  <si>
    <t>Material:</t>
  </si>
  <si>
    <t>Clima:</t>
  </si>
  <si>
    <t>Condiciones del ensayo:</t>
  </si>
  <si>
    <t>Código:</t>
  </si>
  <si>
    <t>Laboratorio de suelos, asfaltos y pavimentos de la UAERMV 
Sede de Producción Parque Minero Industrial El Mochuelo Kilometro 3 vía Pasquilla localidad Ciudad Bolívar, Bogotá D.C. - Colombia
Tel: 3779555 Ext 1145   E- mail: p.laboratorio@umv.gov.co</t>
  </si>
  <si>
    <t>CÓDIGO: GLAB-FM-040</t>
  </si>
  <si>
    <t>Estado del terreno :</t>
  </si>
  <si>
    <t>Espesor (cm):</t>
  </si>
  <si>
    <t>Lado:</t>
  </si>
  <si>
    <t>Ø Placa (cm):</t>
  </si>
  <si>
    <t>MPa/m</t>
  </si>
  <si>
    <t>MPa</t>
  </si>
  <si>
    <t>Paginas</t>
  </si>
  <si>
    <t>Pagina</t>
  </si>
  <si>
    <t>de</t>
  </si>
  <si>
    <t>Pagina xx de xx</t>
  </si>
  <si>
    <t xml:space="preserve">Fecha de ejecución: </t>
  </si>
  <si>
    <t>INFORME DE ENSAYO
 PLACA CON CARGA ESTÁTICA NO REPETIDA SOBRE SUELO Y CAPAS NO TRATADAS DE PAVIMENTOS, PARA EMPLEAR EN EVALUACIÓN Y EL DISEÑO DE PAVIMENTOS INV E 168-13</t>
  </si>
  <si>
    <t>FECHA DE APLICACIÓN: DICIEMBRE 2022</t>
  </si>
  <si>
    <t>VERSIÓN: 5</t>
  </si>
  <si>
    <r>
      <t>P (kg/cm</t>
    </r>
    <r>
      <rPr>
        <sz val="8"/>
        <rFont val="Calibri"/>
        <family val="2"/>
      </rPr>
      <t>²</t>
    </r>
    <r>
      <rPr>
        <sz val="8"/>
        <rFont val="Arial"/>
        <family val="2"/>
      </rPr>
      <t>)</t>
    </r>
  </si>
  <si>
    <t>Esfuerzo (P) Kg/cm²</t>
  </si>
  <si>
    <r>
      <t>(Kg/cm</t>
    </r>
    <r>
      <rPr>
        <b/>
        <sz val="8"/>
        <rFont val="Calibri"/>
        <family val="2"/>
      </rPr>
      <t>³</t>
    </r>
    <r>
      <rPr>
        <b/>
        <sz val="8"/>
        <rFont val="Arial"/>
        <family val="2"/>
      </rPr>
      <t>)</t>
    </r>
  </si>
  <si>
    <r>
      <t>Modulo reacción Ks a 0,7 kg/cm</t>
    </r>
    <r>
      <rPr>
        <sz val="8"/>
        <rFont val="Calibri"/>
        <family val="2"/>
      </rPr>
      <t>²</t>
    </r>
  </si>
  <si>
    <t>Modulo reacción Ks a ɗ=1,25mm</t>
  </si>
  <si>
    <t>Modulo reacción Ks a 3,5 kg/cm²</t>
  </si>
  <si>
    <t>Deformación (ɗ) 1/100mm</t>
  </si>
  <si>
    <t>Modulo reacción Ks= P/ ɗ acum.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</si>
</sst>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[$-240A]d&quot; de &quot;mmmm&quot; de &quot;yyyy;@"/>
    <numFmt numFmtId="166" formatCode="yyyy\-mm\-dd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7"/>
      <color theme="0" tint="-0.499984740745262"/>
      <name val="Arial"/>
      <family val="2"/>
    </font>
    <font>
      <sz val="12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8"/>
      <color theme="0" tint="-0.499984740745262"/>
      <name val="Arial"/>
      <family val="2"/>
    </font>
    <font>
      <sz val="7"/>
      <color theme="1" tint="0.499984740745262"/>
      <name val="Arial"/>
      <family val="2"/>
    </font>
    <font>
      <b/>
      <sz val="9"/>
      <name val="Arial"/>
      <family val="2"/>
    </font>
    <font>
      <sz val="10"/>
      <color theme="1" tint="0.499984740745262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sz val="8"/>
      <name val="Calibri"/>
      <family val="2"/>
    </font>
    <font>
      <b/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0" tint="-0.1499984740745262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14999847407452621"/>
      </top>
      <bottom style="dashed">
        <color theme="0" tint="-0.14999847407452621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0" tint="-0.14999847407452621"/>
      </top>
      <bottom/>
      <diagonal/>
    </border>
    <border>
      <left style="dashed">
        <color theme="1" tint="0.499984740745262"/>
      </left>
      <right style="dashed">
        <color theme="1" tint="0.499984740745262"/>
      </right>
      <top/>
      <bottom/>
      <diagonal/>
    </border>
    <border>
      <left/>
      <right/>
      <top style="dashed">
        <color theme="1" tint="0.499984740745262"/>
      </top>
      <bottom/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0" tint="-0.14999847407452621"/>
      </top>
      <bottom style="dashed">
        <color theme="0" tint="-0.14999847407452621"/>
      </bottom>
      <diagonal/>
    </border>
    <border>
      <left style="dashed">
        <color theme="1" tint="0.499984740745262"/>
      </left>
      <right style="thin">
        <color indexed="64"/>
      </right>
      <top/>
      <bottom style="dashed">
        <color theme="0" tint="-0.14999847407452621"/>
      </bottom>
      <diagonal/>
    </border>
    <border>
      <left style="dashed">
        <color theme="1" tint="0.499984740745262"/>
      </left>
      <right style="dashed">
        <color theme="1" tint="0.499984740745262"/>
      </right>
      <top/>
      <bottom style="dashed">
        <color theme="0" tint="-0.14999847407452621"/>
      </bottom>
      <diagonal/>
    </border>
    <border>
      <left/>
      <right/>
      <top/>
      <bottom style="dashed">
        <color theme="1" tint="0.499984740745262"/>
      </bottom>
      <diagonal/>
    </border>
    <border>
      <left style="dashed">
        <color theme="1" tint="0.499984740745262"/>
      </left>
      <right style="dashed">
        <color theme="1" tint="0.499984740745262"/>
      </right>
      <top style="thin">
        <color indexed="64"/>
      </top>
      <bottom/>
      <diagonal/>
    </border>
    <border>
      <left/>
      <right style="dashed">
        <color theme="1" tint="0.499984740745262"/>
      </right>
      <top style="thin">
        <color indexed="64"/>
      </top>
      <bottom/>
      <diagonal/>
    </border>
    <border>
      <left/>
      <right style="dashed">
        <color theme="1" tint="0.499984740745262"/>
      </right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dashed">
        <color theme="1" tint="0.499984740745262"/>
      </left>
      <right style="dashed">
        <color theme="1" tint="0.499984740745262"/>
      </right>
      <top/>
      <bottom style="thin">
        <color indexed="64"/>
      </bottom>
      <diagonal/>
    </border>
    <border>
      <left/>
      <right style="dashed">
        <color theme="1" tint="0.499984740745262"/>
      </right>
      <top/>
      <bottom style="thin">
        <color indexed="64"/>
      </bottom>
      <diagonal/>
    </border>
    <border>
      <left style="thin">
        <color theme="1"/>
      </left>
      <right style="dashed">
        <color theme="1" tint="0.499984740745262"/>
      </right>
      <top style="dashed">
        <color theme="0" tint="-0.14999847407452621"/>
      </top>
      <bottom style="thin">
        <color indexed="64"/>
      </bottom>
      <diagonal/>
    </border>
    <border>
      <left/>
      <right style="thin">
        <color theme="1"/>
      </right>
      <top style="dashed">
        <color theme="0" tint="-0.14999847407452621"/>
      </top>
      <bottom style="dashed">
        <color theme="0" tint="-0.14999847407452621"/>
      </bottom>
      <diagonal/>
    </border>
    <border>
      <left/>
      <right style="dashed">
        <color theme="1" tint="0.499984740745262"/>
      </right>
      <top style="dashed">
        <color theme="0" tint="-0.14999847407452621"/>
      </top>
      <bottom style="dashed">
        <color theme="0" tint="-0.14999847407452621"/>
      </bottom>
      <diagonal/>
    </border>
    <border>
      <left style="thin">
        <color theme="1"/>
      </left>
      <right style="dashed">
        <color theme="1" tint="0.499984740745262"/>
      </right>
      <top style="dashed">
        <color theme="0" tint="-0.14999847407452621"/>
      </top>
      <bottom/>
      <diagonal/>
    </border>
    <border>
      <left/>
      <right style="dashed">
        <color theme="1" tint="0.499984740745262"/>
      </right>
      <top style="dashed">
        <color theme="0" tint="-0.14999847407452621"/>
      </top>
      <bottom/>
      <diagonal/>
    </border>
    <border>
      <left/>
      <right style="thin">
        <color theme="1"/>
      </right>
      <top style="thin">
        <color indexed="64"/>
      </top>
      <bottom style="dashed">
        <color theme="0" tint="-0.14999847407452621"/>
      </bottom>
      <diagonal/>
    </border>
    <border>
      <left style="dashed">
        <color theme="1" tint="0.499984740745262"/>
      </left>
      <right style="dashed">
        <color theme="1" tint="0.499984740745262"/>
      </right>
      <top style="thin">
        <color indexed="64"/>
      </top>
      <bottom style="dashed">
        <color theme="0" tint="-0.14999847407452621"/>
      </bottom>
      <diagonal/>
    </border>
    <border>
      <left style="thin">
        <color theme="1"/>
      </left>
      <right style="dashed">
        <color theme="1" tint="0.499984740745262"/>
      </right>
      <top style="thin">
        <color indexed="64"/>
      </top>
      <bottom/>
      <diagonal/>
    </border>
    <border>
      <left style="dashed">
        <color theme="1" tint="0.499984740745262"/>
      </left>
      <right/>
      <top/>
      <bottom style="thin">
        <color indexed="64"/>
      </bottom>
      <diagonal/>
    </border>
    <border>
      <left style="thin">
        <color theme="1"/>
      </left>
      <right style="dashed">
        <color theme="1" tint="0.499984740745262"/>
      </right>
      <top/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theme="1" tint="0.499984740745262"/>
      </right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theme="1" tint="0.499984740745262"/>
      </right>
      <top/>
      <bottom style="dashed">
        <color theme="0" tint="-0.14999847407452621"/>
      </bottom>
      <diagonal/>
    </border>
    <border>
      <left/>
      <right style="dashed">
        <color theme="1" tint="0.499984740745262"/>
      </right>
      <top style="dashed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dashed">
        <color theme="0" tint="-0.24994659260841701"/>
      </bottom>
      <diagonal/>
    </border>
    <border>
      <left/>
      <right/>
      <top/>
      <bottom style="dashed">
        <color theme="0" tint="-0.24994659260841701"/>
      </bottom>
      <diagonal/>
    </border>
    <border>
      <left/>
      <right style="thin">
        <color indexed="64"/>
      </right>
      <top/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thin">
        <color indexed="64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 style="dashed">
        <color theme="0" tint="-0.14999847407452621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194">
    <xf numFmtId="0" fontId="0" fillId="0" borderId="0" xfId="0"/>
    <xf numFmtId="0" fontId="1" fillId="0" borderId="0" xfId="0" applyFont="1"/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Border="1" applyAlignment="1">
      <alignment vertical="center" wrapText="1"/>
    </xf>
    <xf numFmtId="0" fontId="6" fillId="2" borderId="0" xfId="3" applyFont="1" applyFill="1" applyBorder="1" applyAlignment="1" applyProtection="1"/>
    <xf numFmtId="0" fontId="3" fillId="0" borderId="0" xfId="3" applyFont="1" applyFill="1" applyBorder="1" applyAlignment="1" applyProtection="1">
      <alignment vertical="center" wrapText="1"/>
    </xf>
    <xf numFmtId="0" fontId="3" fillId="0" borderId="0" xfId="1" applyFont="1" applyFill="1" applyBorder="1" applyAlignment="1">
      <alignment horizontal="center" vertical="center"/>
    </xf>
    <xf numFmtId="0" fontId="7" fillId="0" borderId="0" xfId="3" applyFont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</xf>
    <xf numFmtId="0" fontId="9" fillId="2" borderId="0" xfId="3" applyFont="1" applyFill="1" applyBorder="1" applyAlignment="1" applyProtection="1">
      <alignment vertical="center"/>
    </xf>
    <xf numFmtId="0" fontId="9" fillId="2" borderId="4" xfId="3" applyFont="1" applyFill="1" applyBorder="1" applyAlignment="1" applyProtection="1">
      <alignment vertical="center"/>
    </xf>
    <xf numFmtId="0" fontId="0" fillId="0" borderId="0" xfId="0" applyBorder="1"/>
    <xf numFmtId="0" fontId="10" fillId="0" borderId="11" xfId="0" applyFont="1" applyBorder="1"/>
    <xf numFmtId="0" fontId="9" fillId="0" borderId="8" xfId="0" applyFont="1" applyBorder="1"/>
    <xf numFmtId="0" fontId="1" fillId="0" borderId="0" xfId="0" applyFont="1" applyBorder="1"/>
    <xf numFmtId="0" fontId="10" fillId="0" borderId="1" xfId="0" applyFont="1" applyBorder="1"/>
    <xf numFmtId="0" fontId="11" fillId="0" borderId="14" xfId="0" applyFont="1" applyBorder="1"/>
    <xf numFmtId="0" fontId="10" fillId="0" borderId="0" xfId="0" applyFont="1" applyBorder="1"/>
    <xf numFmtId="0" fontId="10" fillId="0" borderId="3" xfId="0" applyFont="1" applyBorder="1"/>
    <xf numFmtId="2" fontId="1" fillId="0" borderId="0" xfId="0" applyNumberFormat="1" applyFont="1"/>
    <xf numFmtId="0" fontId="11" fillId="0" borderId="15" xfId="0" applyFont="1" applyBorder="1" applyAlignment="1">
      <alignment horizontal="center"/>
    </xf>
    <xf numFmtId="164" fontId="11" fillId="0" borderId="16" xfId="0" applyNumberFormat="1" applyFont="1" applyBorder="1"/>
    <xf numFmtId="2" fontId="11" fillId="0" borderId="17" xfId="0" applyNumberFormat="1" applyFont="1" applyBorder="1"/>
    <xf numFmtId="0" fontId="11" fillId="0" borderId="16" xfId="0" applyFont="1" applyBorder="1"/>
    <xf numFmtId="2" fontId="1" fillId="0" borderId="18" xfId="0" applyNumberFormat="1" applyFont="1" applyBorder="1"/>
    <xf numFmtId="2" fontId="11" fillId="0" borderId="19" xfId="0" applyNumberFormat="1" applyFont="1" applyBorder="1" applyAlignment="1">
      <alignment horizontal="center"/>
    </xf>
    <xf numFmtId="2" fontId="11" fillId="0" borderId="19" xfId="0" applyNumberFormat="1" applyFont="1" applyBorder="1"/>
    <xf numFmtId="0" fontId="11" fillId="0" borderId="20" xfId="0" applyFont="1" applyBorder="1" applyAlignment="1">
      <alignment horizontal="center"/>
    </xf>
    <xf numFmtId="164" fontId="11" fillId="0" borderId="21" xfId="0" applyNumberFormat="1" applyFont="1" applyBorder="1"/>
    <xf numFmtId="2" fontId="11" fillId="0" borderId="21" xfId="0" applyNumberFormat="1" applyFont="1" applyBorder="1"/>
    <xf numFmtId="0" fontId="1" fillId="0" borderId="22" xfId="0" applyFont="1" applyBorder="1"/>
    <xf numFmtId="0" fontId="11" fillId="2" borderId="7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11" fillId="0" borderId="0" xfId="0" applyFont="1" applyBorder="1" applyAlignment="1">
      <alignment horizontal="right" vertical="center" textRotation="90"/>
    </xf>
    <xf numFmtId="164" fontId="10" fillId="0" borderId="0" xfId="0" applyNumberFormat="1" applyFont="1" applyBorder="1"/>
    <xf numFmtId="2" fontId="10" fillId="0" borderId="0" xfId="0" applyNumberFormat="1" applyFont="1" applyBorder="1"/>
    <xf numFmtId="164" fontId="10" fillId="0" borderId="1" xfId="0" applyNumberFormat="1" applyFont="1" applyBorder="1"/>
    <xf numFmtId="2" fontId="10" fillId="3" borderId="1" xfId="0" applyNumberFormat="1" applyFont="1" applyFill="1" applyBorder="1"/>
    <xf numFmtId="0" fontId="10" fillId="0" borderId="25" xfId="0" applyFont="1" applyBorder="1"/>
    <xf numFmtId="2" fontId="11" fillId="0" borderId="26" xfId="0" applyNumberFormat="1" applyFont="1" applyBorder="1"/>
    <xf numFmtId="2" fontId="11" fillId="0" borderId="27" xfId="0" applyNumberFormat="1" applyFont="1" applyBorder="1"/>
    <xf numFmtId="2" fontId="11" fillId="0" borderId="27" xfId="0" applyNumberFormat="1" applyFont="1" applyBorder="1" applyAlignment="1">
      <alignment vertical="center"/>
    </xf>
    <xf numFmtId="1" fontId="11" fillId="0" borderId="27" xfId="0" applyNumberFormat="1" applyFont="1" applyBorder="1"/>
    <xf numFmtId="0" fontId="11" fillId="0" borderId="28" xfId="0" applyFont="1" applyBorder="1"/>
    <xf numFmtId="0" fontId="11" fillId="0" borderId="27" xfId="0" applyFont="1" applyBorder="1"/>
    <xf numFmtId="0" fontId="11" fillId="3" borderId="27" xfId="0" applyFont="1" applyFill="1" applyBorder="1"/>
    <xf numFmtId="0" fontId="11" fillId="3" borderId="29" xfId="0" applyFont="1" applyFill="1" applyBorder="1"/>
    <xf numFmtId="2" fontId="11" fillId="0" borderId="30" xfId="0" applyNumberFormat="1" applyFont="1" applyBorder="1"/>
    <xf numFmtId="2" fontId="11" fillId="0" borderId="19" xfId="0" applyNumberFormat="1" applyFont="1" applyBorder="1" applyAlignment="1">
      <alignment vertical="center"/>
    </xf>
    <xf numFmtId="1" fontId="11" fillId="0" borderId="19" xfId="0" applyNumberFormat="1" applyFont="1" applyBorder="1"/>
    <xf numFmtId="0" fontId="11" fillId="0" borderId="31" xfId="0" applyFont="1" applyBorder="1"/>
    <xf numFmtId="0" fontId="11" fillId="0" borderId="19" xfId="0" applyFont="1" applyBorder="1"/>
    <xf numFmtId="0" fontId="11" fillId="3" borderId="19" xfId="0" applyFont="1" applyFill="1" applyBorder="1"/>
    <xf numFmtId="0" fontId="11" fillId="3" borderId="32" xfId="0" applyFont="1" applyFill="1" applyBorder="1"/>
    <xf numFmtId="2" fontId="11" fillId="0" borderId="1" xfId="0" applyNumberFormat="1" applyFont="1" applyBorder="1"/>
    <xf numFmtId="2" fontId="11" fillId="0" borderId="17" xfId="0" applyNumberFormat="1" applyFont="1" applyBorder="1" applyAlignment="1">
      <alignment vertical="center"/>
    </xf>
    <xf numFmtId="1" fontId="11" fillId="0" borderId="17" xfId="0" applyNumberFormat="1" applyFont="1" applyBorder="1"/>
    <xf numFmtId="1" fontId="12" fillId="0" borderId="19" xfId="0" applyNumberFormat="1" applyFont="1" applyBorder="1"/>
    <xf numFmtId="0" fontId="11" fillId="0" borderId="17" xfId="0" applyFont="1" applyBorder="1"/>
    <xf numFmtId="0" fontId="11" fillId="0" borderId="33" xfId="0" applyFont="1" applyBorder="1"/>
    <xf numFmtId="0" fontId="11" fillId="0" borderId="25" xfId="0" applyFont="1" applyBorder="1"/>
    <xf numFmtId="0" fontId="11" fillId="3" borderId="17" xfId="0" applyFont="1" applyFill="1" applyBorder="1"/>
    <xf numFmtId="0" fontId="1" fillId="0" borderId="18" xfId="0" applyFont="1" applyBorder="1"/>
    <xf numFmtId="0" fontId="11" fillId="0" borderId="34" xfId="0" applyFont="1" applyBorder="1"/>
    <xf numFmtId="2" fontId="11" fillId="0" borderId="35" xfId="0" applyNumberFormat="1" applyFont="1" applyBorder="1"/>
    <xf numFmtId="2" fontId="11" fillId="0" borderId="35" xfId="0" applyNumberFormat="1" applyFont="1" applyBorder="1" applyAlignment="1">
      <alignment vertical="center"/>
    </xf>
    <xf numFmtId="1" fontId="11" fillId="0" borderId="35" xfId="0" applyNumberFormat="1" applyFont="1" applyBorder="1"/>
    <xf numFmtId="0" fontId="11" fillId="0" borderId="24" xfId="0" applyFont="1" applyBorder="1"/>
    <xf numFmtId="0" fontId="11" fillId="0" borderId="23" xfId="0" applyFont="1" applyBorder="1"/>
    <xf numFmtId="0" fontId="11" fillId="3" borderId="23" xfId="0" applyFont="1" applyFill="1" applyBorder="1"/>
    <xf numFmtId="0" fontId="11" fillId="3" borderId="36" xfId="0" applyFont="1" applyFill="1" applyBorder="1"/>
    <xf numFmtId="0" fontId="8" fillId="2" borderId="2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3" fillId="3" borderId="26" xfId="0" applyNumberFormat="1" applyFont="1" applyFill="1" applyBorder="1" applyAlignment="1"/>
    <xf numFmtId="0" fontId="11" fillId="3" borderId="12" xfId="0" applyFont="1" applyFill="1" applyBorder="1" applyAlignment="1">
      <alignment wrapText="1"/>
    </xf>
    <xf numFmtId="165" fontId="3" fillId="3" borderId="1" xfId="0" applyNumberFormat="1" applyFont="1" applyFill="1" applyBorder="1" applyAlignment="1"/>
    <xf numFmtId="0" fontId="11" fillId="3" borderId="0" xfId="0" applyFont="1" applyFill="1" applyBorder="1" applyAlignment="1"/>
    <xf numFmtId="0" fontId="11" fillId="0" borderId="0" xfId="1" applyFont="1" applyFill="1" applyAlignment="1">
      <alignment horizontal="center" vertical="center"/>
    </xf>
    <xf numFmtId="166" fontId="11" fillId="3" borderId="0" xfId="1" applyNumberFormat="1" applyFont="1" applyFill="1" applyBorder="1" applyAlignment="1" applyProtection="1">
      <alignment horizontal="left" vertical="center"/>
    </xf>
    <xf numFmtId="0" fontId="8" fillId="3" borderId="0" xfId="1" applyFont="1" applyFill="1" applyBorder="1" applyAlignment="1" applyProtection="1">
      <alignment vertical="center"/>
    </xf>
    <xf numFmtId="0" fontId="11" fillId="3" borderId="0" xfId="1" applyFont="1" applyFill="1" applyBorder="1" applyAlignment="1">
      <alignment vertical="center"/>
    </xf>
    <xf numFmtId="166" fontId="11" fillId="3" borderId="0" xfId="1" applyNumberFormat="1" applyFont="1" applyFill="1" applyBorder="1" applyAlignment="1" applyProtection="1">
      <alignment vertical="center"/>
    </xf>
    <xf numFmtId="0" fontId="11" fillId="3" borderId="0" xfId="1" applyFont="1" applyFill="1" applyBorder="1" applyAlignment="1" applyProtection="1">
      <alignment vertical="center"/>
    </xf>
    <xf numFmtId="0" fontId="8" fillId="3" borderId="1" xfId="1" applyFont="1" applyFill="1" applyBorder="1" applyAlignment="1" applyProtection="1">
      <alignment vertical="center"/>
    </xf>
    <xf numFmtId="0" fontId="8" fillId="3" borderId="0" xfId="1" applyFont="1" applyFill="1" applyBorder="1" applyAlignment="1" applyProtection="1">
      <alignment horizontal="left" vertical="center"/>
    </xf>
    <xf numFmtId="0" fontId="8" fillId="3" borderId="0" xfId="1" applyFont="1" applyFill="1" applyBorder="1" applyAlignment="1" applyProtection="1">
      <alignment vertical="center" wrapText="1"/>
    </xf>
    <xf numFmtId="0" fontId="8" fillId="3" borderId="42" xfId="1" applyFont="1" applyFill="1" applyBorder="1" applyAlignment="1" applyProtection="1">
      <alignment vertical="center"/>
    </xf>
    <xf numFmtId="0" fontId="8" fillId="3" borderId="8" xfId="1" applyFont="1" applyFill="1" applyBorder="1" applyAlignment="1" applyProtection="1">
      <alignment vertical="center"/>
    </xf>
    <xf numFmtId="0" fontId="11" fillId="3" borderId="8" xfId="1" applyFont="1" applyFill="1" applyBorder="1" applyAlignment="1" applyProtection="1">
      <alignment vertical="center"/>
    </xf>
    <xf numFmtId="0" fontId="13" fillId="0" borderId="0" xfId="2" applyFont="1" applyBorder="1" applyAlignment="1">
      <alignment vertical="center" wrapText="1"/>
    </xf>
    <xf numFmtId="0" fontId="14" fillId="0" borderId="0" xfId="2" applyFont="1" applyBorder="1" applyAlignment="1">
      <alignment vertical="center" wrapText="1"/>
    </xf>
    <xf numFmtId="0" fontId="4" fillId="0" borderId="0" xfId="2" applyFont="1" applyBorder="1" applyAlignment="1" applyProtection="1">
      <alignment vertical="center" wrapText="1"/>
    </xf>
    <xf numFmtId="0" fontId="6" fillId="3" borderId="0" xfId="3" applyFont="1" applyFill="1" applyBorder="1" applyAlignment="1" applyProtection="1">
      <alignment horizontal="center"/>
    </xf>
    <xf numFmtId="0" fontId="8" fillId="3" borderId="8" xfId="1" applyFont="1" applyFill="1" applyBorder="1" applyAlignment="1" applyProtection="1">
      <alignment horizontal="left" vertical="center"/>
    </xf>
    <xf numFmtId="0" fontId="8" fillId="3" borderId="3" xfId="1" applyFont="1" applyFill="1" applyBorder="1" applyAlignment="1" applyProtection="1">
      <alignment horizontal="left" vertical="center" wrapText="1"/>
    </xf>
    <xf numFmtId="0" fontId="8" fillId="3" borderId="0" xfId="1" applyFont="1" applyFill="1" applyBorder="1" applyAlignment="1" applyProtection="1">
      <alignment horizontal="left" vertical="center" wrapText="1"/>
    </xf>
    <xf numFmtId="0" fontId="14" fillId="0" borderId="6" xfId="5" applyFont="1" applyFill="1" applyBorder="1" applyAlignment="1" applyProtection="1">
      <protection locked="0"/>
    </xf>
    <xf numFmtId="0" fontId="16" fillId="0" borderId="47" xfId="5" applyFont="1" applyFill="1" applyBorder="1" applyAlignment="1" applyProtection="1">
      <protection locked="0"/>
    </xf>
    <xf numFmtId="0" fontId="3" fillId="3" borderId="47" xfId="5" applyFont="1" applyFill="1" applyBorder="1" applyAlignment="1" applyProtection="1">
      <protection locked="0"/>
    </xf>
    <xf numFmtId="0" fontId="3" fillId="0" borderId="47" xfId="5" applyFont="1" applyFill="1" applyBorder="1" applyAlignment="1" applyProtection="1">
      <protection locked="0"/>
    </xf>
    <xf numFmtId="0" fontId="17" fillId="0" borderId="48" xfId="5" applyFont="1" applyFill="1" applyBorder="1" applyAlignment="1" applyProtection="1">
      <protection locked="0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/>
    <xf numFmtId="0" fontId="11" fillId="2" borderId="24" xfId="0" applyFont="1" applyFill="1" applyBorder="1" applyAlignment="1">
      <alignment horizontal="center"/>
    </xf>
    <xf numFmtId="0" fontId="8" fillId="3" borderId="43" xfId="1" applyFont="1" applyFill="1" applyBorder="1" applyAlignment="1" applyProtection="1">
      <alignment vertical="center"/>
    </xf>
    <xf numFmtId="0" fontId="8" fillId="3" borderId="3" xfId="1" applyFont="1" applyFill="1" applyBorder="1" applyAlignment="1" applyProtection="1">
      <alignment vertical="center" wrapText="1"/>
    </xf>
    <xf numFmtId="0" fontId="11" fillId="3" borderId="0" xfId="6" applyFont="1" applyFill="1" applyBorder="1" applyAlignment="1" applyProtection="1">
      <protection locked="0"/>
    </xf>
    <xf numFmtId="0" fontId="3" fillId="0" borderId="0" xfId="5" applyFont="1" applyFill="1" applyBorder="1" applyAlignment="1" applyProtection="1">
      <alignment vertical="center"/>
      <protection locked="0"/>
    </xf>
    <xf numFmtId="2" fontId="11" fillId="3" borderId="49" xfId="0" applyNumberFormat="1" applyFont="1" applyFill="1" applyBorder="1"/>
    <xf numFmtId="2" fontId="11" fillId="0" borderId="31" xfId="0" applyNumberFormat="1" applyFont="1" applyBorder="1"/>
    <xf numFmtId="0" fontId="11" fillId="0" borderId="50" xfId="0" applyFont="1" applyBorder="1" applyAlignment="1"/>
    <xf numFmtId="0" fontId="10" fillId="0" borderId="2" xfId="0" applyFont="1" applyBorder="1"/>
    <xf numFmtId="0" fontId="11" fillId="0" borderId="0" xfId="0" applyFont="1" applyBorder="1" applyAlignment="1"/>
    <xf numFmtId="0" fontId="11" fillId="0" borderId="0" xfId="0" applyFont="1" applyBorder="1"/>
    <xf numFmtId="0" fontId="9" fillId="0" borderId="9" xfId="0" applyFont="1" applyBorder="1"/>
    <xf numFmtId="0" fontId="11" fillId="0" borderId="60" xfId="0" applyFont="1" applyBorder="1" applyAlignment="1">
      <alignment horizontal="center"/>
    </xf>
    <xf numFmtId="0" fontId="10" fillId="0" borderId="0" xfId="0" applyFont="1" applyBorder="1" applyAlignment="1"/>
    <xf numFmtId="0" fontId="11" fillId="0" borderId="12" xfId="0" applyFont="1" applyBorder="1" applyAlignment="1">
      <alignment horizontal="left"/>
    </xf>
    <xf numFmtId="0" fontId="11" fillId="0" borderId="12" xfId="0" applyFont="1" applyBorder="1"/>
    <xf numFmtId="0" fontId="10" fillId="0" borderId="46" xfId="0" applyFont="1" applyBorder="1"/>
    <xf numFmtId="0" fontId="10" fillId="0" borderId="13" xfId="0" applyFont="1" applyBorder="1"/>
    <xf numFmtId="0" fontId="19" fillId="2" borderId="61" xfId="3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5" fillId="0" borderId="44" xfId="2" applyFont="1" applyBorder="1" applyAlignment="1">
      <alignment horizontal="left" vertical="center" wrapText="1"/>
    </xf>
    <xf numFmtId="0" fontId="15" fillId="0" borderId="10" xfId="2" applyFont="1" applyBorder="1" applyAlignment="1">
      <alignment horizontal="left" vertical="center" wrapText="1"/>
    </xf>
    <xf numFmtId="0" fontId="15" fillId="0" borderId="45" xfId="2" applyFont="1" applyBorder="1" applyAlignment="1">
      <alignment horizontal="left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left" wrapText="1"/>
    </xf>
    <xf numFmtId="0" fontId="11" fillId="3" borderId="41" xfId="0" applyFont="1" applyFill="1" applyBorder="1" applyAlignment="1">
      <alignment horizontal="left"/>
    </xf>
    <xf numFmtId="0" fontId="11" fillId="3" borderId="12" xfId="0" applyFont="1" applyFill="1" applyBorder="1" applyAlignment="1">
      <alignment horizontal="left"/>
    </xf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/>
    <xf numFmtId="0" fontId="15" fillId="0" borderId="9" xfId="2" applyFont="1" applyBorder="1" applyAlignment="1">
      <alignment horizontal="left" vertical="center" wrapText="1"/>
    </xf>
    <xf numFmtId="0" fontId="15" fillId="0" borderId="8" xfId="2" applyFont="1" applyBorder="1" applyAlignment="1">
      <alignment horizontal="left" vertical="center" wrapText="1"/>
    </xf>
    <xf numFmtId="0" fontId="15" fillId="0" borderId="7" xfId="2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42" xfId="0" applyFont="1" applyBorder="1" applyAlignment="1">
      <alignment horizontal="left"/>
    </xf>
    <xf numFmtId="0" fontId="18" fillId="3" borderId="0" xfId="0" applyFont="1" applyFill="1" applyBorder="1" applyAlignment="1" applyProtection="1">
      <alignment vertical="center"/>
    </xf>
    <xf numFmtId="0" fontId="17" fillId="3" borderId="0" xfId="0" applyFont="1" applyFill="1" applyBorder="1" applyAlignment="1" applyProtection="1">
      <alignment vertical="center"/>
    </xf>
    <xf numFmtId="0" fontId="11" fillId="0" borderId="3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/>
    <xf numFmtId="0" fontId="11" fillId="0" borderId="57" xfId="0" applyFont="1" applyBorder="1" applyAlignment="1">
      <alignment horizontal="left"/>
    </xf>
    <xf numFmtId="0" fontId="11" fillId="0" borderId="58" xfId="0" applyFont="1" applyBorder="1" applyAlignment="1">
      <alignment horizontal="left"/>
    </xf>
    <xf numFmtId="0" fontId="11" fillId="0" borderId="59" xfId="0" applyFont="1" applyBorder="1" applyAlignment="1">
      <alignment horizontal="left"/>
    </xf>
    <xf numFmtId="0" fontId="11" fillId="0" borderId="0" xfId="0" applyFont="1" applyBorder="1" applyAlignment="1">
      <alignment vertical="center" textRotation="90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2" fontId="9" fillId="0" borderId="46" xfId="0" applyNumberFormat="1" applyFont="1" applyBorder="1" applyAlignment="1">
      <alignment horizontal="justify" vertical="top"/>
    </xf>
    <xf numFmtId="2" fontId="9" fillId="0" borderId="0" xfId="0" applyNumberFormat="1" applyFont="1" applyBorder="1" applyAlignment="1">
      <alignment horizontal="justify" vertical="top"/>
    </xf>
    <xf numFmtId="2" fontId="9" fillId="0" borderId="2" xfId="0" applyNumberFormat="1" applyFont="1" applyBorder="1" applyAlignment="1">
      <alignment horizontal="justify" vertical="top"/>
    </xf>
    <xf numFmtId="2" fontId="9" fillId="0" borderId="62" xfId="0" applyNumberFormat="1" applyFont="1" applyBorder="1" applyAlignment="1">
      <alignment horizontal="justify" vertical="top"/>
    </xf>
    <xf numFmtId="2" fontId="9" fillId="0" borderId="61" xfId="0" applyNumberFormat="1" applyFont="1" applyBorder="1" applyAlignment="1">
      <alignment horizontal="justify" vertical="top"/>
    </xf>
    <xf numFmtId="2" fontId="9" fillId="0" borderId="63" xfId="0" applyNumberFormat="1" applyFont="1" applyBorder="1" applyAlignment="1">
      <alignment horizontal="justify" vertical="top"/>
    </xf>
    <xf numFmtId="166" fontId="11" fillId="3" borderId="0" xfId="6" applyNumberFormat="1" applyFont="1" applyFill="1" applyBorder="1" applyAlignment="1" applyProtection="1">
      <alignment horizontal="center" vertical="center" wrapText="1"/>
    </xf>
    <xf numFmtId="0" fontId="3" fillId="3" borderId="0" xfId="6" applyFont="1" applyFill="1" applyBorder="1" applyAlignment="1" applyProtection="1">
      <alignment horizontal="center" vertical="center" wrapText="1"/>
    </xf>
    <xf numFmtId="0" fontId="10" fillId="0" borderId="9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1" fillId="0" borderId="51" xfId="0" applyFont="1" applyBorder="1" applyAlignment="1">
      <alignment horizontal="left"/>
    </xf>
    <xf numFmtId="0" fontId="11" fillId="0" borderId="52" xfId="0" applyFont="1" applyBorder="1" applyAlignment="1">
      <alignment horizontal="left"/>
    </xf>
    <xf numFmtId="0" fontId="11" fillId="0" borderId="53" xfId="0" applyFont="1" applyBorder="1" applyAlignment="1">
      <alignment horizontal="left"/>
    </xf>
    <xf numFmtId="0" fontId="11" fillId="0" borderId="54" xfId="0" applyFont="1" applyBorder="1" applyAlignment="1">
      <alignment horizontal="left"/>
    </xf>
    <xf numFmtId="0" fontId="11" fillId="0" borderId="55" xfId="0" applyFont="1" applyBorder="1" applyAlignment="1">
      <alignment horizontal="left"/>
    </xf>
    <xf numFmtId="0" fontId="11" fillId="0" borderId="56" xfId="0" applyFont="1" applyBorder="1" applyAlignment="1">
      <alignment horizontal="left"/>
    </xf>
  </cellXfs>
  <cellStyles count="7">
    <cellStyle name="Normal" xfId="0" builtinId="0"/>
    <cellStyle name="Normal 2 2 2 5 2" xfId="4"/>
    <cellStyle name="Normal 2 3 3" xfId="3"/>
    <cellStyle name="Normal 2 4" xfId="6"/>
    <cellStyle name="Normal 3 2" xfId="5"/>
    <cellStyle name="Normal 5 6" xfId="2"/>
    <cellStyle name="Normal_Grad. Lim. Auto 1-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carga vs deformacion</c:v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7928925288878266"/>
                  <c:y val="1.835408657516456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'formato informe placa'!$I$15:$I$21</c:f>
            </c:numRef>
          </c:xVal>
          <c:yVal>
            <c:numRef>
              <c:f>'formato informe placa'!$H$15:$H$21</c:f>
              <c:numCache>
                <c:formatCode>0.00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AEA-4BB3-81E4-ECD9D5915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793152"/>
        <c:axId val="97794688"/>
      </c:scatterChart>
      <c:valAx>
        <c:axId val="97793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alpha val="50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accent1">
                  <a:alpha val="25000"/>
                </a:schemeClr>
              </a:solidFill>
            </a:ln>
            <a:effectLst/>
          </c:spPr>
        </c:minorGridlines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CO"/>
          </a:p>
        </c:txPr>
        <c:crossAx val="97794688"/>
        <c:crosses val="autoZero"/>
        <c:crossBetween val="midCat"/>
      </c:valAx>
      <c:valAx>
        <c:axId val="97794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alpha val="50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accent1">
                  <a:alpha val="25000"/>
                </a:schemeClr>
              </a:solidFill>
            </a:ln>
            <a:effectLst/>
          </c:spPr>
        </c:minorGridlines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1">
                <a:alpha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CO"/>
          </a:p>
        </c:txPr>
        <c:crossAx val="97793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22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76201</xdr:colOff>
      <xdr:row>22</xdr:row>
      <xdr:rowOff>38100</xdr:rowOff>
    </xdr:from>
    <xdr:to>
      <xdr:col>9</xdr:col>
      <xdr:colOff>9525</xdr:colOff>
      <xdr:row>32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A43B9A-5476-4240-A260-E54BCED43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247650</xdr:colOff>
      <xdr:row>0</xdr:row>
      <xdr:rowOff>152400</xdr:rowOff>
    </xdr:from>
    <xdr:to>
      <xdr:col>1</xdr:col>
      <xdr:colOff>373062</xdr:colOff>
      <xdr:row>4</xdr:row>
      <xdr:rowOff>24065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152400"/>
          <a:ext cx="725487" cy="719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showGridLines="0" tabSelected="1" view="pageBreakPreview" topLeftCell="A37" zoomScaleNormal="100" zoomScaleSheetLayoutView="100" workbookViewId="0">
      <selection activeCell="C1" sqref="C1:K3"/>
    </sheetView>
  </sheetViews>
  <sheetFormatPr baseColWidth="10" defaultRowHeight="15" x14ac:dyDescent="0.25"/>
  <cols>
    <col min="1" max="1" width="9" style="1" customWidth="1"/>
    <col min="2" max="2" width="9.28515625" style="1" customWidth="1"/>
    <col min="3" max="5" width="8.140625" style="1" customWidth="1"/>
    <col min="6" max="6" width="8.42578125" style="1" customWidth="1"/>
    <col min="7" max="7" width="8.140625" style="1" customWidth="1"/>
    <col min="8" max="8" width="9.7109375" style="1" customWidth="1"/>
    <col min="9" max="9" width="8" style="1" customWidth="1"/>
    <col min="10" max="10" width="10.140625" style="1" customWidth="1"/>
    <col min="11" max="11" width="8.140625" style="1" customWidth="1"/>
    <col min="12" max="12" width="5.85546875" style="1" hidden="1" customWidth="1"/>
    <col min="13" max="15" width="11.42578125" style="1"/>
    <col min="16" max="17" width="0" style="1" hidden="1" customWidth="1"/>
    <col min="18" max="16384" width="11.42578125" style="1"/>
  </cols>
  <sheetData>
    <row r="1" spans="1:17" x14ac:dyDescent="0.25">
      <c r="A1" s="132"/>
      <c r="B1" s="133"/>
      <c r="C1" s="128" t="s">
        <v>34</v>
      </c>
      <c r="D1" s="128"/>
      <c r="E1" s="128"/>
      <c r="F1" s="128"/>
      <c r="G1" s="128"/>
      <c r="H1" s="128"/>
      <c r="I1" s="128"/>
      <c r="J1" s="128"/>
      <c r="K1" s="129"/>
    </row>
    <row r="2" spans="1:17" ht="15" customHeight="1" x14ac:dyDescent="0.25">
      <c r="A2" s="134"/>
      <c r="B2" s="135"/>
      <c r="C2" s="130"/>
      <c r="D2" s="130"/>
      <c r="E2" s="130"/>
      <c r="F2" s="130"/>
      <c r="G2" s="130"/>
      <c r="H2" s="130"/>
      <c r="I2" s="130"/>
      <c r="J2" s="130"/>
      <c r="K2" s="131"/>
    </row>
    <row r="3" spans="1:17" s="2" customFormat="1" ht="21.75" customHeight="1" x14ac:dyDescent="0.25">
      <c r="A3" s="134"/>
      <c r="B3" s="135"/>
      <c r="C3" s="130"/>
      <c r="D3" s="130"/>
      <c r="E3" s="130"/>
      <c r="F3" s="130"/>
      <c r="G3" s="130"/>
      <c r="H3" s="130"/>
      <c r="I3" s="130"/>
      <c r="J3" s="130"/>
      <c r="K3" s="131"/>
      <c r="L3" s="93"/>
      <c r="M3" s="93"/>
      <c r="N3" s="93"/>
      <c r="O3" s="93"/>
      <c r="P3" s="93"/>
      <c r="Q3" s="93"/>
    </row>
    <row r="4" spans="1:17" s="2" customFormat="1" ht="15" customHeight="1" x14ac:dyDescent="0.25">
      <c r="A4" s="134"/>
      <c r="B4" s="135"/>
      <c r="C4" s="138" t="s">
        <v>22</v>
      </c>
      <c r="D4" s="139"/>
      <c r="E4" s="139"/>
      <c r="F4" s="139"/>
      <c r="G4" s="140"/>
      <c r="H4" s="158" t="s">
        <v>36</v>
      </c>
      <c r="I4" s="159"/>
      <c r="J4" s="159"/>
      <c r="K4" s="160"/>
      <c r="L4" s="92"/>
      <c r="M4" s="92"/>
      <c r="N4" s="92"/>
      <c r="O4" s="92"/>
      <c r="P4" s="92"/>
      <c r="Q4" s="92"/>
    </row>
    <row r="5" spans="1:17" s="2" customFormat="1" ht="15" customHeight="1" x14ac:dyDescent="0.25">
      <c r="A5" s="136"/>
      <c r="B5" s="137"/>
      <c r="C5" s="138" t="s">
        <v>35</v>
      </c>
      <c r="D5" s="139"/>
      <c r="E5" s="139"/>
      <c r="F5" s="139"/>
      <c r="G5" s="139"/>
      <c r="H5" s="139"/>
      <c r="I5" s="139"/>
      <c r="J5" s="139"/>
      <c r="K5" s="140"/>
      <c r="L5" s="92"/>
      <c r="M5" s="92"/>
      <c r="N5" s="92"/>
      <c r="O5" s="92"/>
      <c r="P5" s="92"/>
      <c r="Q5" s="92"/>
    </row>
    <row r="6" spans="1:17" s="80" customFormat="1" ht="15" customHeight="1" x14ac:dyDescent="0.2">
      <c r="A6" s="109"/>
      <c r="B6" s="90"/>
      <c r="C6" s="90"/>
      <c r="D6" s="91"/>
      <c r="E6" s="90"/>
      <c r="F6" s="96"/>
      <c r="G6" s="91"/>
      <c r="H6" s="91"/>
      <c r="I6" s="96"/>
      <c r="J6" s="90"/>
      <c r="K6" s="89"/>
      <c r="L6" s="99" t="s">
        <v>29</v>
      </c>
      <c r="M6" s="83"/>
      <c r="N6" s="83"/>
      <c r="O6" s="82"/>
      <c r="P6" s="82"/>
      <c r="Q6" s="85"/>
    </row>
    <row r="7" spans="1:17" s="80" customFormat="1" ht="15" customHeight="1" x14ac:dyDescent="0.2">
      <c r="A7" s="110"/>
      <c r="B7" s="88"/>
      <c r="C7" s="88"/>
      <c r="D7" s="83"/>
      <c r="G7" s="112" t="s">
        <v>20</v>
      </c>
      <c r="H7" s="164"/>
      <c r="I7" s="164"/>
      <c r="J7" s="164"/>
      <c r="K7" s="86"/>
      <c r="L7" s="100" t="s">
        <v>30</v>
      </c>
      <c r="M7" s="85"/>
      <c r="N7" s="85"/>
      <c r="O7" s="82"/>
      <c r="P7" s="82"/>
      <c r="Q7" s="84"/>
    </row>
    <row r="8" spans="1:17" s="80" customFormat="1" ht="15" customHeight="1" x14ac:dyDescent="0.2">
      <c r="A8" s="97"/>
      <c r="B8" s="98"/>
      <c r="C8" s="88"/>
      <c r="D8" s="83"/>
      <c r="E8" s="111"/>
      <c r="F8" s="111"/>
      <c r="H8" s="165" t="str">
        <f>IF(H7="",L11,CONCATENATE(L7," ",L8," ",L9," ", L10))</f>
        <v>Pagina xx de xx</v>
      </c>
      <c r="I8" s="165"/>
      <c r="J8" s="165"/>
      <c r="K8" s="86"/>
      <c r="L8" s="101">
        <v>0</v>
      </c>
      <c r="M8" s="83"/>
      <c r="N8" s="83"/>
      <c r="O8" s="82"/>
      <c r="P8" s="82"/>
      <c r="Q8" s="81"/>
    </row>
    <row r="9" spans="1:17" ht="15" customHeight="1" x14ac:dyDescent="0.25">
      <c r="A9" s="97"/>
      <c r="B9" s="98"/>
      <c r="C9" s="88"/>
      <c r="D9" s="83"/>
      <c r="E9" s="82"/>
      <c r="F9" s="87"/>
      <c r="G9" s="83"/>
      <c r="H9" s="83"/>
      <c r="I9" s="87"/>
      <c r="J9" s="82"/>
      <c r="K9" s="86"/>
      <c r="L9" s="102" t="s">
        <v>31</v>
      </c>
    </row>
    <row r="10" spans="1:17" ht="15" customHeight="1" x14ac:dyDescent="0.25">
      <c r="A10" s="161" t="s">
        <v>19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3"/>
      <c r="L10" s="102">
        <f>IF(K7=R7,Q8,"")</f>
        <v>0</v>
      </c>
    </row>
    <row r="11" spans="1:17" ht="15" customHeight="1" x14ac:dyDescent="0.25">
      <c r="A11" s="166" t="s">
        <v>18</v>
      </c>
      <c r="B11" s="167"/>
      <c r="C11" s="168"/>
      <c r="D11" s="168"/>
      <c r="F11" s="170" t="s">
        <v>23</v>
      </c>
      <c r="G11" s="170"/>
      <c r="H11" s="79"/>
      <c r="I11" s="169" t="s">
        <v>25</v>
      </c>
      <c r="J11" s="169"/>
      <c r="K11" s="78"/>
      <c r="L11" s="103" t="s">
        <v>32</v>
      </c>
    </row>
    <row r="12" spans="1:17" ht="15" customHeight="1" x14ac:dyDescent="0.25">
      <c r="A12" s="154" t="s">
        <v>17</v>
      </c>
      <c r="B12" s="155"/>
      <c r="C12" s="156"/>
      <c r="D12" s="156"/>
      <c r="F12" s="157" t="s">
        <v>24</v>
      </c>
      <c r="G12" s="157"/>
      <c r="H12" s="77"/>
      <c r="I12" s="153" t="s">
        <v>26</v>
      </c>
      <c r="J12" s="153"/>
      <c r="K12" s="76"/>
      <c r="L12" s="14"/>
      <c r="P12" s="1" t="s">
        <v>12</v>
      </c>
    </row>
    <row r="13" spans="1:17" ht="19.5" customHeight="1" x14ac:dyDescent="0.25">
      <c r="A13" s="146" t="s">
        <v>16</v>
      </c>
      <c r="B13" s="141" t="s">
        <v>15</v>
      </c>
      <c r="C13" s="148" t="s">
        <v>43</v>
      </c>
      <c r="D13" s="149"/>
      <c r="E13" s="149"/>
      <c r="F13" s="150"/>
      <c r="G13" s="151" t="s">
        <v>14</v>
      </c>
      <c r="H13" s="141" t="s">
        <v>13</v>
      </c>
      <c r="I13" s="141" t="s">
        <v>38</v>
      </c>
      <c r="J13" s="143" t="s">
        <v>44</v>
      </c>
      <c r="K13" s="144"/>
      <c r="L13" s="14"/>
      <c r="P13" s="1">
        <v>98066.5</v>
      </c>
      <c r="Q13" s="1" t="s">
        <v>7</v>
      </c>
    </row>
    <row r="14" spans="1:17" ht="15" customHeight="1" x14ac:dyDescent="0.25">
      <c r="A14" s="147"/>
      <c r="B14" s="142"/>
      <c r="C14" s="75" t="s">
        <v>11</v>
      </c>
      <c r="D14" s="74" t="s">
        <v>10</v>
      </c>
      <c r="E14" s="74" t="s">
        <v>9</v>
      </c>
      <c r="F14" s="73" t="s">
        <v>8</v>
      </c>
      <c r="G14" s="152"/>
      <c r="H14" s="142"/>
      <c r="I14" s="142"/>
      <c r="J14" s="72" t="s">
        <v>39</v>
      </c>
      <c r="K14" s="71" t="s">
        <v>27</v>
      </c>
      <c r="L14" s="14"/>
      <c r="P14" s="1">
        <v>1.18</v>
      </c>
      <c r="Q14" s="1" t="s">
        <v>6</v>
      </c>
    </row>
    <row r="15" spans="1:17" ht="15" customHeight="1" x14ac:dyDescent="0.25">
      <c r="A15" s="70"/>
      <c r="B15" s="69"/>
      <c r="C15" s="68"/>
      <c r="D15" s="68"/>
      <c r="E15" s="67"/>
      <c r="F15" s="66" t="str">
        <f t="shared" ref="F15:F20" si="0">IF(AND(C15="",D15="",E15=""),"",AVERAGE(C15:E15))</f>
        <v/>
      </c>
      <c r="G15" s="64"/>
      <c r="H15" s="65"/>
      <c r="I15" s="64"/>
      <c r="J15" s="64"/>
      <c r="K15" s="63"/>
      <c r="L15" s="14"/>
      <c r="M15" s="62"/>
      <c r="N15" s="14"/>
      <c r="P15" s="1">
        <f>+PI()</f>
        <v>3.1415926535897931</v>
      </c>
      <c r="Q15" s="1" t="s">
        <v>5</v>
      </c>
    </row>
    <row r="16" spans="1:17" ht="15" customHeight="1" x14ac:dyDescent="0.25">
      <c r="A16" s="53"/>
      <c r="B16" s="52" t="str">
        <f>IF(AND(A16="",$A$15=""),"",A16-$A$15)</f>
        <v/>
      </c>
      <c r="C16" s="51"/>
      <c r="D16" s="23"/>
      <c r="E16" s="50"/>
      <c r="F16" s="56" t="str">
        <f t="shared" si="0"/>
        <v/>
      </c>
      <c r="G16" s="26" t="str">
        <f>IF(AND(F15="",F16=""),"",(F15-F16)/100)</f>
        <v/>
      </c>
      <c r="H16" s="48" t="str">
        <f>IF(AND(H15="",G16=""),"",H15+G16)</f>
        <v/>
      </c>
      <c r="I16" s="26" t="str">
        <f>IF(AND(B16="",$K$12=""),"",B16/($K$12^2*PI()/4))</f>
        <v/>
      </c>
      <c r="J16" s="26" t="str">
        <f>IF(AND(I16="",H16=""),"",(I16)/H16*10)</f>
        <v/>
      </c>
      <c r="K16" s="47" t="str">
        <f>IF(J16="","",J16*9.81)</f>
        <v/>
      </c>
      <c r="L16" s="14"/>
    </row>
    <row r="17" spans="1:19" ht="15" customHeight="1" x14ac:dyDescent="0.25">
      <c r="A17" s="53"/>
      <c r="B17" s="61" t="str">
        <f>IF(AND(A17="",$A$15=""),"",A17-$A$15)</f>
        <v/>
      </c>
      <c r="C17" s="23"/>
      <c r="D17" s="23"/>
      <c r="E17" s="60"/>
      <c r="F17" s="49" t="str">
        <f t="shared" si="0"/>
        <v/>
      </c>
      <c r="G17" s="26" t="str">
        <f>IF(AND(F16="",F17=""),"",(F16-F17)/100)</f>
        <v/>
      </c>
      <c r="H17" s="48" t="str">
        <f>IF(AND(H16="",G17=""),"",H16+G17)</f>
        <v/>
      </c>
      <c r="I17" s="26" t="str">
        <f>IF(AND(B17="",$K$12=""),"",B17/($K$12^2*PI()/4))</f>
        <v/>
      </c>
      <c r="J17" s="26" t="str">
        <f>IF(AND(I17="",H17=""),"",(I17)/H17*10)</f>
        <v/>
      </c>
      <c r="K17" s="47" t="str">
        <f>IF(J17="","",J17*9.81)</f>
        <v/>
      </c>
      <c r="L17" s="14"/>
    </row>
    <row r="18" spans="1:19" ht="15" customHeight="1" x14ac:dyDescent="0.25">
      <c r="A18" s="53"/>
      <c r="B18" s="52" t="str">
        <f>IF(AND(A18="",$A$15=""),"",A18-$A$15)</f>
        <v/>
      </c>
      <c r="C18" s="23"/>
      <c r="D18" s="51"/>
      <c r="E18" s="59"/>
      <c r="F18" s="49" t="str">
        <f t="shared" si="0"/>
        <v/>
      </c>
      <c r="G18" s="26" t="str">
        <f>IF(AND(F17="",F18=""),"",(F17-F18)/100)</f>
        <v/>
      </c>
      <c r="H18" s="48" t="str">
        <f>IF(AND(H17="",G18=""),"",H17+G18)</f>
        <v/>
      </c>
      <c r="I18" s="26" t="str">
        <f>IF(AND(B18="",$K$12=""),"",B18/($K$12^2*PI()/4))</f>
        <v/>
      </c>
      <c r="J18" s="26" t="str">
        <f>IF(AND(I18="",H18=""),"",(I18)/H18*10)</f>
        <v/>
      </c>
      <c r="K18" s="47" t="str">
        <f>IF(J18="","",J18*9.81)</f>
        <v/>
      </c>
      <c r="L18" s="14"/>
    </row>
    <row r="19" spans="1:19" ht="15" customHeight="1" x14ac:dyDescent="0.25">
      <c r="A19" s="53"/>
      <c r="B19" s="52" t="str">
        <f>IF(AND(A19="",$A$15=""),"",A19-$A$15)</f>
        <v/>
      </c>
      <c r="C19" s="23"/>
      <c r="D19" s="58"/>
      <c r="E19" s="50"/>
      <c r="F19" s="57" t="str">
        <f t="shared" si="0"/>
        <v/>
      </c>
      <c r="G19" s="26" t="str">
        <f>IF(AND(F18="",F19=""),"",(F18-F19)/100)</f>
        <v/>
      </c>
      <c r="H19" s="48" t="str">
        <f>IF(AND(H18="",G19=""),"",H18+G19)</f>
        <v/>
      </c>
      <c r="I19" s="26" t="str">
        <f>IF(AND(B19="",$K$12=""),"",B19/($K$12^2*PI()/4))</f>
        <v/>
      </c>
      <c r="J19" s="26" t="str">
        <f>IF(AND(I19="",H19=""),"",(I19)/H19*10)</f>
        <v/>
      </c>
      <c r="K19" s="47" t="str">
        <f>IF(J19="","",J19*9.81)</f>
        <v/>
      </c>
      <c r="L19" s="14"/>
    </row>
    <row r="20" spans="1:19" ht="15" customHeight="1" x14ac:dyDescent="0.25">
      <c r="A20" s="53"/>
      <c r="B20" s="52" t="str">
        <f>IF(AND(A20="",$A$15=""),"",A20-$A$15)</f>
        <v/>
      </c>
      <c r="C20" s="51"/>
      <c r="D20" s="23"/>
      <c r="E20" s="50"/>
      <c r="F20" s="56" t="str">
        <f t="shared" si="0"/>
        <v/>
      </c>
      <c r="G20" s="22" t="str">
        <f>IF(AND(F19="",F20=""),"",(F19-F20)/100)</f>
        <v/>
      </c>
      <c r="H20" s="55" t="str">
        <f>IF(AND(H19="",G20=""),"",H19+G20)</f>
        <v/>
      </c>
      <c r="I20" s="22" t="str">
        <f>IF(AND(B20="",$K$12=""),"",B20/($K$12^2*PI()/4))</f>
        <v/>
      </c>
      <c r="J20" s="22" t="str">
        <f>IF(AND(I20="",H20=""),"",(I20)/H20*10)</f>
        <v/>
      </c>
      <c r="K20" s="54" t="str">
        <f>IF(J20="","",J20*9.81)</f>
        <v/>
      </c>
      <c r="L20" s="14"/>
    </row>
    <row r="21" spans="1:19" ht="15" customHeight="1" x14ac:dyDescent="0.25">
      <c r="A21" s="53"/>
      <c r="B21" s="52"/>
      <c r="C21" s="51"/>
      <c r="D21" s="23"/>
      <c r="E21" s="50"/>
      <c r="F21" s="49"/>
      <c r="G21" s="26"/>
      <c r="H21" s="48"/>
      <c r="I21" s="26"/>
      <c r="J21" s="26"/>
      <c r="K21" s="47"/>
      <c r="L21" s="14"/>
    </row>
    <row r="22" spans="1:19" ht="15" customHeight="1" x14ac:dyDescent="0.25">
      <c r="A22" s="46"/>
      <c r="B22" s="45"/>
      <c r="C22" s="44"/>
      <c r="D22" s="16"/>
      <c r="E22" s="43"/>
      <c r="F22" s="42"/>
      <c r="G22" s="40"/>
      <c r="H22" s="41"/>
      <c r="I22" s="40"/>
      <c r="J22" s="40"/>
      <c r="K22" s="39"/>
      <c r="L22" s="14"/>
    </row>
    <row r="23" spans="1:19" ht="15" customHeight="1" x14ac:dyDescent="0.25">
      <c r="A23" s="18"/>
      <c r="B23" s="17"/>
      <c r="C23" s="17"/>
      <c r="D23" s="17"/>
      <c r="E23" s="38"/>
      <c r="F23" s="17"/>
      <c r="G23" s="17"/>
      <c r="H23" s="17"/>
      <c r="I23" s="17"/>
      <c r="J23" s="17"/>
      <c r="K23" s="15"/>
      <c r="L23" s="14"/>
      <c r="O23" s="14"/>
    </row>
    <row r="24" spans="1:19" ht="15" customHeight="1" x14ac:dyDescent="0.25">
      <c r="A24" s="18"/>
      <c r="B24" s="174" t="s">
        <v>37</v>
      </c>
      <c r="C24" s="17"/>
      <c r="D24" s="17"/>
      <c r="E24" s="17"/>
      <c r="F24" s="17"/>
      <c r="G24" s="17"/>
      <c r="H24" s="17"/>
      <c r="I24" s="17"/>
      <c r="J24" s="17"/>
      <c r="K24" s="15"/>
      <c r="L24" s="14"/>
      <c r="M24" s="14"/>
      <c r="N24" s="14"/>
      <c r="O24" s="14"/>
      <c r="P24" s="14"/>
      <c r="Q24" s="14"/>
      <c r="R24" s="14"/>
      <c r="S24" s="14"/>
    </row>
    <row r="25" spans="1:19" ht="15" customHeight="1" x14ac:dyDescent="0.25">
      <c r="A25" s="18"/>
      <c r="B25" s="174"/>
      <c r="C25" s="17"/>
      <c r="D25" s="17"/>
      <c r="E25" s="17"/>
      <c r="F25" s="17"/>
      <c r="G25" s="17"/>
      <c r="H25" s="121"/>
      <c r="I25" s="121"/>
      <c r="J25" s="121"/>
      <c r="K25" s="37"/>
      <c r="L25" s="14"/>
      <c r="M25" s="14"/>
      <c r="N25" s="14"/>
      <c r="O25" s="14"/>
      <c r="P25" s="14"/>
      <c r="Q25" s="14"/>
      <c r="R25" s="14"/>
      <c r="S25" s="14"/>
    </row>
    <row r="26" spans="1:19" ht="15" customHeight="1" x14ac:dyDescent="0.25">
      <c r="A26" s="18"/>
      <c r="B26" s="174"/>
      <c r="C26" s="17"/>
      <c r="D26" s="17"/>
      <c r="E26" s="17"/>
      <c r="F26" s="17"/>
      <c r="G26" s="17"/>
      <c r="H26" s="121"/>
      <c r="I26" s="121"/>
      <c r="J26" s="121"/>
      <c r="K26" s="36"/>
      <c r="L26" s="14"/>
      <c r="M26" s="14"/>
      <c r="N26" s="14"/>
      <c r="O26" s="14"/>
      <c r="P26" s="14"/>
      <c r="Q26" s="14"/>
      <c r="R26" s="14"/>
      <c r="S26" s="14"/>
    </row>
    <row r="27" spans="1:19" ht="15" customHeight="1" x14ac:dyDescent="0.25">
      <c r="A27" s="18"/>
      <c r="B27" s="174"/>
      <c r="C27" s="17"/>
      <c r="D27" s="17"/>
      <c r="E27" s="17"/>
      <c r="F27" s="17"/>
      <c r="G27" s="17"/>
      <c r="H27" s="121"/>
      <c r="I27" s="121"/>
      <c r="J27" s="121"/>
      <c r="K27" s="36"/>
      <c r="L27" s="14"/>
      <c r="M27" s="14"/>
      <c r="N27" s="14"/>
      <c r="O27" s="14"/>
      <c r="P27" s="14"/>
      <c r="Q27" s="14"/>
      <c r="R27" s="14"/>
      <c r="S27" s="14"/>
    </row>
    <row r="28" spans="1:19" ht="15" customHeight="1" x14ac:dyDescent="0.25">
      <c r="A28" s="18"/>
      <c r="B28" s="174"/>
      <c r="C28" s="17"/>
      <c r="D28" s="17"/>
      <c r="E28" s="17"/>
      <c r="F28" s="17"/>
      <c r="G28" s="17"/>
      <c r="H28" s="121"/>
      <c r="I28" s="121"/>
      <c r="J28" s="121"/>
      <c r="K28" s="36"/>
      <c r="L28" s="14"/>
      <c r="M28" s="14"/>
      <c r="N28" s="14"/>
      <c r="O28" s="14"/>
      <c r="P28" s="14"/>
      <c r="Q28" s="14"/>
      <c r="R28" s="14"/>
      <c r="S28" s="14"/>
    </row>
    <row r="29" spans="1:19" ht="15" customHeight="1" x14ac:dyDescent="0.25">
      <c r="A29" s="18"/>
      <c r="B29" s="174"/>
      <c r="C29" s="17"/>
      <c r="D29" s="17"/>
      <c r="E29" s="17"/>
      <c r="F29" s="17"/>
      <c r="G29" s="17"/>
      <c r="H29" s="17"/>
      <c r="I29" s="17"/>
      <c r="J29" s="17"/>
      <c r="K29" s="15"/>
      <c r="L29" s="14"/>
      <c r="M29" s="14"/>
      <c r="N29" s="14"/>
      <c r="O29" s="14"/>
      <c r="P29" s="14"/>
      <c r="Q29" s="14"/>
      <c r="R29" s="14"/>
      <c r="S29" s="14"/>
    </row>
    <row r="30" spans="1:19" ht="15" customHeight="1" x14ac:dyDescent="0.25">
      <c r="A30" s="18"/>
      <c r="B30" s="174"/>
      <c r="C30" s="17"/>
      <c r="D30" s="17"/>
      <c r="E30" s="17"/>
      <c r="F30" s="17"/>
      <c r="G30" s="17"/>
      <c r="H30" s="17"/>
      <c r="I30" s="17"/>
      <c r="J30" s="35"/>
      <c r="K30" s="15"/>
      <c r="L30" s="14"/>
      <c r="M30" s="14"/>
      <c r="N30" s="14"/>
      <c r="O30" s="14"/>
      <c r="P30" s="14"/>
      <c r="Q30" s="14"/>
      <c r="R30" s="14"/>
      <c r="S30" s="14"/>
    </row>
    <row r="31" spans="1:19" ht="15" customHeight="1" x14ac:dyDescent="0.25">
      <c r="A31" s="18"/>
      <c r="B31" s="174"/>
      <c r="C31" s="17"/>
      <c r="D31" s="17"/>
      <c r="E31" s="17"/>
      <c r="F31" s="17"/>
      <c r="G31" s="17"/>
      <c r="H31" s="17"/>
      <c r="I31" s="17"/>
      <c r="J31" s="34"/>
      <c r="K31" s="15"/>
      <c r="L31" s="14"/>
      <c r="M31" s="14"/>
      <c r="N31" s="14"/>
      <c r="O31" s="14"/>
      <c r="P31" s="14"/>
      <c r="Q31" s="14"/>
      <c r="R31" s="14"/>
      <c r="S31" s="14"/>
    </row>
    <row r="32" spans="1:19" ht="15" customHeight="1" x14ac:dyDescent="0.25">
      <c r="A32" s="18"/>
      <c r="B32" s="174"/>
      <c r="C32" s="17"/>
      <c r="D32" s="17"/>
      <c r="E32" s="17"/>
      <c r="F32" s="17"/>
      <c r="G32" s="17"/>
      <c r="H32" s="17"/>
      <c r="I32" s="17"/>
      <c r="J32" s="17"/>
      <c r="K32" s="15"/>
      <c r="L32" s="14"/>
      <c r="M32" s="14"/>
      <c r="N32" s="14"/>
      <c r="O32" s="14"/>
      <c r="P32" s="14"/>
      <c r="Q32" s="14"/>
      <c r="R32" s="14"/>
      <c r="S32" s="14"/>
    </row>
    <row r="33" spans="1:20" ht="15" customHeight="1" x14ac:dyDescent="0.25">
      <c r="A33" s="18"/>
      <c r="B33" s="33"/>
      <c r="C33" s="145" t="s">
        <v>4</v>
      </c>
      <c r="D33" s="145"/>
      <c r="E33" s="145"/>
      <c r="F33" s="145"/>
      <c r="G33" s="145"/>
      <c r="H33" s="145"/>
      <c r="I33" s="145"/>
      <c r="J33" s="17"/>
      <c r="K33" s="15"/>
      <c r="L33" s="14"/>
      <c r="M33" s="14"/>
      <c r="N33" s="14"/>
      <c r="O33" s="14"/>
      <c r="P33" s="14"/>
      <c r="Q33" s="14"/>
      <c r="R33" s="14"/>
      <c r="S33" s="14"/>
    </row>
    <row r="34" spans="1:20" ht="15" customHeight="1" x14ac:dyDescent="0.25">
      <c r="A34" s="18"/>
      <c r="B34" s="185"/>
      <c r="C34" s="186"/>
      <c r="D34" s="186"/>
      <c r="E34" s="186"/>
      <c r="F34" s="187"/>
      <c r="G34" s="108" t="s">
        <v>37</v>
      </c>
      <c r="H34" s="32" t="s">
        <v>4</v>
      </c>
      <c r="I34" s="32" t="s">
        <v>3</v>
      </c>
      <c r="J34" s="31"/>
      <c r="K34" s="15"/>
      <c r="L34" s="14"/>
      <c r="M34" s="14"/>
    </row>
    <row r="35" spans="1:20" ht="15" customHeight="1" x14ac:dyDescent="0.25">
      <c r="A35" s="18"/>
      <c r="B35" s="188" t="s">
        <v>40</v>
      </c>
      <c r="C35" s="189"/>
      <c r="D35" s="189"/>
      <c r="E35" s="189"/>
      <c r="F35" s="190"/>
      <c r="G35" s="113"/>
      <c r="H35" s="29"/>
      <c r="I35" s="28" t="str">
        <f>IF(H35="","",G35/H35*98.1)</f>
        <v/>
      </c>
      <c r="J35" s="27" t="s">
        <v>27</v>
      </c>
      <c r="K35" s="15"/>
      <c r="L35" s="14"/>
      <c r="M35" s="30"/>
    </row>
    <row r="36" spans="1:20" ht="15" customHeight="1" x14ac:dyDescent="0.25">
      <c r="A36" s="18"/>
      <c r="B36" s="191" t="s">
        <v>41</v>
      </c>
      <c r="C36" s="192"/>
      <c r="D36" s="192"/>
      <c r="E36" s="192"/>
      <c r="F36" s="193"/>
      <c r="G36" s="114"/>
      <c r="H36" s="25"/>
      <c r="I36" s="21" t="str">
        <f>IF(G36="","",G36/H36*98.1)</f>
        <v/>
      </c>
      <c r="J36" s="20" t="s">
        <v>27</v>
      </c>
      <c r="K36" s="15"/>
      <c r="L36" s="14"/>
      <c r="N36" s="19"/>
    </row>
    <row r="37" spans="1:20" ht="15" customHeight="1" x14ac:dyDescent="0.25">
      <c r="A37" s="18"/>
      <c r="B37" s="191" t="s">
        <v>42</v>
      </c>
      <c r="C37" s="192"/>
      <c r="D37" s="192"/>
      <c r="E37" s="192"/>
      <c r="F37" s="193"/>
      <c r="G37" s="59"/>
      <c r="H37" s="22"/>
      <c r="I37" s="21" t="str">
        <f>IF(H37="","",G37/H37*98.1)</f>
        <v/>
      </c>
      <c r="J37" s="20" t="s">
        <v>27</v>
      </c>
      <c r="K37" s="15"/>
      <c r="L37" s="14"/>
      <c r="N37" s="24"/>
    </row>
    <row r="38" spans="1:20" ht="15" customHeight="1" x14ac:dyDescent="0.25">
      <c r="A38" s="18"/>
      <c r="B38" s="171" t="s">
        <v>2</v>
      </c>
      <c r="C38" s="172"/>
      <c r="D38" s="172"/>
      <c r="E38" s="172"/>
      <c r="F38" s="173"/>
      <c r="G38" s="115"/>
      <c r="H38" s="16"/>
      <c r="I38" s="16"/>
      <c r="J38" s="120" t="s">
        <v>28</v>
      </c>
      <c r="K38" s="15"/>
      <c r="L38" s="14"/>
      <c r="N38" s="19"/>
      <c r="O38" s="14"/>
    </row>
    <row r="39" spans="1:20" ht="15" customHeight="1" x14ac:dyDescent="0.25">
      <c r="A39" s="124"/>
      <c r="B39" s="104"/>
      <c r="C39" s="104"/>
      <c r="D39" s="104"/>
      <c r="E39" s="104"/>
      <c r="F39" s="104"/>
      <c r="G39" s="117"/>
      <c r="H39" s="118"/>
      <c r="I39" s="118"/>
      <c r="J39" s="105"/>
      <c r="K39" s="116"/>
      <c r="L39" s="14"/>
    </row>
    <row r="40" spans="1:20" customFormat="1" ht="15" customHeight="1" x14ac:dyDescent="0.25">
      <c r="A40" s="124"/>
      <c r="B40" s="184" t="s">
        <v>33</v>
      </c>
      <c r="C40" s="184"/>
      <c r="D40" s="183"/>
      <c r="E40" s="183"/>
      <c r="F40" s="1"/>
      <c r="G40" s="1"/>
      <c r="H40" s="118"/>
      <c r="I40" s="118"/>
      <c r="J40" s="105"/>
      <c r="K40" s="116"/>
      <c r="L40" s="11"/>
    </row>
    <row r="41" spans="1:20" customFormat="1" ht="15" customHeight="1" x14ac:dyDescent="0.25">
      <c r="A41" s="125"/>
      <c r="B41" s="122"/>
      <c r="C41" s="122"/>
      <c r="D41" s="122"/>
      <c r="E41" s="122"/>
      <c r="F41" s="122"/>
      <c r="G41" s="107"/>
      <c r="H41" s="123"/>
      <c r="I41" s="123"/>
      <c r="J41" s="106"/>
      <c r="K41" s="12"/>
      <c r="L41" s="11"/>
      <c r="O41" s="11"/>
    </row>
    <row r="42" spans="1:20" customFormat="1" ht="15" customHeight="1" x14ac:dyDescent="0.25">
      <c r="A42" s="119" t="s">
        <v>1</v>
      </c>
      <c r="B42" s="13"/>
      <c r="C42" s="175"/>
      <c r="D42" s="175"/>
      <c r="E42" s="175"/>
      <c r="F42" s="175"/>
      <c r="G42" s="175"/>
      <c r="H42" s="175"/>
      <c r="I42" s="175"/>
      <c r="J42" s="175"/>
      <c r="K42" s="176"/>
      <c r="L42" s="11"/>
    </row>
    <row r="43" spans="1:20" s="2" customFormat="1" ht="9" customHeight="1" x14ac:dyDescent="0.25">
      <c r="A43" s="177"/>
      <c r="B43" s="178"/>
      <c r="C43" s="178"/>
      <c r="D43" s="178"/>
      <c r="E43" s="178"/>
      <c r="F43" s="178"/>
      <c r="G43" s="178"/>
      <c r="H43" s="178"/>
      <c r="I43" s="178"/>
      <c r="J43" s="178"/>
      <c r="K43" s="179"/>
      <c r="L43" s="9"/>
      <c r="M43" s="9"/>
      <c r="N43" s="9"/>
      <c r="O43" s="9"/>
      <c r="P43" s="10"/>
      <c r="Q43" s="9"/>
    </row>
    <row r="44" spans="1:20" s="2" customFormat="1" ht="15" customHeight="1" thickBot="1" x14ac:dyDescent="0.3">
      <c r="A44" s="180"/>
      <c r="B44" s="181"/>
      <c r="C44" s="181"/>
      <c r="D44" s="181"/>
      <c r="E44" s="181"/>
      <c r="F44" s="181"/>
      <c r="G44" s="181"/>
      <c r="H44" s="181"/>
      <c r="I44" s="181"/>
      <c r="J44" s="181"/>
      <c r="K44" s="182"/>
      <c r="L44" s="9"/>
      <c r="M44" s="9"/>
      <c r="N44" s="9"/>
      <c r="O44" s="9"/>
      <c r="P44" s="9"/>
      <c r="Q44" s="9"/>
    </row>
    <row r="45" spans="1:20" s="2" customFormat="1" ht="15" customHeight="1" thickTop="1" thickBot="1" x14ac:dyDescent="0.3">
      <c r="A45" s="126" t="s">
        <v>0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7"/>
      <c r="M45" s="6"/>
      <c r="N45" s="7"/>
      <c r="O45" s="7"/>
      <c r="P45" s="7"/>
      <c r="Q45" s="7"/>
    </row>
    <row r="46" spans="1:20" s="2" customFormat="1" ht="15" customHeight="1" thickTop="1" x14ac:dyDescent="0.15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7"/>
      <c r="M46" s="6"/>
      <c r="N46" s="7"/>
      <c r="O46" s="8"/>
      <c r="P46" s="8"/>
      <c r="Q46" s="8"/>
    </row>
    <row r="47" spans="1:20" s="2" customFormat="1" ht="15" customHeight="1" x14ac:dyDescent="0.25">
      <c r="A47" s="127" t="s">
        <v>21</v>
      </c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5"/>
      <c r="M47" s="6"/>
      <c r="N47" s="5"/>
      <c r="O47" s="5"/>
      <c r="P47" s="5"/>
      <c r="Q47" s="5"/>
    </row>
    <row r="48" spans="1:20" s="2" customFormat="1" ht="15" customHeight="1" x14ac:dyDescent="0.15">
      <c r="A48" s="127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4"/>
      <c r="M48" s="4"/>
      <c r="N48" s="4"/>
      <c r="O48" s="4"/>
      <c r="P48" s="4"/>
      <c r="Q48" s="4"/>
      <c r="R48" s="4"/>
      <c r="S48" s="4"/>
      <c r="T48" s="4"/>
    </row>
    <row r="49" spans="1:17" s="2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94"/>
      <c r="M49" s="94"/>
      <c r="N49" s="94"/>
      <c r="O49" s="94"/>
      <c r="P49" s="94"/>
      <c r="Q49" s="94"/>
    </row>
    <row r="50" spans="1:17" s="2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3"/>
      <c r="M50" s="3"/>
      <c r="N50" s="3"/>
      <c r="O50" s="3"/>
      <c r="P50" s="3"/>
      <c r="Q50" s="3"/>
    </row>
    <row r="51" spans="1:17" x14ac:dyDescent="0.25">
      <c r="L51" s="14"/>
      <c r="M51" s="14"/>
      <c r="N51" s="14"/>
      <c r="O51" s="14"/>
      <c r="P51" s="14"/>
      <c r="Q51" s="14"/>
    </row>
    <row r="52" spans="1:17" x14ac:dyDescent="0.25">
      <c r="M52" s="14"/>
    </row>
  </sheetData>
  <sheetProtection password="B39D" sheet="1" objects="1" scenarios="1" formatCells="0" formatColumns="0" formatRows="0" insertColumns="0" insertRows="0" insertHyperlinks="0"/>
  <mergeCells count="36">
    <mergeCell ref="B38:F38"/>
    <mergeCell ref="B24:B32"/>
    <mergeCell ref="C42:K42"/>
    <mergeCell ref="A43:K44"/>
    <mergeCell ref="D40:E40"/>
    <mergeCell ref="B40:C40"/>
    <mergeCell ref="B34:F34"/>
    <mergeCell ref="B35:F35"/>
    <mergeCell ref="B36:F36"/>
    <mergeCell ref="B37:F37"/>
    <mergeCell ref="H13:H14"/>
    <mergeCell ref="F12:G12"/>
    <mergeCell ref="H4:K4"/>
    <mergeCell ref="A10:K10"/>
    <mergeCell ref="H7:J7"/>
    <mergeCell ref="H8:J8"/>
    <mergeCell ref="A11:B11"/>
    <mergeCell ref="C11:D11"/>
    <mergeCell ref="I11:J11"/>
    <mergeCell ref="F11:G11"/>
    <mergeCell ref="A45:K45"/>
    <mergeCell ref="A47:K48"/>
    <mergeCell ref="C1:K3"/>
    <mergeCell ref="A1:B5"/>
    <mergeCell ref="C4:G4"/>
    <mergeCell ref="C5:K5"/>
    <mergeCell ref="I13:I14"/>
    <mergeCell ref="J13:K13"/>
    <mergeCell ref="C33:I33"/>
    <mergeCell ref="A13:A14"/>
    <mergeCell ref="B13:B14"/>
    <mergeCell ref="C13:F13"/>
    <mergeCell ref="G13:G14"/>
    <mergeCell ref="I12:J12"/>
    <mergeCell ref="A12:B12"/>
    <mergeCell ref="C12:D12"/>
  </mergeCells>
  <printOptions horizontalCentered="1"/>
  <pageMargins left="0.59055118110236227" right="0.39370078740157483" top="0.59055118110236227" bottom="0.59055118110236227" header="0" footer="0.19685039370078741"/>
  <pageSetup orientation="portrait" r:id="rId1"/>
  <headerFooter scaleWithDoc="0">
    <oddFooter>&amp;L&amp;"Arial,Normal"&amp;6Calle 26 No.69-76 Edificio Elemento Torre 1, Piso 3 – C.P. 111071
PBX: 3779555 – Información: Línea 195
Sede Operativa - Atención al Ciudadano: Calle 22D No. 120-40
www.umv.gov.co&amp;C&amp;"Arial,Normal"&amp;6Página 1 de 1</oddFooter>
  </headerFooter>
  <ignoredErrors>
    <ignoredError sqref="I3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informe placa</vt:lpstr>
      <vt:lpstr>'formato informe placa'!Área_de_impresión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Karen Daniela Flórez Barón</cp:lastModifiedBy>
  <cp:lastPrinted>2022-12-02T18:35:19Z</cp:lastPrinted>
  <dcterms:created xsi:type="dcterms:W3CDTF">2018-07-27T20:11:09Z</dcterms:created>
  <dcterms:modified xsi:type="dcterms:W3CDTF">2022-12-14T13:43:25Z</dcterms:modified>
</cp:coreProperties>
</file>