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-120" yWindow="-120" windowWidth="29040" windowHeight="15840"/>
  </bookViews>
  <sheets>
    <sheet name="PROCTOR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hidden="1">[2]OCTUBRE!#REF!</definedName>
    <definedName name="aprobofirmas1">INDEX([4]firmas!$C$33:$C$35,MATCH('[4]RESUMEN BG'!$V$43,[4]firmas!$A$33:$A$35,0))</definedName>
    <definedName name="aprobofirmas10">INDEX([4]firmas!$C$33:$C$35,MATCH('[4]CF - IF '!$Y$43,[4]firmas!$A$33:$A$35,0))</definedName>
    <definedName name="aprobofirmas11">INDEX([4]firmas!$C$33:$C$35,MATCH([4]ANGULARIDAD!$AK$29,[4]firmas!$A$33:$A$35,0))</definedName>
    <definedName name="aprobofirmas12">INDEX([4]firmas!$C$33:$C$35,MATCH(PROCTOR!#REF!,[4]firmas!$A$33:$A$35,0))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INDEX([4]firmas!$C$33:$C$35,MATCH('[4]Gradacion '!$Y$46:$AF$46,[4]firmas!$A$33:$A$35,0))</definedName>
    <definedName name="aprobofirmas3">INDEX([4]firmas!$C$33:$C$35,MATCH([4]Desgaste!$T$38,[4]firmas!$A$33:$A$35,0))</definedName>
    <definedName name="aprobofirmas4">INDEX([4]firmas!$C$33:$C$35,MATCH('[4]Microdeval '!$AC$44,[4]firmas!$A$33:$A$35,0))</definedName>
    <definedName name="aprobofirmas5">INDEX([4]firmas!$C$33:$C$35,MATCH('[4]10% De Finos'!$I$23:$K$23,[4]firmas!$A$33:$A$35,0))</definedName>
    <definedName name="aprobofirmas6">INDEX([4]firmas!$C$33:$C$35,MATCH([4]Solidez!$Y$47,[4]firmas!$A$33:$A$35,0))</definedName>
    <definedName name="aprobofirmas7">INDEX([4]firmas!$C$33:$C$35,MATCH([4]LIMITES!$H$47,[4]firmas!$A$33:$A$35,0))</definedName>
    <definedName name="aprobofirmas8">INDEX([4]firmas!$C$33:$C$35,MATCH([4]EQUIVALENTE!$J$29,[4]firmas!$A$33:$A$35,0))</definedName>
    <definedName name="aprobofirmas9">INDEX([4]firmas!$C$33:$C$35,MATCH('[4]TERRONES DE ARCILLA'!$I$27:$K$27,[4]firmas!$A$33:$A$35,0))</definedName>
    <definedName name="aprobonombres">[4]firmas!$A$33:$A$35</definedName>
    <definedName name="_xlnm.Print_Area" localSheetId="0">PROCTOR!$A$1:$K$45</definedName>
    <definedName name="elaborofirmas1">INDEX([4]firmas!$C$2:$C$26,MATCH('[4]RESUMEN BG'!$G$43,[4]firmas!$A$2:$A$26,0))</definedName>
    <definedName name="elaborofirmas10">INDEX([4]firmas!$C$2:$C$26,MATCH('[4]CF - IF '!$G$43,[4]firmas!$A$2:$A$26,0))</definedName>
    <definedName name="elaborofirmas11">INDEX([4]firmas!$C$2:$C$26,MATCH([4]ANGULARIDAD!$L$29,[4]firmas!$A$2:$A$26,0))</definedName>
    <definedName name="elaborofirmas12">INDEX([4]firmas!$C$2:$C$26,MATCH(PROCTOR!#REF!,[4]firmas!$A$2:$A$26,0))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INDEX([4]firmas!$C$2:$C$26,MATCH('[4]Gradacion '!$I$46:$P$46,[4]firmas!$A$2:$A$26,0))</definedName>
    <definedName name="elaborofirmas3">INDEX([4]firmas!$C$2:$C$26,MATCH([4]Desgaste!$F$38,[4]firmas!$A$2:$A$26,0))</definedName>
    <definedName name="elaborofirmas4">INDEX([4]firmas!$C$2:$C$26,MATCH('[4]Microdeval '!$I$44,[4]firmas!$A$2:$A$26,0))</definedName>
    <definedName name="elaborofirmas5">INDEX([4]firmas!$C$2:$C$26,MATCH('[4]10% De Finos'!$D$23:$E$23,[4]firmas!$A$2:$A$26,0))</definedName>
    <definedName name="elaborofirmas6">INDEX([4]firmas!$C$2:$C$26,MATCH([4]Solidez!$H$47,[4]firmas!$A$2:$A$26,0))</definedName>
    <definedName name="elaborofirmas7">INDEX([4]firmas!$C$2:$C$26,MATCH([4]LIMITES!$C$47,[4]firmas!$A$2:$A$26,0))</definedName>
    <definedName name="elaborofirmas8">INDEX([4]firmas!$C$2:$C$26,MATCH([4]EQUIVALENTE!$D$29,[4]firmas!$A$2:$A$26,0))</definedName>
    <definedName name="elaborofirmas9">INDEX([4]firmas!$C$2:$C$26,MATCH('[4]TERRONES DE ARCILLA'!$C$27:$E$27,[4]firmas!$A$2:$A$26,0))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hidden="1">#REF!</definedName>
    <definedName name="pendiente" hidden="1">#REF!</definedName>
    <definedName name="revisofirmas1">INDEX([4]firmas!$C$28:$C$31,MATCH('[4]RESUMEN BG'!$P$43,[4]firmas!$A$28:$A$31,0))</definedName>
    <definedName name="revisofirmas10">INDEX([4]firmas!$C$28:$C$31,MATCH('[4]CF - IF '!$M$43:$X$43,[4]firmas!$A$28:$A$31,0))</definedName>
    <definedName name="revisofirmas11">INDEX([4]firmas!$C$28:$C$31,MATCH([4]ANGULARIDAD!$W$29:$X$43,[4]firmas!$A$28:$A$31,0))</definedName>
    <definedName name="revisofirmas12">INDEX([4]firmas!$C$28:$C$31,MATCH(PROCTOR!#REF!,[4]firmas!$A$28:$A$31,0))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INDEX([4]firmas!$C$28:$C$31,MATCH('[4]Gradacion '!$Q$46:$X$46,[4]firmas!$A$28:$A$31,0))</definedName>
    <definedName name="revisofirmas3">INDEX([4]firmas!$C$28:$C$31,MATCH([4]Desgaste!$L$38,[4]firmas!$A$28:$A$31,0))</definedName>
    <definedName name="revisofirmas4">INDEX([4]firmas!$C$28:$C$31,MATCH('[4]Microdeval '!$R$44,[4]firmas!$A$28:$A$31,0))</definedName>
    <definedName name="revisofirmas5">INDEX([4]firmas!$C$28:$C$31,MATCH('[4]10% De Finos'!$F$23,[4]firmas!$A$28:$A$31,0))</definedName>
    <definedName name="revisofirmas6">INDEX([4]firmas!$C$28:$C$31,MATCH([4]Solidez!$Q$47,[4]firmas!$A$28:$A$31,0))</definedName>
    <definedName name="revisofirmas7">INDEX([4]firmas!$C$28:$C$31,MATCH([4]LIMITES!$F$47,[4]firmas!$A$28:$A$31,0))</definedName>
    <definedName name="revisofirmas8">INDEX([4]firmas!$C$28:$C$31,MATCH([4]EQUIVALENTE!$G$29,[4]firmas!$A$28:$A$31,0))</definedName>
    <definedName name="revisofirmas9">INDEX([4]firmas!$C$28:$C$31,MATCH('[4]TERRONES DE ARCILLA'!$F$27,[4]firmas!$A$28:$A$31,0))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E33" i="1" l="1"/>
  <c r="R39" i="1" s="1"/>
  <c r="E31" i="1"/>
  <c r="L10" i="1"/>
  <c r="L8" i="1"/>
  <c r="G31" i="1" l="1"/>
  <c r="U23" i="1"/>
  <c r="U25" i="1" s="1"/>
  <c r="T23" i="1"/>
  <c r="T25" i="1" s="1"/>
  <c r="S23" i="1"/>
  <c r="S25" i="1" s="1"/>
  <c r="R23" i="1"/>
  <c r="R25" i="1" s="1"/>
  <c r="Q23" i="1"/>
  <c r="Q25" i="1" s="1"/>
  <c r="U21" i="1"/>
  <c r="U24" i="1" s="1"/>
  <c r="U13" i="1" s="1"/>
  <c r="T21" i="1"/>
  <c r="T24" i="1" s="1"/>
  <c r="T13" i="1" s="1"/>
  <c r="S21" i="1"/>
  <c r="S24" i="1" s="1"/>
  <c r="S13" i="1" s="1"/>
  <c r="R44" i="1" s="1"/>
  <c r="R21" i="1"/>
  <c r="R24" i="1" s="1"/>
  <c r="R13" i="1" s="1"/>
  <c r="Q21" i="1"/>
  <c r="Q24" i="1" s="1"/>
  <c r="Q13" i="1" s="1"/>
  <c r="U17" i="1"/>
  <c r="T17" i="1"/>
  <c r="S17" i="1"/>
  <c r="R17" i="1"/>
  <c r="U16" i="1"/>
  <c r="T16" i="1"/>
  <c r="S16" i="1"/>
  <c r="R16" i="1"/>
  <c r="Q12" i="1"/>
  <c r="Q11" i="1"/>
  <c r="Q8" i="1"/>
  <c r="Q7" i="1"/>
  <c r="Q9" i="1" s="1"/>
  <c r="E35" i="1" l="1"/>
  <c r="J33" i="1"/>
  <c r="J31" i="1" s="1"/>
  <c r="R41" i="1" s="1"/>
  <c r="S31" i="1"/>
  <c r="R31" i="1"/>
  <c r="U31" i="1"/>
  <c r="Q31" i="1"/>
  <c r="T31" i="1"/>
  <c r="J35" i="1" l="1"/>
</calcChain>
</file>

<file path=xl/sharedStrings.xml><?xml version="1.0" encoding="utf-8"?>
<sst xmlns="http://schemas.openxmlformats.org/spreadsheetml/2006/main" count="59" uniqueCount="58">
  <si>
    <t>MUESTRA N°</t>
  </si>
  <si>
    <t>¿Se incluyeron los sobre tamaños en la muestra de ensayo?</t>
  </si>
  <si>
    <t>no</t>
  </si>
  <si>
    <t>CÓDIGO:  GLAB-FM-007</t>
  </si>
  <si>
    <t>Proporción de Fracciones</t>
  </si>
  <si>
    <t>Masa (g)</t>
  </si>
  <si>
    <t>Fracción Ensayo</t>
  </si>
  <si>
    <r>
      <t>M</t>
    </r>
    <r>
      <rPr>
        <vertAlign val="subscript"/>
        <sz val="8"/>
        <color theme="1"/>
        <rFont val="Tahoma"/>
        <family val="2"/>
      </rPr>
      <t>HFG</t>
    </r>
    <r>
      <rPr>
        <sz val="8"/>
        <color theme="1"/>
        <rFont val="Tahoma"/>
        <family val="2"/>
      </rPr>
      <t>: Masa Húmeda Fracción Gruesa</t>
    </r>
  </si>
  <si>
    <t>Masa Húmeda</t>
  </si>
  <si>
    <r>
      <t>M</t>
    </r>
    <r>
      <rPr>
        <vertAlign val="subscript"/>
        <sz val="8"/>
        <color theme="1"/>
        <rFont val="Tahoma"/>
        <family val="2"/>
      </rPr>
      <t>HFE</t>
    </r>
    <r>
      <rPr>
        <sz val="8"/>
        <color theme="1"/>
        <rFont val="Tahoma"/>
        <family val="2"/>
      </rPr>
      <t>: Masa Humedad Fracción Ensayo</t>
    </r>
  </si>
  <si>
    <t>Masa Seca</t>
  </si>
  <si>
    <t>Código:</t>
  </si>
  <si>
    <r>
      <t>M</t>
    </r>
    <r>
      <rPr>
        <vertAlign val="subscript"/>
        <sz val="8"/>
        <color theme="1"/>
        <rFont val="Tahoma"/>
        <family val="2"/>
      </rPr>
      <t>SFC</t>
    </r>
    <r>
      <rPr>
        <sz val="8"/>
        <color theme="1"/>
        <rFont val="Tahoma"/>
        <family val="2"/>
      </rPr>
      <t>: Masa Seca Fracción Gruesa</t>
    </r>
  </si>
  <si>
    <r>
      <t>M</t>
    </r>
    <r>
      <rPr>
        <vertAlign val="subscript"/>
        <sz val="8"/>
        <color theme="1"/>
        <rFont val="Tahoma"/>
        <family val="2"/>
      </rPr>
      <t>SFE</t>
    </r>
    <r>
      <rPr>
        <sz val="8"/>
        <color theme="1"/>
        <rFont val="Tahoma"/>
        <family val="2"/>
      </rPr>
      <t>: Masa Seca Fracción Ensayo</t>
    </r>
  </si>
  <si>
    <t>Humedad Fracción Gruesa (%)</t>
  </si>
  <si>
    <t>Humedad Fracción Ensayo (%)</t>
  </si>
  <si>
    <r>
      <t>γ</t>
    </r>
    <r>
      <rPr>
        <vertAlign val="subscript"/>
        <sz val="8"/>
        <color theme="1"/>
        <rFont val="Tahoma"/>
        <family val="2"/>
      </rPr>
      <t>d</t>
    </r>
    <r>
      <rPr>
        <sz val="8"/>
        <color theme="1"/>
        <rFont val="Tahoma"/>
        <family val="2"/>
      </rPr>
      <t>: Peso Unitario Seco (kN/m</t>
    </r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>)</t>
    </r>
  </si>
  <si>
    <t>DETERMINACIÓN (%)</t>
  </si>
  <si>
    <r>
      <t>M</t>
    </r>
    <r>
      <rPr>
        <vertAlign val="subscript"/>
        <sz val="8"/>
        <color theme="1"/>
        <rFont val="Tahoma"/>
        <family val="2"/>
      </rPr>
      <t>T</t>
    </r>
    <r>
      <rPr>
        <sz val="8"/>
        <color theme="1"/>
        <rFont val="Tahoma"/>
        <family val="2"/>
      </rPr>
      <t>: Masa Molde + Material Húmedo (g)</t>
    </r>
  </si>
  <si>
    <r>
      <t>V: Volumen del molde (cm</t>
    </r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>)</t>
    </r>
  </si>
  <si>
    <r>
      <t>M</t>
    </r>
    <r>
      <rPr>
        <vertAlign val="subscript"/>
        <sz val="8"/>
        <color theme="1"/>
        <rFont val="Tahoma"/>
        <family val="2"/>
      </rPr>
      <t>MD</t>
    </r>
    <r>
      <rPr>
        <sz val="8"/>
        <color theme="1"/>
        <rFont val="Tahoma"/>
        <family val="2"/>
      </rPr>
      <t>: Masa del molde (g)</t>
    </r>
  </si>
  <si>
    <t>Masa Recipiente (g)</t>
  </si>
  <si>
    <t>Masa Recipiente + Material Húmedo (g)</t>
  </si>
  <si>
    <t>Masa Recipiente + Material Seco (g)</t>
  </si>
  <si>
    <t>w: Humedad Fracción Ensayo (%)</t>
  </si>
  <si>
    <t>CURVAS DE COMPACTACIÓN</t>
  </si>
  <si>
    <r>
      <t>ρ</t>
    </r>
    <r>
      <rPr>
        <vertAlign val="subscript"/>
        <sz val="8"/>
        <color theme="1"/>
        <rFont val="Tahoma"/>
        <family val="2"/>
      </rPr>
      <t>H</t>
    </r>
    <r>
      <rPr>
        <sz val="8"/>
        <color theme="1"/>
        <rFont val="Tahoma"/>
        <family val="2"/>
      </rPr>
      <t>: Densidad Humedad (g/cm</t>
    </r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>)</t>
    </r>
  </si>
  <si>
    <r>
      <t>ρ</t>
    </r>
    <r>
      <rPr>
        <vertAlign val="subscript"/>
        <sz val="8"/>
        <color theme="1"/>
        <rFont val="Tahoma"/>
        <family val="2"/>
      </rPr>
      <t>d</t>
    </r>
    <r>
      <rPr>
        <sz val="8"/>
        <color theme="1"/>
        <rFont val="Tahoma"/>
        <family val="2"/>
      </rPr>
      <t>: Densidad Seca (g/cm</t>
    </r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>)</t>
    </r>
  </si>
  <si>
    <r>
      <t>γ</t>
    </r>
    <r>
      <rPr>
        <vertAlign val="subscript"/>
        <sz val="8"/>
        <color theme="1"/>
        <rFont val="Tahoma"/>
        <family val="2"/>
      </rPr>
      <t>H</t>
    </r>
    <r>
      <rPr>
        <sz val="8"/>
        <color theme="1"/>
        <rFont val="Tahoma"/>
        <family val="2"/>
      </rPr>
      <t>: Peso Unitario Húmedo (kN/m</t>
    </r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>)</t>
    </r>
  </si>
  <si>
    <t>Método de compactación:</t>
  </si>
  <si>
    <t>Martillo de compactación:</t>
  </si>
  <si>
    <t>Preparación de la muestra:</t>
  </si>
  <si>
    <t>CURVA DE SATURACIÓN</t>
  </si>
  <si>
    <r>
      <t>G</t>
    </r>
    <r>
      <rPr>
        <vertAlign val="subscript"/>
        <sz val="9"/>
        <rFont val="Arial"/>
        <family val="2"/>
      </rPr>
      <t>S</t>
    </r>
    <r>
      <rPr>
        <sz val="9"/>
        <rFont val="Arial"/>
        <family val="2"/>
      </rPr>
      <t>: Gravedad específica:</t>
    </r>
  </si>
  <si>
    <t>%</t>
  </si>
  <si>
    <r>
      <t>W</t>
    </r>
    <r>
      <rPr>
        <vertAlign val="subscript"/>
        <sz val="8"/>
        <color theme="1"/>
        <rFont val="Tahoma"/>
        <family val="2"/>
      </rPr>
      <t>sat</t>
    </r>
    <r>
      <rPr>
        <sz val="8"/>
        <color theme="1"/>
        <rFont val="Tahoma"/>
        <family val="2"/>
      </rPr>
      <t>: Humedad Fracción Ensayo (%)</t>
    </r>
  </si>
  <si>
    <r>
      <t>P</t>
    </r>
    <r>
      <rPr>
        <vertAlign val="subscript"/>
        <sz val="9"/>
        <rFont val="Arial"/>
        <family val="2"/>
      </rPr>
      <t>FG</t>
    </r>
    <r>
      <rPr>
        <sz val="9"/>
        <rFont val="Arial"/>
        <family val="2"/>
      </rPr>
      <t>: Porcentaje fracción gruesa (%)</t>
    </r>
  </si>
  <si>
    <r>
      <t>Peso unitario seco máximo  (kN/m</t>
    </r>
    <r>
      <rPr>
        <sz val="10"/>
        <rFont val="Calibri"/>
        <family val="2"/>
      </rPr>
      <t>³</t>
    </r>
    <r>
      <rPr>
        <sz val="9"/>
        <rFont val="Arial"/>
        <family val="2"/>
      </rPr>
      <t>)</t>
    </r>
  </si>
  <si>
    <t>Curva de compactación seco</t>
  </si>
  <si>
    <r>
      <t>P</t>
    </r>
    <r>
      <rPr>
        <vertAlign val="subscript"/>
        <sz val="9"/>
        <rFont val="Arial"/>
        <family val="2"/>
      </rPr>
      <t>FE</t>
    </r>
    <r>
      <rPr>
        <sz val="9"/>
        <rFont val="Arial"/>
        <family val="2"/>
      </rPr>
      <t>: Porcentaje fracción fina (%)</t>
    </r>
  </si>
  <si>
    <r>
      <t>Peso unitario seco máximo (kgf/m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):</t>
    </r>
  </si>
  <si>
    <t>Curva de compactación húmedo</t>
  </si>
  <si>
    <t>Curva de saturación</t>
  </si>
  <si>
    <t>Observaciones:</t>
  </si>
  <si>
    <r>
      <t>G</t>
    </r>
    <r>
      <rPr>
        <vertAlign val="subscript"/>
        <sz val="10"/>
        <rFont val="Tahoma"/>
        <family val="2"/>
      </rPr>
      <t>S</t>
    </r>
    <r>
      <rPr>
        <sz val="10"/>
        <rFont val="Tahoma"/>
        <family val="2"/>
      </rPr>
      <t>: Gravedad Especifica</t>
    </r>
  </si>
  <si>
    <r>
      <t>G</t>
    </r>
    <r>
      <rPr>
        <vertAlign val="subscript"/>
        <sz val="10"/>
        <rFont val="Tahoma"/>
        <family val="2"/>
      </rPr>
      <t>M</t>
    </r>
    <r>
      <rPr>
        <sz val="10"/>
        <rFont val="Tahoma"/>
        <family val="2"/>
      </rPr>
      <t>: Gravedad Especifica Fracción Gruesa</t>
    </r>
  </si>
  <si>
    <r>
      <t>W</t>
    </r>
    <r>
      <rPr>
        <vertAlign val="subscript"/>
        <sz val="10"/>
        <rFont val="Tahoma"/>
        <family val="2"/>
      </rPr>
      <t>Ó</t>
    </r>
    <r>
      <rPr>
        <sz val="10"/>
        <rFont val="Tahoma"/>
        <family val="2"/>
      </rPr>
      <t>: Humedad Óptima (%)</t>
    </r>
  </si>
  <si>
    <r>
      <t>γ</t>
    </r>
    <r>
      <rPr>
        <vertAlign val="subscript"/>
        <sz val="10"/>
        <rFont val="Tahoma"/>
        <family val="2"/>
      </rPr>
      <t>dMáx</t>
    </r>
    <r>
      <rPr>
        <sz val="10"/>
        <rFont val="Tahoma"/>
        <family val="2"/>
      </rPr>
      <t>: Peso Unitario Seco Máximo (kN/m</t>
    </r>
    <r>
      <rPr>
        <vertAlign val="superscript"/>
        <sz val="10"/>
        <rFont val="Tahoma"/>
        <family val="2"/>
      </rPr>
      <t>3</t>
    </r>
    <r>
      <rPr>
        <sz val="10"/>
        <rFont val="Tahoma"/>
        <family val="2"/>
      </rPr>
      <t>)</t>
    </r>
  </si>
  <si>
    <t>FIN DEL INFORME DE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</si>
  <si>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</si>
  <si>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Paginas</t>
  </si>
  <si>
    <t>Pagina</t>
  </si>
  <si>
    <t>de</t>
  </si>
  <si>
    <t>Pagina xx de xx</t>
  </si>
  <si>
    <t xml:space="preserve">Fecha de ejecución: </t>
  </si>
  <si>
    <t>VERSIÓN: 7</t>
  </si>
  <si>
    <t>FECHA DE APLICACIÓN: OCTUBRE 2022</t>
  </si>
  <si>
    <t xml:space="preserve"> INFORME DE ENSAYO
RELACIONES DE HUMEDAD PESO UNITARIO SECO EN LOS SUELOS (PROCTOR) INV E 142-13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</si>
</sst>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yyyy\-mm\-dd;@"/>
    <numFmt numFmtId="166" formatCode="0.000"/>
    <numFmt numFmtId="167" formatCode="0.000\ &quot;g/cm³&quot;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name val="Tahoma"/>
      <family val="2"/>
    </font>
    <font>
      <sz val="8"/>
      <name val="Tahoma"/>
      <family val="2"/>
    </font>
    <font>
      <sz val="16"/>
      <name val="Tahoma"/>
      <family val="2"/>
    </font>
    <font>
      <sz val="7"/>
      <color theme="1" tint="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Tahoma"/>
      <family val="2"/>
    </font>
    <font>
      <vertAlign val="subscript"/>
      <sz val="8"/>
      <color theme="1"/>
      <name val="Tahoma"/>
      <family val="2"/>
    </font>
    <font>
      <sz val="16"/>
      <name val="ALLWORK"/>
    </font>
    <font>
      <sz val="8"/>
      <color rgb="FFFF0000"/>
      <name val="Tahoma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0"/>
      <color theme="1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8"/>
      <color theme="1"/>
      <name val="Tahoma"/>
      <family val="2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9"/>
      <name val="Tahoma"/>
      <family val="2"/>
    </font>
    <font>
      <vertAlign val="subscript"/>
      <sz val="9"/>
      <name val="Arial"/>
      <family val="2"/>
    </font>
    <font>
      <sz val="10"/>
      <color rgb="FFFF0000"/>
      <name val="Tahoma"/>
      <family val="2"/>
    </font>
    <font>
      <sz val="10"/>
      <name val="Calibri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vertAlign val="subscript"/>
      <sz val="10"/>
      <name val="Tahoma"/>
      <family val="2"/>
    </font>
    <font>
      <vertAlign val="superscript"/>
      <sz val="10"/>
      <name val="Tahoma"/>
      <family val="2"/>
    </font>
    <font>
      <b/>
      <i/>
      <sz val="8"/>
      <name val="Arial"/>
      <family val="2"/>
    </font>
    <font>
      <sz val="7"/>
      <color theme="0" tint="-0.499984740745262"/>
      <name val="Arial"/>
      <family val="2"/>
    </font>
    <font>
      <i/>
      <sz val="8"/>
      <name val="Arial"/>
      <family val="2"/>
    </font>
    <font>
      <sz val="10"/>
      <color theme="1" tint="0.499984740745262"/>
      <name val="Arial"/>
      <family val="2"/>
    </font>
    <font>
      <b/>
      <sz val="10"/>
      <color theme="0" tint="-0.499984740745262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theme="1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5" fillId="0" borderId="0"/>
    <xf numFmtId="0" fontId="1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222">
    <xf numFmtId="0" fontId="0" fillId="0" borderId="0" xfId="0"/>
    <xf numFmtId="0" fontId="4" fillId="2" borderId="0" xfId="2" applyFont="1" applyFill="1" applyAlignment="1" applyProtection="1"/>
    <xf numFmtId="0" fontId="4" fillId="2" borderId="0" xfId="2" applyFont="1" applyFill="1" applyAlignment="1" applyProtection="1">
      <alignment vertical="center"/>
    </xf>
    <xf numFmtId="0" fontId="4" fillId="2" borderId="0" xfId="2" applyFont="1" applyFill="1" applyProtection="1"/>
    <xf numFmtId="0" fontId="4" fillId="2" borderId="0" xfId="2" applyFont="1" applyFill="1" applyProtection="1">
      <protection locked="0"/>
    </xf>
    <xf numFmtId="0" fontId="4" fillId="2" borderId="6" xfId="2" applyFont="1" applyFill="1" applyBorder="1" applyAlignment="1" applyProtection="1">
      <alignment horizontal="center" vertical="center"/>
    </xf>
    <xf numFmtId="0" fontId="4" fillId="2" borderId="0" xfId="2" applyFont="1" applyFill="1" applyAlignment="1" applyProtection="1">
      <alignment wrapText="1"/>
    </xf>
    <xf numFmtId="0" fontId="4" fillId="2" borderId="0" xfId="2" applyFont="1" applyFill="1" applyAlignment="1" applyProtection="1">
      <alignment wrapText="1"/>
      <protection locked="0"/>
    </xf>
    <xf numFmtId="0" fontId="4" fillId="2" borderId="0" xfId="2" applyFont="1" applyFill="1" applyAlignment="1" applyProtection="1">
      <protection locked="0"/>
    </xf>
    <xf numFmtId="0" fontId="5" fillId="3" borderId="6" xfId="4" applyFont="1" applyFill="1" applyBorder="1" applyAlignment="1" applyProtection="1">
      <alignment horizontal="center" vertical="center"/>
      <protection locked="0"/>
    </xf>
    <xf numFmtId="0" fontId="5" fillId="3" borderId="4" xfId="4" applyFont="1" applyFill="1" applyBorder="1" applyAlignment="1" applyProtection="1">
      <alignment horizontal="center" vertical="center"/>
      <protection locked="0"/>
    </xf>
    <xf numFmtId="0" fontId="3" fillId="4" borderId="12" xfId="1" applyFont="1" applyFill="1" applyBorder="1" applyAlignment="1" applyProtection="1">
      <alignment vertical="center"/>
    </xf>
    <xf numFmtId="164" fontId="13" fillId="4" borderId="6" xfId="7" applyNumberFormat="1" applyFont="1" applyFill="1" applyBorder="1" applyAlignment="1" applyProtection="1">
      <alignment horizontal="center" vertical="center"/>
      <protection locked="0"/>
    </xf>
    <xf numFmtId="164" fontId="10" fillId="3" borderId="6" xfId="8" applyNumberFormat="1" applyFont="1" applyFill="1" applyBorder="1" applyAlignment="1" applyProtection="1">
      <alignment horizontal="center" vertical="center"/>
      <protection locked="0"/>
    </xf>
    <xf numFmtId="0" fontId="3" fillId="4" borderId="15" xfId="1" applyFont="1" applyFill="1" applyBorder="1" applyAlignment="1" applyProtection="1">
      <alignment vertical="center" wrapText="1"/>
    </xf>
    <xf numFmtId="164" fontId="13" fillId="3" borderId="6" xfId="7" applyNumberFormat="1" applyFont="1" applyFill="1" applyBorder="1" applyAlignment="1" applyProtection="1">
      <alignment horizontal="center" vertical="center"/>
    </xf>
    <xf numFmtId="0" fontId="4" fillId="0" borderId="0" xfId="3" applyFont="1" applyProtection="1">
      <protection locked="0"/>
    </xf>
    <xf numFmtId="0" fontId="14" fillId="3" borderId="3" xfId="4" applyFont="1" applyFill="1" applyBorder="1" applyAlignment="1" applyProtection="1">
      <alignment vertical="center"/>
      <protection locked="0"/>
    </xf>
    <xf numFmtId="0" fontId="16" fillId="3" borderId="0" xfId="8" applyFont="1" applyFill="1" applyBorder="1" applyAlignment="1" applyProtection="1">
      <alignment horizontal="center" vertical="center"/>
      <protection locked="0"/>
    </xf>
    <xf numFmtId="164" fontId="14" fillId="0" borderId="0" xfId="3" applyNumberFormat="1" applyFont="1" applyBorder="1" applyAlignment="1" applyProtection="1">
      <alignment vertical="center"/>
    </xf>
    <xf numFmtId="164" fontId="14" fillId="0" borderId="0" xfId="3" applyNumberFormat="1" applyFont="1" applyBorder="1" applyAlignment="1" applyProtection="1">
      <alignment vertical="center"/>
      <protection locked="0"/>
    </xf>
    <xf numFmtId="0" fontId="14" fillId="2" borderId="0" xfId="2" applyFont="1" applyFill="1" applyAlignment="1" applyProtection="1">
      <alignment vertical="center"/>
    </xf>
    <xf numFmtId="0" fontId="14" fillId="2" borderId="0" xfId="2" applyFont="1" applyFill="1" applyAlignment="1" applyProtection="1">
      <alignment vertical="center"/>
      <protection locked="0"/>
    </xf>
    <xf numFmtId="0" fontId="2" fillId="0" borderId="15" xfId="3" applyFont="1" applyBorder="1" applyProtection="1">
      <protection locked="0"/>
    </xf>
    <xf numFmtId="164" fontId="18" fillId="0" borderId="0" xfId="3" applyNumberFormat="1" applyFont="1" applyBorder="1" applyAlignment="1" applyProtection="1">
      <alignment horizontal="center" vertical="center"/>
      <protection locked="0"/>
    </xf>
    <xf numFmtId="0" fontId="18" fillId="2" borderId="16" xfId="2" applyFont="1" applyFill="1" applyBorder="1" applyAlignment="1" applyProtection="1">
      <alignment horizontal="center" vertical="center"/>
    </xf>
    <xf numFmtId="2" fontId="10" fillId="3" borderId="6" xfId="7" applyNumberFormat="1" applyFont="1" applyFill="1" applyBorder="1" applyAlignment="1" applyProtection="1">
      <alignment horizontal="center" vertical="center"/>
    </xf>
    <xf numFmtId="164" fontId="14" fillId="2" borderId="0" xfId="2" applyNumberFormat="1" applyFont="1" applyFill="1" applyAlignment="1" applyProtection="1">
      <alignment vertical="center"/>
    </xf>
    <xf numFmtId="10" fontId="14" fillId="2" borderId="0" xfId="11" applyNumberFormat="1" applyFont="1" applyFill="1" applyAlignment="1" applyProtection="1">
      <alignment vertical="center"/>
    </xf>
    <xf numFmtId="0" fontId="2" fillId="0" borderId="0" xfId="3" applyFont="1" applyBorder="1" applyAlignment="1" applyProtection="1">
      <alignment horizontal="center" vertical="center"/>
      <protection locked="0"/>
    </xf>
    <xf numFmtId="0" fontId="2" fillId="0" borderId="0" xfId="10" applyFont="1" applyBorder="1" applyAlignment="1" applyProtection="1">
      <alignment horizontal="center" vertical="center"/>
      <protection locked="0"/>
    </xf>
    <xf numFmtId="0" fontId="2" fillId="0" borderId="0" xfId="3" applyFont="1" applyBorder="1" applyProtection="1">
      <protection locked="0"/>
    </xf>
    <xf numFmtId="0" fontId="2" fillId="0" borderId="16" xfId="3" applyFont="1" applyBorder="1" applyProtection="1"/>
    <xf numFmtId="2" fontId="20" fillId="0" borderId="6" xfId="3" applyNumberFormat="1" applyFont="1" applyBorder="1" applyAlignment="1" applyProtection="1">
      <alignment horizontal="center" vertical="center"/>
    </xf>
    <xf numFmtId="0" fontId="21" fillId="0" borderId="6" xfId="3" applyNumberFormat="1" applyFont="1" applyBorder="1" applyAlignment="1" applyProtection="1">
      <alignment horizontal="center" vertical="center"/>
    </xf>
    <xf numFmtId="0" fontId="2" fillId="0" borderId="15" xfId="3" applyFont="1" applyBorder="1" applyAlignment="1" applyProtection="1">
      <alignment vertical="center"/>
      <protection locked="0"/>
    </xf>
    <xf numFmtId="0" fontId="2" fillId="0" borderId="0" xfId="3" applyFont="1" applyBorder="1" applyAlignment="1" applyProtection="1">
      <alignment vertical="center"/>
      <protection locked="0"/>
    </xf>
    <xf numFmtId="0" fontId="2" fillId="0" borderId="16" xfId="3" applyFont="1" applyBorder="1" applyAlignment="1" applyProtection="1">
      <alignment vertical="center"/>
    </xf>
    <xf numFmtId="164" fontId="20" fillId="0" borderId="6" xfId="3" applyNumberFormat="1" applyFont="1" applyBorder="1" applyAlignment="1" applyProtection="1">
      <alignment horizontal="center" vertical="center"/>
      <protection locked="0"/>
    </xf>
    <xf numFmtId="0" fontId="10" fillId="0" borderId="6" xfId="3" applyFont="1" applyBorder="1" applyAlignment="1" applyProtection="1">
      <alignment vertical="center"/>
    </xf>
    <xf numFmtId="164" fontId="20" fillId="0" borderId="6" xfId="3" applyNumberFormat="1" applyFont="1" applyBorder="1" applyAlignment="1" applyProtection="1">
      <alignment horizontal="center" vertical="center"/>
    </xf>
    <xf numFmtId="166" fontId="20" fillId="0" borderId="6" xfId="3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vertical="center"/>
      <protection locked="0"/>
    </xf>
    <xf numFmtId="0" fontId="17" fillId="0" borderId="0" xfId="3" applyFont="1" applyBorder="1" applyProtection="1">
      <protection locked="0"/>
    </xf>
    <xf numFmtId="0" fontId="18" fillId="0" borderId="0" xfId="3" applyFont="1" applyBorder="1" applyProtection="1">
      <protection locked="0"/>
    </xf>
    <xf numFmtId="0" fontId="14" fillId="0" borderId="0" xfId="3" applyFont="1" applyAlignment="1" applyProtection="1">
      <alignment vertical="center"/>
    </xf>
    <xf numFmtId="0" fontId="2" fillId="0" borderId="15" xfId="3" applyFont="1" applyBorder="1" applyAlignment="1" applyProtection="1">
      <alignment vertical="center"/>
    </xf>
    <xf numFmtId="0" fontId="17" fillId="0" borderId="9" xfId="3" applyFont="1" applyBorder="1" applyAlignment="1" applyProtection="1">
      <alignment horizontal="center" vertical="center"/>
      <protection locked="0"/>
    </xf>
    <xf numFmtId="166" fontId="17" fillId="4" borderId="0" xfId="3" applyNumberFormat="1" applyFont="1" applyFill="1" applyBorder="1" applyAlignment="1" applyProtection="1">
      <alignment horizontal="center" vertical="center"/>
    </xf>
    <xf numFmtId="0" fontId="17" fillId="0" borderId="16" xfId="3" applyFont="1" applyFill="1" applyBorder="1" applyAlignment="1" applyProtection="1">
      <alignment vertical="center"/>
    </xf>
    <xf numFmtId="0" fontId="2" fillId="0" borderId="15" xfId="3" applyFont="1" applyBorder="1" applyProtection="1"/>
    <xf numFmtId="0" fontId="17" fillId="0" borderId="0" xfId="3" applyFont="1" applyBorder="1" applyProtection="1"/>
    <xf numFmtId="166" fontId="17" fillId="0" borderId="0" xfId="3" applyNumberFormat="1" applyFont="1" applyFill="1" applyBorder="1" applyAlignment="1" applyProtection="1">
      <alignment horizontal="center" vertical="center"/>
    </xf>
    <xf numFmtId="166" fontId="17" fillId="0" borderId="16" xfId="3" applyNumberFormat="1" applyFont="1" applyFill="1" applyBorder="1" applyAlignment="1" applyProtection="1">
      <alignment horizontal="center" vertical="center"/>
    </xf>
    <xf numFmtId="0" fontId="17" fillId="0" borderId="9" xfId="3" applyFont="1" applyBorder="1" applyAlignment="1" applyProtection="1">
      <alignment horizontal="center" vertical="center" wrapText="1"/>
      <protection locked="0"/>
    </xf>
    <xf numFmtId="0" fontId="23" fillId="0" borderId="0" xfId="3" applyFont="1" applyAlignment="1" applyProtection="1">
      <alignment vertical="center"/>
    </xf>
    <xf numFmtId="0" fontId="23" fillId="0" borderId="0" xfId="3" applyFont="1" applyProtection="1"/>
    <xf numFmtId="0" fontId="14" fillId="0" borderId="3" xfId="3" applyFont="1" applyBorder="1" applyAlignment="1" applyProtection="1">
      <alignment vertical="center"/>
    </xf>
    <xf numFmtId="2" fontId="17" fillId="0" borderId="9" xfId="3" applyNumberFormat="1" applyFont="1" applyBorder="1" applyAlignment="1" applyProtection="1">
      <alignment horizontal="center" vertical="center"/>
    </xf>
    <xf numFmtId="164" fontId="17" fillId="2" borderId="0" xfId="3" applyNumberFormat="1" applyFont="1" applyFill="1" applyBorder="1" applyAlignment="1" applyProtection="1">
      <alignment horizontal="center" vertical="center"/>
    </xf>
    <xf numFmtId="0" fontId="17" fillId="5" borderId="8" xfId="3" applyFont="1" applyFill="1" applyBorder="1" applyAlignment="1" applyProtection="1">
      <alignment horizontal="right" vertical="center" wrapText="1"/>
    </xf>
    <xf numFmtId="164" fontId="17" fillId="2" borderId="9" xfId="3" applyNumberFormat="1" applyFont="1" applyFill="1" applyBorder="1" applyAlignment="1" applyProtection="1">
      <alignment horizontal="center" vertical="center"/>
    </xf>
    <xf numFmtId="0" fontId="17" fillId="0" borderId="16" xfId="3" applyFont="1" applyFill="1" applyBorder="1" applyAlignment="1" applyProtection="1">
      <alignment horizontal="center" vertical="center"/>
    </xf>
    <xf numFmtId="2" fontId="4" fillId="2" borderId="0" xfId="2" applyNumberFormat="1" applyFont="1" applyFill="1" applyAlignment="1" applyProtection="1">
      <protection locked="0"/>
    </xf>
    <xf numFmtId="0" fontId="10" fillId="0" borderId="7" xfId="3" applyFont="1" applyBorder="1" applyAlignment="1" applyProtection="1">
      <alignment vertical="center"/>
    </xf>
    <xf numFmtId="0" fontId="10" fillId="0" borderId="8" xfId="3" applyFont="1" applyBorder="1" applyAlignment="1" applyProtection="1">
      <alignment vertical="center"/>
    </xf>
    <xf numFmtId="0" fontId="10" fillId="0" borderId="9" xfId="3" applyFont="1" applyBorder="1" applyAlignment="1" applyProtection="1">
      <alignment vertical="center"/>
    </xf>
    <xf numFmtId="164" fontId="25" fillId="0" borderId="6" xfId="3" applyNumberFormat="1" applyFont="1" applyBorder="1" applyAlignment="1" applyProtection="1">
      <alignment horizontal="center" vertical="center"/>
    </xf>
    <xf numFmtId="0" fontId="25" fillId="2" borderId="0" xfId="2" applyFont="1" applyFill="1" applyAlignment="1" applyProtection="1">
      <protection locked="0"/>
    </xf>
    <xf numFmtId="0" fontId="17" fillId="2" borderId="0" xfId="3" applyFont="1" applyFill="1" applyBorder="1" applyAlignment="1" applyProtection="1">
      <alignment horizontal="left" vertical="center" indent="2"/>
    </xf>
    <xf numFmtId="164" fontId="23" fillId="0" borderId="0" xfId="3" applyNumberFormat="1" applyFont="1" applyBorder="1" applyAlignment="1" applyProtection="1">
      <alignment horizontal="center" vertical="center"/>
      <protection locked="0"/>
    </xf>
    <xf numFmtId="164" fontId="17" fillId="0" borderId="9" xfId="3" applyNumberFormat="1" applyFont="1" applyBorder="1" applyAlignment="1" applyProtection="1">
      <alignment horizontal="center" vertical="center"/>
    </xf>
    <xf numFmtId="2" fontId="17" fillId="2" borderId="9" xfId="3" applyNumberFormat="1" applyFont="1" applyFill="1" applyBorder="1" applyAlignment="1" applyProtection="1">
      <alignment horizontal="center" vertical="center"/>
    </xf>
    <xf numFmtId="167" fontId="3" fillId="0" borderId="16" xfId="3" applyNumberFormat="1" applyFont="1" applyFill="1" applyBorder="1" applyAlignment="1" applyProtection="1">
      <alignment horizontal="center" vertical="center"/>
    </xf>
    <xf numFmtId="0" fontId="17" fillId="2" borderId="0" xfId="3" applyFont="1" applyFill="1" applyBorder="1" applyAlignment="1" applyProtection="1">
      <alignment vertical="center"/>
    </xf>
    <xf numFmtId="164" fontId="17" fillId="0" borderId="16" xfId="3" applyNumberFormat="1" applyFont="1" applyFill="1" applyBorder="1" applyAlignment="1" applyProtection="1">
      <alignment horizontal="center" vertical="center"/>
    </xf>
    <xf numFmtId="0" fontId="4" fillId="2" borderId="0" xfId="2" applyFont="1" applyFill="1" applyAlignment="1" applyProtection="1">
      <alignment vertical="center"/>
      <protection locked="0"/>
    </xf>
    <xf numFmtId="0" fontId="17" fillId="2" borderId="0" xfId="3" applyFont="1" applyFill="1" applyBorder="1" applyAlignment="1" applyProtection="1">
      <alignment horizontal="center" vertical="center"/>
    </xf>
    <xf numFmtId="1" fontId="17" fillId="4" borderId="9" xfId="3" applyNumberFormat="1" applyFont="1" applyFill="1" applyBorder="1" applyAlignment="1" applyProtection="1">
      <alignment horizontal="center" vertical="center"/>
    </xf>
    <xf numFmtId="0" fontId="2" fillId="0" borderId="17" xfId="3" applyFont="1" applyBorder="1" applyProtection="1"/>
    <xf numFmtId="0" fontId="8" fillId="2" borderId="18" xfId="3" applyFont="1" applyFill="1" applyBorder="1" applyAlignment="1" applyProtection="1">
      <alignment vertical="center"/>
    </xf>
    <xf numFmtId="0" fontId="2" fillId="2" borderId="18" xfId="3" applyFont="1" applyFill="1" applyBorder="1" applyAlignment="1" applyProtection="1">
      <alignment vertical="center"/>
    </xf>
    <xf numFmtId="164" fontId="8" fillId="2" borderId="18" xfId="3" applyNumberFormat="1" applyFont="1" applyFill="1" applyBorder="1" applyAlignment="1" applyProtection="1">
      <alignment horizontal="center" vertical="center"/>
    </xf>
    <xf numFmtId="164" fontId="8" fillId="0" borderId="18" xfId="3" applyNumberFormat="1" applyFont="1" applyFill="1" applyBorder="1" applyAlignment="1" applyProtection="1">
      <alignment horizontal="center" vertical="center"/>
    </xf>
    <xf numFmtId="164" fontId="8" fillId="0" borderId="19" xfId="3" applyNumberFormat="1" applyFont="1" applyFill="1" applyBorder="1" applyAlignment="1" applyProtection="1">
      <alignment horizontal="center" vertical="center"/>
    </xf>
    <xf numFmtId="0" fontId="4" fillId="0" borderId="6" xfId="3" applyFont="1" applyBorder="1" applyAlignment="1" applyProtection="1">
      <alignment horizontal="center" vertical="center"/>
      <protection locked="0"/>
    </xf>
    <xf numFmtId="2" fontId="4" fillId="0" borderId="6" xfId="3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vertical="center"/>
    </xf>
    <xf numFmtId="164" fontId="4" fillId="0" borderId="6" xfId="3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 vertical="center"/>
      <protection locked="0"/>
    </xf>
    <xf numFmtId="2" fontId="4" fillId="0" borderId="0" xfId="3" applyNumberFormat="1" applyFont="1" applyAlignment="1" applyProtection="1">
      <alignment vertical="center"/>
      <protection locked="0"/>
    </xf>
    <xf numFmtId="166" fontId="4" fillId="0" borderId="0" xfId="3" applyNumberFormat="1" applyFont="1" applyAlignment="1" applyProtection="1">
      <alignment horizontal="center" vertical="center"/>
      <protection locked="0"/>
    </xf>
    <xf numFmtId="166" fontId="4" fillId="0" borderId="0" xfId="3" applyNumberFormat="1" applyFont="1" applyAlignment="1" applyProtection="1">
      <alignment vertical="center"/>
      <protection locked="0"/>
    </xf>
    <xf numFmtId="0" fontId="32" fillId="0" borderId="0" xfId="5" applyFont="1" applyBorder="1" applyAlignment="1" applyProtection="1">
      <alignment horizontal="center" vertical="center" wrapText="1"/>
    </xf>
    <xf numFmtId="0" fontId="28" fillId="0" borderId="0" xfId="12" applyFont="1" applyBorder="1" applyAlignment="1" applyProtection="1">
      <alignment horizontal="center"/>
      <protection locked="0"/>
    </xf>
    <xf numFmtId="166" fontId="3" fillId="0" borderId="0" xfId="3" applyNumberFormat="1" applyFont="1" applyFill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left" vertical="center"/>
    </xf>
    <xf numFmtId="0" fontId="18" fillId="2" borderId="0" xfId="2" applyFont="1" applyFill="1" applyBorder="1" applyAlignment="1" applyProtection="1">
      <alignment horizontal="center" vertical="center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vertical="center"/>
    </xf>
    <xf numFmtId="0" fontId="17" fillId="0" borderId="0" xfId="3" applyFont="1" applyFill="1" applyBorder="1" applyAlignment="1" applyProtection="1">
      <alignment vertical="center"/>
    </xf>
    <xf numFmtId="0" fontId="17" fillId="0" borderId="0" xfId="3" applyFont="1" applyFill="1" applyBorder="1" applyAlignment="1" applyProtection="1">
      <alignment horizontal="center" vertical="center"/>
    </xf>
    <xf numFmtId="167" fontId="3" fillId="0" borderId="0" xfId="3" applyNumberFormat="1" applyFont="1" applyFill="1" applyBorder="1" applyAlignment="1" applyProtection="1">
      <alignment horizontal="center" vertical="center"/>
    </xf>
    <xf numFmtId="164" fontId="17" fillId="0" borderId="0" xfId="3" applyNumberFormat="1" applyFont="1" applyFill="1" applyBorder="1" applyAlignment="1" applyProtection="1">
      <alignment horizontal="center" vertical="center"/>
    </xf>
    <xf numFmtId="164" fontId="8" fillId="0" borderId="0" xfId="3" applyNumberFormat="1" applyFont="1" applyFill="1" applyBorder="1" applyAlignment="1" applyProtection="1">
      <alignment horizontal="center" vertical="center"/>
    </xf>
    <xf numFmtId="0" fontId="2" fillId="4" borderId="0" xfId="1" applyFont="1" applyFill="1" applyBorder="1" applyAlignment="1" applyProtection="1">
      <alignment horizontal="center" vertical="top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1" fillId="4" borderId="0" xfId="13" applyFont="1" applyFill="1" applyBorder="1" applyAlignment="1" applyProtection="1">
      <alignment horizontal="center" vertical="center"/>
    </xf>
    <xf numFmtId="0" fontId="3" fillId="0" borderId="22" xfId="14" applyFont="1" applyFill="1" applyBorder="1" applyAlignment="1" applyProtection="1">
      <alignment horizontal="center"/>
      <protection locked="0"/>
    </xf>
    <xf numFmtId="0" fontId="17" fillId="0" borderId="23" xfId="14" applyFont="1" applyFill="1" applyBorder="1" applyAlignment="1" applyProtection="1">
      <protection locked="0"/>
    </xf>
    <xf numFmtId="0" fontId="2" fillId="4" borderId="23" xfId="14" applyFont="1" applyFill="1" applyBorder="1" applyAlignment="1" applyProtection="1">
      <protection locked="0"/>
    </xf>
    <xf numFmtId="0" fontId="2" fillId="0" borderId="23" xfId="14" applyFont="1" applyFill="1" applyBorder="1" applyAlignment="1" applyProtection="1">
      <alignment horizontal="center"/>
      <protection locked="0"/>
    </xf>
    <xf numFmtId="0" fontId="2" fillId="0" borderId="24" xfId="14" applyFont="1" applyFill="1" applyBorder="1" applyAlignment="1" applyProtection="1">
      <protection locked="0"/>
    </xf>
    <xf numFmtId="0" fontId="33" fillId="0" borderId="0" xfId="14" applyFont="1" applyFill="1" applyBorder="1" applyAlignment="1" applyProtection="1">
      <protection locked="0"/>
    </xf>
    <xf numFmtId="0" fontId="4" fillId="0" borderId="0" xfId="3" applyFont="1" applyBorder="1" applyAlignment="1" applyProtection="1">
      <alignment horizontal="left" vertical="center"/>
    </xf>
    <xf numFmtId="164" fontId="4" fillId="0" borderId="0" xfId="3" applyNumberFormat="1" applyFont="1" applyBorder="1" applyAlignment="1" applyProtection="1">
      <alignment horizontal="center" vertical="center"/>
    </xf>
    <xf numFmtId="0" fontId="18" fillId="4" borderId="20" xfId="1" applyFont="1" applyFill="1" applyBorder="1" applyAlignment="1" applyProtection="1">
      <alignment vertical="top" wrapText="1"/>
    </xf>
    <xf numFmtId="0" fontId="8" fillId="4" borderId="3" xfId="5" applyFont="1" applyFill="1" applyBorder="1" applyAlignment="1" applyProtection="1">
      <alignment vertical="center"/>
    </xf>
    <xf numFmtId="0" fontId="9" fillId="4" borderId="13" xfId="0" applyFont="1" applyFill="1" applyBorder="1" applyAlignment="1" applyProtection="1">
      <alignment vertical="center"/>
    </xf>
    <xf numFmtId="16" fontId="8" fillId="2" borderId="13" xfId="6" applyNumberFormat="1" applyFont="1" applyFill="1" applyBorder="1" applyAlignment="1" applyProtection="1">
      <alignment vertical="center"/>
      <protection locked="0"/>
    </xf>
    <xf numFmtId="0" fontId="8" fillId="2" borderId="14" xfId="6" applyFont="1" applyFill="1" applyBorder="1" applyAlignment="1" applyProtection="1">
      <alignment vertical="center"/>
      <protection locked="0"/>
    </xf>
    <xf numFmtId="0" fontId="8" fillId="2" borderId="0" xfId="9" applyFont="1" applyFill="1" applyBorder="1" applyAlignment="1" applyProtection="1">
      <alignment vertical="center"/>
    </xf>
    <xf numFmtId="165" fontId="8" fillId="2" borderId="0" xfId="9" applyNumberFormat="1" applyFont="1" applyFill="1" applyBorder="1" applyAlignment="1" applyProtection="1">
      <alignment vertical="center"/>
    </xf>
    <xf numFmtId="165" fontId="8" fillId="2" borderId="16" xfId="9" applyNumberFormat="1" applyFont="1" applyFill="1" applyBorder="1" applyAlignment="1" applyProtection="1">
      <alignment vertical="center"/>
    </xf>
    <xf numFmtId="0" fontId="9" fillId="4" borderId="0" xfId="1" applyFont="1" applyFill="1" applyBorder="1" applyAlignment="1" applyProtection="1">
      <alignment vertical="center" wrapText="1"/>
    </xf>
    <xf numFmtId="165" fontId="8" fillId="2" borderId="16" xfId="9" applyNumberFormat="1" applyFont="1" applyFill="1" applyBorder="1" applyAlignment="1" applyProtection="1">
      <alignment vertical="center"/>
      <protection locked="0"/>
    </xf>
    <xf numFmtId="0" fontId="9" fillId="4" borderId="0" xfId="9" applyFont="1" applyFill="1" applyBorder="1" applyAlignment="1" applyProtection="1">
      <alignment vertical="center"/>
    </xf>
    <xf numFmtId="0" fontId="35" fillId="0" borderId="0" xfId="14" applyFont="1" applyFill="1" applyBorder="1" applyAlignment="1" applyProtection="1">
      <protection locked="0"/>
    </xf>
    <xf numFmtId="0" fontId="2" fillId="4" borderId="21" xfId="1" applyFont="1" applyFill="1" applyBorder="1" applyAlignment="1" applyProtection="1">
      <alignment vertical="top" wrapText="1"/>
      <protection locked="0"/>
    </xf>
    <xf numFmtId="1" fontId="17" fillId="4" borderId="0" xfId="3" applyNumberFormat="1" applyFont="1" applyFill="1" applyBorder="1" applyAlignment="1" applyProtection="1">
      <alignment horizontal="center" vertical="center"/>
    </xf>
    <xf numFmtId="0" fontId="17" fillId="4" borderId="0" xfId="3" applyFont="1" applyFill="1" applyBorder="1" applyAlignment="1" applyProtection="1">
      <alignment horizontal="left" vertical="center"/>
    </xf>
    <xf numFmtId="164" fontId="17" fillId="4" borderId="0" xfId="3" applyNumberFormat="1" applyFont="1" applyFill="1" applyBorder="1" applyAlignment="1" applyProtection="1">
      <alignment horizontal="center" vertical="center"/>
    </xf>
    <xf numFmtId="0" fontId="17" fillId="4" borderId="0" xfId="3" applyFont="1" applyFill="1" applyBorder="1" applyAlignment="1" applyProtection="1">
      <alignment horizontal="center" vertical="center"/>
    </xf>
    <xf numFmtId="0" fontId="17" fillId="4" borderId="0" xfId="3" applyFont="1" applyFill="1" applyBorder="1" applyAlignment="1" applyProtection="1">
      <alignment horizontal="left" vertical="center" wrapText="1" indent="2"/>
    </xf>
    <xf numFmtId="164" fontId="17" fillId="4" borderId="16" xfId="3" applyNumberFormat="1" applyFont="1" applyFill="1" applyBorder="1" applyAlignment="1" applyProtection="1">
      <alignment horizontal="center" vertical="center"/>
    </xf>
    <xf numFmtId="0" fontId="17" fillId="2" borderId="0" xfId="9" applyFont="1" applyFill="1" applyBorder="1" applyAlignment="1" applyProtection="1">
      <alignment horizontal="left" vertical="center"/>
      <protection locked="0"/>
    </xf>
    <xf numFmtId="165" fontId="17" fillId="2" borderId="0" xfId="9" applyNumberFormat="1" applyFont="1" applyFill="1" applyBorder="1" applyAlignment="1" applyProtection="1">
      <alignment vertical="center"/>
      <protection locked="0"/>
    </xf>
    <xf numFmtId="0" fontId="17" fillId="2" borderId="0" xfId="9" applyFont="1" applyFill="1" applyBorder="1" applyAlignment="1" applyProtection="1">
      <alignment horizontal="center" vertical="center"/>
      <protection locked="0"/>
    </xf>
    <xf numFmtId="0" fontId="17" fillId="2" borderId="16" xfId="9" applyFont="1" applyFill="1" applyBorder="1" applyAlignment="1" applyProtection="1">
      <alignment horizontal="center" vertical="center"/>
    </xf>
    <xf numFmtId="0" fontId="8" fillId="4" borderId="0" xfId="1" applyFont="1" applyFill="1" applyBorder="1" applyAlignment="1" applyProtection="1">
      <alignment vertical="center" wrapText="1"/>
    </xf>
    <xf numFmtId="0" fontId="9" fillId="0" borderId="0" xfId="3" applyFont="1" applyBorder="1" applyProtection="1"/>
    <xf numFmtId="0" fontId="4" fillId="0" borderId="0" xfId="3" applyFont="1" applyBorder="1" applyProtection="1"/>
    <xf numFmtId="165" fontId="8" fillId="2" borderId="5" xfId="9" applyNumberFormat="1" applyFont="1" applyFill="1" applyBorder="1" applyAlignment="1" applyProtection="1">
      <alignment vertical="center"/>
    </xf>
    <xf numFmtId="0" fontId="2" fillId="0" borderId="0" xfId="14" applyFont="1" applyFill="1" applyBorder="1" applyAlignment="1" applyProtection="1">
      <protection locked="0"/>
    </xf>
    <xf numFmtId="0" fontId="2" fillId="4" borderId="0" xfId="3" applyFont="1" applyFill="1" applyBorder="1" applyAlignment="1" applyProtection="1">
      <alignment horizontal="left" vertical="center"/>
    </xf>
    <xf numFmtId="0" fontId="6" fillId="2" borderId="3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center" vertical="center"/>
    </xf>
    <xf numFmtId="0" fontId="34" fillId="0" borderId="7" xfId="1" applyFont="1" applyBorder="1" applyAlignment="1" applyProtection="1">
      <alignment horizontal="left" vertical="center"/>
    </xf>
    <xf numFmtId="0" fontId="34" fillId="0" borderId="8" xfId="1" applyFont="1" applyBorder="1" applyAlignment="1" applyProtection="1">
      <alignment horizontal="left" vertical="center"/>
    </xf>
    <xf numFmtId="0" fontId="34" fillId="0" borderId="9" xfId="1" applyFont="1" applyBorder="1" applyAlignment="1" applyProtection="1">
      <alignment horizontal="left" vertical="center"/>
    </xf>
    <xf numFmtId="0" fontId="34" fillId="0" borderId="4" xfId="1" applyFont="1" applyBorder="1" applyAlignment="1" applyProtection="1">
      <alignment horizontal="left" vertical="center"/>
    </xf>
    <xf numFmtId="0" fontId="34" fillId="0" borderId="0" xfId="1" applyFont="1" applyBorder="1" applyAlignment="1" applyProtection="1">
      <alignment horizontal="left" vertical="center"/>
    </xf>
    <xf numFmtId="0" fontId="34" fillId="0" borderId="5" xfId="1" applyFont="1" applyBorder="1" applyAlignment="1" applyProtection="1">
      <alignment horizontal="left" vertical="center"/>
    </xf>
    <xf numFmtId="0" fontId="5" fillId="0" borderId="6" xfId="3" applyFont="1" applyBorder="1" applyAlignment="1" applyProtection="1">
      <alignment horizontal="center" vertical="center"/>
    </xf>
    <xf numFmtId="0" fontId="5" fillId="3" borderId="7" xfId="4" applyFont="1" applyFill="1" applyBorder="1" applyAlignment="1" applyProtection="1">
      <alignment horizontal="center" vertical="center"/>
    </xf>
    <xf numFmtId="0" fontId="5" fillId="3" borderId="9" xfId="4" applyFont="1" applyFill="1" applyBorder="1" applyAlignment="1" applyProtection="1">
      <alignment horizontal="center" vertical="center"/>
    </xf>
    <xf numFmtId="0" fontId="10" fillId="0" borderId="7" xfId="3" applyFont="1" applyBorder="1" applyAlignment="1" applyProtection="1">
      <alignment vertical="center"/>
    </xf>
    <xf numFmtId="0" fontId="10" fillId="0" borderId="8" xfId="3" applyFont="1" applyBorder="1" applyAlignment="1" applyProtection="1">
      <alignment vertical="center"/>
    </xf>
    <xf numFmtId="0" fontId="10" fillId="0" borderId="9" xfId="3" applyFont="1" applyBorder="1" applyAlignment="1" applyProtection="1">
      <alignment vertical="center"/>
    </xf>
    <xf numFmtId="0" fontId="10" fillId="0" borderId="6" xfId="3" applyFont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10" fillId="3" borderId="7" xfId="4" applyFont="1" applyFill="1" applyBorder="1" applyAlignment="1" applyProtection="1">
      <alignment horizontal="center" vertical="center"/>
    </xf>
    <xf numFmtId="0" fontId="10" fillId="3" borderId="9" xfId="4" applyFont="1" applyFill="1" applyBorder="1" applyAlignment="1" applyProtection="1">
      <alignment horizontal="center" vertical="center"/>
    </xf>
    <xf numFmtId="0" fontId="10" fillId="0" borderId="6" xfId="3" applyFont="1" applyBorder="1" applyAlignment="1" applyProtection="1">
      <alignment vertical="center"/>
    </xf>
    <xf numFmtId="164" fontId="14" fillId="0" borderId="4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Border="1" applyAlignment="1" applyProtection="1">
      <alignment horizontal="center" vertical="center"/>
      <protection locked="0"/>
    </xf>
    <xf numFmtId="0" fontId="2" fillId="0" borderId="0" xfId="10" applyFont="1" applyBorder="1" applyAlignment="1" applyProtection="1">
      <alignment horizontal="center" vertical="center"/>
      <protection locked="0"/>
    </xf>
    <xf numFmtId="0" fontId="36" fillId="4" borderId="0" xfId="1" applyFont="1" applyFill="1" applyBorder="1" applyAlignment="1" applyProtection="1">
      <alignment horizontal="right"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10" fillId="3" borderId="1" xfId="4" applyFont="1" applyFill="1" applyBorder="1" applyAlignment="1" applyProtection="1">
      <alignment horizontal="center" vertical="center"/>
    </xf>
    <xf numFmtId="0" fontId="10" fillId="3" borderId="3" xfId="4" applyFont="1" applyFill="1" applyBorder="1" applyAlignment="1" applyProtection="1">
      <alignment horizontal="center" vertical="center"/>
    </xf>
    <xf numFmtId="0" fontId="18" fillId="0" borderId="1" xfId="1" applyFont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horizontal="center" vertical="center" wrapText="1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4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5" xfId="1" applyFont="1" applyBorder="1" applyAlignment="1" applyProtection="1">
      <alignment horizontal="center" vertical="center" wrapText="1"/>
    </xf>
    <xf numFmtId="0" fontId="18" fillId="0" borderId="10" xfId="1" applyFont="1" applyBorder="1" applyAlignment="1" applyProtection="1">
      <alignment horizontal="center" vertical="center" wrapText="1"/>
    </xf>
    <xf numFmtId="0" fontId="18" fillId="0" borderId="26" xfId="1" applyFont="1" applyBorder="1" applyAlignment="1" applyProtection="1">
      <alignment horizontal="center" vertical="center" wrapText="1"/>
    </xf>
    <xf numFmtId="0" fontId="18" fillId="0" borderId="11" xfId="1" applyFont="1" applyBorder="1" applyAlignment="1" applyProtection="1">
      <alignment horizontal="center" vertical="center" wrapText="1"/>
    </xf>
    <xf numFmtId="0" fontId="22" fillId="0" borderId="7" xfId="3" applyFont="1" applyBorder="1" applyAlignment="1" applyProtection="1">
      <alignment horizontal="center" vertical="center"/>
    </xf>
    <xf numFmtId="0" fontId="22" fillId="0" borderId="8" xfId="3" applyFont="1" applyBorder="1" applyAlignment="1" applyProtection="1">
      <alignment horizontal="center" vertical="center"/>
    </xf>
    <xf numFmtId="0" fontId="22" fillId="0" borderId="9" xfId="3" applyFont="1" applyBorder="1" applyAlignment="1" applyProtection="1">
      <alignment horizontal="center" vertical="center"/>
    </xf>
    <xf numFmtId="0" fontId="10" fillId="0" borderId="7" xfId="3" applyFont="1" applyBorder="1" applyAlignment="1" applyProtection="1">
      <alignment horizontal="left" vertical="center"/>
    </xf>
    <xf numFmtId="0" fontId="10" fillId="0" borderId="8" xfId="3" applyFont="1" applyBorder="1" applyAlignment="1" applyProtection="1">
      <alignment horizontal="left" vertical="center"/>
    </xf>
    <xf numFmtId="0" fontId="10" fillId="0" borderId="9" xfId="3" applyFont="1" applyBorder="1" applyAlignment="1" applyProtection="1">
      <alignment horizontal="left" vertical="center"/>
    </xf>
    <xf numFmtId="0" fontId="17" fillId="5" borderId="7" xfId="3" applyFont="1" applyFill="1" applyBorder="1" applyAlignment="1" applyProtection="1">
      <alignment horizontal="left" vertical="center"/>
    </xf>
    <xf numFmtId="0" fontId="17" fillId="5" borderId="8" xfId="3" applyFont="1" applyFill="1" applyBorder="1" applyAlignment="1" applyProtection="1">
      <alignment horizontal="left" vertical="center"/>
    </xf>
    <xf numFmtId="0" fontId="17" fillId="5" borderId="7" xfId="3" applyFont="1" applyFill="1" applyBorder="1" applyAlignment="1" applyProtection="1">
      <alignment horizontal="center" vertical="center"/>
    </xf>
    <xf numFmtId="0" fontId="17" fillId="5" borderId="8" xfId="3" applyFont="1" applyFill="1" applyBorder="1" applyAlignment="1" applyProtection="1">
      <alignment horizontal="center" vertical="center"/>
    </xf>
    <xf numFmtId="0" fontId="17" fillId="5" borderId="7" xfId="3" applyFont="1" applyFill="1" applyBorder="1" applyAlignment="1" applyProtection="1">
      <alignment horizontal="center" vertical="center" wrapText="1"/>
    </xf>
    <xf numFmtId="0" fontId="17" fillId="5" borderId="8" xfId="3" applyFont="1" applyFill="1" applyBorder="1" applyAlignment="1" applyProtection="1">
      <alignment horizontal="center" vertical="center" wrapText="1"/>
    </xf>
    <xf numFmtId="166" fontId="3" fillId="0" borderId="0" xfId="3" applyNumberFormat="1" applyFont="1" applyFill="1" applyBorder="1" applyAlignment="1" applyProtection="1">
      <alignment horizontal="center" vertical="center"/>
    </xf>
    <xf numFmtId="166" fontId="3" fillId="0" borderId="16" xfId="3" applyNumberFormat="1" applyFont="1" applyFill="1" applyBorder="1" applyAlignment="1" applyProtection="1">
      <alignment horizontal="center" vertical="center"/>
    </xf>
    <xf numFmtId="0" fontId="32" fillId="0" borderId="0" xfId="5" applyFont="1" applyBorder="1" applyAlignment="1" applyProtection="1">
      <alignment horizontal="center" vertical="center" wrapText="1"/>
    </xf>
    <xf numFmtId="0" fontId="33" fillId="4" borderId="0" xfId="9" applyFont="1" applyFill="1" applyBorder="1" applyAlignment="1" applyProtection="1">
      <alignment horizontal="right" vertical="center"/>
    </xf>
    <xf numFmtId="0" fontId="18" fillId="4" borderId="13" xfId="1" applyFont="1" applyFill="1" applyBorder="1" applyAlignment="1" applyProtection="1">
      <alignment horizontal="left" vertical="top" wrapText="1"/>
    </xf>
    <xf numFmtId="0" fontId="2" fillId="4" borderId="13" xfId="1" applyFont="1" applyFill="1" applyBorder="1" applyAlignment="1" applyProtection="1">
      <alignment horizontal="center" vertical="top" wrapText="1"/>
      <protection locked="0"/>
    </xf>
    <xf numFmtId="0" fontId="4" fillId="0" borderId="6" xfId="3" applyFont="1" applyBorder="1" applyAlignment="1" applyProtection="1">
      <alignment horizontal="left" vertical="center"/>
    </xf>
    <xf numFmtId="0" fontId="37" fillId="5" borderId="25" xfId="13" applyFont="1" applyFill="1" applyBorder="1" applyAlignment="1" applyProtection="1">
      <alignment horizontal="center" vertical="center"/>
    </xf>
    <xf numFmtId="0" fontId="28" fillId="0" borderId="4" xfId="12" applyFont="1" applyBorder="1" applyAlignment="1" applyProtection="1">
      <alignment horizontal="center"/>
      <protection locked="0"/>
    </xf>
    <xf numFmtId="0" fontId="28" fillId="0" borderId="0" xfId="12" applyFont="1" applyBorder="1" applyAlignment="1" applyProtection="1">
      <alignment horizontal="center"/>
      <protection locked="0"/>
    </xf>
    <xf numFmtId="0" fontId="28" fillId="0" borderId="5" xfId="12" applyFont="1" applyBorder="1" applyAlignment="1" applyProtection="1">
      <alignment horizontal="center"/>
      <protection locked="0"/>
    </xf>
    <xf numFmtId="0" fontId="4" fillId="0" borderId="7" xfId="3" applyFont="1" applyBorder="1" applyAlignment="1" applyProtection="1">
      <alignment horizontal="left" vertical="center"/>
    </xf>
    <xf numFmtId="0" fontId="4" fillId="0" borderId="8" xfId="3" applyFont="1" applyBorder="1" applyAlignment="1" applyProtection="1">
      <alignment horizontal="left" vertical="center"/>
    </xf>
    <xf numFmtId="0" fontId="4" fillId="0" borderId="9" xfId="3" applyFont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horizontal="center" vertical="center" wrapText="1"/>
      <protection locked="0"/>
    </xf>
    <xf numFmtId="0" fontId="17" fillId="5" borderId="7" xfId="3" applyFont="1" applyFill="1" applyBorder="1" applyAlignment="1" applyProtection="1">
      <alignment horizontal="left" vertical="center" wrapText="1"/>
    </xf>
    <xf numFmtId="0" fontId="17" fillId="5" borderId="8" xfId="3" applyFont="1" applyFill="1" applyBorder="1" applyAlignment="1" applyProtection="1">
      <alignment horizontal="left" vertical="center" wrapText="1"/>
    </xf>
    <xf numFmtId="0" fontId="17" fillId="5" borderId="7" xfId="3" applyFont="1" applyFill="1" applyBorder="1" applyAlignment="1" applyProtection="1">
      <alignment vertical="center" wrapText="1"/>
    </xf>
    <xf numFmtId="0" fontId="17" fillId="5" borderId="8" xfId="3" applyFont="1" applyFill="1" applyBorder="1" applyAlignment="1" applyProtection="1">
      <alignment vertical="center"/>
    </xf>
    <xf numFmtId="0" fontId="17" fillId="5" borderId="7" xfId="3" applyFont="1" applyFill="1" applyBorder="1" applyAlignment="1" applyProtection="1">
      <alignment horizontal="left" vertical="center" wrapText="1" indent="2"/>
    </xf>
    <xf numFmtId="0" fontId="17" fillId="5" borderId="8" xfId="3" applyFont="1" applyFill="1" applyBorder="1" applyAlignment="1" applyProtection="1">
      <alignment horizontal="left" vertical="center" wrapText="1" indent="2"/>
    </xf>
  </cellXfs>
  <cellStyles count="15">
    <cellStyle name="Normal" xfId="0" builtinId="0"/>
    <cellStyle name="Normal 10 2" xfId="13"/>
    <cellStyle name="Normal 2 10" xfId="12"/>
    <cellStyle name="Normal 2 10 2" xfId="9"/>
    <cellStyle name="Normal 2 3 3" xfId="5"/>
    <cellStyle name="Normal 2 4" xfId="1"/>
    <cellStyle name="Normal 3 2" xfId="14"/>
    <cellStyle name="Normal 4" xfId="6"/>
    <cellStyle name="Normal_016-99 2" xfId="8"/>
    <cellStyle name="Normal_074-04" xfId="4"/>
    <cellStyle name="Normal_099-07" xfId="10"/>
    <cellStyle name="Normal_136-07" xfId="7"/>
    <cellStyle name="Normal_199-04" xfId="2"/>
    <cellStyle name="Normal_humedad" xfId="3"/>
    <cellStyle name="Porcentaje 7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76261861498083"/>
          <c:y val="9.4659764751628267E-2"/>
          <c:w val="0.79433121340601665"/>
          <c:h val="0.729875693373404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PROCTOR!$O$34</c:f>
              <c:strCache>
                <c:ptCount val="1"/>
                <c:pt idx="0">
                  <c:v>Curva de compactación seco</c:v>
                </c:pt>
              </c:strCache>
            </c:strRef>
          </c:tx>
          <c:spPr>
            <a:ln w="19050"/>
          </c:spPr>
          <c:marker>
            <c:symbol val="triangle"/>
            <c:size val="5"/>
            <c:spPr>
              <a:solidFill>
                <a:schemeClr val="accent1"/>
              </a:solidFill>
              <a:ln>
                <a:solidFill>
                  <a:srgbClr val="4F81BD">
                    <a:shade val="95000"/>
                    <a:satMod val="105000"/>
                  </a:srgbClr>
                </a:solidFill>
              </a:ln>
            </c:spPr>
          </c:marker>
          <c:xVal>
            <c:strRef>
              <c:f>[4]PROCTOR!$P$21:$T$21</c:f>
              <c:strCache>
                <c:ptCount val="5"/>
              </c:strCache>
            </c:strRef>
          </c:xVal>
          <c:yVal>
            <c:numRef>
              <c:f>PROCTOR!$Q$13:$U$13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3B-4395-BE2F-52CA783349A9}"/>
            </c:ext>
          </c:extLst>
        </c:ser>
        <c:ser>
          <c:idx val="1"/>
          <c:order val="1"/>
          <c:tx>
            <c:strRef>
              <c:f>PROCTOR!$O$35</c:f>
              <c:strCache>
                <c:ptCount val="1"/>
                <c:pt idx="0">
                  <c:v>Curva de compactación húmedo</c:v>
                </c:pt>
              </c:strCache>
            </c:strRef>
          </c:tx>
          <c:spPr>
            <a:ln w="19050" cap="sq"/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dPt>
            <c:idx val="1"/>
            <c:bubble3D val="0"/>
            <c:spPr>
              <a:ln w="19050" cap="sq">
                <a:bevel/>
              </a:ln>
            </c:spPr>
            <c:extLst>
              <c:ext xmlns:c16="http://schemas.microsoft.com/office/drawing/2014/chart" uri="{C3380CC4-5D6E-409C-BE32-E72D297353CC}">
                <c16:uniqueId val="{00000002-073B-4395-BE2F-52CA783349A9}"/>
              </c:ext>
            </c:extLst>
          </c:dPt>
          <c:xVal>
            <c:strRef>
              <c:f>[4]PROCTOR!$P$21:$T$21</c:f>
              <c:strCache>
                <c:ptCount val="5"/>
              </c:strCache>
            </c:strRef>
          </c:xVal>
          <c:yVal>
            <c:numRef>
              <c:f>PROCTOR!$Q$25:$U$25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73B-4395-BE2F-52CA783349A9}"/>
            </c:ext>
          </c:extLst>
        </c:ser>
        <c:ser>
          <c:idx val="2"/>
          <c:order val="2"/>
          <c:tx>
            <c:strRef>
              <c:f>PROCTOR!$O$36</c:f>
              <c:strCache>
                <c:ptCount val="1"/>
                <c:pt idx="0">
                  <c:v>Curva de saturación</c:v>
                </c:pt>
              </c:strCache>
            </c:strRef>
          </c:tx>
          <c:spPr>
            <a:ln w="15875"/>
          </c:spPr>
          <c:marker>
            <c:symbol val="square"/>
            <c:size val="5"/>
            <c:spPr>
              <a:ln w="12700"/>
            </c:spPr>
          </c:marker>
          <c:xVal>
            <c:strRef>
              <c:f>[4]PROCTOR!$P$31:$T$31</c:f>
              <c:strCache>
                <c:ptCount val="5"/>
              </c:strCache>
            </c:strRef>
          </c:xVal>
          <c:yVal>
            <c:numRef>
              <c:f>PROCTOR!$Q$13:$U$13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73B-4395-BE2F-52CA78334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34240400"/>
        <c:axId val="-1534244752"/>
      </c:scatterChart>
      <c:valAx>
        <c:axId val="-1534240400"/>
        <c:scaling>
          <c:orientation val="minMax"/>
          <c:max val="20"/>
          <c:min val="1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CO"/>
          </a:p>
        </c:txPr>
        <c:crossAx val="-1534244752"/>
        <c:crosses val="autoZero"/>
        <c:crossBetween val="midCat"/>
      </c:valAx>
      <c:valAx>
        <c:axId val="-1534244752"/>
        <c:scaling>
          <c:orientation val="minMax"/>
          <c:max val="25"/>
          <c:min val="17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CO"/>
          </a:p>
        </c:txPr>
        <c:crossAx val="-1534240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2029424259883261"/>
          <c:y val="0.65479550815641718"/>
          <c:w val="0.42291181451542503"/>
          <c:h val="0.16879098973387818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bg1">
          <a:lumMod val="95000"/>
          <a:alpha val="95000"/>
        </a:schemeClr>
      </a:solidFill>
    </a:ln>
    <a:effectLst>
      <a:outerShdw blurRad="50800" dist="50800" dir="5400000" algn="ctr" rotWithShape="0">
        <a:schemeClr val="bg1">
          <a:lumMod val="85000"/>
        </a:schemeClr>
      </a:outerShdw>
      <a:softEdge rad="63500"/>
    </a:effectLst>
    <a:scene3d>
      <a:camera prst="orthographicFront"/>
      <a:lightRig rig="threePt" dir="t"/>
    </a:scene3d>
    <a:sp3d prstMaterial="matt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999" l="0.70000000000000062" r="0.70000000000000062" t="0.7500000000000099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9</xdr:row>
      <xdr:rowOff>104775</xdr:rowOff>
    </xdr:from>
    <xdr:to>
      <xdr:col>8</xdr:col>
      <xdr:colOff>628650</xdr:colOff>
      <xdr:row>25</xdr:row>
      <xdr:rowOff>66675</xdr:rowOff>
    </xdr:to>
    <xdr:graphicFrame macro="">
      <xdr:nvGraphicFramePr>
        <xdr:cNvPr id="2" name="8 Gráfico">
          <a:extLst>
            <a:ext uri="{FF2B5EF4-FFF2-40B4-BE49-F238E27FC236}">
              <a16:creationId xmlns:a16="http://schemas.microsoft.com/office/drawing/2014/main" id="{40EB5020-12E5-4A9E-A504-E7BB3800D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569595</xdr:colOff>
      <xdr:row>9</xdr:row>
      <xdr:rowOff>171450</xdr:rowOff>
    </xdr:from>
    <xdr:to>
      <xdr:col>7</xdr:col>
      <xdr:colOff>314324</xdr:colOff>
      <xdr:row>11</xdr:row>
      <xdr:rowOff>38100</xdr:rowOff>
    </xdr:to>
    <xdr:sp macro="" textlink="">
      <xdr:nvSpPr>
        <xdr:cNvPr id="3" name="8 CuadroTexto">
          <a:extLst>
            <a:ext uri="{FF2B5EF4-FFF2-40B4-BE49-F238E27FC236}">
              <a16:creationId xmlns:a16="http://schemas.microsoft.com/office/drawing/2014/main" id="{E3D7D401-1539-4FFB-8DB5-6150FEA87C63}"/>
            </a:ext>
          </a:extLst>
        </xdr:cNvPr>
        <xdr:cNvSpPr txBox="1"/>
      </xdr:nvSpPr>
      <xdr:spPr>
        <a:xfrm>
          <a:off x="2484120" y="1752600"/>
          <a:ext cx="2049779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O" sz="900" b="1">
              <a:latin typeface="Arial" panose="020B0604020202020204" pitchFamily="34" charset="0"/>
              <a:cs typeface="Arial" panose="020B0604020202020204" pitchFamily="34" charset="0"/>
            </a:rPr>
            <a:t>CURVAS DE COMPACTACIÓN</a:t>
          </a:r>
        </a:p>
      </xdr:txBody>
    </xdr:sp>
    <xdr:clientData/>
  </xdr:twoCellAnchor>
  <xdr:oneCellAnchor>
    <xdr:from>
      <xdr:col>1</xdr:col>
      <xdr:colOff>538921</xdr:colOff>
      <xdr:row>10</xdr:row>
      <xdr:rowOff>59056</xdr:rowOff>
    </xdr:from>
    <xdr:ext cx="224998" cy="2669028"/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CE854F92-D53F-4874-9556-A78F05CB3D70}"/>
            </a:ext>
          </a:extLst>
        </xdr:cNvPr>
        <xdr:cNvSpPr txBox="1"/>
      </xdr:nvSpPr>
      <xdr:spPr>
        <a:xfrm rot="16200000">
          <a:off x="50331" y="3052721"/>
          <a:ext cx="266902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CO" sz="900">
              <a:latin typeface="Arial" panose="020B0604020202020204" pitchFamily="34" charset="0"/>
              <a:cs typeface="Arial" panose="020B0604020202020204" pitchFamily="34" charset="0"/>
            </a:rPr>
            <a:t>PESO</a:t>
          </a:r>
          <a:r>
            <a:rPr lang="es-CO" sz="900" baseline="0">
              <a:latin typeface="Arial" panose="020B0604020202020204" pitchFamily="34" charset="0"/>
              <a:cs typeface="Arial" panose="020B0604020202020204" pitchFamily="34" charset="0"/>
            </a:rPr>
            <a:t> UNITARIO (kN/m</a:t>
          </a:r>
          <a:r>
            <a:rPr lang="es-CO" sz="900" baseline="30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s-CO" sz="900" baseline="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es-CO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95250</xdr:colOff>
      <xdr:row>23</xdr:row>
      <xdr:rowOff>190499</xdr:rowOff>
    </xdr:from>
    <xdr:ext cx="3045721" cy="238125"/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CFF9D046-5735-4536-983A-BDEADD3ECB88}"/>
            </a:ext>
          </a:extLst>
        </xdr:cNvPr>
        <xdr:cNvSpPr txBox="1"/>
      </xdr:nvSpPr>
      <xdr:spPr>
        <a:xfrm>
          <a:off x="2009775" y="4438649"/>
          <a:ext cx="3045721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CO" sz="900">
              <a:latin typeface="Arial" panose="020B0604020202020204" pitchFamily="34" charset="0"/>
              <a:cs typeface="Arial" panose="020B0604020202020204" pitchFamily="34" charset="0"/>
            </a:rPr>
            <a:t>% HUMEDAD</a:t>
          </a:r>
        </a:p>
      </xdr:txBody>
    </xdr:sp>
    <xdr:clientData/>
  </xdr:oneCellAnchor>
  <xdr:twoCellAnchor editAs="oneCell">
    <xdr:from>
      <xdr:col>0</xdr:col>
      <xdr:colOff>114299</xdr:colOff>
      <xdr:row>0</xdr:row>
      <xdr:rowOff>76201</xdr:rowOff>
    </xdr:from>
    <xdr:to>
      <xdr:col>1</xdr:col>
      <xdr:colOff>596175</xdr:colOff>
      <xdr:row>4</xdr:row>
      <xdr:rowOff>34201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9F6748A3-76C9-4A81-9355-12EAA6FD3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299" y="76201"/>
          <a:ext cx="720001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Materiales%20Granulares%20(Mensu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  <cell r="P43" t="str">
            <v>--</v>
          </cell>
          <cell r="V43" t="str">
            <v>--</v>
          </cell>
        </row>
      </sheetData>
      <sheetData sheetId="1"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6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8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1">
        <row r="13">
          <cell r="P13" t="str">
            <v/>
          </cell>
        </row>
        <row r="21"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</row>
        <row r="31"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</row>
      </sheetData>
      <sheetData sheetId="12">
        <row r="16">
          <cell r="AK16">
            <v>0</v>
          </cell>
        </row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3">
        <row r="26">
          <cell r="F26" t="str">
            <v/>
          </cell>
        </row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73"/>
  <sheetViews>
    <sheetView showGridLines="0" tabSelected="1" view="pageBreakPreview" zoomScaleSheetLayoutView="100" workbookViewId="0">
      <selection activeCell="C1" sqref="C1:K3"/>
    </sheetView>
  </sheetViews>
  <sheetFormatPr baseColWidth="10" defaultColWidth="5.7109375" defaultRowHeight="12.75"/>
  <cols>
    <col min="1" max="1" width="3.5703125" style="16" customWidth="1"/>
    <col min="2" max="2" width="11" style="16" customWidth="1"/>
    <col min="3" max="3" width="6.7109375" style="16" customWidth="1"/>
    <col min="4" max="4" width="8.5703125" style="16" customWidth="1"/>
    <col min="5" max="5" width="9.85546875" style="16" customWidth="1"/>
    <col min="6" max="6" width="1.85546875" style="16" customWidth="1"/>
    <col min="7" max="7" width="14.28515625" style="16" customWidth="1"/>
    <col min="8" max="8" width="11.28515625" style="16" customWidth="1"/>
    <col min="9" max="9" width="7.5703125" style="16" customWidth="1"/>
    <col min="10" max="10" width="9.7109375" style="16" customWidth="1"/>
    <col min="11" max="11" width="3.5703125" style="16" customWidth="1"/>
    <col min="12" max="12" width="12.42578125" style="16" customWidth="1"/>
    <col min="13" max="13" width="5.42578125" style="16" customWidth="1"/>
    <col min="14" max="14" width="5.5703125" style="42" customWidth="1"/>
    <col min="15" max="15" width="6.5703125" style="42" customWidth="1"/>
    <col min="16" max="16" width="18.28515625" style="42" customWidth="1"/>
    <col min="17" max="21" width="10.7109375" style="42" customWidth="1"/>
    <col min="22" max="25" width="10.7109375" style="16" customWidth="1"/>
    <col min="26" max="246" width="14.42578125" style="16" customWidth="1"/>
    <col min="247" max="247" width="5.7109375" style="16" customWidth="1"/>
    <col min="248" max="248" width="12.7109375" style="16" customWidth="1"/>
    <col min="249" max="249" width="0" style="16" hidden="1" customWidth="1"/>
    <col min="250" max="250" width="11.42578125" style="16" customWidth="1"/>
    <col min="251" max="254" width="14.7109375" style="16" customWidth="1"/>
    <col min="255" max="255" width="16.140625" style="16" customWidth="1"/>
    <col min="256" max="256" width="5.7109375" style="16"/>
    <col min="257" max="257" width="3.7109375" style="16" customWidth="1"/>
    <col min="258" max="258" width="12.7109375" style="16" customWidth="1"/>
    <col min="259" max="259" width="1.7109375" style="16" customWidth="1"/>
    <col min="260" max="260" width="12.28515625" style="16" customWidth="1"/>
    <col min="261" max="261" width="14.7109375" style="16" customWidth="1"/>
    <col min="262" max="265" width="7.7109375" style="16" customWidth="1"/>
    <col min="266" max="266" width="16.5703125" style="16" customWidth="1"/>
    <col min="267" max="267" width="14.7109375" style="16" customWidth="1"/>
    <col min="268" max="268" width="3.7109375" style="16" customWidth="1"/>
    <col min="269" max="269" width="4.42578125" style="16" customWidth="1"/>
    <col min="270" max="270" width="5.5703125" style="16" customWidth="1"/>
    <col min="271" max="271" width="6.5703125" style="16" customWidth="1"/>
    <col min="272" max="272" width="18.28515625" style="16" customWidth="1"/>
    <col min="273" max="281" width="10.7109375" style="16" customWidth="1"/>
    <col min="282" max="502" width="14.42578125" style="16" customWidth="1"/>
    <col min="503" max="503" width="5.7109375" style="16" customWidth="1"/>
    <col min="504" max="504" width="12.7109375" style="16" customWidth="1"/>
    <col min="505" max="505" width="0" style="16" hidden="1" customWidth="1"/>
    <col min="506" max="506" width="11.42578125" style="16" customWidth="1"/>
    <col min="507" max="510" width="14.7109375" style="16" customWidth="1"/>
    <col min="511" max="511" width="16.140625" style="16" customWidth="1"/>
    <col min="512" max="512" width="5.7109375" style="16"/>
    <col min="513" max="513" width="3.7109375" style="16" customWidth="1"/>
    <col min="514" max="514" width="12.7109375" style="16" customWidth="1"/>
    <col min="515" max="515" width="1.7109375" style="16" customWidth="1"/>
    <col min="516" max="516" width="12.28515625" style="16" customWidth="1"/>
    <col min="517" max="517" width="14.7109375" style="16" customWidth="1"/>
    <col min="518" max="521" width="7.7109375" style="16" customWidth="1"/>
    <col min="522" max="522" width="16.5703125" style="16" customWidth="1"/>
    <col min="523" max="523" width="14.7109375" style="16" customWidth="1"/>
    <col min="524" max="524" width="3.7109375" style="16" customWidth="1"/>
    <col min="525" max="525" width="4.42578125" style="16" customWidth="1"/>
    <col min="526" max="526" width="5.5703125" style="16" customWidth="1"/>
    <col min="527" max="527" width="6.5703125" style="16" customWidth="1"/>
    <col min="528" max="528" width="18.28515625" style="16" customWidth="1"/>
    <col min="529" max="537" width="10.7109375" style="16" customWidth="1"/>
    <col min="538" max="758" width="14.42578125" style="16" customWidth="1"/>
    <col min="759" max="759" width="5.7109375" style="16" customWidth="1"/>
    <col min="760" max="760" width="12.7109375" style="16" customWidth="1"/>
    <col min="761" max="761" width="0" style="16" hidden="1" customWidth="1"/>
    <col min="762" max="762" width="11.42578125" style="16" customWidth="1"/>
    <col min="763" max="766" width="14.7109375" style="16" customWidth="1"/>
    <col min="767" max="767" width="16.140625" style="16" customWidth="1"/>
    <col min="768" max="768" width="5.7109375" style="16"/>
    <col min="769" max="769" width="3.7109375" style="16" customWidth="1"/>
    <col min="770" max="770" width="12.7109375" style="16" customWidth="1"/>
    <col min="771" max="771" width="1.7109375" style="16" customWidth="1"/>
    <col min="772" max="772" width="12.28515625" style="16" customWidth="1"/>
    <col min="773" max="773" width="14.7109375" style="16" customWidth="1"/>
    <col min="774" max="777" width="7.7109375" style="16" customWidth="1"/>
    <col min="778" max="778" width="16.5703125" style="16" customWidth="1"/>
    <col min="779" max="779" width="14.7109375" style="16" customWidth="1"/>
    <col min="780" max="780" width="3.7109375" style="16" customWidth="1"/>
    <col min="781" max="781" width="4.42578125" style="16" customWidth="1"/>
    <col min="782" max="782" width="5.5703125" style="16" customWidth="1"/>
    <col min="783" max="783" width="6.5703125" style="16" customWidth="1"/>
    <col min="784" max="784" width="18.28515625" style="16" customWidth="1"/>
    <col min="785" max="793" width="10.7109375" style="16" customWidth="1"/>
    <col min="794" max="1014" width="14.42578125" style="16" customWidth="1"/>
    <col min="1015" max="1015" width="5.7109375" style="16" customWidth="1"/>
    <col min="1016" max="1016" width="12.7109375" style="16" customWidth="1"/>
    <col min="1017" max="1017" width="0" style="16" hidden="1" customWidth="1"/>
    <col min="1018" max="1018" width="11.42578125" style="16" customWidth="1"/>
    <col min="1019" max="1022" width="14.7109375" style="16" customWidth="1"/>
    <col min="1023" max="1023" width="16.140625" style="16" customWidth="1"/>
    <col min="1024" max="1024" width="5.7109375" style="16"/>
    <col min="1025" max="1025" width="3.7109375" style="16" customWidth="1"/>
    <col min="1026" max="1026" width="12.7109375" style="16" customWidth="1"/>
    <col min="1027" max="1027" width="1.7109375" style="16" customWidth="1"/>
    <col min="1028" max="1028" width="12.28515625" style="16" customWidth="1"/>
    <col min="1029" max="1029" width="14.7109375" style="16" customWidth="1"/>
    <col min="1030" max="1033" width="7.7109375" style="16" customWidth="1"/>
    <col min="1034" max="1034" width="16.5703125" style="16" customWidth="1"/>
    <col min="1035" max="1035" width="14.7109375" style="16" customWidth="1"/>
    <col min="1036" max="1036" width="3.7109375" style="16" customWidth="1"/>
    <col min="1037" max="1037" width="4.42578125" style="16" customWidth="1"/>
    <col min="1038" max="1038" width="5.5703125" style="16" customWidth="1"/>
    <col min="1039" max="1039" width="6.5703125" style="16" customWidth="1"/>
    <col min="1040" max="1040" width="18.28515625" style="16" customWidth="1"/>
    <col min="1041" max="1049" width="10.7109375" style="16" customWidth="1"/>
    <col min="1050" max="1270" width="14.42578125" style="16" customWidth="1"/>
    <col min="1271" max="1271" width="5.7109375" style="16" customWidth="1"/>
    <col min="1272" max="1272" width="12.7109375" style="16" customWidth="1"/>
    <col min="1273" max="1273" width="0" style="16" hidden="1" customWidth="1"/>
    <col min="1274" max="1274" width="11.42578125" style="16" customWidth="1"/>
    <col min="1275" max="1278" width="14.7109375" style="16" customWidth="1"/>
    <col min="1279" max="1279" width="16.140625" style="16" customWidth="1"/>
    <col min="1280" max="1280" width="5.7109375" style="16"/>
    <col min="1281" max="1281" width="3.7109375" style="16" customWidth="1"/>
    <col min="1282" max="1282" width="12.7109375" style="16" customWidth="1"/>
    <col min="1283" max="1283" width="1.7109375" style="16" customWidth="1"/>
    <col min="1284" max="1284" width="12.28515625" style="16" customWidth="1"/>
    <col min="1285" max="1285" width="14.7109375" style="16" customWidth="1"/>
    <col min="1286" max="1289" width="7.7109375" style="16" customWidth="1"/>
    <col min="1290" max="1290" width="16.5703125" style="16" customWidth="1"/>
    <col min="1291" max="1291" width="14.7109375" style="16" customWidth="1"/>
    <col min="1292" max="1292" width="3.7109375" style="16" customWidth="1"/>
    <col min="1293" max="1293" width="4.42578125" style="16" customWidth="1"/>
    <col min="1294" max="1294" width="5.5703125" style="16" customWidth="1"/>
    <col min="1295" max="1295" width="6.5703125" style="16" customWidth="1"/>
    <col min="1296" max="1296" width="18.28515625" style="16" customWidth="1"/>
    <col min="1297" max="1305" width="10.7109375" style="16" customWidth="1"/>
    <col min="1306" max="1526" width="14.42578125" style="16" customWidth="1"/>
    <col min="1527" max="1527" width="5.7109375" style="16" customWidth="1"/>
    <col min="1528" max="1528" width="12.7109375" style="16" customWidth="1"/>
    <col min="1529" max="1529" width="0" style="16" hidden="1" customWidth="1"/>
    <col min="1530" max="1530" width="11.42578125" style="16" customWidth="1"/>
    <col min="1531" max="1534" width="14.7109375" style="16" customWidth="1"/>
    <col min="1535" max="1535" width="16.140625" style="16" customWidth="1"/>
    <col min="1536" max="1536" width="5.7109375" style="16"/>
    <col min="1537" max="1537" width="3.7109375" style="16" customWidth="1"/>
    <col min="1538" max="1538" width="12.7109375" style="16" customWidth="1"/>
    <col min="1539" max="1539" width="1.7109375" style="16" customWidth="1"/>
    <col min="1540" max="1540" width="12.28515625" style="16" customWidth="1"/>
    <col min="1541" max="1541" width="14.7109375" style="16" customWidth="1"/>
    <col min="1542" max="1545" width="7.7109375" style="16" customWidth="1"/>
    <col min="1546" max="1546" width="16.5703125" style="16" customWidth="1"/>
    <col min="1547" max="1547" width="14.7109375" style="16" customWidth="1"/>
    <col min="1548" max="1548" width="3.7109375" style="16" customWidth="1"/>
    <col min="1549" max="1549" width="4.42578125" style="16" customWidth="1"/>
    <col min="1550" max="1550" width="5.5703125" style="16" customWidth="1"/>
    <col min="1551" max="1551" width="6.5703125" style="16" customWidth="1"/>
    <col min="1552" max="1552" width="18.28515625" style="16" customWidth="1"/>
    <col min="1553" max="1561" width="10.7109375" style="16" customWidth="1"/>
    <col min="1562" max="1782" width="14.42578125" style="16" customWidth="1"/>
    <col min="1783" max="1783" width="5.7109375" style="16" customWidth="1"/>
    <col min="1784" max="1784" width="12.7109375" style="16" customWidth="1"/>
    <col min="1785" max="1785" width="0" style="16" hidden="1" customWidth="1"/>
    <col min="1786" max="1786" width="11.42578125" style="16" customWidth="1"/>
    <col min="1787" max="1790" width="14.7109375" style="16" customWidth="1"/>
    <col min="1791" max="1791" width="16.140625" style="16" customWidth="1"/>
    <col min="1792" max="1792" width="5.7109375" style="16"/>
    <col min="1793" max="1793" width="3.7109375" style="16" customWidth="1"/>
    <col min="1794" max="1794" width="12.7109375" style="16" customWidth="1"/>
    <col min="1795" max="1795" width="1.7109375" style="16" customWidth="1"/>
    <col min="1796" max="1796" width="12.28515625" style="16" customWidth="1"/>
    <col min="1797" max="1797" width="14.7109375" style="16" customWidth="1"/>
    <col min="1798" max="1801" width="7.7109375" style="16" customWidth="1"/>
    <col min="1802" max="1802" width="16.5703125" style="16" customWidth="1"/>
    <col min="1803" max="1803" width="14.7109375" style="16" customWidth="1"/>
    <col min="1804" max="1804" width="3.7109375" style="16" customWidth="1"/>
    <col min="1805" max="1805" width="4.42578125" style="16" customWidth="1"/>
    <col min="1806" max="1806" width="5.5703125" style="16" customWidth="1"/>
    <col min="1807" max="1807" width="6.5703125" style="16" customWidth="1"/>
    <col min="1808" max="1808" width="18.28515625" style="16" customWidth="1"/>
    <col min="1809" max="1817" width="10.7109375" style="16" customWidth="1"/>
    <col min="1818" max="2038" width="14.42578125" style="16" customWidth="1"/>
    <col min="2039" max="2039" width="5.7109375" style="16" customWidth="1"/>
    <col min="2040" max="2040" width="12.7109375" style="16" customWidth="1"/>
    <col min="2041" max="2041" width="0" style="16" hidden="1" customWidth="1"/>
    <col min="2042" max="2042" width="11.42578125" style="16" customWidth="1"/>
    <col min="2043" max="2046" width="14.7109375" style="16" customWidth="1"/>
    <col min="2047" max="2047" width="16.140625" style="16" customWidth="1"/>
    <col min="2048" max="2048" width="5.7109375" style="16"/>
    <col min="2049" max="2049" width="3.7109375" style="16" customWidth="1"/>
    <col min="2050" max="2050" width="12.7109375" style="16" customWidth="1"/>
    <col min="2051" max="2051" width="1.7109375" style="16" customWidth="1"/>
    <col min="2052" max="2052" width="12.28515625" style="16" customWidth="1"/>
    <col min="2053" max="2053" width="14.7109375" style="16" customWidth="1"/>
    <col min="2054" max="2057" width="7.7109375" style="16" customWidth="1"/>
    <col min="2058" max="2058" width="16.5703125" style="16" customWidth="1"/>
    <col min="2059" max="2059" width="14.7109375" style="16" customWidth="1"/>
    <col min="2060" max="2060" width="3.7109375" style="16" customWidth="1"/>
    <col min="2061" max="2061" width="4.42578125" style="16" customWidth="1"/>
    <col min="2062" max="2062" width="5.5703125" style="16" customWidth="1"/>
    <col min="2063" max="2063" width="6.5703125" style="16" customWidth="1"/>
    <col min="2064" max="2064" width="18.28515625" style="16" customWidth="1"/>
    <col min="2065" max="2073" width="10.7109375" style="16" customWidth="1"/>
    <col min="2074" max="2294" width="14.42578125" style="16" customWidth="1"/>
    <col min="2295" max="2295" width="5.7109375" style="16" customWidth="1"/>
    <col min="2296" max="2296" width="12.7109375" style="16" customWidth="1"/>
    <col min="2297" max="2297" width="0" style="16" hidden="1" customWidth="1"/>
    <col min="2298" max="2298" width="11.42578125" style="16" customWidth="1"/>
    <col min="2299" max="2302" width="14.7109375" style="16" customWidth="1"/>
    <col min="2303" max="2303" width="16.140625" style="16" customWidth="1"/>
    <col min="2304" max="2304" width="5.7109375" style="16"/>
    <col min="2305" max="2305" width="3.7109375" style="16" customWidth="1"/>
    <col min="2306" max="2306" width="12.7109375" style="16" customWidth="1"/>
    <col min="2307" max="2307" width="1.7109375" style="16" customWidth="1"/>
    <col min="2308" max="2308" width="12.28515625" style="16" customWidth="1"/>
    <col min="2309" max="2309" width="14.7109375" style="16" customWidth="1"/>
    <col min="2310" max="2313" width="7.7109375" style="16" customWidth="1"/>
    <col min="2314" max="2314" width="16.5703125" style="16" customWidth="1"/>
    <col min="2315" max="2315" width="14.7109375" style="16" customWidth="1"/>
    <col min="2316" max="2316" width="3.7109375" style="16" customWidth="1"/>
    <col min="2317" max="2317" width="4.42578125" style="16" customWidth="1"/>
    <col min="2318" max="2318" width="5.5703125" style="16" customWidth="1"/>
    <col min="2319" max="2319" width="6.5703125" style="16" customWidth="1"/>
    <col min="2320" max="2320" width="18.28515625" style="16" customWidth="1"/>
    <col min="2321" max="2329" width="10.7109375" style="16" customWidth="1"/>
    <col min="2330" max="2550" width="14.42578125" style="16" customWidth="1"/>
    <col min="2551" max="2551" width="5.7109375" style="16" customWidth="1"/>
    <col min="2552" max="2552" width="12.7109375" style="16" customWidth="1"/>
    <col min="2553" max="2553" width="0" style="16" hidden="1" customWidth="1"/>
    <col min="2554" max="2554" width="11.42578125" style="16" customWidth="1"/>
    <col min="2555" max="2558" width="14.7109375" style="16" customWidth="1"/>
    <col min="2559" max="2559" width="16.140625" style="16" customWidth="1"/>
    <col min="2560" max="2560" width="5.7109375" style="16"/>
    <col min="2561" max="2561" width="3.7109375" style="16" customWidth="1"/>
    <col min="2562" max="2562" width="12.7109375" style="16" customWidth="1"/>
    <col min="2563" max="2563" width="1.7109375" style="16" customWidth="1"/>
    <col min="2564" max="2564" width="12.28515625" style="16" customWidth="1"/>
    <col min="2565" max="2565" width="14.7109375" style="16" customWidth="1"/>
    <col min="2566" max="2569" width="7.7109375" style="16" customWidth="1"/>
    <col min="2570" max="2570" width="16.5703125" style="16" customWidth="1"/>
    <col min="2571" max="2571" width="14.7109375" style="16" customWidth="1"/>
    <col min="2572" max="2572" width="3.7109375" style="16" customWidth="1"/>
    <col min="2573" max="2573" width="4.42578125" style="16" customWidth="1"/>
    <col min="2574" max="2574" width="5.5703125" style="16" customWidth="1"/>
    <col min="2575" max="2575" width="6.5703125" style="16" customWidth="1"/>
    <col min="2576" max="2576" width="18.28515625" style="16" customWidth="1"/>
    <col min="2577" max="2585" width="10.7109375" style="16" customWidth="1"/>
    <col min="2586" max="2806" width="14.42578125" style="16" customWidth="1"/>
    <col min="2807" max="2807" width="5.7109375" style="16" customWidth="1"/>
    <col min="2808" max="2808" width="12.7109375" style="16" customWidth="1"/>
    <col min="2809" max="2809" width="0" style="16" hidden="1" customWidth="1"/>
    <col min="2810" max="2810" width="11.42578125" style="16" customWidth="1"/>
    <col min="2811" max="2814" width="14.7109375" style="16" customWidth="1"/>
    <col min="2815" max="2815" width="16.140625" style="16" customWidth="1"/>
    <col min="2816" max="2816" width="5.7109375" style="16"/>
    <col min="2817" max="2817" width="3.7109375" style="16" customWidth="1"/>
    <col min="2818" max="2818" width="12.7109375" style="16" customWidth="1"/>
    <col min="2819" max="2819" width="1.7109375" style="16" customWidth="1"/>
    <col min="2820" max="2820" width="12.28515625" style="16" customWidth="1"/>
    <col min="2821" max="2821" width="14.7109375" style="16" customWidth="1"/>
    <col min="2822" max="2825" width="7.7109375" style="16" customWidth="1"/>
    <col min="2826" max="2826" width="16.5703125" style="16" customWidth="1"/>
    <col min="2827" max="2827" width="14.7109375" style="16" customWidth="1"/>
    <col min="2828" max="2828" width="3.7109375" style="16" customWidth="1"/>
    <col min="2829" max="2829" width="4.42578125" style="16" customWidth="1"/>
    <col min="2830" max="2830" width="5.5703125" style="16" customWidth="1"/>
    <col min="2831" max="2831" width="6.5703125" style="16" customWidth="1"/>
    <col min="2832" max="2832" width="18.28515625" style="16" customWidth="1"/>
    <col min="2833" max="2841" width="10.7109375" style="16" customWidth="1"/>
    <col min="2842" max="3062" width="14.42578125" style="16" customWidth="1"/>
    <col min="3063" max="3063" width="5.7109375" style="16" customWidth="1"/>
    <col min="3064" max="3064" width="12.7109375" style="16" customWidth="1"/>
    <col min="3065" max="3065" width="0" style="16" hidden="1" customWidth="1"/>
    <col min="3066" max="3066" width="11.42578125" style="16" customWidth="1"/>
    <col min="3067" max="3070" width="14.7109375" style="16" customWidth="1"/>
    <col min="3071" max="3071" width="16.140625" style="16" customWidth="1"/>
    <col min="3072" max="3072" width="5.7109375" style="16"/>
    <col min="3073" max="3073" width="3.7109375" style="16" customWidth="1"/>
    <col min="3074" max="3074" width="12.7109375" style="16" customWidth="1"/>
    <col min="3075" max="3075" width="1.7109375" style="16" customWidth="1"/>
    <col min="3076" max="3076" width="12.28515625" style="16" customWidth="1"/>
    <col min="3077" max="3077" width="14.7109375" style="16" customWidth="1"/>
    <col min="3078" max="3081" width="7.7109375" style="16" customWidth="1"/>
    <col min="3082" max="3082" width="16.5703125" style="16" customWidth="1"/>
    <col min="3083" max="3083" width="14.7109375" style="16" customWidth="1"/>
    <col min="3084" max="3084" width="3.7109375" style="16" customWidth="1"/>
    <col min="3085" max="3085" width="4.42578125" style="16" customWidth="1"/>
    <col min="3086" max="3086" width="5.5703125" style="16" customWidth="1"/>
    <col min="3087" max="3087" width="6.5703125" style="16" customWidth="1"/>
    <col min="3088" max="3088" width="18.28515625" style="16" customWidth="1"/>
    <col min="3089" max="3097" width="10.7109375" style="16" customWidth="1"/>
    <col min="3098" max="3318" width="14.42578125" style="16" customWidth="1"/>
    <col min="3319" max="3319" width="5.7109375" style="16" customWidth="1"/>
    <col min="3320" max="3320" width="12.7109375" style="16" customWidth="1"/>
    <col min="3321" max="3321" width="0" style="16" hidden="1" customWidth="1"/>
    <col min="3322" max="3322" width="11.42578125" style="16" customWidth="1"/>
    <col min="3323" max="3326" width="14.7109375" style="16" customWidth="1"/>
    <col min="3327" max="3327" width="16.140625" style="16" customWidth="1"/>
    <col min="3328" max="3328" width="5.7109375" style="16"/>
    <col min="3329" max="3329" width="3.7109375" style="16" customWidth="1"/>
    <col min="3330" max="3330" width="12.7109375" style="16" customWidth="1"/>
    <col min="3331" max="3331" width="1.7109375" style="16" customWidth="1"/>
    <col min="3332" max="3332" width="12.28515625" style="16" customWidth="1"/>
    <col min="3333" max="3333" width="14.7109375" style="16" customWidth="1"/>
    <col min="3334" max="3337" width="7.7109375" style="16" customWidth="1"/>
    <col min="3338" max="3338" width="16.5703125" style="16" customWidth="1"/>
    <col min="3339" max="3339" width="14.7109375" style="16" customWidth="1"/>
    <col min="3340" max="3340" width="3.7109375" style="16" customWidth="1"/>
    <col min="3341" max="3341" width="4.42578125" style="16" customWidth="1"/>
    <col min="3342" max="3342" width="5.5703125" style="16" customWidth="1"/>
    <col min="3343" max="3343" width="6.5703125" style="16" customWidth="1"/>
    <col min="3344" max="3344" width="18.28515625" style="16" customWidth="1"/>
    <col min="3345" max="3353" width="10.7109375" style="16" customWidth="1"/>
    <col min="3354" max="3574" width="14.42578125" style="16" customWidth="1"/>
    <col min="3575" max="3575" width="5.7109375" style="16" customWidth="1"/>
    <col min="3576" max="3576" width="12.7109375" style="16" customWidth="1"/>
    <col min="3577" max="3577" width="0" style="16" hidden="1" customWidth="1"/>
    <col min="3578" max="3578" width="11.42578125" style="16" customWidth="1"/>
    <col min="3579" max="3582" width="14.7109375" style="16" customWidth="1"/>
    <col min="3583" max="3583" width="16.140625" style="16" customWidth="1"/>
    <col min="3584" max="3584" width="5.7109375" style="16"/>
    <col min="3585" max="3585" width="3.7109375" style="16" customWidth="1"/>
    <col min="3586" max="3586" width="12.7109375" style="16" customWidth="1"/>
    <col min="3587" max="3587" width="1.7109375" style="16" customWidth="1"/>
    <col min="3588" max="3588" width="12.28515625" style="16" customWidth="1"/>
    <col min="3589" max="3589" width="14.7109375" style="16" customWidth="1"/>
    <col min="3590" max="3593" width="7.7109375" style="16" customWidth="1"/>
    <col min="3594" max="3594" width="16.5703125" style="16" customWidth="1"/>
    <col min="3595" max="3595" width="14.7109375" style="16" customWidth="1"/>
    <col min="3596" max="3596" width="3.7109375" style="16" customWidth="1"/>
    <col min="3597" max="3597" width="4.42578125" style="16" customWidth="1"/>
    <col min="3598" max="3598" width="5.5703125" style="16" customWidth="1"/>
    <col min="3599" max="3599" width="6.5703125" style="16" customWidth="1"/>
    <col min="3600" max="3600" width="18.28515625" style="16" customWidth="1"/>
    <col min="3601" max="3609" width="10.7109375" style="16" customWidth="1"/>
    <col min="3610" max="3830" width="14.42578125" style="16" customWidth="1"/>
    <col min="3831" max="3831" width="5.7109375" style="16" customWidth="1"/>
    <col min="3832" max="3832" width="12.7109375" style="16" customWidth="1"/>
    <col min="3833" max="3833" width="0" style="16" hidden="1" customWidth="1"/>
    <col min="3834" max="3834" width="11.42578125" style="16" customWidth="1"/>
    <col min="3835" max="3838" width="14.7109375" style="16" customWidth="1"/>
    <col min="3839" max="3839" width="16.140625" style="16" customWidth="1"/>
    <col min="3840" max="3840" width="5.7109375" style="16"/>
    <col min="3841" max="3841" width="3.7109375" style="16" customWidth="1"/>
    <col min="3842" max="3842" width="12.7109375" style="16" customWidth="1"/>
    <col min="3843" max="3843" width="1.7109375" style="16" customWidth="1"/>
    <col min="3844" max="3844" width="12.28515625" style="16" customWidth="1"/>
    <col min="3845" max="3845" width="14.7109375" style="16" customWidth="1"/>
    <col min="3846" max="3849" width="7.7109375" style="16" customWidth="1"/>
    <col min="3850" max="3850" width="16.5703125" style="16" customWidth="1"/>
    <col min="3851" max="3851" width="14.7109375" style="16" customWidth="1"/>
    <col min="3852" max="3852" width="3.7109375" style="16" customWidth="1"/>
    <col min="3853" max="3853" width="4.42578125" style="16" customWidth="1"/>
    <col min="3854" max="3854" width="5.5703125" style="16" customWidth="1"/>
    <col min="3855" max="3855" width="6.5703125" style="16" customWidth="1"/>
    <col min="3856" max="3856" width="18.28515625" style="16" customWidth="1"/>
    <col min="3857" max="3865" width="10.7109375" style="16" customWidth="1"/>
    <col min="3866" max="4086" width="14.42578125" style="16" customWidth="1"/>
    <col min="4087" max="4087" width="5.7109375" style="16" customWidth="1"/>
    <col min="4088" max="4088" width="12.7109375" style="16" customWidth="1"/>
    <col min="4089" max="4089" width="0" style="16" hidden="1" customWidth="1"/>
    <col min="4090" max="4090" width="11.42578125" style="16" customWidth="1"/>
    <col min="4091" max="4094" width="14.7109375" style="16" customWidth="1"/>
    <col min="4095" max="4095" width="16.140625" style="16" customWidth="1"/>
    <col min="4096" max="4096" width="5.7109375" style="16"/>
    <col min="4097" max="4097" width="3.7109375" style="16" customWidth="1"/>
    <col min="4098" max="4098" width="12.7109375" style="16" customWidth="1"/>
    <col min="4099" max="4099" width="1.7109375" style="16" customWidth="1"/>
    <col min="4100" max="4100" width="12.28515625" style="16" customWidth="1"/>
    <col min="4101" max="4101" width="14.7109375" style="16" customWidth="1"/>
    <col min="4102" max="4105" width="7.7109375" style="16" customWidth="1"/>
    <col min="4106" max="4106" width="16.5703125" style="16" customWidth="1"/>
    <col min="4107" max="4107" width="14.7109375" style="16" customWidth="1"/>
    <col min="4108" max="4108" width="3.7109375" style="16" customWidth="1"/>
    <col min="4109" max="4109" width="4.42578125" style="16" customWidth="1"/>
    <col min="4110" max="4110" width="5.5703125" style="16" customWidth="1"/>
    <col min="4111" max="4111" width="6.5703125" style="16" customWidth="1"/>
    <col min="4112" max="4112" width="18.28515625" style="16" customWidth="1"/>
    <col min="4113" max="4121" width="10.7109375" style="16" customWidth="1"/>
    <col min="4122" max="4342" width="14.42578125" style="16" customWidth="1"/>
    <col min="4343" max="4343" width="5.7109375" style="16" customWidth="1"/>
    <col min="4344" max="4344" width="12.7109375" style="16" customWidth="1"/>
    <col min="4345" max="4345" width="0" style="16" hidden="1" customWidth="1"/>
    <col min="4346" max="4346" width="11.42578125" style="16" customWidth="1"/>
    <col min="4347" max="4350" width="14.7109375" style="16" customWidth="1"/>
    <col min="4351" max="4351" width="16.140625" style="16" customWidth="1"/>
    <col min="4352" max="4352" width="5.7109375" style="16"/>
    <col min="4353" max="4353" width="3.7109375" style="16" customWidth="1"/>
    <col min="4354" max="4354" width="12.7109375" style="16" customWidth="1"/>
    <col min="4355" max="4355" width="1.7109375" style="16" customWidth="1"/>
    <col min="4356" max="4356" width="12.28515625" style="16" customWidth="1"/>
    <col min="4357" max="4357" width="14.7109375" style="16" customWidth="1"/>
    <col min="4358" max="4361" width="7.7109375" style="16" customWidth="1"/>
    <col min="4362" max="4362" width="16.5703125" style="16" customWidth="1"/>
    <col min="4363" max="4363" width="14.7109375" style="16" customWidth="1"/>
    <col min="4364" max="4364" width="3.7109375" style="16" customWidth="1"/>
    <col min="4365" max="4365" width="4.42578125" style="16" customWidth="1"/>
    <col min="4366" max="4366" width="5.5703125" style="16" customWidth="1"/>
    <col min="4367" max="4367" width="6.5703125" style="16" customWidth="1"/>
    <col min="4368" max="4368" width="18.28515625" style="16" customWidth="1"/>
    <col min="4369" max="4377" width="10.7109375" style="16" customWidth="1"/>
    <col min="4378" max="4598" width="14.42578125" style="16" customWidth="1"/>
    <col min="4599" max="4599" width="5.7109375" style="16" customWidth="1"/>
    <col min="4600" max="4600" width="12.7109375" style="16" customWidth="1"/>
    <col min="4601" max="4601" width="0" style="16" hidden="1" customWidth="1"/>
    <col min="4602" max="4602" width="11.42578125" style="16" customWidth="1"/>
    <col min="4603" max="4606" width="14.7109375" style="16" customWidth="1"/>
    <col min="4607" max="4607" width="16.140625" style="16" customWidth="1"/>
    <col min="4608" max="4608" width="5.7109375" style="16"/>
    <col min="4609" max="4609" width="3.7109375" style="16" customWidth="1"/>
    <col min="4610" max="4610" width="12.7109375" style="16" customWidth="1"/>
    <col min="4611" max="4611" width="1.7109375" style="16" customWidth="1"/>
    <col min="4612" max="4612" width="12.28515625" style="16" customWidth="1"/>
    <col min="4613" max="4613" width="14.7109375" style="16" customWidth="1"/>
    <col min="4614" max="4617" width="7.7109375" style="16" customWidth="1"/>
    <col min="4618" max="4618" width="16.5703125" style="16" customWidth="1"/>
    <col min="4619" max="4619" width="14.7109375" style="16" customWidth="1"/>
    <col min="4620" max="4620" width="3.7109375" style="16" customWidth="1"/>
    <col min="4621" max="4621" width="4.42578125" style="16" customWidth="1"/>
    <col min="4622" max="4622" width="5.5703125" style="16" customWidth="1"/>
    <col min="4623" max="4623" width="6.5703125" style="16" customWidth="1"/>
    <col min="4624" max="4624" width="18.28515625" style="16" customWidth="1"/>
    <col min="4625" max="4633" width="10.7109375" style="16" customWidth="1"/>
    <col min="4634" max="4854" width="14.42578125" style="16" customWidth="1"/>
    <col min="4855" max="4855" width="5.7109375" style="16" customWidth="1"/>
    <col min="4856" max="4856" width="12.7109375" style="16" customWidth="1"/>
    <col min="4857" max="4857" width="0" style="16" hidden="1" customWidth="1"/>
    <col min="4858" max="4858" width="11.42578125" style="16" customWidth="1"/>
    <col min="4859" max="4862" width="14.7109375" style="16" customWidth="1"/>
    <col min="4863" max="4863" width="16.140625" style="16" customWidth="1"/>
    <col min="4864" max="4864" width="5.7109375" style="16"/>
    <col min="4865" max="4865" width="3.7109375" style="16" customWidth="1"/>
    <col min="4866" max="4866" width="12.7109375" style="16" customWidth="1"/>
    <col min="4867" max="4867" width="1.7109375" style="16" customWidth="1"/>
    <col min="4868" max="4868" width="12.28515625" style="16" customWidth="1"/>
    <col min="4869" max="4869" width="14.7109375" style="16" customWidth="1"/>
    <col min="4870" max="4873" width="7.7109375" style="16" customWidth="1"/>
    <col min="4874" max="4874" width="16.5703125" style="16" customWidth="1"/>
    <col min="4875" max="4875" width="14.7109375" style="16" customWidth="1"/>
    <col min="4876" max="4876" width="3.7109375" style="16" customWidth="1"/>
    <col min="4877" max="4877" width="4.42578125" style="16" customWidth="1"/>
    <col min="4878" max="4878" width="5.5703125" style="16" customWidth="1"/>
    <col min="4879" max="4879" width="6.5703125" style="16" customWidth="1"/>
    <col min="4880" max="4880" width="18.28515625" style="16" customWidth="1"/>
    <col min="4881" max="4889" width="10.7109375" style="16" customWidth="1"/>
    <col min="4890" max="5110" width="14.42578125" style="16" customWidth="1"/>
    <col min="5111" max="5111" width="5.7109375" style="16" customWidth="1"/>
    <col min="5112" max="5112" width="12.7109375" style="16" customWidth="1"/>
    <col min="5113" max="5113" width="0" style="16" hidden="1" customWidth="1"/>
    <col min="5114" max="5114" width="11.42578125" style="16" customWidth="1"/>
    <col min="5115" max="5118" width="14.7109375" style="16" customWidth="1"/>
    <col min="5119" max="5119" width="16.140625" style="16" customWidth="1"/>
    <col min="5120" max="5120" width="5.7109375" style="16"/>
    <col min="5121" max="5121" width="3.7109375" style="16" customWidth="1"/>
    <col min="5122" max="5122" width="12.7109375" style="16" customWidth="1"/>
    <col min="5123" max="5123" width="1.7109375" style="16" customWidth="1"/>
    <col min="5124" max="5124" width="12.28515625" style="16" customWidth="1"/>
    <col min="5125" max="5125" width="14.7109375" style="16" customWidth="1"/>
    <col min="5126" max="5129" width="7.7109375" style="16" customWidth="1"/>
    <col min="5130" max="5130" width="16.5703125" style="16" customWidth="1"/>
    <col min="5131" max="5131" width="14.7109375" style="16" customWidth="1"/>
    <col min="5132" max="5132" width="3.7109375" style="16" customWidth="1"/>
    <col min="5133" max="5133" width="4.42578125" style="16" customWidth="1"/>
    <col min="5134" max="5134" width="5.5703125" style="16" customWidth="1"/>
    <col min="5135" max="5135" width="6.5703125" style="16" customWidth="1"/>
    <col min="5136" max="5136" width="18.28515625" style="16" customWidth="1"/>
    <col min="5137" max="5145" width="10.7109375" style="16" customWidth="1"/>
    <col min="5146" max="5366" width="14.42578125" style="16" customWidth="1"/>
    <col min="5367" max="5367" width="5.7109375" style="16" customWidth="1"/>
    <col min="5368" max="5368" width="12.7109375" style="16" customWidth="1"/>
    <col min="5369" max="5369" width="0" style="16" hidden="1" customWidth="1"/>
    <col min="5370" max="5370" width="11.42578125" style="16" customWidth="1"/>
    <col min="5371" max="5374" width="14.7109375" style="16" customWidth="1"/>
    <col min="5375" max="5375" width="16.140625" style="16" customWidth="1"/>
    <col min="5376" max="5376" width="5.7109375" style="16"/>
    <col min="5377" max="5377" width="3.7109375" style="16" customWidth="1"/>
    <col min="5378" max="5378" width="12.7109375" style="16" customWidth="1"/>
    <col min="5379" max="5379" width="1.7109375" style="16" customWidth="1"/>
    <col min="5380" max="5380" width="12.28515625" style="16" customWidth="1"/>
    <col min="5381" max="5381" width="14.7109375" style="16" customWidth="1"/>
    <col min="5382" max="5385" width="7.7109375" style="16" customWidth="1"/>
    <col min="5386" max="5386" width="16.5703125" style="16" customWidth="1"/>
    <col min="5387" max="5387" width="14.7109375" style="16" customWidth="1"/>
    <col min="5388" max="5388" width="3.7109375" style="16" customWidth="1"/>
    <col min="5389" max="5389" width="4.42578125" style="16" customWidth="1"/>
    <col min="5390" max="5390" width="5.5703125" style="16" customWidth="1"/>
    <col min="5391" max="5391" width="6.5703125" style="16" customWidth="1"/>
    <col min="5392" max="5392" width="18.28515625" style="16" customWidth="1"/>
    <col min="5393" max="5401" width="10.7109375" style="16" customWidth="1"/>
    <col min="5402" max="5622" width="14.42578125" style="16" customWidth="1"/>
    <col min="5623" max="5623" width="5.7109375" style="16" customWidth="1"/>
    <col min="5624" max="5624" width="12.7109375" style="16" customWidth="1"/>
    <col min="5625" max="5625" width="0" style="16" hidden="1" customWidth="1"/>
    <col min="5626" max="5626" width="11.42578125" style="16" customWidth="1"/>
    <col min="5627" max="5630" width="14.7109375" style="16" customWidth="1"/>
    <col min="5631" max="5631" width="16.140625" style="16" customWidth="1"/>
    <col min="5632" max="5632" width="5.7109375" style="16"/>
    <col min="5633" max="5633" width="3.7109375" style="16" customWidth="1"/>
    <col min="5634" max="5634" width="12.7109375" style="16" customWidth="1"/>
    <col min="5635" max="5635" width="1.7109375" style="16" customWidth="1"/>
    <col min="5636" max="5636" width="12.28515625" style="16" customWidth="1"/>
    <col min="5637" max="5637" width="14.7109375" style="16" customWidth="1"/>
    <col min="5638" max="5641" width="7.7109375" style="16" customWidth="1"/>
    <col min="5642" max="5642" width="16.5703125" style="16" customWidth="1"/>
    <col min="5643" max="5643" width="14.7109375" style="16" customWidth="1"/>
    <col min="5644" max="5644" width="3.7109375" style="16" customWidth="1"/>
    <col min="5645" max="5645" width="4.42578125" style="16" customWidth="1"/>
    <col min="5646" max="5646" width="5.5703125" style="16" customWidth="1"/>
    <col min="5647" max="5647" width="6.5703125" style="16" customWidth="1"/>
    <col min="5648" max="5648" width="18.28515625" style="16" customWidth="1"/>
    <col min="5649" max="5657" width="10.7109375" style="16" customWidth="1"/>
    <col min="5658" max="5878" width="14.42578125" style="16" customWidth="1"/>
    <col min="5879" max="5879" width="5.7109375" style="16" customWidth="1"/>
    <col min="5880" max="5880" width="12.7109375" style="16" customWidth="1"/>
    <col min="5881" max="5881" width="0" style="16" hidden="1" customWidth="1"/>
    <col min="5882" max="5882" width="11.42578125" style="16" customWidth="1"/>
    <col min="5883" max="5886" width="14.7109375" style="16" customWidth="1"/>
    <col min="5887" max="5887" width="16.140625" style="16" customWidth="1"/>
    <col min="5888" max="5888" width="5.7109375" style="16"/>
    <col min="5889" max="5889" width="3.7109375" style="16" customWidth="1"/>
    <col min="5890" max="5890" width="12.7109375" style="16" customWidth="1"/>
    <col min="5891" max="5891" width="1.7109375" style="16" customWidth="1"/>
    <col min="5892" max="5892" width="12.28515625" style="16" customWidth="1"/>
    <col min="5893" max="5893" width="14.7109375" style="16" customWidth="1"/>
    <col min="5894" max="5897" width="7.7109375" style="16" customWidth="1"/>
    <col min="5898" max="5898" width="16.5703125" style="16" customWidth="1"/>
    <col min="5899" max="5899" width="14.7109375" style="16" customWidth="1"/>
    <col min="5900" max="5900" width="3.7109375" style="16" customWidth="1"/>
    <col min="5901" max="5901" width="4.42578125" style="16" customWidth="1"/>
    <col min="5902" max="5902" width="5.5703125" style="16" customWidth="1"/>
    <col min="5903" max="5903" width="6.5703125" style="16" customWidth="1"/>
    <col min="5904" max="5904" width="18.28515625" style="16" customWidth="1"/>
    <col min="5905" max="5913" width="10.7109375" style="16" customWidth="1"/>
    <col min="5914" max="6134" width="14.42578125" style="16" customWidth="1"/>
    <col min="6135" max="6135" width="5.7109375" style="16" customWidth="1"/>
    <col min="6136" max="6136" width="12.7109375" style="16" customWidth="1"/>
    <col min="6137" max="6137" width="0" style="16" hidden="1" customWidth="1"/>
    <col min="6138" max="6138" width="11.42578125" style="16" customWidth="1"/>
    <col min="6139" max="6142" width="14.7109375" style="16" customWidth="1"/>
    <col min="6143" max="6143" width="16.140625" style="16" customWidth="1"/>
    <col min="6144" max="6144" width="5.7109375" style="16"/>
    <col min="6145" max="6145" width="3.7109375" style="16" customWidth="1"/>
    <col min="6146" max="6146" width="12.7109375" style="16" customWidth="1"/>
    <col min="6147" max="6147" width="1.7109375" style="16" customWidth="1"/>
    <col min="6148" max="6148" width="12.28515625" style="16" customWidth="1"/>
    <col min="6149" max="6149" width="14.7109375" style="16" customWidth="1"/>
    <col min="6150" max="6153" width="7.7109375" style="16" customWidth="1"/>
    <col min="6154" max="6154" width="16.5703125" style="16" customWidth="1"/>
    <col min="6155" max="6155" width="14.7109375" style="16" customWidth="1"/>
    <col min="6156" max="6156" width="3.7109375" style="16" customWidth="1"/>
    <col min="6157" max="6157" width="4.42578125" style="16" customWidth="1"/>
    <col min="6158" max="6158" width="5.5703125" style="16" customWidth="1"/>
    <col min="6159" max="6159" width="6.5703125" style="16" customWidth="1"/>
    <col min="6160" max="6160" width="18.28515625" style="16" customWidth="1"/>
    <col min="6161" max="6169" width="10.7109375" style="16" customWidth="1"/>
    <col min="6170" max="6390" width="14.42578125" style="16" customWidth="1"/>
    <col min="6391" max="6391" width="5.7109375" style="16" customWidth="1"/>
    <col min="6392" max="6392" width="12.7109375" style="16" customWidth="1"/>
    <col min="6393" max="6393" width="0" style="16" hidden="1" customWidth="1"/>
    <col min="6394" max="6394" width="11.42578125" style="16" customWidth="1"/>
    <col min="6395" max="6398" width="14.7109375" style="16" customWidth="1"/>
    <col min="6399" max="6399" width="16.140625" style="16" customWidth="1"/>
    <col min="6400" max="6400" width="5.7109375" style="16"/>
    <col min="6401" max="6401" width="3.7109375" style="16" customWidth="1"/>
    <col min="6402" max="6402" width="12.7109375" style="16" customWidth="1"/>
    <col min="6403" max="6403" width="1.7109375" style="16" customWidth="1"/>
    <col min="6404" max="6404" width="12.28515625" style="16" customWidth="1"/>
    <col min="6405" max="6405" width="14.7109375" style="16" customWidth="1"/>
    <col min="6406" max="6409" width="7.7109375" style="16" customWidth="1"/>
    <col min="6410" max="6410" width="16.5703125" style="16" customWidth="1"/>
    <col min="6411" max="6411" width="14.7109375" style="16" customWidth="1"/>
    <col min="6412" max="6412" width="3.7109375" style="16" customWidth="1"/>
    <col min="6413" max="6413" width="4.42578125" style="16" customWidth="1"/>
    <col min="6414" max="6414" width="5.5703125" style="16" customWidth="1"/>
    <col min="6415" max="6415" width="6.5703125" style="16" customWidth="1"/>
    <col min="6416" max="6416" width="18.28515625" style="16" customWidth="1"/>
    <col min="6417" max="6425" width="10.7109375" style="16" customWidth="1"/>
    <col min="6426" max="6646" width="14.42578125" style="16" customWidth="1"/>
    <col min="6647" max="6647" width="5.7109375" style="16" customWidth="1"/>
    <col min="6648" max="6648" width="12.7109375" style="16" customWidth="1"/>
    <col min="6649" max="6649" width="0" style="16" hidden="1" customWidth="1"/>
    <col min="6650" max="6650" width="11.42578125" style="16" customWidth="1"/>
    <col min="6651" max="6654" width="14.7109375" style="16" customWidth="1"/>
    <col min="6655" max="6655" width="16.140625" style="16" customWidth="1"/>
    <col min="6656" max="6656" width="5.7109375" style="16"/>
    <col min="6657" max="6657" width="3.7109375" style="16" customWidth="1"/>
    <col min="6658" max="6658" width="12.7109375" style="16" customWidth="1"/>
    <col min="6659" max="6659" width="1.7109375" style="16" customWidth="1"/>
    <col min="6660" max="6660" width="12.28515625" style="16" customWidth="1"/>
    <col min="6661" max="6661" width="14.7109375" style="16" customWidth="1"/>
    <col min="6662" max="6665" width="7.7109375" style="16" customWidth="1"/>
    <col min="6666" max="6666" width="16.5703125" style="16" customWidth="1"/>
    <col min="6667" max="6667" width="14.7109375" style="16" customWidth="1"/>
    <col min="6668" max="6668" width="3.7109375" style="16" customWidth="1"/>
    <col min="6669" max="6669" width="4.42578125" style="16" customWidth="1"/>
    <col min="6670" max="6670" width="5.5703125" style="16" customWidth="1"/>
    <col min="6671" max="6671" width="6.5703125" style="16" customWidth="1"/>
    <col min="6672" max="6672" width="18.28515625" style="16" customWidth="1"/>
    <col min="6673" max="6681" width="10.7109375" style="16" customWidth="1"/>
    <col min="6682" max="6902" width="14.42578125" style="16" customWidth="1"/>
    <col min="6903" max="6903" width="5.7109375" style="16" customWidth="1"/>
    <col min="6904" max="6904" width="12.7109375" style="16" customWidth="1"/>
    <col min="6905" max="6905" width="0" style="16" hidden="1" customWidth="1"/>
    <col min="6906" max="6906" width="11.42578125" style="16" customWidth="1"/>
    <col min="6907" max="6910" width="14.7109375" style="16" customWidth="1"/>
    <col min="6911" max="6911" width="16.140625" style="16" customWidth="1"/>
    <col min="6912" max="6912" width="5.7109375" style="16"/>
    <col min="6913" max="6913" width="3.7109375" style="16" customWidth="1"/>
    <col min="6914" max="6914" width="12.7109375" style="16" customWidth="1"/>
    <col min="6915" max="6915" width="1.7109375" style="16" customWidth="1"/>
    <col min="6916" max="6916" width="12.28515625" style="16" customWidth="1"/>
    <col min="6917" max="6917" width="14.7109375" style="16" customWidth="1"/>
    <col min="6918" max="6921" width="7.7109375" style="16" customWidth="1"/>
    <col min="6922" max="6922" width="16.5703125" style="16" customWidth="1"/>
    <col min="6923" max="6923" width="14.7109375" style="16" customWidth="1"/>
    <col min="6924" max="6924" width="3.7109375" style="16" customWidth="1"/>
    <col min="6925" max="6925" width="4.42578125" style="16" customWidth="1"/>
    <col min="6926" max="6926" width="5.5703125" style="16" customWidth="1"/>
    <col min="6927" max="6927" width="6.5703125" style="16" customWidth="1"/>
    <col min="6928" max="6928" width="18.28515625" style="16" customWidth="1"/>
    <col min="6929" max="6937" width="10.7109375" style="16" customWidth="1"/>
    <col min="6938" max="7158" width="14.42578125" style="16" customWidth="1"/>
    <col min="7159" max="7159" width="5.7109375" style="16" customWidth="1"/>
    <col min="7160" max="7160" width="12.7109375" style="16" customWidth="1"/>
    <col min="7161" max="7161" width="0" style="16" hidden="1" customWidth="1"/>
    <col min="7162" max="7162" width="11.42578125" style="16" customWidth="1"/>
    <col min="7163" max="7166" width="14.7109375" style="16" customWidth="1"/>
    <col min="7167" max="7167" width="16.140625" style="16" customWidth="1"/>
    <col min="7168" max="7168" width="5.7109375" style="16"/>
    <col min="7169" max="7169" width="3.7109375" style="16" customWidth="1"/>
    <col min="7170" max="7170" width="12.7109375" style="16" customWidth="1"/>
    <col min="7171" max="7171" width="1.7109375" style="16" customWidth="1"/>
    <col min="7172" max="7172" width="12.28515625" style="16" customWidth="1"/>
    <col min="7173" max="7173" width="14.7109375" style="16" customWidth="1"/>
    <col min="7174" max="7177" width="7.7109375" style="16" customWidth="1"/>
    <col min="7178" max="7178" width="16.5703125" style="16" customWidth="1"/>
    <col min="7179" max="7179" width="14.7109375" style="16" customWidth="1"/>
    <col min="7180" max="7180" width="3.7109375" style="16" customWidth="1"/>
    <col min="7181" max="7181" width="4.42578125" style="16" customWidth="1"/>
    <col min="7182" max="7182" width="5.5703125" style="16" customWidth="1"/>
    <col min="7183" max="7183" width="6.5703125" style="16" customWidth="1"/>
    <col min="7184" max="7184" width="18.28515625" style="16" customWidth="1"/>
    <col min="7185" max="7193" width="10.7109375" style="16" customWidth="1"/>
    <col min="7194" max="7414" width="14.42578125" style="16" customWidth="1"/>
    <col min="7415" max="7415" width="5.7109375" style="16" customWidth="1"/>
    <col min="7416" max="7416" width="12.7109375" style="16" customWidth="1"/>
    <col min="7417" max="7417" width="0" style="16" hidden="1" customWidth="1"/>
    <col min="7418" max="7418" width="11.42578125" style="16" customWidth="1"/>
    <col min="7419" max="7422" width="14.7109375" style="16" customWidth="1"/>
    <col min="7423" max="7423" width="16.140625" style="16" customWidth="1"/>
    <col min="7424" max="7424" width="5.7109375" style="16"/>
    <col min="7425" max="7425" width="3.7109375" style="16" customWidth="1"/>
    <col min="7426" max="7426" width="12.7109375" style="16" customWidth="1"/>
    <col min="7427" max="7427" width="1.7109375" style="16" customWidth="1"/>
    <col min="7428" max="7428" width="12.28515625" style="16" customWidth="1"/>
    <col min="7429" max="7429" width="14.7109375" style="16" customWidth="1"/>
    <col min="7430" max="7433" width="7.7109375" style="16" customWidth="1"/>
    <col min="7434" max="7434" width="16.5703125" style="16" customWidth="1"/>
    <col min="7435" max="7435" width="14.7109375" style="16" customWidth="1"/>
    <col min="7436" max="7436" width="3.7109375" style="16" customWidth="1"/>
    <col min="7437" max="7437" width="4.42578125" style="16" customWidth="1"/>
    <col min="7438" max="7438" width="5.5703125" style="16" customWidth="1"/>
    <col min="7439" max="7439" width="6.5703125" style="16" customWidth="1"/>
    <col min="7440" max="7440" width="18.28515625" style="16" customWidth="1"/>
    <col min="7441" max="7449" width="10.7109375" style="16" customWidth="1"/>
    <col min="7450" max="7670" width="14.42578125" style="16" customWidth="1"/>
    <col min="7671" max="7671" width="5.7109375" style="16" customWidth="1"/>
    <col min="7672" max="7672" width="12.7109375" style="16" customWidth="1"/>
    <col min="7673" max="7673" width="0" style="16" hidden="1" customWidth="1"/>
    <col min="7674" max="7674" width="11.42578125" style="16" customWidth="1"/>
    <col min="7675" max="7678" width="14.7109375" style="16" customWidth="1"/>
    <col min="7679" max="7679" width="16.140625" style="16" customWidth="1"/>
    <col min="7680" max="7680" width="5.7109375" style="16"/>
    <col min="7681" max="7681" width="3.7109375" style="16" customWidth="1"/>
    <col min="7682" max="7682" width="12.7109375" style="16" customWidth="1"/>
    <col min="7683" max="7683" width="1.7109375" style="16" customWidth="1"/>
    <col min="7684" max="7684" width="12.28515625" style="16" customWidth="1"/>
    <col min="7685" max="7685" width="14.7109375" style="16" customWidth="1"/>
    <col min="7686" max="7689" width="7.7109375" style="16" customWidth="1"/>
    <col min="7690" max="7690" width="16.5703125" style="16" customWidth="1"/>
    <col min="7691" max="7691" width="14.7109375" style="16" customWidth="1"/>
    <col min="7692" max="7692" width="3.7109375" style="16" customWidth="1"/>
    <col min="7693" max="7693" width="4.42578125" style="16" customWidth="1"/>
    <col min="7694" max="7694" width="5.5703125" style="16" customWidth="1"/>
    <col min="7695" max="7695" width="6.5703125" style="16" customWidth="1"/>
    <col min="7696" max="7696" width="18.28515625" style="16" customWidth="1"/>
    <col min="7697" max="7705" width="10.7109375" style="16" customWidth="1"/>
    <col min="7706" max="7926" width="14.42578125" style="16" customWidth="1"/>
    <col min="7927" max="7927" width="5.7109375" style="16" customWidth="1"/>
    <col min="7928" max="7928" width="12.7109375" style="16" customWidth="1"/>
    <col min="7929" max="7929" width="0" style="16" hidden="1" customWidth="1"/>
    <col min="7930" max="7930" width="11.42578125" style="16" customWidth="1"/>
    <col min="7931" max="7934" width="14.7109375" style="16" customWidth="1"/>
    <col min="7935" max="7935" width="16.140625" style="16" customWidth="1"/>
    <col min="7936" max="7936" width="5.7109375" style="16"/>
    <col min="7937" max="7937" width="3.7109375" style="16" customWidth="1"/>
    <col min="7938" max="7938" width="12.7109375" style="16" customWidth="1"/>
    <col min="7939" max="7939" width="1.7109375" style="16" customWidth="1"/>
    <col min="7940" max="7940" width="12.28515625" style="16" customWidth="1"/>
    <col min="7941" max="7941" width="14.7109375" style="16" customWidth="1"/>
    <col min="7942" max="7945" width="7.7109375" style="16" customWidth="1"/>
    <col min="7946" max="7946" width="16.5703125" style="16" customWidth="1"/>
    <col min="7947" max="7947" width="14.7109375" style="16" customWidth="1"/>
    <col min="7948" max="7948" width="3.7109375" style="16" customWidth="1"/>
    <col min="7949" max="7949" width="4.42578125" style="16" customWidth="1"/>
    <col min="7950" max="7950" width="5.5703125" style="16" customWidth="1"/>
    <col min="7951" max="7951" width="6.5703125" style="16" customWidth="1"/>
    <col min="7952" max="7952" width="18.28515625" style="16" customWidth="1"/>
    <col min="7953" max="7961" width="10.7109375" style="16" customWidth="1"/>
    <col min="7962" max="8182" width="14.42578125" style="16" customWidth="1"/>
    <col min="8183" max="8183" width="5.7109375" style="16" customWidth="1"/>
    <col min="8184" max="8184" width="12.7109375" style="16" customWidth="1"/>
    <col min="8185" max="8185" width="0" style="16" hidden="1" customWidth="1"/>
    <col min="8186" max="8186" width="11.42578125" style="16" customWidth="1"/>
    <col min="8187" max="8190" width="14.7109375" style="16" customWidth="1"/>
    <col min="8191" max="8191" width="16.140625" style="16" customWidth="1"/>
    <col min="8192" max="8192" width="5.7109375" style="16"/>
    <col min="8193" max="8193" width="3.7109375" style="16" customWidth="1"/>
    <col min="8194" max="8194" width="12.7109375" style="16" customWidth="1"/>
    <col min="8195" max="8195" width="1.7109375" style="16" customWidth="1"/>
    <col min="8196" max="8196" width="12.28515625" style="16" customWidth="1"/>
    <col min="8197" max="8197" width="14.7109375" style="16" customWidth="1"/>
    <col min="8198" max="8201" width="7.7109375" style="16" customWidth="1"/>
    <col min="8202" max="8202" width="16.5703125" style="16" customWidth="1"/>
    <col min="8203" max="8203" width="14.7109375" style="16" customWidth="1"/>
    <col min="8204" max="8204" width="3.7109375" style="16" customWidth="1"/>
    <col min="8205" max="8205" width="4.42578125" style="16" customWidth="1"/>
    <col min="8206" max="8206" width="5.5703125" style="16" customWidth="1"/>
    <col min="8207" max="8207" width="6.5703125" style="16" customWidth="1"/>
    <col min="8208" max="8208" width="18.28515625" style="16" customWidth="1"/>
    <col min="8209" max="8217" width="10.7109375" style="16" customWidth="1"/>
    <col min="8218" max="8438" width="14.42578125" style="16" customWidth="1"/>
    <col min="8439" max="8439" width="5.7109375" style="16" customWidth="1"/>
    <col min="8440" max="8440" width="12.7109375" style="16" customWidth="1"/>
    <col min="8441" max="8441" width="0" style="16" hidden="1" customWidth="1"/>
    <col min="8442" max="8442" width="11.42578125" style="16" customWidth="1"/>
    <col min="8443" max="8446" width="14.7109375" style="16" customWidth="1"/>
    <col min="8447" max="8447" width="16.140625" style="16" customWidth="1"/>
    <col min="8448" max="8448" width="5.7109375" style="16"/>
    <col min="8449" max="8449" width="3.7109375" style="16" customWidth="1"/>
    <col min="8450" max="8450" width="12.7109375" style="16" customWidth="1"/>
    <col min="8451" max="8451" width="1.7109375" style="16" customWidth="1"/>
    <col min="8452" max="8452" width="12.28515625" style="16" customWidth="1"/>
    <col min="8453" max="8453" width="14.7109375" style="16" customWidth="1"/>
    <col min="8454" max="8457" width="7.7109375" style="16" customWidth="1"/>
    <col min="8458" max="8458" width="16.5703125" style="16" customWidth="1"/>
    <col min="8459" max="8459" width="14.7109375" style="16" customWidth="1"/>
    <col min="8460" max="8460" width="3.7109375" style="16" customWidth="1"/>
    <col min="8461" max="8461" width="4.42578125" style="16" customWidth="1"/>
    <col min="8462" max="8462" width="5.5703125" style="16" customWidth="1"/>
    <col min="8463" max="8463" width="6.5703125" style="16" customWidth="1"/>
    <col min="8464" max="8464" width="18.28515625" style="16" customWidth="1"/>
    <col min="8465" max="8473" width="10.7109375" style="16" customWidth="1"/>
    <col min="8474" max="8694" width="14.42578125" style="16" customWidth="1"/>
    <col min="8695" max="8695" width="5.7109375" style="16" customWidth="1"/>
    <col min="8696" max="8696" width="12.7109375" style="16" customWidth="1"/>
    <col min="8697" max="8697" width="0" style="16" hidden="1" customWidth="1"/>
    <col min="8698" max="8698" width="11.42578125" style="16" customWidth="1"/>
    <col min="8699" max="8702" width="14.7109375" style="16" customWidth="1"/>
    <col min="8703" max="8703" width="16.140625" style="16" customWidth="1"/>
    <col min="8704" max="8704" width="5.7109375" style="16"/>
    <col min="8705" max="8705" width="3.7109375" style="16" customWidth="1"/>
    <col min="8706" max="8706" width="12.7109375" style="16" customWidth="1"/>
    <col min="8707" max="8707" width="1.7109375" style="16" customWidth="1"/>
    <col min="8708" max="8708" width="12.28515625" style="16" customWidth="1"/>
    <col min="8709" max="8709" width="14.7109375" style="16" customWidth="1"/>
    <col min="8710" max="8713" width="7.7109375" style="16" customWidth="1"/>
    <col min="8714" max="8714" width="16.5703125" style="16" customWidth="1"/>
    <col min="8715" max="8715" width="14.7109375" style="16" customWidth="1"/>
    <col min="8716" max="8716" width="3.7109375" style="16" customWidth="1"/>
    <col min="8717" max="8717" width="4.42578125" style="16" customWidth="1"/>
    <col min="8718" max="8718" width="5.5703125" style="16" customWidth="1"/>
    <col min="8719" max="8719" width="6.5703125" style="16" customWidth="1"/>
    <col min="8720" max="8720" width="18.28515625" style="16" customWidth="1"/>
    <col min="8721" max="8729" width="10.7109375" style="16" customWidth="1"/>
    <col min="8730" max="8950" width="14.42578125" style="16" customWidth="1"/>
    <col min="8951" max="8951" width="5.7109375" style="16" customWidth="1"/>
    <col min="8952" max="8952" width="12.7109375" style="16" customWidth="1"/>
    <col min="8953" max="8953" width="0" style="16" hidden="1" customWidth="1"/>
    <col min="8954" max="8954" width="11.42578125" style="16" customWidth="1"/>
    <col min="8955" max="8958" width="14.7109375" style="16" customWidth="1"/>
    <col min="8959" max="8959" width="16.140625" style="16" customWidth="1"/>
    <col min="8960" max="8960" width="5.7109375" style="16"/>
    <col min="8961" max="8961" width="3.7109375" style="16" customWidth="1"/>
    <col min="8962" max="8962" width="12.7109375" style="16" customWidth="1"/>
    <col min="8963" max="8963" width="1.7109375" style="16" customWidth="1"/>
    <col min="8964" max="8964" width="12.28515625" style="16" customWidth="1"/>
    <col min="8965" max="8965" width="14.7109375" style="16" customWidth="1"/>
    <col min="8966" max="8969" width="7.7109375" style="16" customWidth="1"/>
    <col min="8970" max="8970" width="16.5703125" style="16" customWidth="1"/>
    <col min="8971" max="8971" width="14.7109375" style="16" customWidth="1"/>
    <col min="8972" max="8972" width="3.7109375" style="16" customWidth="1"/>
    <col min="8973" max="8973" width="4.42578125" style="16" customWidth="1"/>
    <col min="8974" max="8974" width="5.5703125" style="16" customWidth="1"/>
    <col min="8975" max="8975" width="6.5703125" style="16" customWidth="1"/>
    <col min="8976" max="8976" width="18.28515625" style="16" customWidth="1"/>
    <col min="8977" max="8985" width="10.7109375" style="16" customWidth="1"/>
    <col min="8986" max="9206" width="14.42578125" style="16" customWidth="1"/>
    <col min="9207" max="9207" width="5.7109375" style="16" customWidth="1"/>
    <col min="9208" max="9208" width="12.7109375" style="16" customWidth="1"/>
    <col min="9209" max="9209" width="0" style="16" hidden="1" customWidth="1"/>
    <col min="9210" max="9210" width="11.42578125" style="16" customWidth="1"/>
    <col min="9211" max="9214" width="14.7109375" style="16" customWidth="1"/>
    <col min="9215" max="9215" width="16.140625" style="16" customWidth="1"/>
    <col min="9216" max="9216" width="5.7109375" style="16"/>
    <col min="9217" max="9217" width="3.7109375" style="16" customWidth="1"/>
    <col min="9218" max="9218" width="12.7109375" style="16" customWidth="1"/>
    <col min="9219" max="9219" width="1.7109375" style="16" customWidth="1"/>
    <col min="9220" max="9220" width="12.28515625" style="16" customWidth="1"/>
    <col min="9221" max="9221" width="14.7109375" style="16" customWidth="1"/>
    <col min="9222" max="9225" width="7.7109375" style="16" customWidth="1"/>
    <col min="9226" max="9226" width="16.5703125" style="16" customWidth="1"/>
    <col min="9227" max="9227" width="14.7109375" style="16" customWidth="1"/>
    <col min="9228" max="9228" width="3.7109375" style="16" customWidth="1"/>
    <col min="9229" max="9229" width="4.42578125" style="16" customWidth="1"/>
    <col min="9230" max="9230" width="5.5703125" style="16" customWidth="1"/>
    <col min="9231" max="9231" width="6.5703125" style="16" customWidth="1"/>
    <col min="9232" max="9232" width="18.28515625" style="16" customWidth="1"/>
    <col min="9233" max="9241" width="10.7109375" style="16" customWidth="1"/>
    <col min="9242" max="9462" width="14.42578125" style="16" customWidth="1"/>
    <col min="9463" max="9463" width="5.7109375" style="16" customWidth="1"/>
    <col min="9464" max="9464" width="12.7109375" style="16" customWidth="1"/>
    <col min="9465" max="9465" width="0" style="16" hidden="1" customWidth="1"/>
    <col min="9466" max="9466" width="11.42578125" style="16" customWidth="1"/>
    <col min="9467" max="9470" width="14.7109375" style="16" customWidth="1"/>
    <col min="9471" max="9471" width="16.140625" style="16" customWidth="1"/>
    <col min="9472" max="9472" width="5.7109375" style="16"/>
    <col min="9473" max="9473" width="3.7109375" style="16" customWidth="1"/>
    <col min="9474" max="9474" width="12.7109375" style="16" customWidth="1"/>
    <col min="9475" max="9475" width="1.7109375" style="16" customWidth="1"/>
    <col min="9476" max="9476" width="12.28515625" style="16" customWidth="1"/>
    <col min="9477" max="9477" width="14.7109375" style="16" customWidth="1"/>
    <col min="9478" max="9481" width="7.7109375" style="16" customWidth="1"/>
    <col min="9482" max="9482" width="16.5703125" style="16" customWidth="1"/>
    <col min="9483" max="9483" width="14.7109375" style="16" customWidth="1"/>
    <col min="9484" max="9484" width="3.7109375" style="16" customWidth="1"/>
    <col min="9485" max="9485" width="4.42578125" style="16" customWidth="1"/>
    <col min="9486" max="9486" width="5.5703125" style="16" customWidth="1"/>
    <col min="9487" max="9487" width="6.5703125" style="16" customWidth="1"/>
    <col min="9488" max="9488" width="18.28515625" style="16" customWidth="1"/>
    <col min="9489" max="9497" width="10.7109375" style="16" customWidth="1"/>
    <col min="9498" max="9718" width="14.42578125" style="16" customWidth="1"/>
    <col min="9719" max="9719" width="5.7109375" style="16" customWidth="1"/>
    <col min="9720" max="9720" width="12.7109375" style="16" customWidth="1"/>
    <col min="9721" max="9721" width="0" style="16" hidden="1" customWidth="1"/>
    <col min="9722" max="9722" width="11.42578125" style="16" customWidth="1"/>
    <col min="9723" max="9726" width="14.7109375" style="16" customWidth="1"/>
    <col min="9727" max="9727" width="16.140625" style="16" customWidth="1"/>
    <col min="9728" max="9728" width="5.7109375" style="16"/>
    <col min="9729" max="9729" width="3.7109375" style="16" customWidth="1"/>
    <col min="9730" max="9730" width="12.7109375" style="16" customWidth="1"/>
    <col min="9731" max="9731" width="1.7109375" style="16" customWidth="1"/>
    <col min="9732" max="9732" width="12.28515625" style="16" customWidth="1"/>
    <col min="9733" max="9733" width="14.7109375" style="16" customWidth="1"/>
    <col min="9734" max="9737" width="7.7109375" style="16" customWidth="1"/>
    <col min="9738" max="9738" width="16.5703125" style="16" customWidth="1"/>
    <col min="9739" max="9739" width="14.7109375" style="16" customWidth="1"/>
    <col min="9740" max="9740" width="3.7109375" style="16" customWidth="1"/>
    <col min="9741" max="9741" width="4.42578125" style="16" customWidth="1"/>
    <col min="9742" max="9742" width="5.5703125" style="16" customWidth="1"/>
    <col min="9743" max="9743" width="6.5703125" style="16" customWidth="1"/>
    <col min="9744" max="9744" width="18.28515625" style="16" customWidth="1"/>
    <col min="9745" max="9753" width="10.7109375" style="16" customWidth="1"/>
    <col min="9754" max="9974" width="14.42578125" style="16" customWidth="1"/>
    <col min="9975" max="9975" width="5.7109375" style="16" customWidth="1"/>
    <col min="9976" max="9976" width="12.7109375" style="16" customWidth="1"/>
    <col min="9977" max="9977" width="0" style="16" hidden="1" customWidth="1"/>
    <col min="9978" max="9978" width="11.42578125" style="16" customWidth="1"/>
    <col min="9979" max="9982" width="14.7109375" style="16" customWidth="1"/>
    <col min="9983" max="9983" width="16.140625" style="16" customWidth="1"/>
    <col min="9984" max="9984" width="5.7109375" style="16"/>
    <col min="9985" max="9985" width="3.7109375" style="16" customWidth="1"/>
    <col min="9986" max="9986" width="12.7109375" style="16" customWidth="1"/>
    <col min="9987" max="9987" width="1.7109375" style="16" customWidth="1"/>
    <col min="9988" max="9988" width="12.28515625" style="16" customWidth="1"/>
    <col min="9989" max="9989" width="14.7109375" style="16" customWidth="1"/>
    <col min="9990" max="9993" width="7.7109375" style="16" customWidth="1"/>
    <col min="9994" max="9994" width="16.5703125" style="16" customWidth="1"/>
    <col min="9995" max="9995" width="14.7109375" style="16" customWidth="1"/>
    <col min="9996" max="9996" width="3.7109375" style="16" customWidth="1"/>
    <col min="9997" max="9997" width="4.42578125" style="16" customWidth="1"/>
    <col min="9998" max="9998" width="5.5703125" style="16" customWidth="1"/>
    <col min="9999" max="9999" width="6.5703125" style="16" customWidth="1"/>
    <col min="10000" max="10000" width="18.28515625" style="16" customWidth="1"/>
    <col min="10001" max="10009" width="10.7109375" style="16" customWidth="1"/>
    <col min="10010" max="10230" width="14.42578125" style="16" customWidth="1"/>
    <col min="10231" max="10231" width="5.7109375" style="16" customWidth="1"/>
    <col min="10232" max="10232" width="12.7109375" style="16" customWidth="1"/>
    <col min="10233" max="10233" width="0" style="16" hidden="1" customWidth="1"/>
    <col min="10234" max="10234" width="11.42578125" style="16" customWidth="1"/>
    <col min="10235" max="10238" width="14.7109375" style="16" customWidth="1"/>
    <col min="10239" max="10239" width="16.140625" style="16" customWidth="1"/>
    <col min="10240" max="10240" width="5.7109375" style="16"/>
    <col min="10241" max="10241" width="3.7109375" style="16" customWidth="1"/>
    <col min="10242" max="10242" width="12.7109375" style="16" customWidth="1"/>
    <col min="10243" max="10243" width="1.7109375" style="16" customWidth="1"/>
    <col min="10244" max="10244" width="12.28515625" style="16" customWidth="1"/>
    <col min="10245" max="10245" width="14.7109375" style="16" customWidth="1"/>
    <col min="10246" max="10249" width="7.7109375" style="16" customWidth="1"/>
    <col min="10250" max="10250" width="16.5703125" style="16" customWidth="1"/>
    <col min="10251" max="10251" width="14.7109375" style="16" customWidth="1"/>
    <col min="10252" max="10252" width="3.7109375" style="16" customWidth="1"/>
    <col min="10253" max="10253" width="4.42578125" style="16" customWidth="1"/>
    <col min="10254" max="10254" width="5.5703125" style="16" customWidth="1"/>
    <col min="10255" max="10255" width="6.5703125" style="16" customWidth="1"/>
    <col min="10256" max="10256" width="18.28515625" style="16" customWidth="1"/>
    <col min="10257" max="10265" width="10.7109375" style="16" customWidth="1"/>
    <col min="10266" max="10486" width="14.42578125" style="16" customWidth="1"/>
    <col min="10487" max="10487" width="5.7109375" style="16" customWidth="1"/>
    <col min="10488" max="10488" width="12.7109375" style="16" customWidth="1"/>
    <col min="10489" max="10489" width="0" style="16" hidden="1" customWidth="1"/>
    <col min="10490" max="10490" width="11.42578125" style="16" customWidth="1"/>
    <col min="10491" max="10494" width="14.7109375" style="16" customWidth="1"/>
    <col min="10495" max="10495" width="16.140625" style="16" customWidth="1"/>
    <col min="10496" max="10496" width="5.7109375" style="16"/>
    <col min="10497" max="10497" width="3.7109375" style="16" customWidth="1"/>
    <col min="10498" max="10498" width="12.7109375" style="16" customWidth="1"/>
    <col min="10499" max="10499" width="1.7109375" style="16" customWidth="1"/>
    <col min="10500" max="10500" width="12.28515625" style="16" customWidth="1"/>
    <col min="10501" max="10501" width="14.7109375" style="16" customWidth="1"/>
    <col min="10502" max="10505" width="7.7109375" style="16" customWidth="1"/>
    <col min="10506" max="10506" width="16.5703125" style="16" customWidth="1"/>
    <col min="10507" max="10507" width="14.7109375" style="16" customWidth="1"/>
    <col min="10508" max="10508" width="3.7109375" style="16" customWidth="1"/>
    <col min="10509" max="10509" width="4.42578125" style="16" customWidth="1"/>
    <col min="10510" max="10510" width="5.5703125" style="16" customWidth="1"/>
    <col min="10511" max="10511" width="6.5703125" style="16" customWidth="1"/>
    <col min="10512" max="10512" width="18.28515625" style="16" customWidth="1"/>
    <col min="10513" max="10521" width="10.7109375" style="16" customWidth="1"/>
    <col min="10522" max="10742" width="14.42578125" style="16" customWidth="1"/>
    <col min="10743" max="10743" width="5.7109375" style="16" customWidth="1"/>
    <col min="10744" max="10744" width="12.7109375" style="16" customWidth="1"/>
    <col min="10745" max="10745" width="0" style="16" hidden="1" customWidth="1"/>
    <col min="10746" max="10746" width="11.42578125" style="16" customWidth="1"/>
    <col min="10747" max="10750" width="14.7109375" style="16" customWidth="1"/>
    <col min="10751" max="10751" width="16.140625" style="16" customWidth="1"/>
    <col min="10752" max="10752" width="5.7109375" style="16"/>
    <col min="10753" max="10753" width="3.7109375" style="16" customWidth="1"/>
    <col min="10754" max="10754" width="12.7109375" style="16" customWidth="1"/>
    <col min="10755" max="10755" width="1.7109375" style="16" customWidth="1"/>
    <col min="10756" max="10756" width="12.28515625" style="16" customWidth="1"/>
    <col min="10757" max="10757" width="14.7109375" style="16" customWidth="1"/>
    <col min="10758" max="10761" width="7.7109375" style="16" customWidth="1"/>
    <col min="10762" max="10762" width="16.5703125" style="16" customWidth="1"/>
    <col min="10763" max="10763" width="14.7109375" style="16" customWidth="1"/>
    <col min="10764" max="10764" width="3.7109375" style="16" customWidth="1"/>
    <col min="10765" max="10765" width="4.42578125" style="16" customWidth="1"/>
    <col min="10766" max="10766" width="5.5703125" style="16" customWidth="1"/>
    <col min="10767" max="10767" width="6.5703125" style="16" customWidth="1"/>
    <col min="10768" max="10768" width="18.28515625" style="16" customWidth="1"/>
    <col min="10769" max="10777" width="10.7109375" style="16" customWidth="1"/>
    <col min="10778" max="10998" width="14.42578125" style="16" customWidth="1"/>
    <col min="10999" max="10999" width="5.7109375" style="16" customWidth="1"/>
    <col min="11000" max="11000" width="12.7109375" style="16" customWidth="1"/>
    <col min="11001" max="11001" width="0" style="16" hidden="1" customWidth="1"/>
    <col min="11002" max="11002" width="11.42578125" style="16" customWidth="1"/>
    <col min="11003" max="11006" width="14.7109375" style="16" customWidth="1"/>
    <col min="11007" max="11007" width="16.140625" style="16" customWidth="1"/>
    <col min="11008" max="11008" width="5.7109375" style="16"/>
    <col min="11009" max="11009" width="3.7109375" style="16" customWidth="1"/>
    <col min="11010" max="11010" width="12.7109375" style="16" customWidth="1"/>
    <col min="11011" max="11011" width="1.7109375" style="16" customWidth="1"/>
    <col min="11012" max="11012" width="12.28515625" style="16" customWidth="1"/>
    <col min="11013" max="11013" width="14.7109375" style="16" customWidth="1"/>
    <col min="11014" max="11017" width="7.7109375" style="16" customWidth="1"/>
    <col min="11018" max="11018" width="16.5703125" style="16" customWidth="1"/>
    <col min="11019" max="11019" width="14.7109375" style="16" customWidth="1"/>
    <col min="11020" max="11020" width="3.7109375" style="16" customWidth="1"/>
    <col min="11021" max="11021" width="4.42578125" style="16" customWidth="1"/>
    <col min="11022" max="11022" width="5.5703125" style="16" customWidth="1"/>
    <col min="11023" max="11023" width="6.5703125" style="16" customWidth="1"/>
    <col min="11024" max="11024" width="18.28515625" style="16" customWidth="1"/>
    <col min="11025" max="11033" width="10.7109375" style="16" customWidth="1"/>
    <col min="11034" max="11254" width="14.42578125" style="16" customWidth="1"/>
    <col min="11255" max="11255" width="5.7109375" style="16" customWidth="1"/>
    <col min="11256" max="11256" width="12.7109375" style="16" customWidth="1"/>
    <col min="11257" max="11257" width="0" style="16" hidden="1" customWidth="1"/>
    <col min="11258" max="11258" width="11.42578125" style="16" customWidth="1"/>
    <col min="11259" max="11262" width="14.7109375" style="16" customWidth="1"/>
    <col min="11263" max="11263" width="16.140625" style="16" customWidth="1"/>
    <col min="11264" max="11264" width="5.7109375" style="16"/>
    <col min="11265" max="11265" width="3.7109375" style="16" customWidth="1"/>
    <col min="11266" max="11266" width="12.7109375" style="16" customWidth="1"/>
    <col min="11267" max="11267" width="1.7109375" style="16" customWidth="1"/>
    <col min="11268" max="11268" width="12.28515625" style="16" customWidth="1"/>
    <col min="11269" max="11269" width="14.7109375" style="16" customWidth="1"/>
    <col min="11270" max="11273" width="7.7109375" style="16" customWidth="1"/>
    <col min="11274" max="11274" width="16.5703125" style="16" customWidth="1"/>
    <col min="11275" max="11275" width="14.7109375" style="16" customWidth="1"/>
    <col min="11276" max="11276" width="3.7109375" style="16" customWidth="1"/>
    <col min="11277" max="11277" width="4.42578125" style="16" customWidth="1"/>
    <col min="11278" max="11278" width="5.5703125" style="16" customWidth="1"/>
    <col min="11279" max="11279" width="6.5703125" style="16" customWidth="1"/>
    <col min="11280" max="11280" width="18.28515625" style="16" customWidth="1"/>
    <col min="11281" max="11289" width="10.7109375" style="16" customWidth="1"/>
    <col min="11290" max="11510" width="14.42578125" style="16" customWidth="1"/>
    <col min="11511" max="11511" width="5.7109375" style="16" customWidth="1"/>
    <col min="11512" max="11512" width="12.7109375" style="16" customWidth="1"/>
    <col min="11513" max="11513" width="0" style="16" hidden="1" customWidth="1"/>
    <col min="11514" max="11514" width="11.42578125" style="16" customWidth="1"/>
    <col min="11515" max="11518" width="14.7109375" style="16" customWidth="1"/>
    <col min="11519" max="11519" width="16.140625" style="16" customWidth="1"/>
    <col min="11520" max="11520" width="5.7109375" style="16"/>
    <col min="11521" max="11521" width="3.7109375" style="16" customWidth="1"/>
    <col min="11522" max="11522" width="12.7109375" style="16" customWidth="1"/>
    <col min="11523" max="11523" width="1.7109375" style="16" customWidth="1"/>
    <col min="11524" max="11524" width="12.28515625" style="16" customWidth="1"/>
    <col min="11525" max="11525" width="14.7109375" style="16" customWidth="1"/>
    <col min="11526" max="11529" width="7.7109375" style="16" customWidth="1"/>
    <col min="11530" max="11530" width="16.5703125" style="16" customWidth="1"/>
    <col min="11531" max="11531" width="14.7109375" style="16" customWidth="1"/>
    <col min="11532" max="11532" width="3.7109375" style="16" customWidth="1"/>
    <col min="11533" max="11533" width="4.42578125" style="16" customWidth="1"/>
    <col min="11534" max="11534" width="5.5703125" style="16" customWidth="1"/>
    <col min="11535" max="11535" width="6.5703125" style="16" customWidth="1"/>
    <col min="11536" max="11536" width="18.28515625" style="16" customWidth="1"/>
    <col min="11537" max="11545" width="10.7109375" style="16" customWidth="1"/>
    <col min="11546" max="11766" width="14.42578125" style="16" customWidth="1"/>
    <col min="11767" max="11767" width="5.7109375" style="16" customWidth="1"/>
    <col min="11768" max="11768" width="12.7109375" style="16" customWidth="1"/>
    <col min="11769" max="11769" width="0" style="16" hidden="1" customWidth="1"/>
    <col min="11770" max="11770" width="11.42578125" style="16" customWidth="1"/>
    <col min="11771" max="11774" width="14.7109375" style="16" customWidth="1"/>
    <col min="11775" max="11775" width="16.140625" style="16" customWidth="1"/>
    <col min="11776" max="11776" width="5.7109375" style="16"/>
    <col min="11777" max="11777" width="3.7109375" style="16" customWidth="1"/>
    <col min="11778" max="11778" width="12.7109375" style="16" customWidth="1"/>
    <col min="11779" max="11779" width="1.7109375" style="16" customWidth="1"/>
    <col min="11780" max="11780" width="12.28515625" style="16" customWidth="1"/>
    <col min="11781" max="11781" width="14.7109375" style="16" customWidth="1"/>
    <col min="11782" max="11785" width="7.7109375" style="16" customWidth="1"/>
    <col min="11786" max="11786" width="16.5703125" style="16" customWidth="1"/>
    <col min="11787" max="11787" width="14.7109375" style="16" customWidth="1"/>
    <col min="11788" max="11788" width="3.7109375" style="16" customWidth="1"/>
    <col min="11789" max="11789" width="4.42578125" style="16" customWidth="1"/>
    <col min="11790" max="11790" width="5.5703125" style="16" customWidth="1"/>
    <col min="11791" max="11791" width="6.5703125" style="16" customWidth="1"/>
    <col min="11792" max="11792" width="18.28515625" style="16" customWidth="1"/>
    <col min="11793" max="11801" width="10.7109375" style="16" customWidth="1"/>
    <col min="11802" max="12022" width="14.42578125" style="16" customWidth="1"/>
    <col min="12023" max="12023" width="5.7109375" style="16" customWidth="1"/>
    <col min="12024" max="12024" width="12.7109375" style="16" customWidth="1"/>
    <col min="12025" max="12025" width="0" style="16" hidden="1" customWidth="1"/>
    <col min="12026" max="12026" width="11.42578125" style="16" customWidth="1"/>
    <col min="12027" max="12030" width="14.7109375" style="16" customWidth="1"/>
    <col min="12031" max="12031" width="16.140625" style="16" customWidth="1"/>
    <col min="12032" max="12032" width="5.7109375" style="16"/>
    <col min="12033" max="12033" width="3.7109375" style="16" customWidth="1"/>
    <col min="12034" max="12034" width="12.7109375" style="16" customWidth="1"/>
    <col min="12035" max="12035" width="1.7109375" style="16" customWidth="1"/>
    <col min="12036" max="12036" width="12.28515625" style="16" customWidth="1"/>
    <col min="12037" max="12037" width="14.7109375" style="16" customWidth="1"/>
    <col min="12038" max="12041" width="7.7109375" style="16" customWidth="1"/>
    <col min="12042" max="12042" width="16.5703125" style="16" customWidth="1"/>
    <col min="12043" max="12043" width="14.7109375" style="16" customWidth="1"/>
    <col min="12044" max="12044" width="3.7109375" style="16" customWidth="1"/>
    <col min="12045" max="12045" width="4.42578125" style="16" customWidth="1"/>
    <col min="12046" max="12046" width="5.5703125" style="16" customWidth="1"/>
    <col min="12047" max="12047" width="6.5703125" style="16" customWidth="1"/>
    <col min="12048" max="12048" width="18.28515625" style="16" customWidth="1"/>
    <col min="12049" max="12057" width="10.7109375" style="16" customWidth="1"/>
    <col min="12058" max="12278" width="14.42578125" style="16" customWidth="1"/>
    <col min="12279" max="12279" width="5.7109375" style="16" customWidth="1"/>
    <col min="12280" max="12280" width="12.7109375" style="16" customWidth="1"/>
    <col min="12281" max="12281" width="0" style="16" hidden="1" customWidth="1"/>
    <col min="12282" max="12282" width="11.42578125" style="16" customWidth="1"/>
    <col min="12283" max="12286" width="14.7109375" style="16" customWidth="1"/>
    <col min="12287" max="12287" width="16.140625" style="16" customWidth="1"/>
    <col min="12288" max="12288" width="5.7109375" style="16"/>
    <col min="12289" max="12289" width="3.7109375" style="16" customWidth="1"/>
    <col min="12290" max="12290" width="12.7109375" style="16" customWidth="1"/>
    <col min="12291" max="12291" width="1.7109375" style="16" customWidth="1"/>
    <col min="12292" max="12292" width="12.28515625" style="16" customWidth="1"/>
    <col min="12293" max="12293" width="14.7109375" style="16" customWidth="1"/>
    <col min="12294" max="12297" width="7.7109375" style="16" customWidth="1"/>
    <col min="12298" max="12298" width="16.5703125" style="16" customWidth="1"/>
    <col min="12299" max="12299" width="14.7109375" style="16" customWidth="1"/>
    <col min="12300" max="12300" width="3.7109375" style="16" customWidth="1"/>
    <col min="12301" max="12301" width="4.42578125" style="16" customWidth="1"/>
    <col min="12302" max="12302" width="5.5703125" style="16" customWidth="1"/>
    <col min="12303" max="12303" width="6.5703125" style="16" customWidth="1"/>
    <col min="12304" max="12304" width="18.28515625" style="16" customWidth="1"/>
    <col min="12305" max="12313" width="10.7109375" style="16" customWidth="1"/>
    <col min="12314" max="12534" width="14.42578125" style="16" customWidth="1"/>
    <col min="12535" max="12535" width="5.7109375" style="16" customWidth="1"/>
    <col min="12536" max="12536" width="12.7109375" style="16" customWidth="1"/>
    <col min="12537" max="12537" width="0" style="16" hidden="1" customWidth="1"/>
    <col min="12538" max="12538" width="11.42578125" style="16" customWidth="1"/>
    <col min="12539" max="12542" width="14.7109375" style="16" customWidth="1"/>
    <col min="12543" max="12543" width="16.140625" style="16" customWidth="1"/>
    <col min="12544" max="12544" width="5.7109375" style="16"/>
    <col min="12545" max="12545" width="3.7109375" style="16" customWidth="1"/>
    <col min="12546" max="12546" width="12.7109375" style="16" customWidth="1"/>
    <col min="12547" max="12547" width="1.7109375" style="16" customWidth="1"/>
    <col min="12548" max="12548" width="12.28515625" style="16" customWidth="1"/>
    <col min="12549" max="12549" width="14.7109375" style="16" customWidth="1"/>
    <col min="12550" max="12553" width="7.7109375" style="16" customWidth="1"/>
    <col min="12554" max="12554" width="16.5703125" style="16" customWidth="1"/>
    <col min="12555" max="12555" width="14.7109375" style="16" customWidth="1"/>
    <col min="12556" max="12556" width="3.7109375" style="16" customWidth="1"/>
    <col min="12557" max="12557" width="4.42578125" style="16" customWidth="1"/>
    <col min="12558" max="12558" width="5.5703125" style="16" customWidth="1"/>
    <col min="12559" max="12559" width="6.5703125" style="16" customWidth="1"/>
    <col min="12560" max="12560" width="18.28515625" style="16" customWidth="1"/>
    <col min="12561" max="12569" width="10.7109375" style="16" customWidth="1"/>
    <col min="12570" max="12790" width="14.42578125" style="16" customWidth="1"/>
    <col min="12791" max="12791" width="5.7109375" style="16" customWidth="1"/>
    <col min="12792" max="12792" width="12.7109375" style="16" customWidth="1"/>
    <col min="12793" max="12793" width="0" style="16" hidden="1" customWidth="1"/>
    <col min="12794" max="12794" width="11.42578125" style="16" customWidth="1"/>
    <col min="12795" max="12798" width="14.7109375" style="16" customWidth="1"/>
    <col min="12799" max="12799" width="16.140625" style="16" customWidth="1"/>
    <col min="12800" max="12800" width="5.7109375" style="16"/>
    <col min="12801" max="12801" width="3.7109375" style="16" customWidth="1"/>
    <col min="12802" max="12802" width="12.7109375" style="16" customWidth="1"/>
    <col min="12803" max="12803" width="1.7109375" style="16" customWidth="1"/>
    <col min="12804" max="12804" width="12.28515625" style="16" customWidth="1"/>
    <col min="12805" max="12805" width="14.7109375" style="16" customWidth="1"/>
    <col min="12806" max="12809" width="7.7109375" style="16" customWidth="1"/>
    <col min="12810" max="12810" width="16.5703125" style="16" customWidth="1"/>
    <col min="12811" max="12811" width="14.7109375" style="16" customWidth="1"/>
    <col min="12812" max="12812" width="3.7109375" style="16" customWidth="1"/>
    <col min="12813" max="12813" width="4.42578125" style="16" customWidth="1"/>
    <col min="12814" max="12814" width="5.5703125" style="16" customWidth="1"/>
    <col min="12815" max="12815" width="6.5703125" style="16" customWidth="1"/>
    <col min="12816" max="12816" width="18.28515625" style="16" customWidth="1"/>
    <col min="12817" max="12825" width="10.7109375" style="16" customWidth="1"/>
    <col min="12826" max="13046" width="14.42578125" style="16" customWidth="1"/>
    <col min="13047" max="13047" width="5.7109375" style="16" customWidth="1"/>
    <col min="13048" max="13048" width="12.7109375" style="16" customWidth="1"/>
    <col min="13049" max="13049" width="0" style="16" hidden="1" customWidth="1"/>
    <col min="13050" max="13050" width="11.42578125" style="16" customWidth="1"/>
    <col min="13051" max="13054" width="14.7109375" style="16" customWidth="1"/>
    <col min="13055" max="13055" width="16.140625" style="16" customWidth="1"/>
    <col min="13056" max="13056" width="5.7109375" style="16"/>
    <col min="13057" max="13057" width="3.7109375" style="16" customWidth="1"/>
    <col min="13058" max="13058" width="12.7109375" style="16" customWidth="1"/>
    <col min="13059" max="13059" width="1.7109375" style="16" customWidth="1"/>
    <col min="13060" max="13060" width="12.28515625" style="16" customWidth="1"/>
    <col min="13061" max="13061" width="14.7109375" style="16" customWidth="1"/>
    <col min="13062" max="13065" width="7.7109375" style="16" customWidth="1"/>
    <col min="13066" max="13066" width="16.5703125" style="16" customWidth="1"/>
    <col min="13067" max="13067" width="14.7109375" style="16" customWidth="1"/>
    <col min="13068" max="13068" width="3.7109375" style="16" customWidth="1"/>
    <col min="13069" max="13069" width="4.42578125" style="16" customWidth="1"/>
    <col min="13070" max="13070" width="5.5703125" style="16" customWidth="1"/>
    <col min="13071" max="13071" width="6.5703125" style="16" customWidth="1"/>
    <col min="13072" max="13072" width="18.28515625" style="16" customWidth="1"/>
    <col min="13073" max="13081" width="10.7109375" style="16" customWidth="1"/>
    <col min="13082" max="13302" width="14.42578125" style="16" customWidth="1"/>
    <col min="13303" max="13303" width="5.7109375" style="16" customWidth="1"/>
    <col min="13304" max="13304" width="12.7109375" style="16" customWidth="1"/>
    <col min="13305" max="13305" width="0" style="16" hidden="1" customWidth="1"/>
    <col min="13306" max="13306" width="11.42578125" style="16" customWidth="1"/>
    <col min="13307" max="13310" width="14.7109375" style="16" customWidth="1"/>
    <col min="13311" max="13311" width="16.140625" style="16" customWidth="1"/>
    <col min="13312" max="13312" width="5.7109375" style="16"/>
    <col min="13313" max="13313" width="3.7109375" style="16" customWidth="1"/>
    <col min="13314" max="13314" width="12.7109375" style="16" customWidth="1"/>
    <col min="13315" max="13315" width="1.7109375" style="16" customWidth="1"/>
    <col min="13316" max="13316" width="12.28515625" style="16" customWidth="1"/>
    <col min="13317" max="13317" width="14.7109375" style="16" customWidth="1"/>
    <col min="13318" max="13321" width="7.7109375" style="16" customWidth="1"/>
    <col min="13322" max="13322" width="16.5703125" style="16" customWidth="1"/>
    <col min="13323" max="13323" width="14.7109375" style="16" customWidth="1"/>
    <col min="13324" max="13324" width="3.7109375" style="16" customWidth="1"/>
    <col min="13325" max="13325" width="4.42578125" style="16" customWidth="1"/>
    <col min="13326" max="13326" width="5.5703125" style="16" customWidth="1"/>
    <col min="13327" max="13327" width="6.5703125" style="16" customWidth="1"/>
    <col min="13328" max="13328" width="18.28515625" style="16" customWidth="1"/>
    <col min="13329" max="13337" width="10.7109375" style="16" customWidth="1"/>
    <col min="13338" max="13558" width="14.42578125" style="16" customWidth="1"/>
    <col min="13559" max="13559" width="5.7109375" style="16" customWidth="1"/>
    <col min="13560" max="13560" width="12.7109375" style="16" customWidth="1"/>
    <col min="13561" max="13561" width="0" style="16" hidden="1" customWidth="1"/>
    <col min="13562" max="13562" width="11.42578125" style="16" customWidth="1"/>
    <col min="13563" max="13566" width="14.7109375" style="16" customWidth="1"/>
    <col min="13567" max="13567" width="16.140625" style="16" customWidth="1"/>
    <col min="13568" max="13568" width="5.7109375" style="16"/>
    <col min="13569" max="13569" width="3.7109375" style="16" customWidth="1"/>
    <col min="13570" max="13570" width="12.7109375" style="16" customWidth="1"/>
    <col min="13571" max="13571" width="1.7109375" style="16" customWidth="1"/>
    <col min="13572" max="13572" width="12.28515625" style="16" customWidth="1"/>
    <col min="13573" max="13573" width="14.7109375" style="16" customWidth="1"/>
    <col min="13574" max="13577" width="7.7109375" style="16" customWidth="1"/>
    <col min="13578" max="13578" width="16.5703125" style="16" customWidth="1"/>
    <col min="13579" max="13579" width="14.7109375" style="16" customWidth="1"/>
    <col min="13580" max="13580" width="3.7109375" style="16" customWidth="1"/>
    <col min="13581" max="13581" width="4.42578125" style="16" customWidth="1"/>
    <col min="13582" max="13582" width="5.5703125" style="16" customWidth="1"/>
    <col min="13583" max="13583" width="6.5703125" style="16" customWidth="1"/>
    <col min="13584" max="13584" width="18.28515625" style="16" customWidth="1"/>
    <col min="13585" max="13593" width="10.7109375" style="16" customWidth="1"/>
    <col min="13594" max="13814" width="14.42578125" style="16" customWidth="1"/>
    <col min="13815" max="13815" width="5.7109375" style="16" customWidth="1"/>
    <col min="13816" max="13816" width="12.7109375" style="16" customWidth="1"/>
    <col min="13817" max="13817" width="0" style="16" hidden="1" customWidth="1"/>
    <col min="13818" max="13818" width="11.42578125" style="16" customWidth="1"/>
    <col min="13819" max="13822" width="14.7109375" style="16" customWidth="1"/>
    <col min="13823" max="13823" width="16.140625" style="16" customWidth="1"/>
    <col min="13824" max="13824" width="5.7109375" style="16"/>
    <col min="13825" max="13825" width="3.7109375" style="16" customWidth="1"/>
    <col min="13826" max="13826" width="12.7109375" style="16" customWidth="1"/>
    <col min="13827" max="13827" width="1.7109375" style="16" customWidth="1"/>
    <col min="13828" max="13828" width="12.28515625" style="16" customWidth="1"/>
    <col min="13829" max="13829" width="14.7109375" style="16" customWidth="1"/>
    <col min="13830" max="13833" width="7.7109375" style="16" customWidth="1"/>
    <col min="13834" max="13834" width="16.5703125" style="16" customWidth="1"/>
    <col min="13835" max="13835" width="14.7109375" style="16" customWidth="1"/>
    <col min="13836" max="13836" width="3.7109375" style="16" customWidth="1"/>
    <col min="13837" max="13837" width="4.42578125" style="16" customWidth="1"/>
    <col min="13838" max="13838" width="5.5703125" style="16" customWidth="1"/>
    <col min="13839" max="13839" width="6.5703125" style="16" customWidth="1"/>
    <col min="13840" max="13840" width="18.28515625" style="16" customWidth="1"/>
    <col min="13841" max="13849" width="10.7109375" style="16" customWidth="1"/>
    <col min="13850" max="14070" width="14.42578125" style="16" customWidth="1"/>
    <col min="14071" max="14071" width="5.7109375" style="16" customWidth="1"/>
    <col min="14072" max="14072" width="12.7109375" style="16" customWidth="1"/>
    <col min="14073" max="14073" width="0" style="16" hidden="1" customWidth="1"/>
    <col min="14074" max="14074" width="11.42578125" style="16" customWidth="1"/>
    <col min="14075" max="14078" width="14.7109375" style="16" customWidth="1"/>
    <col min="14079" max="14079" width="16.140625" style="16" customWidth="1"/>
    <col min="14080" max="14080" width="5.7109375" style="16"/>
    <col min="14081" max="14081" width="3.7109375" style="16" customWidth="1"/>
    <col min="14082" max="14082" width="12.7109375" style="16" customWidth="1"/>
    <col min="14083" max="14083" width="1.7109375" style="16" customWidth="1"/>
    <col min="14084" max="14084" width="12.28515625" style="16" customWidth="1"/>
    <col min="14085" max="14085" width="14.7109375" style="16" customWidth="1"/>
    <col min="14086" max="14089" width="7.7109375" style="16" customWidth="1"/>
    <col min="14090" max="14090" width="16.5703125" style="16" customWidth="1"/>
    <col min="14091" max="14091" width="14.7109375" style="16" customWidth="1"/>
    <col min="14092" max="14092" width="3.7109375" style="16" customWidth="1"/>
    <col min="14093" max="14093" width="4.42578125" style="16" customWidth="1"/>
    <col min="14094" max="14094" width="5.5703125" style="16" customWidth="1"/>
    <col min="14095" max="14095" width="6.5703125" style="16" customWidth="1"/>
    <col min="14096" max="14096" width="18.28515625" style="16" customWidth="1"/>
    <col min="14097" max="14105" width="10.7109375" style="16" customWidth="1"/>
    <col min="14106" max="14326" width="14.42578125" style="16" customWidth="1"/>
    <col min="14327" max="14327" width="5.7109375" style="16" customWidth="1"/>
    <col min="14328" max="14328" width="12.7109375" style="16" customWidth="1"/>
    <col min="14329" max="14329" width="0" style="16" hidden="1" customWidth="1"/>
    <col min="14330" max="14330" width="11.42578125" style="16" customWidth="1"/>
    <col min="14331" max="14334" width="14.7109375" style="16" customWidth="1"/>
    <col min="14335" max="14335" width="16.140625" style="16" customWidth="1"/>
    <col min="14336" max="14336" width="5.7109375" style="16"/>
    <col min="14337" max="14337" width="3.7109375" style="16" customWidth="1"/>
    <col min="14338" max="14338" width="12.7109375" style="16" customWidth="1"/>
    <col min="14339" max="14339" width="1.7109375" style="16" customWidth="1"/>
    <col min="14340" max="14340" width="12.28515625" style="16" customWidth="1"/>
    <col min="14341" max="14341" width="14.7109375" style="16" customWidth="1"/>
    <col min="14342" max="14345" width="7.7109375" style="16" customWidth="1"/>
    <col min="14346" max="14346" width="16.5703125" style="16" customWidth="1"/>
    <col min="14347" max="14347" width="14.7109375" style="16" customWidth="1"/>
    <col min="14348" max="14348" width="3.7109375" style="16" customWidth="1"/>
    <col min="14349" max="14349" width="4.42578125" style="16" customWidth="1"/>
    <col min="14350" max="14350" width="5.5703125" style="16" customWidth="1"/>
    <col min="14351" max="14351" width="6.5703125" style="16" customWidth="1"/>
    <col min="14352" max="14352" width="18.28515625" style="16" customWidth="1"/>
    <col min="14353" max="14361" width="10.7109375" style="16" customWidth="1"/>
    <col min="14362" max="14582" width="14.42578125" style="16" customWidth="1"/>
    <col min="14583" max="14583" width="5.7109375" style="16" customWidth="1"/>
    <col min="14584" max="14584" width="12.7109375" style="16" customWidth="1"/>
    <col min="14585" max="14585" width="0" style="16" hidden="1" customWidth="1"/>
    <col min="14586" max="14586" width="11.42578125" style="16" customWidth="1"/>
    <col min="14587" max="14590" width="14.7109375" style="16" customWidth="1"/>
    <col min="14591" max="14591" width="16.140625" style="16" customWidth="1"/>
    <col min="14592" max="14592" width="5.7109375" style="16"/>
    <col min="14593" max="14593" width="3.7109375" style="16" customWidth="1"/>
    <col min="14594" max="14594" width="12.7109375" style="16" customWidth="1"/>
    <col min="14595" max="14595" width="1.7109375" style="16" customWidth="1"/>
    <col min="14596" max="14596" width="12.28515625" style="16" customWidth="1"/>
    <col min="14597" max="14597" width="14.7109375" style="16" customWidth="1"/>
    <col min="14598" max="14601" width="7.7109375" style="16" customWidth="1"/>
    <col min="14602" max="14602" width="16.5703125" style="16" customWidth="1"/>
    <col min="14603" max="14603" width="14.7109375" style="16" customWidth="1"/>
    <col min="14604" max="14604" width="3.7109375" style="16" customWidth="1"/>
    <col min="14605" max="14605" width="4.42578125" style="16" customWidth="1"/>
    <col min="14606" max="14606" width="5.5703125" style="16" customWidth="1"/>
    <col min="14607" max="14607" width="6.5703125" style="16" customWidth="1"/>
    <col min="14608" max="14608" width="18.28515625" style="16" customWidth="1"/>
    <col min="14609" max="14617" width="10.7109375" style="16" customWidth="1"/>
    <col min="14618" max="14838" width="14.42578125" style="16" customWidth="1"/>
    <col min="14839" max="14839" width="5.7109375" style="16" customWidth="1"/>
    <col min="14840" max="14840" width="12.7109375" style="16" customWidth="1"/>
    <col min="14841" max="14841" width="0" style="16" hidden="1" customWidth="1"/>
    <col min="14842" max="14842" width="11.42578125" style="16" customWidth="1"/>
    <col min="14843" max="14846" width="14.7109375" style="16" customWidth="1"/>
    <col min="14847" max="14847" width="16.140625" style="16" customWidth="1"/>
    <col min="14848" max="14848" width="5.7109375" style="16"/>
    <col min="14849" max="14849" width="3.7109375" style="16" customWidth="1"/>
    <col min="14850" max="14850" width="12.7109375" style="16" customWidth="1"/>
    <col min="14851" max="14851" width="1.7109375" style="16" customWidth="1"/>
    <col min="14852" max="14852" width="12.28515625" style="16" customWidth="1"/>
    <col min="14853" max="14853" width="14.7109375" style="16" customWidth="1"/>
    <col min="14854" max="14857" width="7.7109375" style="16" customWidth="1"/>
    <col min="14858" max="14858" width="16.5703125" style="16" customWidth="1"/>
    <col min="14859" max="14859" width="14.7109375" style="16" customWidth="1"/>
    <col min="14860" max="14860" width="3.7109375" style="16" customWidth="1"/>
    <col min="14861" max="14861" width="4.42578125" style="16" customWidth="1"/>
    <col min="14862" max="14862" width="5.5703125" style="16" customWidth="1"/>
    <col min="14863" max="14863" width="6.5703125" style="16" customWidth="1"/>
    <col min="14864" max="14864" width="18.28515625" style="16" customWidth="1"/>
    <col min="14865" max="14873" width="10.7109375" style="16" customWidth="1"/>
    <col min="14874" max="15094" width="14.42578125" style="16" customWidth="1"/>
    <col min="15095" max="15095" width="5.7109375" style="16" customWidth="1"/>
    <col min="15096" max="15096" width="12.7109375" style="16" customWidth="1"/>
    <col min="15097" max="15097" width="0" style="16" hidden="1" customWidth="1"/>
    <col min="15098" max="15098" width="11.42578125" style="16" customWidth="1"/>
    <col min="15099" max="15102" width="14.7109375" style="16" customWidth="1"/>
    <col min="15103" max="15103" width="16.140625" style="16" customWidth="1"/>
    <col min="15104" max="15104" width="5.7109375" style="16"/>
    <col min="15105" max="15105" width="3.7109375" style="16" customWidth="1"/>
    <col min="15106" max="15106" width="12.7109375" style="16" customWidth="1"/>
    <col min="15107" max="15107" width="1.7109375" style="16" customWidth="1"/>
    <col min="15108" max="15108" width="12.28515625" style="16" customWidth="1"/>
    <col min="15109" max="15109" width="14.7109375" style="16" customWidth="1"/>
    <col min="15110" max="15113" width="7.7109375" style="16" customWidth="1"/>
    <col min="15114" max="15114" width="16.5703125" style="16" customWidth="1"/>
    <col min="15115" max="15115" width="14.7109375" style="16" customWidth="1"/>
    <col min="15116" max="15116" width="3.7109375" style="16" customWidth="1"/>
    <col min="15117" max="15117" width="4.42578125" style="16" customWidth="1"/>
    <col min="15118" max="15118" width="5.5703125" style="16" customWidth="1"/>
    <col min="15119" max="15119" width="6.5703125" style="16" customWidth="1"/>
    <col min="15120" max="15120" width="18.28515625" style="16" customWidth="1"/>
    <col min="15121" max="15129" width="10.7109375" style="16" customWidth="1"/>
    <col min="15130" max="15350" width="14.42578125" style="16" customWidth="1"/>
    <col min="15351" max="15351" width="5.7109375" style="16" customWidth="1"/>
    <col min="15352" max="15352" width="12.7109375" style="16" customWidth="1"/>
    <col min="15353" max="15353" width="0" style="16" hidden="1" customWidth="1"/>
    <col min="15354" max="15354" width="11.42578125" style="16" customWidth="1"/>
    <col min="15355" max="15358" width="14.7109375" style="16" customWidth="1"/>
    <col min="15359" max="15359" width="16.140625" style="16" customWidth="1"/>
    <col min="15360" max="15360" width="5.7109375" style="16"/>
    <col min="15361" max="15361" width="3.7109375" style="16" customWidth="1"/>
    <col min="15362" max="15362" width="12.7109375" style="16" customWidth="1"/>
    <col min="15363" max="15363" width="1.7109375" style="16" customWidth="1"/>
    <col min="15364" max="15364" width="12.28515625" style="16" customWidth="1"/>
    <col min="15365" max="15365" width="14.7109375" style="16" customWidth="1"/>
    <col min="15366" max="15369" width="7.7109375" style="16" customWidth="1"/>
    <col min="15370" max="15370" width="16.5703125" style="16" customWidth="1"/>
    <col min="15371" max="15371" width="14.7109375" style="16" customWidth="1"/>
    <col min="15372" max="15372" width="3.7109375" style="16" customWidth="1"/>
    <col min="15373" max="15373" width="4.42578125" style="16" customWidth="1"/>
    <col min="15374" max="15374" width="5.5703125" style="16" customWidth="1"/>
    <col min="15375" max="15375" width="6.5703125" style="16" customWidth="1"/>
    <col min="15376" max="15376" width="18.28515625" style="16" customWidth="1"/>
    <col min="15377" max="15385" width="10.7109375" style="16" customWidth="1"/>
    <col min="15386" max="15606" width="14.42578125" style="16" customWidth="1"/>
    <col min="15607" max="15607" width="5.7109375" style="16" customWidth="1"/>
    <col min="15608" max="15608" width="12.7109375" style="16" customWidth="1"/>
    <col min="15609" max="15609" width="0" style="16" hidden="1" customWidth="1"/>
    <col min="15610" max="15610" width="11.42578125" style="16" customWidth="1"/>
    <col min="15611" max="15614" width="14.7109375" style="16" customWidth="1"/>
    <col min="15615" max="15615" width="16.140625" style="16" customWidth="1"/>
    <col min="15616" max="15616" width="5.7109375" style="16"/>
    <col min="15617" max="15617" width="3.7109375" style="16" customWidth="1"/>
    <col min="15618" max="15618" width="12.7109375" style="16" customWidth="1"/>
    <col min="15619" max="15619" width="1.7109375" style="16" customWidth="1"/>
    <col min="15620" max="15620" width="12.28515625" style="16" customWidth="1"/>
    <col min="15621" max="15621" width="14.7109375" style="16" customWidth="1"/>
    <col min="15622" max="15625" width="7.7109375" style="16" customWidth="1"/>
    <col min="15626" max="15626" width="16.5703125" style="16" customWidth="1"/>
    <col min="15627" max="15627" width="14.7109375" style="16" customWidth="1"/>
    <col min="15628" max="15628" width="3.7109375" style="16" customWidth="1"/>
    <col min="15629" max="15629" width="4.42578125" style="16" customWidth="1"/>
    <col min="15630" max="15630" width="5.5703125" style="16" customWidth="1"/>
    <col min="15631" max="15631" width="6.5703125" style="16" customWidth="1"/>
    <col min="15632" max="15632" width="18.28515625" style="16" customWidth="1"/>
    <col min="15633" max="15641" width="10.7109375" style="16" customWidth="1"/>
    <col min="15642" max="15862" width="14.42578125" style="16" customWidth="1"/>
    <col min="15863" max="15863" width="5.7109375" style="16" customWidth="1"/>
    <col min="15864" max="15864" width="12.7109375" style="16" customWidth="1"/>
    <col min="15865" max="15865" width="0" style="16" hidden="1" customWidth="1"/>
    <col min="15866" max="15866" width="11.42578125" style="16" customWidth="1"/>
    <col min="15867" max="15870" width="14.7109375" style="16" customWidth="1"/>
    <col min="15871" max="15871" width="16.140625" style="16" customWidth="1"/>
    <col min="15872" max="15872" width="5.7109375" style="16"/>
    <col min="15873" max="15873" width="3.7109375" style="16" customWidth="1"/>
    <col min="15874" max="15874" width="12.7109375" style="16" customWidth="1"/>
    <col min="15875" max="15875" width="1.7109375" style="16" customWidth="1"/>
    <col min="15876" max="15876" width="12.28515625" style="16" customWidth="1"/>
    <col min="15877" max="15877" width="14.7109375" style="16" customWidth="1"/>
    <col min="15878" max="15881" width="7.7109375" style="16" customWidth="1"/>
    <col min="15882" max="15882" width="16.5703125" style="16" customWidth="1"/>
    <col min="15883" max="15883" width="14.7109375" style="16" customWidth="1"/>
    <col min="15884" max="15884" width="3.7109375" style="16" customWidth="1"/>
    <col min="15885" max="15885" width="4.42578125" style="16" customWidth="1"/>
    <col min="15886" max="15886" width="5.5703125" style="16" customWidth="1"/>
    <col min="15887" max="15887" width="6.5703125" style="16" customWidth="1"/>
    <col min="15888" max="15888" width="18.28515625" style="16" customWidth="1"/>
    <col min="15889" max="15897" width="10.7109375" style="16" customWidth="1"/>
    <col min="15898" max="16118" width="14.42578125" style="16" customWidth="1"/>
    <col min="16119" max="16119" width="5.7109375" style="16" customWidth="1"/>
    <col min="16120" max="16120" width="12.7109375" style="16" customWidth="1"/>
    <col min="16121" max="16121" width="0" style="16" hidden="1" customWidth="1"/>
    <col min="16122" max="16122" width="11.42578125" style="16" customWidth="1"/>
    <col min="16123" max="16126" width="14.7109375" style="16" customWidth="1"/>
    <col min="16127" max="16127" width="16.140625" style="16" customWidth="1"/>
    <col min="16128" max="16128" width="5.7109375" style="16"/>
    <col min="16129" max="16129" width="3.7109375" style="16" customWidth="1"/>
    <col min="16130" max="16130" width="12.7109375" style="16" customWidth="1"/>
    <col min="16131" max="16131" width="1.7109375" style="16" customWidth="1"/>
    <col min="16132" max="16132" width="12.28515625" style="16" customWidth="1"/>
    <col min="16133" max="16133" width="14.7109375" style="16" customWidth="1"/>
    <col min="16134" max="16137" width="7.7109375" style="16" customWidth="1"/>
    <col min="16138" max="16138" width="16.5703125" style="16" customWidth="1"/>
    <col min="16139" max="16139" width="14.7109375" style="16" customWidth="1"/>
    <col min="16140" max="16140" width="3.7109375" style="16" customWidth="1"/>
    <col min="16141" max="16141" width="4.42578125" style="16" customWidth="1"/>
    <col min="16142" max="16142" width="5.5703125" style="16" customWidth="1"/>
    <col min="16143" max="16143" width="6.5703125" style="16" customWidth="1"/>
    <col min="16144" max="16144" width="18.28515625" style="16" customWidth="1"/>
    <col min="16145" max="16153" width="10.7109375" style="16" customWidth="1"/>
    <col min="16154" max="16374" width="14.42578125" style="16" customWidth="1"/>
    <col min="16375" max="16375" width="5.7109375" style="16" customWidth="1"/>
    <col min="16376" max="16376" width="12.7109375" style="16" customWidth="1"/>
    <col min="16377" max="16377" width="0" style="16" hidden="1" customWidth="1"/>
    <col min="16378" max="16378" width="11.42578125" style="16" customWidth="1"/>
    <col min="16379" max="16382" width="14.7109375" style="16" customWidth="1"/>
    <col min="16383" max="16383" width="16.140625" style="16" customWidth="1"/>
    <col min="16384" max="16384" width="5.7109375" style="16"/>
  </cols>
  <sheetData>
    <row r="1" spans="1:23" s="4" customFormat="1" ht="15" customHeight="1">
      <c r="A1" s="170"/>
      <c r="B1" s="171"/>
      <c r="C1" s="178" t="s">
        <v>57</v>
      </c>
      <c r="D1" s="179"/>
      <c r="E1" s="179"/>
      <c r="F1" s="179"/>
      <c r="G1" s="179"/>
      <c r="H1" s="179"/>
      <c r="I1" s="179"/>
      <c r="J1" s="179"/>
      <c r="K1" s="180"/>
      <c r="L1" s="96"/>
      <c r="M1" s="1"/>
      <c r="N1" s="2"/>
      <c r="O1" s="2"/>
      <c r="P1" s="2"/>
      <c r="Q1" s="2"/>
      <c r="R1" s="2"/>
      <c r="S1" s="2"/>
      <c r="T1" s="2"/>
      <c r="U1" s="2"/>
      <c r="V1" s="1"/>
      <c r="W1" s="3"/>
    </row>
    <row r="2" spans="1:23" s="4" customFormat="1" ht="15" customHeight="1">
      <c r="A2" s="172"/>
      <c r="B2" s="173"/>
      <c r="C2" s="181"/>
      <c r="D2" s="182"/>
      <c r="E2" s="182"/>
      <c r="F2" s="182"/>
      <c r="G2" s="182"/>
      <c r="H2" s="182"/>
      <c r="I2" s="182"/>
      <c r="J2" s="182"/>
      <c r="K2" s="183"/>
      <c r="L2" s="96"/>
      <c r="M2" s="1"/>
      <c r="N2" s="2"/>
      <c r="O2" s="2"/>
      <c r="P2" s="2"/>
      <c r="Q2" s="2"/>
      <c r="R2" s="2"/>
      <c r="S2" s="2"/>
      <c r="T2" s="2"/>
      <c r="U2" s="2"/>
      <c r="V2" s="1"/>
      <c r="W2" s="3"/>
    </row>
    <row r="3" spans="1:23" s="7" customFormat="1" ht="15" customHeight="1">
      <c r="A3" s="172"/>
      <c r="B3" s="173"/>
      <c r="C3" s="184"/>
      <c r="D3" s="185"/>
      <c r="E3" s="185"/>
      <c r="F3" s="185"/>
      <c r="G3" s="185"/>
      <c r="H3" s="185"/>
      <c r="I3" s="185"/>
      <c r="J3" s="185"/>
      <c r="K3" s="186"/>
      <c r="L3" s="96"/>
      <c r="M3" s="1"/>
      <c r="N3" s="2"/>
      <c r="O3" s="2"/>
      <c r="P3" s="5" t="s">
        <v>0</v>
      </c>
      <c r="Q3" s="5"/>
      <c r="R3" s="2"/>
      <c r="S3" s="161" t="s">
        <v>1</v>
      </c>
      <c r="T3" s="161"/>
      <c r="U3" s="161"/>
      <c r="V3" s="146" t="s">
        <v>2</v>
      </c>
      <c r="W3" s="6"/>
    </row>
    <row r="4" spans="1:23" s="8" customFormat="1" ht="15" customHeight="1">
      <c r="A4" s="172"/>
      <c r="B4" s="173"/>
      <c r="C4" s="148" t="s">
        <v>3</v>
      </c>
      <c r="D4" s="149"/>
      <c r="E4" s="149"/>
      <c r="F4" s="149"/>
      <c r="G4" s="150"/>
      <c r="H4" s="148" t="s">
        <v>55</v>
      </c>
      <c r="I4" s="149"/>
      <c r="J4" s="149"/>
      <c r="K4" s="150"/>
      <c r="L4" s="97"/>
      <c r="M4" s="1"/>
      <c r="N4" s="2"/>
      <c r="O4" s="2"/>
      <c r="P4" s="2"/>
      <c r="Q4" s="2"/>
      <c r="R4" s="2"/>
      <c r="S4" s="162"/>
      <c r="T4" s="162"/>
      <c r="U4" s="162"/>
      <c r="V4" s="147"/>
      <c r="W4" s="1"/>
    </row>
    <row r="5" spans="1:23" s="8" customFormat="1" ht="15" customHeight="1">
      <c r="A5" s="174"/>
      <c r="B5" s="175"/>
      <c r="C5" s="151" t="s">
        <v>56</v>
      </c>
      <c r="D5" s="152"/>
      <c r="E5" s="152"/>
      <c r="F5" s="152"/>
      <c r="G5" s="152"/>
      <c r="H5" s="152"/>
      <c r="I5" s="152"/>
      <c r="J5" s="152"/>
      <c r="K5" s="153"/>
      <c r="L5" s="97"/>
      <c r="M5" s="1"/>
      <c r="N5" s="154" t="s">
        <v>4</v>
      </c>
      <c r="O5" s="154"/>
      <c r="P5" s="154"/>
      <c r="Q5" s="9" t="s">
        <v>5</v>
      </c>
      <c r="R5" s="155" t="s">
        <v>6</v>
      </c>
      <c r="S5" s="156"/>
      <c r="T5" s="9" t="s">
        <v>5</v>
      </c>
      <c r="U5" s="10"/>
    </row>
    <row r="6" spans="1:23" s="8" customFormat="1" ht="15" customHeight="1">
      <c r="A6" s="11"/>
      <c r="B6" s="118"/>
      <c r="C6" s="118"/>
      <c r="D6" s="118"/>
      <c r="E6" s="118"/>
      <c r="F6" s="118"/>
      <c r="G6" s="118"/>
      <c r="H6" s="119"/>
      <c r="I6" s="119"/>
      <c r="J6" s="120"/>
      <c r="K6" s="121"/>
      <c r="L6" s="109" t="s">
        <v>50</v>
      </c>
      <c r="M6" s="1"/>
      <c r="N6" s="165" t="s">
        <v>7</v>
      </c>
      <c r="O6" s="165"/>
      <c r="P6" s="165"/>
      <c r="Q6" s="12"/>
      <c r="R6" s="163" t="s">
        <v>8</v>
      </c>
      <c r="S6" s="164"/>
      <c r="T6" s="13"/>
      <c r="U6" s="166"/>
    </row>
    <row r="7" spans="1:23" ht="15" customHeight="1">
      <c r="A7" s="14"/>
      <c r="B7" s="122"/>
      <c r="C7" s="122"/>
      <c r="D7" s="122"/>
      <c r="F7" s="128"/>
      <c r="G7" s="144" t="s">
        <v>11</v>
      </c>
      <c r="H7" s="169"/>
      <c r="I7" s="169"/>
      <c r="J7" s="169"/>
      <c r="K7" s="124"/>
      <c r="L7" s="110" t="s">
        <v>51</v>
      </c>
      <c r="M7" s="1"/>
      <c r="N7" s="165" t="s">
        <v>9</v>
      </c>
      <c r="O7" s="165"/>
      <c r="P7" s="165"/>
      <c r="Q7" s="15" t="str">
        <f>+IF(Q6="","",Q6*70%)</f>
        <v/>
      </c>
      <c r="R7" s="163" t="s">
        <v>10</v>
      </c>
      <c r="S7" s="164"/>
      <c r="T7" s="13"/>
      <c r="U7" s="166"/>
      <c r="V7" s="8"/>
    </row>
    <row r="8" spans="1:23" ht="15" customHeight="1">
      <c r="A8" s="14"/>
      <c r="B8" s="122"/>
      <c r="C8" s="122"/>
      <c r="D8" s="122"/>
      <c r="E8" s="125"/>
      <c r="F8" s="127"/>
      <c r="G8" s="127"/>
      <c r="I8" s="202" t="str">
        <f>IF(H7="",L11,CONCATENATE(L7," ",L8," ",L9," ", L10))</f>
        <v>Pagina xx de xx</v>
      </c>
      <c r="J8" s="202"/>
      <c r="K8" s="126"/>
      <c r="L8" s="111">
        <f>IF(M7=T7,S7,"")</f>
        <v>0</v>
      </c>
      <c r="M8" s="1"/>
      <c r="N8" s="165" t="s">
        <v>12</v>
      </c>
      <c r="O8" s="165"/>
      <c r="P8" s="165"/>
      <c r="Q8" s="15" t="str">
        <f>+IF(Q6="","",Q6-Q7)</f>
        <v/>
      </c>
      <c r="R8" s="176"/>
      <c r="S8" s="177"/>
      <c r="T8" s="17"/>
      <c r="U8" s="18"/>
      <c r="V8" s="8"/>
    </row>
    <row r="9" spans="1:23" ht="15" customHeight="1">
      <c r="A9" s="14"/>
      <c r="B9" s="140"/>
      <c r="C9" s="140"/>
      <c r="D9" s="140"/>
      <c r="E9" s="140"/>
      <c r="F9" s="140"/>
      <c r="G9" s="140"/>
      <c r="H9" s="141"/>
      <c r="I9" s="142"/>
      <c r="J9" s="123"/>
      <c r="K9" s="143"/>
      <c r="L9" s="112" t="s">
        <v>52</v>
      </c>
      <c r="M9" s="1"/>
      <c r="N9" s="165" t="s">
        <v>13</v>
      </c>
      <c r="O9" s="165"/>
      <c r="P9" s="165"/>
      <c r="Q9" s="15" t="str">
        <f>+IF(Q7="","",Q7/(1+(Q12/100)))</f>
        <v/>
      </c>
      <c r="R9" s="19"/>
      <c r="S9" s="19"/>
      <c r="T9" s="20"/>
      <c r="U9" s="20"/>
      <c r="V9" s="8"/>
    </row>
    <row r="10" spans="1:23" ht="15" customHeight="1">
      <c r="A10" s="23"/>
      <c r="B10" s="136"/>
      <c r="C10" s="31"/>
      <c r="D10" s="137"/>
      <c r="E10" s="137"/>
      <c r="F10" s="137"/>
      <c r="G10" s="137"/>
      <c r="H10" s="138"/>
      <c r="I10" s="138"/>
      <c r="J10" s="138"/>
      <c r="K10" s="139"/>
      <c r="L10" s="113">
        <f>IF(M7=T7,S8,"")</f>
        <v>0</v>
      </c>
      <c r="M10" s="1"/>
      <c r="N10" s="21"/>
      <c r="O10" s="21"/>
      <c r="P10" s="21"/>
      <c r="Q10" s="21"/>
      <c r="R10" s="21"/>
      <c r="S10" s="21"/>
      <c r="T10" s="22"/>
      <c r="U10" s="22"/>
      <c r="V10" s="8"/>
    </row>
    <row r="11" spans="1:23" ht="15" customHeight="1">
      <c r="A11" s="23"/>
      <c r="B11" s="167"/>
      <c r="C11" s="167"/>
      <c r="D11" s="167"/>
      <c r="E11" s="167"/>
      <c r="F11" s="167"/>
      <c r="G11" s="167"/>
      <c r="H11" s="24"/>
      <c r="I11" s="168"/>
      <c r="J11" s="168"/>
      <c r="K11" s="25"/>
      <c r="L11" s="114" t="s">
        <v>53</v>
      </c>
      <c r="M11" s="1"/>
      <c r="N11" s="157" t="s">
        <v>14</v>
      </c>
      <c r="O11" s="158"/>
      <c r="P11" s="159"/>
      <c r="Q11" s="26" t="str">
        <f>+IF(Q6="","",((Q6-Q8)/Q8)*100)</f>
        <v/>
      </c>
      <c r="R11" s="27"/>
      <c r="S11" s="21"/>
      <c r="T11" s="28"/>
      <c r="U11" s="21"/>
      <c r="V11" s="8"/>
    </row>
    <row r="12" spans="1:23" ht="15" customHeight="1">
      <c r="A12" s="23"/>
      <c r="B12" s="29"/>
      <c r="C12" s="29"/>
      <c r="D12" s="29"/>
      <c r="E12" s="29"/>
      <c r="F12" s="29"/>
      <c r="G12" s="29"/>
      <c r="H12" s="29"/>
      <c r="I12" s="30"/>
      <c r="J12" s="30"/>
      <c r="K12" s="25"/>
      <c r="L12" s="98"/>
      <c r="M12" s="1"/>
      <c r="N12" s="157" t="s">
        <v>15</v>
      </c>
      <c r="O12" s="158"/>
      <c r="P12" s="159"/>
      <c r="Q12" s="26" t="str">
        <f>+IF(T6="","",((T6-T7)/T7)*100)</f>
        <v/>
      </c>
      <c r="R12" s="21"/>
      <c r="S12" s="21"/>
      <c r="T12" s="21"/>
      <c r="U12" s="21"/>
      <c r="V12" s="8"/>
    </row>
    <row r="13" spans="1:23" ht="15" customHeight="1">
      <c r="A13" s="23"/>
      <c r="B13" s="31"/>
      <c r="C13" s="31"/>
      <c r="D13" s="31"/>
      <c r="E13" s="31"/>
      <c r="F13" s="31"/>
      <c r="G13" s="31"/>
      <c r="H13" s="31"/>
      <c r="I13" s="31"/>
      <c r="J13" s="31"/>
      <c r="K13" s="32"/>
      <c r="L13" s="99"/>
      <c r="M13" s="1"/>
      <c r="N13" s="157" t="s">
        <v>16</v>
      </c>
      <c r="O13" s="158"/>
      <c r="P13" s="159"/>
      <c r="Q13" s="33" t="str">
        <f>IF(Q24="","",Q24*9.8066)</f>
        <v/>
      </c>
      <c r="R13" s="33" t="str">
        <f t="shared" ref="R13:U13" si="0">IF(R24="","",R24*9.8066)</f>
        <v/>
      </c>
      <c r="S13" s="33" t="str">
        <f t="shared" si="0"/>
        <v/>
      </c>
      <c r="T13" s="33" t="str">
        <f t="shared" si="0"/>
        <v/>
      </c>
      <c r="U13" s="33" t="str">
        <f t="shared" si="0"/>
        <v/>
      </c>
      <c r="V13" s="8"/>
    </row>
    <row r="14" spans="1:23" ht="15" customHeight="1">
      <c r="A14" s="23"/>
      <c r="B14" s="31"/>
      <c r="C14" s="31"/>
      <c r="D14" s="31"/>
      <c r="E14" s="31"/>
      <c r="F14" s="31"/>
      <c r="G14" s="31"/>
      <c r="H14" s="31"/>
      <c r="I14" s="31"/>
      <c r="J14" s="31"/>
      <c r="K14" s="32"/>
      <c r="L14" s="99"/>
      <c r="M14" s="1"/>
      <c r="N14" s="160" t="s">
        <v>17</v>
      </c>
      <c r="O14" s="160"/>
      <c r="P14" s="160"/>
      <c r="Q14" s="34">
        <v>1</v>
      </c>
      <c r="R14" s="34">
        <v>2</v>
      </c>
      <c r="S14" s="34">
        <v>3</v>
      </c>
      <c r="T14" s="34">
        <v>4</v>
      </c>
      <c r="U14" s="34">
        <v>5</v>
      </c>
      <c r="V14" s="8"/>
    </row>
    <row r="15" spans="1:23" ht="15" customHeight="1">
      <c r="A15" s="35"/>
      <c r="F15" s="36"/>
      <c r="G15" s="36"/>
      <c r="H15" s="36"/>
      <c r="I15" s="36"/>
      <c r="J15" s="36"/>
      <c r="K15" s="37"/>
      <c r="L15" s="100"/>
      <c r="M15" s="1"/>
      <c r="N15" s="165" t="s">
        <v>18</v>
      </c>
      <c r="O15" s="165"/>
      <c r="P15" s="165"/>
      <c r="Q15" s="38"/>
      <c r="R15" s="38"/>
      <c r="S15" s="38"/>
      <c r="T15" s="38"/>
      <c r="U15" s="38"/>
      <c r="V15" s="8"/>
    </row>
    <row r="16" spans="1:23" ht="15" customHeight="1">
      <c r="A16" s="23"/>
      <c r="F16" s="31"/>
      <c r="G16" s="31"/>
      <c r="H16" s="31"/>
      <c r="I16" s="31"/>
      <c r="J16" s="31"/>
      <c r="K16" s="32"/>
      <c r="L16" s="99"/>
      <c r="M16" s="1"/>
      <c r="N16" s="39" t="s">
        <v>19</v>
      </c>
      <c r="O16" s="39"/>
      <c r="P16" s="39"/>
      <c r="Q16" s="38"/>
      <c r="R16" s="40" t="str">
        <f>+IF(Q16="","",Q16)</f>
        <v/>
      </c>
      <c r="S16" s="40" t="str">
        <f>+IF(Q16="","",Q16)</f>
        <v/>
      </c>
      <c r="T16" s="40" t="str">
        <f>+IF(Q16="","",Q16)</f>
        <v/>
      </c>
      <c r="U16" s="40" t="str">
        <f>+IF(Q16="","",Q16)</f>
        <v/>
      </c>
      <c r="V16" s="8"/>
    </row>
    <row r="17" spans="1:25" ht="15" customHeight="1">
      <c r="A17" s="35"/>
      <c r="F17" s="36"/>
      <c r="G17" s="36"/>
      <c r="H17" s="36"/>
      <c r="I17" s="36"/>
      <c r="J17" s="36"/>
      <c r="K17" s="37"/>
      <c r="L17" s="100"/>
      <c r="M17" s="1"/>
      <c r="N17" s="165" t="s">
        <v>20</v>
      </c>
      <c r="O17" s="165"/>
      <c r="P17" s="165"/>
      <c r="Q17" s="38"/>
      <c r="R17" s="40" t="str">
        <f>+IF(Q17="","",Q17)</f>
        <v/>
      </c>
      <c r="S17" s="40" t="str">
        <f>+IF(Q17="","",Q17)</f>
        <v/>
      </c>
      <c r="T17" s="40" t="str">
        <f>+IF(Q17="","",Q17)</f>
        <v/>
      </c>
      <c r="U17" s="40" t="str">
        <f>+IF(Q17="","",Q17)</f>
        <v/>
      </c>
      <c r="V17" s="8"/>
    </row>
    <row r="18" spans="1:25" ht="15" customHeight="1">
      <c r="A18" s="23"/>
      <c r="F18" s="31"/>
      <c r="G18" s="31"/>
      <c r="H18" s="31"/>
      <c r="I18" s="31"/>
      <c r="J18" s="31"/>
      <c r="K18" s="32"/>
      <c r="L18" s="99"/>
      <c r="M18" s="1"/>
      <c r="N18" s="190" t="s">
        <v>21</v>
      </c>
      <c r="O18" s="191"/>
      <c r="P18" s="192"/>
      <c r="Q18" s="38"/>
      <c r="R18" s="38"/>
      <c r="S18" s="38"/>
      <c r="T18" s="38"/>
      <c r="U18" s="38"/>
      <c r="V18" s="8"/>
    </row>
    <row r="19" spans="1:25" ht="15" customHeight="1">
      <c r="A19" s="35"/>
      <c r="F19" s="36"/>
      <c r="G19" s="36"/>
      <c r="H19" s="36"/>
      <c r="I19" s="36"/>
      <c r="J19" s="36"/>
      <c r="K19" s="37"/>
      <c r="L19" s="100"/>
      <c r="M19" s="1"/>
      <c r="N19" s="190" t="s">
        <v>22</v>
      </c>
      <c r="O19" s="191"/>
      <c r="P19" s="192"/>
      <c r="Q19" s="38"/>
      <c r="R19" s="38"/>
      <c r="S19" s="38"/>
      <c r="T19" s="38"/>
      <c r="U19" s="38"/>
      <c r="V19" s="8"/>
    </row>
    <row r="20" spans="1:25" ht="15" customHeight="1">
      <c r="A20" s="23"/>
      <c r="F20" s="31"/>
      <c r="G20" s="31"/>
      <c r="H20" s="31"/>
      <c r="I20" s="31"/>
      <c r="J20" s="31"/>
      <c r="K20" s="32"/>
      <c r="L20" s="99"/>
      <c r="M20" s="1"/>
      <c r="N20" s="157" t="s">
        <v>23</v>
      </c>
      <c r="O20" s="158"/>
      <c r="P20" s="159"/>
      <c r="Q20" s="38"/>
      <c r="R20" s="38"/>
      <c r="S20" s="38"/>
      <c r="T20" s="38"/>
      <c r="U20" s="38"/>
      <c r="V20" s="8"/>
    </row>
    <row r="21" spans="1:25" ht="15" customHeight="1">
      <c r="A21" s="35"/>
      <c r="F21" s="36"/>
      <c r="G21" s="36"/>
      <c r="H21" s="36"/>
      <c r="I21" s="36"/>
      <c r="J21" s="36"/>
      <c r="K21" s="37"/>
      <c r="L21" s="100"/>
      <c r="M21" s="1"/>
      <c r="N21" s="157" t="s">
        <v>24</v>
      </c>
      <c r="O21" s="158"/>
      <c r="P21" s="159"/>
      <c r="Q21" s="40" t="str">
        <f>IF(AND(Q18="",Q19="",Q20=""),"",((Q19-Q20)/(Q20-Q18))*100)</f>
        <v/>
      </c>
      <c r="R21" s="40" t="str">
        <f t="shared" ref="R21:U21" si="1">IF(AND(R18="",R19="",R20=""),"",((R19-R20)/(R20-R18))*100)</f>
        <v/>
      </c>
      <c r="S21" s="40" t="str">
        <f t="shared" si="1"/>
        <v/>
      </c>
      <c r="T21" s="40" t="str">
        <f t="shared" si="1"/>
        <v/>
      </c>
      <c r="U21" s="40" t="str">
        <f t="shared" si="1"/>
        <v/>
      </c>
      <c r="V21" s="8"/>
    </row>
    <row r="22" spans="1:25" ht="15" customHeight="1">
      <c r="A22" s="23"/>
      <c r="F22" s="31"/>
      <c r="G22" s="31"/>
      <c r="H22" s="31"/>
      <c r="I22" s="31"/>
      <c r="J22" s="31"/>
      <c r="K22" s="32"/>
      <c r="L22" s="99"/>
      <c r="M22" s="8"/>
      <c r="N22" s="187" t="s">
        <v>25</v>
      </c>
      <c r="O22" s="188"/>
      <c r="P22" s="188"/>
      <c r="Q22" s="188"/>
      <c r="R22" s="188"/>
      <c r="S22" s="188"/>
      <c r="T22" s="188"/>
      <c r="U22" s="189"/>
      <c r="V22" s="8"/>
    </row>
    <row r="23" spans="1:25" ht="15" customHeight="1">
      <c r="A23" s="35"/>
      <c r="F23" s="36"/>
      <c r="G23" s="36"/>
      <c r="H23" s="36"/>
      <c r="I23" s="36"/>
      <c r="J23" s="36"/>
      <c r="K23" s="37"/>
      <c r="L23" s="100"/>
      <c r="M23" s="8"/>
      <c r="N23" s="165" t="s">
        <v>26</v>
      </c>
      <c r="O23" s="165"/>
      <c r="P23" s="165"/>
      <c r="Q23" s="41" t="str">
        <f>+IF(Q15="","",(Q15-Q17)/Q16)</f>
        <v/>
      </c>
      <c r="R23" s="41" t="str">
        <f>+IF(R15="","",(R15-R17)/R16)</f>
        <v/>
      </c>
      <c r="S23" s="41" t="str">
        <f>+IF(S15="","",(S15-S17)/S16)</f>
        <v/>
      </c>
      <c r="T23" s="41" t="str">
        <f>+IF(T15="","",(T15-T17)/T16)</f>
        <v/>
      </c>
      <c r="U23" s="41" t="str">
        <f>IF(U15="","",(U15-U17)/U16)</f>
        <v/>
      </c>
      <c r="V23" s="8"/>
    </row>
    <row r="24" spans="1:25" ht="15" customHeight="1">
      <c r="A24" s="23"/>
      <c r="F24" s="31"/>
      <c r="G24" s="31"/>
      <c r="H24" s="31"/>
      <c r="I24" s="31"/>
      <c r="J24" s="31"/>
      <c r="K24" s="32"/>
      <c r="L24" s="99"/>
      <c r="M24" s="8"/>
      <c r="N24" s="157" t="s">
        <v>27</v>
      </c>
      <c r="O24" s="158"/>
      <c r="P24" s="159"/>
      <c r="Q24" s="41" t="str">
        <f>IF(Q21="","",(Q23/(1+(Q21/100))))</f>
        <v/>
      </c>
      <c r="R24" s="41" t="str">
        <f t="shared" ref="R24:U24" si="2">IF(R21="","",(R23/(1+(R21/100))))</f>
        <v/>
      </c>
      <c r="S24" s="41" t="str">
        <f t="shared" si="2"/>
        <v/>
      </c>
      <c r="T24" s="41" t="str">
        <f t="shared" si="2"/>
        <v/>
      </c>
      <c r="U24" s="41" t="str">
        <f t="shared" si="2"/>
        <v/>
      </c>
      <c r="V24" s="8"/>
    </row>
    <row r="25" spans="1:25" s="42" customFormat="1" ht="15" customHeight="1">
      <c r="A25" s="35"/>
      <c r="F25" s="36"/>
      <c r="G25" s="36"/>
      <c r="H25" s="36"/>
      <c r="I25" s="36"/>
      <c r="J25" s="36"/>
      <c r="K25" s="37"/>
      <c r="L25" s="100"/>
      <c r="M25" s="8"/>
      <c r="N25" s="157" t="s">
        <v>28</v>
      </c>
      <c r="O25" s="158"/>
      <c r="P25" s="159"/>
      <c r="Q25" s="33" t="str">
        <f>IF(Q23="","",Q23*9.8066)</f>
        <v/>
      </c>
      <c r="R25" s="33" t="str">
        <f>IF(R23="","",R23*9.8066)</f>
        <v/>
      </c>
      <c r="S25" s="33" t="str">
        <f>IF(S23="","",S23*9.8066)</f>
        <v/>
      </c>
      <c r="T25" s="33" t="str">
        <f>IF(T23="","",T23*9.8066)</f>
        <v/>
      </c>
      <c r="U25" s="33" t="str">
        <f>IF(U23="","",U23*9.8066)</f>
        <v/>
      </c>
      <c r="V25" s="8"/>
    </row>
    <row r="26" spans="1:25" ht="15" customHeight="1">
      <c r="A26" s="23"/>
      <c r="B26" s="43"/>
      <c r="C26" s="43"/>
      <c r="D26" s="43"/>
      <c r="E26" s="44"/>
      <c r="F26" s="31"/>
      <c r="G26" s="31"/>
      <c r="H26" s="31"/>
      <c r="I26" s="31"/>
      <c r="J26" s="31"/>
      <c r="K26" s="32"/>
      <c r="L26" s="99"/>
      <c r="M26" s="8"/>
      <c r="N26" s="45"/>
      <c r="O26" s="45"/>
      <c r="P26" s="45"/>
      <c r="Q26" s="45"/>
      <c r="R26" s="45"/>
      <c r="S26" s="45"/>
      <c r="T26" s="45"/>
      <c r="U26" s="45"/>
      <c r="V26" s="8"/>
    </row>
    <row r="27" spans="1:25" s="42" customFormat="1" ht="24.95" customHeight="1">
      <c r="A27" s="46"/>
      <c r="B27" s="193" t="s">
        <v>29</v>
      </c>
      <c r="C27" s="194"/>
      <c r="D27" s="194"/>
      <c r="E27" s="47"/>
      <c r="F27" s="48"/>
      <c r="G27" s="195" t="s">
        <v>30</v>
      </c>
      <c r="H27" s="196"/>
      <c r="I27" s="196"/>
      <c r="J27" s="47"/>
      <c r="K27" s="49"/>
      <c r="L27" s="101"/>
      <c r="M27" s="8"/>
      <c r="N27" s="45"/>
      <c r="O27" s="45"/>
      <c r="P27" s="45"/>
      <c r="Q27" s="45"/>
      <c r="R27" s="45"/>
      <c r="S27" s="45"/>
      <c r="T27" s="45"/>
      <c r="U27" s="45"/>
      <c r="V27" s="8"/>
    </row>
    <row r="28" spans="1:25" ht="9.9499999999999993" customHeight="1">
      <c r="A28" s="50"/>
      <c r="B28" s="51"/>
      <c r="C28" s="51"/>
      <c r="D28" s="51"/>
      <c r="E28" s="51"/>
      <c r="F28" s="48"/>
      <c r="G28" s="48"/>
      <c r="H28" s="48"/>
      <c r="I28" s="52"/>
      <c r="J28" s="52"/>
      <c r="K28" s="53"/>
      <c r="L28" s="52"/>
      <c r="M28" s="8"/>
      <c r="N28" s="45"/>
      <c r="O28" s="45"/>
      <c r="P28" s="45"/>
      <c r="Q28" s="45"/>
      <c r="R28" s="45"/>
      <c r="S28" s="45"/>
      <c r="T28" s="45"/>
      <c r="U28" s="45"/>
      <c r="V28" s="8"/>
    </row>
    <row r="29" spans="1:25" s="42" customFormat="1" ht="24.95" customHeight="1">
      <c r="A29" s="46"/>
      <c r="B29" s="193" t="s">
        <v>31</v>
      </c>
      <c r="C29" s="194"/>
      <c r="D29" s="194"/>
      <c r="E29" s="54"/>
      <c r="F29" s="48"/>
      <c r="G29" s="55"/>
      <c r="H29" s="55"/>
      <c r="I29" s="55"/>
      <c r="J29" s="55"/>
      <c r="K29" s="49"/>
      <c r="L29" s="101"/>
      <c r="M29" s="8"/>
      <c r="N29" s="187" t="s">
        <v>32</v>
      </c>
      <c r="O29" s="188"/>
      <c r="P29" s="188"/>
      <c r="Q29" s="188"/>
      <c r="R29" s="188"/>
      <c r="S29" s="188"/>
      <c r="T29" s="188"/>
      <c r="U29" s="189"/>
      <c r="V29" s="8"/>
    </row>
    <row r="30" spans="1:25" ht="15" customHeight="1">
      <c r="A30" s="50"/>
      <c r="B30" s="56"/>
      <c r="C30" s="56"/>
      <c r="D30" s="56"/>
      <c r="E30" s="56"/>
      <c r="F30" s="48"/>
      <c r="G30" s="48"/>
      <c r="H30" s="48"/>
      <c r="I30" s="199"/>
      <c r="J30" s="199"/>
      <c r="K30" s="200"/>
      <c r="L30" s="95"/>
      <c r="M30" s="8"/>
      <c r="N30" s="57"/>
      <c r="O30" s="57"/>
      <c r="P30" s="57"/>
      <c r="Q30" s="57"/>
      <c r="R30" s="57"/>
      <c r="S30" s="57"/>
      <c r="T30" s="57"/>
      <c r="U30" s="57"/>
      <c r="V30" s="8"/>
    </row>
    <row r="31" spans="1:25" s="42" customFormat="1" ht="24.95" customHeight="1">
      <c r="A31" s="50"/>
      <c r="B31" s="193" t="s">
        <v>33</v>
      </c>
      <c r="C31" s="194"/>
      <c r="D31" s="194"/>
      <c r="E31" s="58" t="str">
        <f>IF(R38="","",R38)</f>
        <v/>
      </c>
      <c r="F31" s="59"/>
      <c r="G31" s="197" t="str">
        <f>IF(V3="si","Humedad óptima Corregida:",IF(V3="no","Humedad óptima:","---"))</f>
        <v>Humedad óptima:</v>
      </c>
      <c r="H31" s="198"/>
      <c r="I31" s="60" t="s">
        <v>34</v>
      </c>
      <c r="J31" s="61" t="str">
        <f>IF(J33="","",HLOOKUP($J$33,$Q$13:$U$21,9,0))</f>
        <v/>
      </c>
      <c r="K31" s="62"/>
      <c r="L31" s="102"/>
      <c r="M31" s="63"/>
      <c r="N31" s="64" t="s">
        <v>35</v>
      </c>
      <c r="O31" s="65"/>
      <c r="P31" s="66"/>
      <c r="Q31" s="67" t="str">
        <f>IF(Q13="","",(((9.789*$R$38)-Q13)/(Q13*$R$38))*100)</f>
        <v/>
      </c>
      <c r="R31" s="67" t="str">
        <f>IF(Q13="","",(((9.789*$R$38)-R13)/(R13*$R$38))*100)</f>
        <v/>
      </c>
      <c r="S31" s="67" t="str">
        <f>IF(Q13="","",(((9.789*$R$38)-S13)/(S13*$R$38))*100)</f>
        <v/>
      </c>
      <c r="T31" s="67" t="str">
        <f>IF(Q13="","",(((9.789*$R$38)-T13)/(T13*$R$38))*100)</f>
        <v/>
      </c>
      <c r="U31" s="67" t="str">
        <f>IF(Q13="","",(((9.789*$R$38)-U13)/(U13*$R$38))*100)</f>
        <v/>
      </c>
      <c r="V31" s="68"/>
    </row>
    <row r="32" spans="1:25" ht="15" customHeight="1">
      <c r="A32" s="50"/>
      <c r="B32" s="51"/>
      <c r="C32" s="51"/>
      <c r="D32" s="51"/>
      <c r="E32" s="51"/>
      <c r="F32" s="59"/>
      <c r="G32" s="69"/>
      <c r="H32" s="69"/>
      <c r="I32" s="69"/>
      <c r="J32" s="48"/>
      <c r="K32" s="62"/>
      <c r="L32" s="102"/>
      <c r="M32" s="8"/>
      <c r="U32" s="70"/>
      <c r="V32" s="8"/>
      <c r="W32" s="42"/>
      <c r="X32" s="42"/>
      <c r="Y32" s="42"/>
    </row>
    <row r="33" spans="1:22" s="42" customFormat="1" ht="24.95" customHeight="1">
      <c r="A33" s="50"/>
      <c r="B33" s="216" t="s">
        <v>36</v>
      </c>
      <c r="C33" s="217"/>
      <c r="D33" s="217"/>
      <c r="E33" s="71" t="str">
        <f>IF(Q6="","",((Q8)/(Q8+Q9))*100)</f>
        <v/>
      </c>
      <c r="F33" s="59"/>
      <c r="G33" s="218" t="s">
        <v>37</v>
      </c>
      <c r="H33" s="219"/>
      <c r="I33" s="219"/>
      <c r="J33" s="72" t="str">
        <f>(IF(AND(Q13="",R13="",S13="",T13="",U13=""),"",MAX(Q13:U13)))</f>
        <v/>
      </c>
      <c r="K33" s="73"/>
      <c r="L33" s="103"/>
      <c r="M33" s="8"/>
      <c r="V33" s="8"/>
    </row>
    <row r="34" spans="1:22" ht="15" customHeight="1">
      <c r="A34" s="50"/>
      <c r="B34" s="51"/>
      <c r="C34" s="51"/>
      <c r="D34" s="51"/>
      <c r="E34" s="51"/>
      <c r="F34" s="74"/>
      <c r="G34" s="69"/>
      <c r="H34" s="69"/>
      <c r="I34" s="69"/>
      <c r="J34" s="74"/>
      <c r="K34" s="75"/>
      <c r="L34" s="104"/>
      <c r="M34" s="8"/>
      <c r="N34" s="76"/>
      <c r="O34" s="76" t="s">
        <v>38</v>
      </c>
      <c r="P34" s="76"/>
      <c r="Q34" s="76"/>
      <c r="R34" s="76"/>
      <c r="S34" s="76"/>
      <c r="T34" s="76"/>
      <c r="U34" s="76"/>
      <c r="V34" s="8"/>
    </row>
    <row r="35" spans="1:22" s="42" customFormat="1" ht="24.95" customHeight="1">
      <c r="A35" s="50"/>
      <c r="B35" s="193" t="s">
        <v>39</v>
      </c>
      <c r="C35" s="194"/>
      <c r="D35" s="194"/>
      <c r="E35" s="71" t="str">
        <f>IF(E33="","",100-E33)</f>
        <v/>
      </c>
      <c r="F35" s="77"/>
      <c r="G35" s="220" t="s">
        <v>40</v>
      </c>
      <c r="H35" s="221"/>
      <c r="I35" s="221"/>
      <c r="J35" s="78" t="str">
        <f>IF(J33="","",IF(J33="","",($J$33/9.8066)*1000))</f>
        <v/>
      </c>
      <c r="K35" s="75"/>
      <c r="L35" s="104"/>
      <c r="M35" s="8"/>
      <c r="N35" s="76"/>
      <c r="O35" s="76" t="s">
        <v>41</v>
      </c>
      <c r="P35" s="76"/>
      <c r="Q35" s="76"/>
      <c r="R35" s="76"/>
      <c r="S35" s="76"/>
      <c r="T35" s="76"/>
      <c r="U35" s="76"/>
      <c r="V35" s="8"/>
    </row>
    <row r="36" spans="1:22" ht="15" customHeight="1">
      <c r="A36" s="50"/>
      <c r="B36" s="131"/>
      <c r="C36" s="131"/>
      <c r="D36" s="131"/>
      <c r="E36" s="132"/>
      <c r="F36" s="133"/>
      <c r="G36" s="134"/>
      <c r="H36" s="134"/>
      <c r="I36" s="134"/>
      <c r="J36" s="130"/>
      <c r="K36" s="135"/>
      <c r="L36" s="105"/>
      <c r="O36" s="76" t="s">
        <v>42</v>
      </c>
    </row>
    <row r="37" spans="1:22" s="42" customFormat="1" ht="15" customHeight="1">
      <c r="A37" s="50"/>
      <c r="B37" s="145" t="s">
        <v>54</v>
      </c>
      <c r="C37" s="131"/>
      <c r="D37" s="131"/>
      <c r="E37" s="132"/>
      <c r="F37" s="133"/>
      <c r="G37" s="134"/>
      <c r="H37" s="134"/>
      <c r="I37" s="134"/>
      <c r="J37" s="130"/>
      <c r="K37" s="135"/>
      <c r="L37" s="106"/>
    </row>
    <row r="38" spans="1:22" ht="15" customHeight="1">
      <c r="A38" s="79"/>
      <c r="B38" s="80"/>
      <c r="C38" s="81"/>
      <c r="D38" s="81"/>
      <c r="E38" s="82"/>
      <c r="F38" s="82"/>
      <c r="G38" s="82"/>
      <c r="H38" s="82"/>
      <c r="I38" s="83"/>
      <c r="J38" s="83"/>
      <c r="K38" s="84"/>
      <c r="L38" s="94"/>
      <c r="N38" s="210" t="s">
        <v>44</v>
      </c>
      <c r="O38" s="211"/>
      <c r="P38" s="211"/>
      <c r="Q38" s="212"/>
      <c r="R38" s="85"/>
    </row>
    <row r="39" spans="1:22" s="42" customFormat="1" ht="15" customHeight="1">
      <c r="A39" s="117"/>
      <c r="B39" s="203" t="s">
        <v>43</v>
      </c>
      <c r="C39" s="203"/>
      <c r="D39" s="204"/>
      <c r="E39" s="204"/>
      <c r="F39" s="204"/>
      <c r="G39" s="204"/>
      <c r="H39" s="204"/>
      <c r="I39" s="204"/>
      <c r="J39" s="204"/>
      <c r="K39" s="129"/>
      <c r="L39" s="107"/>
      <c r="N39" s="210" t="s">
        <v>45</v>
      </c>
      <c r="O39" s="211"/>
      <c r="P39" s="211"/>
      <c r="Q39" s="212"/>
      <c r="R39" s="86" t="str">
        <f>IF(E33="","",E33)</f>
        <v/>
      </c>
    </row>
    <row r="40" spans="1:22" ht="15" customHeight="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  <c r="L40" s="108"/>
      <c r="N40" s="87"/>
      <c r="O40" s="87"/>
      <c r="P40" s="87"/>
      <c r="Q40" s="87"/>
      <c r="R40" s="87"/>
    </row>
    <row r="41" spans="1:22" ht="15" customHeight="1" thickBo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  <c r="L41" s="93"/>
      <c r="N41" s="205" t="s">
        <v>46</v>
      </c>
      <c r="O41" s="205"/>
      <c r="P41" s="205"/>
      <c r="Q41" s="205"/>
      <c r="R41" s="88" t="str">
        <f>IF(J31="","",J31)</f>
        <v/>
      </c>
    </row>
    <row r="42" spans="1:22" ht="15" customHeight="1" thickTop="1" thickBot="1">
      <c r="A42" s="206" t="s">
        <v>48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93"/>
      <c r="N42" s="115"/>
      <c r="O42" s="115"/>
      <c r="P42" s="115"/>
      <c r="Q42" s="115"/>
      <c r="R42" s="116"/>
    </row>
    <row r="43" spans="1:22" ht="15" customHeight="1" thickTop="1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93"/>
      <c r="N43" s="87"/>
      <c r="O43" s="87"/>
      <c r="P43" s="87"/>
      <c r="Q43" s="87"/>
      <c r="R43" s="87"/>
    </row>
    <row r="44" spans="1:22" ht="14.1" customHeight="1">
      <c r="A44" s="201" t="s">
        <v>49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N44" s="205" t="s">
        <v>47</v>
      </c>
      <c r="O44" s="205"/>
      <c r="P44" s="205"/>
      <c r="Q44" s="205"/>
      <c r="R44" s="86" t="str">
        <f>+IF(S13="","",S13)</f>
        <v/>
      </c>
    </row>
    <row r="45" spans="1:22" ht="14.1" customHeight="1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1:22" ht="18" customHeight="1"/>
    <row r="47" spans="1:22" ht="27.95" customHeight="1"/>
    <row r="48" spans="1:22" ht="30" customHeight="1"/>
    <row r="49" spans="1:22" ht="13.5" customHeight="1"/>
    <row r="51" spans="1:22">
      <c r="A51" s="42"/>
    </row>
    <row r="52" spans="1:22">
      <c r="A52" s="42"/>
    </row>
    <row r="53" spans="1:22">
      <c r="A53" s="42"/>
    </row>
    <row r="54" spans="1:22" ht="13.5" customHeight="1">
      <c r="A54" s="42"/>
    </row>
    <row r="55" spans="1:22" ht="12.75" customHeight="1">
      <c r="A55" s="42"/>
    </row>
    <row r="57" spans="1:22" ht="24.75" customHeight="1">
      <c r="A57" s="42"/>
    </row>
    <row r="58" spans="1:22" ht="34.5" customHeight="1">
      <c r="A58" s="42"/>
    </row>
    <row r="59" spans="1:22">
      <c r="A59" s="42"/>
    </row>
    <row r="60" spans="1:22">
      <c r="A60" s="42"/>
    </row>
    <row r="64" spans="1:22" s="42" customForma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R64" s="89"/>
      <c r="S64" s="89"/>
      <c r="V64" s="16"/>
    </row>
    <row r="65" spans="1:22" s="42" customForma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Q65" s="90"/>
      <c r="R65" s="91"/>
      <c r="S65" s="91"/>
      <c r="V65" s="16"/>
    </row>
    <row r="66" spans="1:22" s="42" customForma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Q66" s="90"/>
      <c r="R66" s="91"/>
      <c r="S66" s="91"/>
      <c r="V66" s="16"/>
    </row>
    <row r="67" spans="1:22" s="42" customForma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Q67" s="90"/>
      <c r="R67" s="91"/>
      <c r="S67" s="91"/>
      <c r="V67" s="16"/>
    </row>
    <row r="68" spans="1:22" s="42" customForma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Q68" s="90"/>
      <c r="R68" s="91"/>
      <c r="S68" s="91"/>
      <c r="V68" s="16"/>
    </row>
    <row r="70" spans="1:22" s="42" customForma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R70" s="92"/>
      <c r="V70" s="16"/>
    </row>
    <row r="71" spans="1:22" s="42" customForma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R71" s="92"/>
      <c r="V71" s="16"/>
    </row>
    <row r="72" spans="1:22" s="42" customForma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R72" s="92"/>
      <c r="V72" s="16"/>
    </row>
    <row r="73" spans="1:22" s="42" customForma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R73" s="92"/>
      <c r="V73" s="16"/>
    </row>
  </sheetData>
  <sheetProtection formatCells="0"/>
  <mergeCells count="58">
    <mergeCell ref="A44:K45"/>
    <mergeCell ref="I8:J8"/>
    <mergeCell ref="B39:C39"/>
    <mergeCell ref="D39:J39"/>
    <mergeCell ref="N41:Q41"/>
    <mergeCell ref="N44:Q44"/>
    <mergeCell ref="A42:K42"/>
    <mergeCell ref="A43:K43"/>
    <mergeCell ref="A40:K40"/>
    <mergeCell ref="N38:Q38"/>
    <mergeCell ref="A41:K41"/>
    <mergeCell ref="N39:Q39"/>
    <mergeCell ref="B33:D33"/>
    <mergeCell ref="G33:I33"/>
    <mergeCell ref="B35:D35"/>
    <mergeCell ref="G35:I35"/>
    <mergeCell ref="B29:D29"/>
    <mergeCell ref="N29:U29"/>
    <mergeCell ref="B31:D31"/>
    <mergeCell ref="G31:H31"/>
    <mergeCell ref="I30:K30"/>
    <mergeCell ref="N23:P23"/>
    <mergeCell ref="B27:D27"/>
    <mergeCell ref="G27:I27"/>
    <mergeCell ref="N24:P24"/>
    <mergeCell ref="N25:P25"/>
    <mergeCell ref="N15:P15"/>
    <mergeCell ref="N17:P17"/>
    <mergeCell ref="N20:P20"/>
    <mergeCell ref="N21:P21"/>
    <mergeCell ref="N22:U22"/>
    <mergeCell ref="N19:P19"/>
    <mergeCell ref="N18:P18"/>
    <mergeCell ref="A1:B5"/>
    <mergeCell ref="R8:S8"/>
    <mergeCell ref="N7:P7"/>
    <mergeCell ref="R7:S7"/>
    <mergeCell ref="N8:P8"/>
    <mergeCell ref="C1:K3"/>
    <mergeCell ref="B11:E11"/>
    <mergeCell ref="F11:G11"/>
    <mergeCell ref="I11:J11"/>
    <mergeCell ref="N11:P11"/>
    <mergeCell ref="H7:J7"/>
    <mergeCell ref="N12:P12"/>
    <mergeCell ref="N13:P13"/>
    <mergeCell ref="N14:P14"/>
    <mergeCell ref="S3:U4"/>
    <mergeCell ref="R6:S6"/>
    <mergeCell ref="N6:P6"/>
    <mergeCell ref="N9:P9"/>
    <mergeCell ref="U6:U7"/>
    <mergeCell ref="V3:V4"/>
    <mergeCell ref="C4:G4"/>
    <mergeCell ref="H4:K4"/>
    <mergeCell ref="C5:K5"/>
    <mergeCell ref="N5:P5"/>
    <mergeCell ref="R5:S5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PROCTOR</vt:lpstr>
      <vt:lpstr>PROCTOR!Área_de_impresión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2019-03-08T15:42:31Z</cp:lastPrinted>
  <dcterms:created xsi:type="dcterms:W3CDTF">2019-03-04T16:21:22Z</dcterms:created>
  <dcterms:modified xsi:type="dcterms:W3CDTF">2022-10-10T20:22:44Z</dcterms:modified>
</cp:coreProperties>
</file>