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84. Aprobacion 2024-12- (Logo ONAC)\"/>
    </mc:Choice>
  </mc:AlternateContent>
  <bookViews>
    <workbookView xWindow="0" yWindow="0" windowWidth="20490" windowHeight="7020"/>
  </bookViews>
  <sheets>
    <sheet name="4. W M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hidden="1">#REF!</definedName>
    <definedName name="aprobo" localSheetId="0">INDEX(#REF!,MATCH(#REF!,#REF!,0))</definedName>
    <definedName name="aprobo">INDEX([5]firmas!$C$33:$C$35,MATCH('[5]INV 222-13 '!$AA$45:$AJ$45,[5]firmas!$A$33:$A$35,0))</definedName>
    <definedName name="APROBO_A" localSheetId="0">INDEX(#REF!,MATCH(#REF!,#REF!,0))</definedName>
    <definedName name="APROBO_A">INDEX([6]firmas!$C$33:$C$35,MATCH([6]ANGULARIDAD!$AK$29,[6]firmas!$A$33:$A$35,0))</definedName>
    <definedName name="Aprobo_Gra_1">INDEX([7]firmas!$C$39:$C$41,MATCH('[7]4. CLASIFICACION M1'!$J$48:$P$48,[7]firmas!$A$39:$A$41,0))</definedName>
    <definedName name="Aprobo_Gra_2">INDEX([7]firmas!$C$39:$C$41,MATCH('[7]8. CLASIFICACION M2'!$J$48:$P$48,[7]firmas!$A$39:$A$41,0))</definedName>
    <definedName name="Aprobo_Gra_3">INDEX([7]firmas!$C$39:$C$41,MATCH('[7]12. CLASIFICACION M3'!$J$48:$P$48,[7]firmas!$A$39:$A$41,0))</definedName>
    <definedName name="aprobofirmas" localSheetId="0">INDEX([8]firmas!$C$33:$C$35,MATCH('[8]RESUMEN '!$V$50:$X$50,[8]firmas!$A$33:$A$35,0))</definedName>
    <definedName name="aprobofirmas">INDEX([9]firmas!$C$33:$C$35,MATCH('[9]LIMITES M3'!$C$52:$E$52,[9]firmas!$A$33:$A$35,0))</definedName>
    <definedName name="aprobofirmas1" localSheetId="0">INDEX(#REF!,MATCH(#REF!,#REF!,0))</definedName>
    <definedName name="aprobofirmas1">INDEX([10]firmas!$C$33:$C$35,MATCH('[11]3. Reg fotografico'!#REF!,[10]firmas!$A$33:$A$35,0))</definedName>
    <definedName name="aprobofirmas10" localSheetId="0">INDEX(#REF!,MATCH(#REF!,#REF!,0))</definedName>
    <definedName name="aprobofirmas10">INDEX([12]firmas!$C$33:$C$35,MATCH('[12]CF - IF '!$Y$43,[12]firmas!$A$33:$A$35,0))</definedName>
    <definedName name="aprobofirmas11" localSheetId="0">INDEX(#REF!,MATCH(#REF!,#REF!,0))</definedName>
    <definedName name="aprobofirmas11">INDEX([12]firmas!$C$33:$C$35,MATCH([12]ANGULARIDAD!$AK$29,[12]firmas!$A$33:$A$35,0))</definedName>
    <definedName name="aprobofirmas12" localSheetId="0">INDEX(#REF!,MATCH(#REF!,#REF!,0))</definedName>
    <definedName name="aprobofirmas12">INDEX([12]firmas!$C$33:$C$35,MATCH([12]PROCTOR!$I$42,[12]firmas!$A$33:$A$35,0))</definedName>
    <definedName name="aprobofirmas13" localSheetId="0">INDEX(#REF!,MATCH(#REF!,#REF!,0))</definedName>
    <definedName name="aprobofirmas13">INDEX([12]firmas!$C$33:$C$35,MATCH('[12] CBR 1'!$AP$55:$AQ$55,[12]firmas!$A$33:$A$35,0))</definedName>
    <definedName name="aprobofirmas14" localSheetId="0">INDEX(#REF!,MATCH(#REF!,#REF!,0))</definedName>
    <definedName name="aprobofirmas14">INDEX([12]firmas!$C$33:$C$35,MATCH('[12] CBR (2)'!$G$55:$H$55,[12]firmas!$A$33:$A$35,0))</definedName>
    <definedName name="aprobofirmas2" localSheetId="0">INDEX(#REF!,MATCH(#REF!,#REF!,0))</definedName>
    <definedName name="aprobofirmas2">INDEX([10]firmas!$C$33:$C$35,MATCH('[10]CONO DINAMICO'!$I$57,[10]firmas!$A$33:$A$35,0))</definedName>
    <definedName name="aprobofirmas3" localSheetId="0">INDEX(#REF!,MATCH(#REF!,#REF!,0))</definedName>
    <definedName name="aprobofirmas3">INDEX([7]firmas!$C$39:$C$41,MATCH('[7]8. CLASIFICACION M2'!$J$48:$P$48,[7]firmas!$A$39:$A$41,0))</definedName>
    <definedName name="aprobofirmas3M1">INDEX([10]firmas!$C$33:$C$35,MATCH('[10]CLASIFICACION M1'!$J$48,[10]firmas!$A$33:$A$35,0))</definedName>
    <definedName name="aprobofirmas4" localSheetId="0">INDEX(#REF!,MATCH(#REF!,#REF!,0))</definedName>
    <definedName name="Aprobofirmas4">INDEX([9]firmas!$C$31:$C$33,MATCH(#REF!,[9]firmas!$A$31:$A$33,0))</definedName>
    <definedName name="aprobofirmas5" localSheetId="0">INDEX(#REF!,MATCH(#REF!,#REF!,0))</definedName>
    <definedName name="Aprobofirmas5">INDEX([9]firmas!$C$31:$C$33,MATCH('[9]M.O.  M1'!$I$29:$O$29,[9]firmas!$A$31:$A$33,0))</definedName>
    <definedName name="aprobofirmas6" localSheetId="0">INDEX(#REF!,MATCH(#REF!,#REF!,0))</definedName>
    <definedName name="Aprobofirmas6">INDEX([9]firmas!$C$31:$C$33,MATCH(#REF!,[9]firmas!$A$31:$A$33,0))</definedName>
    <definedName name="aprobofirmas7" localSheetId="0">INDEX(#REF!,MATCH(#REF!,#REF!,0))</definedName>
    <definedName name="Aprobofirmas7">INDEX([9]firmas!$C$31:$C$33,MATCH(#REF!,[9]firmas!$A$31:$A$33,0))</definedName>
    <definedName name="aprobofirmas8" localSheetId="0">INDEX(#REF!,MATCH(#REF!,#REF!,0))</definedName>
    <definedName name="Aprobofirmas8">INDEX([9]firmas!$C$31:$C$33,MATCH(#REF!,[9]firmas!$A$31:$A$33,0))</definedName>
    <definedName name="aprobofirmas9" localSheetId="0">INDEX(#REF!,MATCH(#REF!,#REF!,0))</definedName>
    <definedName name="Aprobofirmas9">INDEX([9]firmas!$C$31:$C$33,MATCH(#REF!,[9]firmas!$A$31:$A$33,0))</definedName>
    <definedName name="aprobofirmasD">INDEX([13]firmas!$C$33:$C$35,MATCH('[13]Desgaste '!$T$36:$Z$36,[13]firmas!$A$33:$A$35,0))</definedName>
    <definedName name="aprobofirmasH" localSheetId="0">INDEX(#REF!,MATCH('4. W M1 '!#REF!,#REF!,0))</definedName>
    <definedName name="aprobofirmasMO" localSheetId="0">INDEX([8]firmas!$C$33:$C$35,MATCH(#REF!,[8]firmas!$A$33:$A$35,0))</definedName>
    <definedName name="aprobofirmasMO">INDEX([14]firmas!$C$33:$C$35,MATCH([14]COLORIMETRIA!$J$31,[14]firmas!$A$33:$A$35,0))</definedName>
    <definedName name="AproboMO_M2">INDEX([9]firmas!$C$31:$C$33,MATCH('[9]M.O.  M2'!$I$29:$O$29,[9]firmas!$A$31:$A$33,0))</definedName>
    <definedName name="AproboMO_M3">INDEX([9]firmas!$C$31:$C$33,MATCH('[9]M.O.  M3'!$I$29:$O$29,[9]firmas!$A$31:$A$33,0))</definedName>
    <definedName name="aprobonombres" localSheetId="0">#REF!</definedName>
    <definedName name="aprobonombres">[9]firmas!$A$31:$A$33</definedName>
    <definedName name="_xlnm.Print_Area" localSheetId="0">'4. W M1 '!$A$1:$L$38</definedName>
    <definedName name="ELABORA_A" localSheetId="0">INDEX(#REF!,MATCH(#REF!,#REF!,0))</definedName>
    <definedName name="ELABORA_A">INDEX([6]firmas!$C$2:$C$26,MATCH([6]ANGULARIDAD!$L$29,[6]firmas!$A$2:$A$26,0))</definedName>
    <definedName name="elaborocargo" localSheetId="0">[15]firmas!$B$11:$B$13</definedName>
    <definedName name="elaborocargo">[16]firmas!$B$11:$B$13</definedName>
    <definedName name="elaborofirmas1" localSheetId="0">INDEX(#REF!,MATCH(#REF!,#REF!,0))</definedName>
    <definedName name="elaborofirmas1">INDEX([9]firmas!$C$2:$C$24,MATCH('[11]3. Reg fotografico'!#REF!,[9]firmas!$A$2:$A$24,0))</definedName>
    <definedName name="elaborofirmas10" localSheetId="0">INDEX(#REF!,MATCH(#REF!,#REF!,0))</definedName>
    <definedName name="elaborofirmas10">INDEX([12]firmas!$C$2:$C$26,MATCH('[12]CF - IF '!$G$43,[12]firmas!$A$2:$A$26,0))</definedName>
    <definedName name="elaborofirmas11" localSheetId="0">INDEX(#REF!,MATCH(#REF!,#REF!,0))</definedName>
    <definedName name="elaborofirmas11">INDEX([12]firmas!$C$2:$C$26,MATCH([12]ANGULARIDAD!$L$29,[12]firmas!$A$2:$A$26,0))</definedName>
    <definedName name="elaborofirmas12" localSheetId="0">INDEX(#REF!,MATCH(#REF!,#REF!,0))</definedName>
    <definedName name="elaborofirmas12">INDEX([12]firmas!$C$2:$C$26,MATCH([12]PROCTOR!$C$42,[12]firmas!$A$2:$A$26,0))</definedName>
    <definedName name="elaborofirmas13" localSheetId="0">INDEX(#REF!,MATCH(#REF!,#REF!,0))</definedName>
    <definedName name="elaborofirmas13">INDEX([12]firmas!$C$2:$C$26,MATCH('[12] CBR 1'!$AL$55:$AM$55,[12]firmas!$A$2:$A$26,0))</definedName>
    <definedName name="elaborofirmas14" localSheetId="0">INDEX(#REF!,MATCH(#REF!,#REF!,0))</definedName>
    <definedName name="elaborofirmas14">INDEX([12]firmas!$C$2:$C$26,MATCH('[12] CBR (2)'!$C$55,[12]firmas!$A$2:$A$26,0))</definedName>
    <definedName name="elaborofirmas2" localSheetId="0">INDEX(#REF!,MATCH(#REF!,#REF!,0))</definedName>
    <definedName name="elaborofirmas2">INDEX([9]firmas!$C$2:$C$24,MATCH('[10]CONO DINAMICO'!$F$57:$F$57,[9]firmas!$A$2:$A$24,0))</definedName>
    <definedName name="elaborofirmas3" localSheetId="0">INDEX(#REF!,MATCH(#REF!,#REF!,0))</definedName>
    <definedName name="elaborofirmas3">INDEX([9]firmas!$C$2:$C$24,MATCH(#REF!,[9]firmas!$A$2:$A$24,0))</definedName>
    <definedName name="elaborofirmas4" localSheetId="0">INDEX(#REF!,MATCH(#REF!,#REF!,0))</definedName>
    <definedName name="elaborofirmas4">INDEX([9]firmas!$C$2:$C$24,MATCH(#REF!,[9]firmas!$A$2:$A$24,0))</definedName>
    <definedName name="elaborofirmas5" localSheetId="0">INDEX(#REF!,MATCH(#REF!,#REF!,0))</definedName>
    <definedName name="elaborofirmas5">INDEX([9]firmas!$C$2:$C$24,MATCH('[9]M.O.  M1'!$C$29:$E$29,[9]firmas!$A$2:$A$24,0))</definedName>
    <definedName name="elaborofirmas6" localSheetId="0">INDEX(#REF!,MATCH(#REF!,#REF!,0))</definedName>
    <definedName name="elaborofirmas6">INDEX([9]firmas!$C$2:$C$24,MATCH(#REF!,[9]firmas!$A$2:$A$24,0))</definedName>
    <definedName name="elaborofirmas7" localSheetId="0">INDEX(#REF!,MATCH(#REF!,#REF!,0))</definedName>
    <definedName name="elaborofirmas7">INDEX([9]firmas!$C$2:$C$24,MATCH(#REF!,[9]firmas!$A$2:$A$24,0))</definedName>
    <definedName name="elaborofirmas8" localSheetId="0">INDEX(#REF!,MATCH(#REF!,#REF!,0))</definedName>
    <definedName name="elaborofirmas8">INDEX([9]firmas!$C$2:$C$24,MATCH(#REF!,[9]firmas!$A$2:$A$24,0))</definedName>
    <definedName name="elaborofirmas9" localSheetId="0">INDEX(#REF!,MATCH(#REF!,#REF!,0))</definedName>
    <definedName name="elaborofirmas9">INDEX([9]firmas!$C$2:$C$24,MATCH(#REF!,[9]firmas!$A$2:$A$24,0))</definedName>
    <definedName name="elaborofirmasD">INDEX([13]firmas!$C$2:$C$26,MATCH('[13]Desgaste '!$F$36:$L$36,[13]firmas!$A$2:$A$26,0))</definedName>
    <definedName name="elaborofirmasH" localSheetId="0">INDEX(#REF!,MATCH('4. W M1 '!#REF!,#REF!,0))</definedName>
    <definedName name="elaborofirmasMO" localSheetId="0">INDEX([8]firmas!$C$2:$C$26,MATCH(#REF!,[8]firmas!$A$2:$A$26,0))</definedName>
    <definedName name="elaborofirmasMO">INDEX([14]firmas!$C$2:$C$26,MATCH([14]COLORIMETRIA!$D$31,[14]firmas!$A$2:$A$26,0))</definedName>
    <definedName name="ElaboroMO_M2">INDEX([9]firmas!$C$2:$C$24,MATCH('[9]M.O.  M2'!$C$29:$E$29,[9]firmas!$A$2:$A$24,0))</definedName>
    <definedName name="ElaboroMO_M3">INDEX([9]firmas!$C$2:$C$24,MATCH('[9]M.O.  M3'!$C$29:$E$29,[9]firmas!$A$2:$A$24,0))</definedName>
    <definedName name="Elaboronombres" localSheetId="0">#REF!</definedName>
    <definedName name="Elaboronombres">[9]firmas!$A$2:$A$24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[17]OCTUBRE!#REF!</definedName>
    <definedName name="KK" hidden="1">[17]OCTUBRE!#REF!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[9]firmas!$B$26:$B$28</definedName>
    <definedName name="REVISO_A" localSheetId="0">INDEX(#REF!,MATCH(#REF!,#REF!,0))</definedName>
    <definedName name="REVISO_A">INDEX([6]firmas!$C$28:$C$31,MATCH([6]ANGULARIDAD!$W$29:$X$43,[6]firmas!$A$28:$A$31,0))</definedName>
    <definedName name="revisocargo" localSheetId="0">[15]firmas!$B$28:$B$30</definedName>
    <definedName name="revisocargo">[18]firmas!$B$28:$B$30</definedName>
    <definedName name="revisoea">INDEX([10]firmas!$C$26:$C$29,MATCH([10]firmas!$A$26:$A$29,0))</definedName>
    <definedName name="revisofirmas1" localSheetId="0">INDEX(#REF!,MATCH(#REF!,#REF!,0))</definedName>
    <definedName name="revisofirmas1">INDEX([10]firmas!$C$26:$C$29,MATCH('[11]3. Reg fotografico'!#REF!,[10]firmas!$A$26:$A$29,0))</definedName>
    <definedName name="revisofirmas10" localSheetId="0">INDEX(#REF!,MATCH(#REF!,#REF!,0))</definedName>
    <definedName name="revisofirmas10">INDEX([12]firmas!$C$28:$C$31,MATCH('[12]CF - IF '!$M$43:$X$43,[12]firmas!$A$28:$A$31,0))</definedName>
    <definedName name="revisofirmas11" localSheetId="0">INDEX(#REF!,MATCH(#REF!,#REF!,0))</definedName>
    <definedName name="revisofirmas11">INDEX([12]firmas!$C$28:$C$31,MATCH([12]ANGULARIDAD!$W$29:$X$43,[12]firmas!$A$28:$A$31,0))</definedName>
    <definedName name="revisofirmas12" localSheetId="0">INDEX(#REF!,MATCH(#REF!,#REF!,0))</definedName>
    <definedName name="revisofirmas12">INDEX([12]firmas!$C$28:$C$31,MATCH([12]PROCTOR!$F$42,[12]firmas!$A$28:$A$31,0))</definedName>
    <definedName name="revisofirmas13" localSheetId="0">INDEX(#REF!,MATCH(#REF!,#REF!,0))</definedName>
    <definedName name="revisofirmas13">INDEX([12]firmas!$C$28:$C$31,MATCH('[12] CBR 1'!$AN$55:$AO$55,[12]firmas!$A$28:$A$31,0))</definedName>
    <definedName name="revisofirmas14" localSheetId="0">INDEX(#REF!,MATCH(#REF!,#REF!,0))</definedName>
    <definedName name="revisofirmas14">INDEX([12]firmas!$C$28:$C$31,MATCH('[12] CBR (2)'!$E$55:$F$55,[12]firmas!$A$28:$A$31,0))</definedName>
    <definedName name="revisofirmas2" localSheetId="0">INDEX(#REF!,MATCH(#REF!,#REF!,0))</definedName>
    <definedName name="revisofirmas2">INDEX([10]firmas!$C$26:$C$31,MATCH('[10]CONO DINAMICO'!$A$57:$E$57,[10]firmas!$A$26:$A$31,0))</definedName>
    <definedName name="revisofirmas3" localSheetId="0">INDEX(#REF!,MATCH(#REF!,#REF!,0))</definedName>
    <definedName name="revisofirmas3">INDEX([9]firmas!$C$26:$C$29,MATCH(#REF!,[9]firmas!$A$26:$A$29,0))</definedName>
    <definedName name="revisofirmas4" localSheetId="0">INDEX(#REF!,MATCH(#REF!,#REF!,0))</definedName>
    <definedName name="revisofirmas4">INDEX([9]firmas!$C$26:$C$29,MATCH(#REF!,[9]firmas!$A$26:$A$29,0))</definedName>
    <definedName name="revisofirmas5" localSheetId="0">INDEX(#REF!,MATCH(#REF!,#REF!,0))</definedName>
    <definedName name="revisofirmas5">INDEX([9]firmas!$C$26:$C$29,MATCH('[9]M.O.  M1'!$F$29:$H$29,[9]firmas!$A$26:$A$29,0))</definedName>
    <definedName name="revisofirmas6" localSheetId="0">INDEX(#REF!,MATCH(#REF!,#REF!,0))</definedName>
    <definedName name="revisofirmas6">INDEX([9]firmas!$C$26:$C$29,MATCH(#REF!,[9]firmas!$A$26:$A$29,0))</definedName>
    <definedName name="revisofirmas7" localSheetId="0">INDEX(#REF!,MATCH(#REF!,#REF!,0))</definedName>
    <definedName name="revisofirmas7">INDEX([9]firmas!$C$26:$C$29,MATCH(#REF!,[9]firmas!$A$26:$A$29,0))</definedName>
    <definedName name="revisofirmas8" localSheetId="0">INDEX(#REF!,MATCH(#REF!,#REF!,0))</definedName>
    <definedName name="revisofirmas8">INDEX([9]firmas!$C$26:$C$29,MATCH(#REF!,[9]firmas!$A$26:$A$29,0))</definedName>
    <definedName name="revisofirmas9" localSheetId="0">INDEX(#REF!,MATCH(#REF!,#REF!,0))</definedName>
    <definedName name="revisofirmas9">INDEX([9]firmas!$C$26:$C$29,MATCH(#REF!,[9]firmas!$A$26:$A$29,0))</definedName>
    <definedName name="revisofirmasD">INDEX([13]firmas!$C$28:$C$31,MATCH('[13]Desgaste '!$M$36:$S$36,[13]firmas!$A$28:$A$31,0))</definedName>
    <definedName name="revisofirmasH" localSheetId="0">INDEX(#REF!,MATCH('4. W M1 '!#REF!,#REF!,0))</definedName>
    <definedName name="revisofirmasH">INDEX([19]firmas!$C$28:$C$31,MATCH(#REF!,[19]firmas!$A$28:$A$31,0))</definedName>
    <definedName name="revisofirmasMO" localSheetId="0">INDEX([8]firmas!$C$28:$C$31,MATCH(#REF!,[8]firmas!$A$28:$A$31,0))</definedName>
    <definedName name="revisofirmasMO">INDEX([14]firmas!$C$28:$C$31,MATCH([14]COLORIMETRIA!$G$31,[14]firmas!$A$28:$A$31,0))</definedName>
    <definedName name="RevisoMO_M2">INDEX([9]firmas!$C$26:$C$29,MATCH('[9]M.O.  M2'!$F$29:$H$29,[9]firmas!$A$26:$A$29,0))</definedName>
    <definedName name="RevisoMO_M3">INDEX([9]firmas!$C$26:$C$29,MATCH('[9]M.O.  M3'!$F$29:$H$29,[9]firmas!$A$26:$A$29,0))</definedName>
    <definedName name="revisonombres" localSheetId="0">#REF!</definedName>
    <definedName name="revisonombres">[9]firmas!$A$26:$A$29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T31" i="1" s="1"/>
  <c r="P31" i="1"/>
  <c r="P27" i="1" s="1"/>
  <c r="F30" i="1"/>
  <c r="R29" i="1"/>
  <c r="H28" i="1"/>
  <c r="T27" i="1"/>
  <c r="S27" i="1"/>
  <c r="R27" i="1"/>
  <c r="U26" i="1"/>
  <c r="T26" i="1"/>
  <c r="R26" i="1"/>
  <c r="P26" i="1"/>
  <c r="G24" i="1"/>
  <c r="R23" i="1"/>
  <c r="P23" i="1"/>
  <c r="R22" i="1"/>
  <c r="P22" i="1"/>
  <c r="R21" i="1"/>
  <c r="P21" i="1"/>
  <c r="P20" i="1"/>
  <c r="H18" i="1"/>
  <c r="H19" i="1" s="1"/>
  <c r="O13" i="1"/>
  <c r="E28" i="1" s="1"/>
  <c r="C10" i="1"/>
  <c r="M9" i="1"/>
  <c r="H13" i="1"/>
  <c r="Q26" i="1" l="1"/>
  <c r="O29" i="1"/>
  <c r="Q31" i="1"/>
  <c r="M11" i="1"/>
  <c r="O27" i="1"/>
  <c r="I9" i="1"/>
  <c r="O26" i="1"/>
  <c r="S26" i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</commentList>
</comments>
</file>

<file path=xl/sharedStrings.xml><?xml version="1.0" encoding="utf-8"?>
<sst xmlns="http://schemas.openxmlformats.org/spreadsheetml/2006/main" count="87" uniqueCount="77">
  <si>
    <t>CÓDIGO: GLAB-FM-003</t>
  </si>
  <si>
    <t>Paginas</t>
  </si>
  <si>
    <t>Código:</t>
  </si>
  <si>
    <t>Pagina</t>
  </si>
  <si>
    <t xml:space="preserve">Muestra: </t>
  </si>
  <si>
    <t>de</t>
  </si>
  <si>
    <t xml:space="preserve">CONTENIDO DE AGUA </t>
  </si>
  <si>
    <t>Pagina xx de xx</t>
  </si>
  <si>
    <t>VERIFICACIÓN DEL ALCANCE</t>
  </si>
  <si>
    <t>Ensayo</t>
  </si>
  <si>
    <t>N°</t>
  </si>
  <si>
    <t>Método de ensayo</t>
  </si>
  <si>
    <t>% MIN</t>
  </si>
  <si>
    <t>%MAX</t>
  </si>
  <si>
    <t>Recipiente</t>
  </si>
  <si>
    <t xml:space="preserve">TAMIZ TAMAÑO MAXIMO (PASA 100%) </t>
  </si>
  <si>
    <r>
      <t xml:space="preserve">METODO A </t>
    </r>
    <r>
      <rPr>
        <b/>
        <sz val="9"/>
        <rFont val="Calibri"/>
        <family val="2"/>
      </rPr>
      <t>±</t>
    </r>
    <r>
      <rPr>
        <b/>
        <sz val="9"/>
        <rFont val="Arial"/>
        <family val="2"/>
      </rPr>
      <t xml:space="preserve"> 1%</t>
    </r>
  </si>
  <si>
    <r>
      <t xml:space="preserve">METODO B </t>
    </r>
    <r>
      <rPr>
        <b/>
        <sz val="9"/>
        <rFont val="Calibri"/>
        <family val="2"/>
      </rPr>
      <t xml:space="preserve">± </t>
    </r>
    <r>
      <rPr>
        <b/>
        <sz val="9"/>
        <rFont val="Arial"/>
        <family val="2"/>
      </rPr>
      <t xml:space="preserve"> 0,1%</t>
    </r>
  </si>
  <si>
    <t>METODO</t>
  </si>
  <si>
    <t>TAMIZ</t>
  </si>
  <si>
    <t xml:space="preserve">Temperatura de secado </t>
  </si>
  <si>
    <t>°C</t>
  </si>
  <si>
    <t>MASA ESPECIMEN g</t>
  </si>
  <si>
    <t>LECTURA DE BALANZA g</t>
  </si>
  <si>
    <t>A</t>
  </si>
  <si>
    <t>3"</t>
  </si>
  <si>
    <t>Tamaño maximo de particula (pasa 100%)</t>
  </si>
  <si>
    <t>B</t>
  </si>
  <si>
    <t>2½"</t>
  </si>
  <si>
    <t>Masa minima especificada en la tabla 7.2. de la norma de ensayo.</t>
  </si>
  <si>
    <t>g</t>
  </si>
  <si>
    <t>Masa mín. Espec.? / Más de 1 suelo?</t>
  </si>
  <si>
    <r>
      <t>2</t>
    </r>
    <r>
      <rPr>
        <sz val="8"/>
        <rFont val="Calibri"/>
        <family val="2"/>
      </rPr>
      <t>¼</t>
    </r>
    <r>
      <rPr>
        <sz val="8"/>
        <rFont val="Arial"/>
        <family val="2"/>
      </rPr>
      <t>"</t>
    </r>
  </si>
  <si>
    <t>La masa mínima de ensayo es menor a la especificada en la tabla 7.2 de la norma de ensayo.</t>
  </si>
  <si>
    <t>1 1/2"</t>
  </si>
  <si>
    <t>2"</t>
  </si>
  <si>
    <t>¿La muestra contiene mas de un tipo de suelo?</t>
  </si>
  <si>
    <t>3/4"</t>
  </si>
  <si>
    <t>Sí</t>
  </si>
  <si>
    <t>1½"</t>
  </si>
  <si>
    <t>Si, la respuesta anterior es si, indique cual o cuales:</t>
  </si>
  <si>
    <t>3/8"</t>
  </si>
  <si>
    <t>No</t>
  </si>
  <si>
    <t>1"</t>
  </si>
  <si>
    <t>¿Algún material fue excluido del espécimen de prueba?</t>
  </si>
  <si>
    <t>N°4</t>
  </si>
  <si>
    <t>Si la respuesta anterior es que si, indique:</t>
  </si>
  <si>
    <t>El tamaño:</t>
  </si>
  <si>
    <t>N°10</t>
  </si>
  <si>
    <t>1/2"</t>
  </si>
  <si>
    <t>La cantidad:</t>
  </si>
  <si>
    <r>
      <rPr>
        <b/>
        <sz val="9"/>
        <rFont val="Arial"/>
        <family val="2"/>
      </rPr>
      <t xml:space="preserve">W1: </t>
    </r>
    <r>
      <rPr>
        <sz val="9"/>
        <rFont val="Arial"/>
        <family val="2"/>
      </rPr>
      <t>Masa del platón con el espécimen húmedo</t>
    </r>
  </si>
  <si>
    <t>Redondeo metodo A</t>
  </si>
  <si>
    <t>Redondeo metodo B</t>
  </si>
  <si>
    <t>1/4"</t>
  </si>
  <si>
    <r>
      <rPr>
        <b/>
        <sz val="9"/>
        <rFont val="Arial"/>
        <family val="2"/>
      </rPr>
      <t xml:space="preserve">W2: </t>
    </r>
    <r>
      <rPr>
        <sz val="9"/>
        <rFont val="Arial"/>
        <family val="2"/>
      </rPr>
      <t>Masa del platón con el espécimen seco</t>
    </r>
  </si>
  <si>
    <t>N° 4</t>
  </si>
  <si>
    <r>
      <rPr>
        <b/>
        <sz val="9"/>
        <rFont val="Arial"/>
        <family val="2"/>
      </rPr>
      <t>Wc:</t>
    </r>
    <r>
      <rPr>
        <sz val="9"/>
        <rFont val="Arial"/>
        <family val="2"/>
      </rPr>
      <t xml:space="preserve"> Masa del platón</t>
    </r>
  </si>
  <si>
    <t>N° 8</t>
  </si>
  <si>
    <r>
      <rPr>
        <b/>
        <sz val="9"/>
        <rFont val="Arial"/>
        <family val="2"/>
      </rPr>
      <t>W:</t>
    </r>
    <r>
      <rPr>
        <sz val="9"/>
        <rFont val="Arial"/>
        <family val="2"/>
      </rPr>
      <t xml:space="preserve"> Contenido de agua </t>
    </r>
  </si>
  <si>
    <t>%</t>
  </si>
  <si>
    <t>N° 10</t>
  </si>
  <si>
    <t>N° 16</t>
  </si>
  <si>
    <t>Fecha de ejecución:</t>
  </si>
  <si>
    <t>W: Contenido de agua</t>
  </si>
  <si>
    <t>N° 30</t>
  </si>
  <si>
    <t>N° 40</t>
  </si>
  <si>
    <t>Observaciones:</t>
  </si>
  <si>
    <t>N° 50</t>
  </si>
  <si>
    <t>N° 80</t>
  </si>
  <si>
    <t>N° 100</t>
  </si>
  <si>
    <t>FIN DEL INFORME DE  ENSAYO</t>
  </si>
  <si>
    <t>N° 200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</si>
  <si>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</si>
  <si>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INFORME DE ENSAYO
DETERMINACIÓN EN EL LABORATORIO DEL CONTENIDO DE AGUA (HUMEDAD) DE MUESTRAS DE SUELO, ROCA Y MEZCLAS DE SUELO-AGREGADO INV E 122-13</t>
  </si>
  <si>
    <t>VERSIÓN: 9</t>
  </si>
  <si>
    <t>FECHA DE APLICACIÓN: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</si>
</sst>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sz val="8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/>
      <diagonal/>
    </border>
    <border>
      <left/>
      <right style="thin">
        <color indexed="64"/>
      </right>
      <top style="dashed">
        <color theme="0" tint="-0.14996795556505021"/>
      </top>
      <bottom/>
      <diagonal/>
    </border>
    <border>
      <left style="thin">
        <color indexed="64"/>
      </left>
      <right/>
      <top/>
      <bottom style="dashed">
        <color theme="0" tint="-0.14996795556505021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9" fillId="0" borderId="0"/>
    <xf numFmtId="0" fontId="21" fillId="0" borderId="0"/>
  </cellStyleXfs>
  <cellXfs count="212">
    <xf numFmtId="0" fontId="0" fillId="0" borderId="0" xfId="0"/>
    <xf numFmtId="0" fontId="3" fillId="0" borderId="0" xfId="1" applyFont="1" applyBorder="1" applyAlignment="1" applyProtection="1">
      <alignment horizontal="center"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vertical="center" wrapText="1"/>
    </xf>
    <xf numFmtId="0" fontId="6" fillId="0" borderId="0" xfId="2" applyFont="1" applyFill="1" applyProtection="1"/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8" fillId="2" borderId="2" xfId="3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 wrapText="1"/>
    </xf>
    <xf numFmtId="0" fontId="5" fillId="2" borderId="2" xfId="1" applyFont="1" applyFill="1" applyBorder="1" applyAlignment="1" applyProtection="1">
      <alignment vertical="center" wrapText="1"/>
    </xf>
    <xf numFmtId="0" fontId="5" fillId="2" borderId="3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5" fillId="3" borderId="0" xfId="4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/>
    </xf>
    <xf numFmtId="0" fontId="6" fillId="0" borderId="5" xfId="2" applyFont="1" applyFill="1" applyBorder="1" applyProtection="1"/>
    <xf numFmtId="0" fontId="7" fillId="2" borderId="4" xfId="4" applyFont="1" applyFill="1" applyBorder="1" applyAlignment="1" applyProtection="1">
      <alignment vertical="center"/>
    </xf>
    <xf numFmtId="0" fontId="7" fillId="2" borderId="0" xfId="4" applyFont="1" applyFill="1" applyBorder="1" applyAlignment="1" applyProtection="1">
      <alignment vertical="center"/>
    </xf>
    <xf numFmtId="0" fontId="5" fillId="3" borderId="0" xfId="4" applyFont="1" applyFill="1" applyBorder="1" applyAlignment="1" applyProtection="1">
      <alignment vertical="center" wrapText="1"/>
    </xf>
    <xf numFmtId="164" fontId="5" fillId="2" borderId="5" xfId="1" applyNumberFormat="1" applyFont="1" applyFill="1" applyBorder="1" applyAlignment="1" applyProtection="1">
      <alignment vertical="center" wrapText="1"/>
    </xf>
    <xf numFmtId="0" fontId="6" fillId="0" borderId="0" xfId="2" applyFont="1" applyFill="1" applyBorder="1" applyProtection="1"/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5" fillId="3" borderId="0" xfId="4" applyFont="1" applyFill="1" applyBorder="1" applyAlignment="1" applyProtection="1">
      <alignment horizontal="left" vertical="center"/>
    </xf>
    <xf numFmtId="164" fontId="5" fillId="2" borderId="0" xfId="1" applyNumberFormat="1" applyFont="1" applyFill="1" applyBorder="1" applyAlignment="1" applyProtection="1">
      <alignment vertical="center" wrapText="1"/>
    </xf>
    <xf numFmtId="0" fontId="2" fillId="0" borderId="4" xfId="2" applyFont="1" applyFill="1" applyBorder="1" applyAlignment="1" applyProtection="1"/>
    <xf numFmtId="0" fontId="2" fillId="0" borderId="5" xfId="2" applyFont="1" applyFill="1" applyBorder="1" applyAlignment="1" applyProtection="1"/>
    <xf numFmtId="0" fontId="6" fillId="0" borderId="4" xfId="1" applyFont="1" applyFill="1" applyBorder="1" applyProtection="1"/>
    <xf numFmtId="0" fontId="6" fillId="2" borderId="5" xfId="1" applyFont="1" applyFill="1" applyBorder="1" applyAlignment="1" applyProtection="1">
      <alignment horizontal="center"/>
    </xf>
    <xf numFmtId="0" fontId="12" fillId="0" borderId="6" xfId="2" applyFont="1" applyFill="1" applyBorder="1" applyAlignment="1" applyProtection="1"/>
    <xf numFmtId="0" fontId="12" fillId="0" borderId="8" xfId="2" applyFont="1" applyFill="1" applyBorder="1" applyAlignment="1" applyProtection="1"/>
    <xf numFmtId="0" fontId="6" fillId="0" borderId="0" xfId="1" applyFont="1" applyFill="1" applyProtection="1"/>
    <xf numFmtId="0" fontId="6" fillId="2" borderId="1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</xf>
    <xf numFmtId="0" fontId="6" fillId="0" borderId="6" xfId="2" applyFont="1" applyFill="1" applyBorder="1" applyProtection="1"/>
    <xf numFmtId="0" fontId="6" fillId="0" borderId="7" xfId="2" applyFont="1" applyFill="1" applyBorder="1" applyProtection="1"/>
    <xf numFmtId="0" fontId="6" fillId="0" borderId="8" xfId="2" applyFont="1" applyFill="1" applyBorder="1" applyProtection="1"/>
    <xf numFmtId="0" fontId="6" fillId="0" borderId="0" xfId="1" applyFont="1" applyFill="1" applyBorder="1" applyProtection="1"/>
    <xf numFmtId="0" fontId="7" fillId="4" borderId="19" xfId="2" applyFont="1" applyFill="1" applyBorder="1" applyAlignment="1" applyProtection="1">
      <alignment horizontal="center" vertical="center"/>
    </xf>
    <xf numFmtId="0" fontId="7" fillId="4" borderId="0" xfId="2" applyFont="1" applyFill="1" applyBorder="1" applyAlignment="1" applyProtection="1">
      <alignment vertical="center"/>
    </xf>
    <xf numFmtId="0" fontId="6" fillId="0" borderId="17" xfId="1" applyFont="1" applyFill="1" applyBorder="1" applyAlignment="1" applyProtection="1">
      <alignment horizontal="center" vertical="center" wrapText="1"/>
    </xf>
    <xf numFmtId="165" fontId="2" fillId="0" borderId="5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" fontId="5" fillId="3" borderId="19" xfId="2" applyNumberFormat="1" applyFont="1" applyFill="1" applyBorder="1" applyAlignment="1" applyProtection="1">
      <alignment horizontal="center" vertical="center"/>
    </xf>
    <xf numFmtId="1" fontId="5" fillId="3" borderId="0" xfId="2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vertical="center" wrapText="1"/>
    </xf>
    <xf numFmtId="0" fontId="6" fillId="0" borderId="0" xfId="1" applyFont="1" applyFill="1" applyAlignment="1" applyProtection="1">
      <alignment horizontal="center" vertical="center"/>
    </xf>
    <xf numFmtId="165" fontId="2" fillId="0" borderId="0" xfId="1" applyNumberFormat="1" applyFont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right"/>
    </xf>
    <xf numFmtId="165" fontId="6" fillId="0" borderId="0" xfId="1" applyNumberFormat="1" applyFont="1" applyFill="1" applyBorder="1" applyProtection="1"/>
    <xf numFmtId="0" fontId="6" fillId="0" borderId="5" xfId="1" applyFont="1" applyFill="1" applyBorder="1" applyProtection="1"/>
    <xf numFmtId="0" fontId="3" fillId="2" borderId="0" xfId="1" applyFont="1" applyFill="1" applyBorder="1" applyAlignment="1" applyProtection="1">
      <alignment horizontal="left" vertical="top" wrapText="1"/>
    </xf>
    <xf numFmtId="0" fontId="2" fillId="0" borderId="0" xfId="2" applyFont="1" applyFill="1" applyBorder="1" applyAlignment="1" applyProtection="1"/>
    <xf numFmtId="0" fontId="9" fillId="0" borderId="29" xfId="1" applyFont="1" applyFill="1" applyBorder="1" applyAlignment="1" applyProtection="1">
      <alignment horizontal="center" vertical="center" wrapText="1"/>
    </xf>
    <xf numFmtId="165" fontId="2" fillId="0" borderId="5" xfId="1" applyNumberFormat="1" applyFont="1" applyBorder="1" applyAlignment="1" applyProtection="1">
      <alignment vertical="center"/>
    </xf>
    <xf numFmtId="0" fontId="17" fillId="0" borderId="0" xfId="5" applyFont="1" applyBorder="1" applyAlignment="1" applyProtection="1">
      <alignment horizontal="center" vertical="top"/>
    </xf>
    <xf numFmtId="0" fontId="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4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2" fillId="0" borderId="6" xfId="2" applyFont="1" applyFill="1" applyBorder="1" applyAlignment="1" applyProtection="1">
      <alignment vertical="center"/>
    </xf>
    <xf numFmtId="0" fontId="3" fillId="2" borderId="7" xfId="1" applyFont="1" applyFill="1" applyBorder="1" applyAlignment="1" applyProtection="1">
      <alignment horizontal="left" vertical="top" wrapText="1"/>
    </xf>
    <xf numFmtId="0" fontId="3" fillId="2" borderId="8" xfId="1" applyFont="1" applyFill="1" applyBorder="1" applyAlignment="1" applyProtection="1">
      <alignment horizontal="left" vertical="top" wrapText="1"/>
    </xf>
    <xf numFmtId="0" fontId="18" fillId="4" borderId="0" xfId="3" applyFont="1" applyFill="1" applyBorder="1" applyAlignment="1" applyProtection="1">
      <alignment horizontal="center" vertical="center"/>
    </xf>
    <xf numFmtId="0" fontId="2" fillId="0" borderId="6" xfId="1" applyFont="1" applyFill="1" applyBorder="1" applyProtection="1"/>
    <xf numFmtId="165" fontId="6" fillId="2" borderId="7" xfId="1" applyNumberFormat="1" applyFont="1" applyFill="1" applyBorder="1" applyAlignment="1" applyProtection="1">
      <alignment horizontal="right" vertical="center"/>
    </xf>
    <xf numFmtId="0" fontId="6" fillId="2" borderId="7" xfId="1" applyFont="1" applyFill="1" applyBorder="1" applyAlignment="1" applyProtection="1">
      <alignment horizontal="left" vertical="center" wrapText="1"/>
    </xf>
    <xf numFmtId="2" fontId="6" fillId="2" borderId="7" xfId="1" applyNumberFormat="1" applyFont="1" applyFill="1" applyBorder="1" applyAlignment="1" applyProtection="1">
      <alignment horizontal="right" vertical="center"/>
    </xf>
    <xf numFmtId="0" fontId="2" fillId="2" borderId="8" xfId="1" applyFont="1" applyFill="1" applyBorder="1" applyProtection="1"/>
    <xf numFmtId="165" fontId="6" fillId="6" borderId="0" xfId="1" applyNumberFormat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vertical="top"/>
    </xf>
    <xf numFmtId="0" fontId="17" fillId="0" borderId="3" xfId="5" applyFont="1" applyBorder="1" applyAlignment="1" applyProtection="1">
      <alignment horizontal="center" vertical="top"/>
    </xf>
    <xf numFmtId="2" fontId="6" fillId="6" borderId="0" xfId="1" applyNumberFormat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top"/>
    </xf>
    <xf numFmtId="0" fontId="17" fillId="0" borderId="5" xfId="5" applyFont="1" applyBorder="1" applyAlignment="1" applyProtection="1">
      <alignment horizontal="center" vertical="top"/>
    </xf>
    <xf numFmtId="0" fontId="20" fillId="0" borderId="0" xfId="6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 applyProtection="1">
      <alignment vertical="top"/>
    </xf>
    <xf numFmtId="0" fontId="17" fillId="0" borderId="32" xfId="5" applyFont="1" applyBorder="1" applyAlignment="1" applyProtection="1">
      <alignment horizontal="center" vertical="top"/>
    </xf>
    <xf numFmtId="0" fontId="2" fillId="0" borderId="0" xfId="2" applyFont="1" applyFill="1" applyProtection="1"/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5" fillId="0" borderId="0" xfId="7" applyFont="1" applyBorder="1" applyAlignment="1" applyProtection="1">
      <alignment wrapText="1"/>
    </xf>
    <xf numFmtId="0" fontId="5" fillId="0" borderId="0" xfId="6" applyFont="1" applyFill="1" applyBorder="1" applyAlignment="1" applyProtection="1">
      <alignment vertical="center" wrapText="1"/>
    </xf>
    <xf numFmtId="0" fontId="5" fillId="0" borderId="0" xfId="2" applyFont="1" applyFill="1" applyProtection="1"/>
    <xf numFmtId="0" fontId="9" fillId="0" borderId="1" xfId="2" applyFont="1" applyFill="1" applyBorder="1" applyAlignment="1" applyProtection="1">
      <alignment horizontal="center"/>
    </xf>
    <xf numFmtId="0" fontId="9" fillId="0" borderId="3" xfId="2" applyFont="1" applyFill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</xf>
    <xf numFmtId="0" fontId="4" fillId="0" borderId="10" xfId="1" applyFont="1" applyBorder="1" applyAlignment="1" applyProtection="1">
      <alignment horizontal="left" vertical="center"/>
    </xf>
    <xf numFmtId="0" fontId="4" fillId="0" borderId="11" xfId="1" applyFont="1" applyBorder="1" applyAlignment="1" applyProtection="1">
      <alignment horizontal="left" vertical="center"/>
    </xf>
    <xf numFmtId="0" fontId="7" fillId="2" borderId="4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5" fillId="3" borderId="0" xfId="4" applyFont="1" applyFill="1" applyBorder="1" applyAlignment="1" applyProtection="1">
      <alignment horizontal="left" vertical="center"/>
    </xf>
    <xf numFmtId="0" fontId="5" fillId="3" borderId="0" xfId="4" applyFont="1" applyFill="1" applyBorder="1" applyAlignment="1" applyProtection="1">
      <alignment horizontal="center" vertical="center"/>
    </xf>
    <xf numFmtId="0" fontId="7" fillId="2" borderId="0" xfId="4" applyFont="1" applyFill="1" applyBorder="1" applyAlignment="1" applyProtection="1">
      <alignment vertical="center"/>
    </xf>
    <xf numFmtId="0" fontId="9" fillId="4" borderId="9" xfId="1" applyFont="1" applyFill="1" applyBorder="1" applyAlignment="1" applyProtection="1">
      <alignment horizontal="center" vertical="center" wrapText="1"/>
    </xf>
    <xf numFmtId="0" fontId="9" fillId="4" borderId="10" xfId="1" applyFont="1" applyFill="1" applyBorder="1" applyAlignment="1" applyProtection="1">
      <alignment horizontal="center" vertical="center" wrapText="1"/>
    </xf>
    <xf numFmtId="0" fontId="9" fillId="4" borderId="11" xfId="1" applyFont="1" applyFill="1" applyBorder="1" applyAlignment="1" applyProtection="1">
      <alignment horizontal="center" vertical="center" wrapText="1"/>
    </xf>
    <xf numFmtId="0" fontId="11" fillId="2" borderId="0" xfId="1" applyFont="1" applyFill="1" applyBorder="1" applyAlignment="1" applyProtection="1">
      <alignment horizontal="right" vertical="center"/>
    </xf>
    <xf numFmtId="0" fontId="6" fillId="0" borderId="4" xfId="2" applyFont="1" applyFill="1" applyBorder="1" applyAlignment="1" applyProtection="1"/>
    <xf numFmtId="0" fontId="6" fillId="0" borderId="5" xfId="2" applyFont="1" applyFill="1" applyBorder="1" applyAlignment="1" applyProtection="1"/>
    <xf numFmtId="0" fontId="12" fillId="2" borderId="0" xfId="4" applyFont="1" applyFill="1" applyBorder="1" applyAlignment="1" applyProtection="1">
      <alignment horizontal="right" vertical="center"/>
    </xf>
    <xf numFmtId="0" fontId="2" fillId="2" borderId="4" xfId="2" applyFont="1" applyFill="1" applyBorder="1" applyAlignment="1" applyProtection="1"/>
    <xf numFmtId="0" fontId="2" fillId="2" borderId="5" xfId="2" applyFont="1" applyFill="1" applyBorder="1" applyAlignment="1" applyProtection="1"/>
    <xf numFmtId="0" fontId="2" fillId="0" borderId="4" xfId="2" applyFont="1" applyFill="1" applyBorder="1" applyAlignment="1" applyProtection="1">
      <alignment horizontal="left"/>
    </xf>
    <xf numFmtId="0" fontId="2" fillId="0" borderId="5" xfId="2" applyFont="1" applyFill="1" applyBorder="1" applyAlignment="1" applyProtection="1">
      <alignment horizontal="left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vertical="center"/>
    </xf>
    <xf numFmtId="0" fontId="6" fillId="2" borderId="13" xfId="1" applyFont="1" applyFill="1" applyBorder="1" applyAlignment="1" applyProtection="1">
      <alignment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/>
    </xf>
    <xf numFmtId="0" fontId="6" fillId="0" borderId="0" xfId="2" applyFont="1" applyFill="1" applyBorder="1" applyAlignment="1" applyProtection="1">
      <alignment horizontal="center"/>
    </xf>
    <xf numFmtId="0" fontId="6" fillId="0" borderId="5" xfId="2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5" borderId="9" xfId="1" applyFont="1" applyFill="1" applyBorder="1" applyAlignment="1" applyProtection="1">
      <alignment horizontal="center" vertical="center"/>
    </xf>
    <xf numFmtId="0" fontId="9" fillId="5" borderId="11" xfId="1" applyFont="1" applyFill="1" applyBorder="1" applyAlignment="1" applyProtection="1">
      <alignment horizontal="center" vertical="center"/>
    </xf>
    <xf numFmtId="0" fontId="6" fillId="2" borderId="15" xfId="1" applyFont="1" applyFill="1" applyBorder="1" applyAlignment="1" applyProtection="1">
      <alignment vertical="center"/>
    </xf>
    <xf numFmtId="0" fontId="6" fillId="2" borderId="16" xfId="1" applyFont="1" applyFill="1" applyBorder="1" applyAlignment="1" applyProtection="1">
      <alignment vertical="center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14" fillId="5" borderId="18" xfId="1" applyFont="1" applyFill="1" applyBorder="1" applyAlignment="1" applyProtection="1">
      <alignment horizontal="center" vertical="center" wrapText="1"/>
    </xf>
    <xf numFmtId="0" fontId="14" fillId="5" borderId="21" xfId="1" applyFont="1" applyFill="1" applyBorder="1" applyAlignment="1" applyProtection="1">
      <alignment horizontal="center" vertical="center" wrapText="1"/>
    </xf>
    <xf numFmtId="0" fontId="9" fillId="5" borderId="18" xfId="1" applyFont="1" applyFill="1" applyBorder="1" applyAlignment="1" applyProtection="1">
      <alignment horizontal="center" vertical="center" wrapText="1"/>
    </xf>
    <xf numFmtId="0" fontId="9" fillId="5" borderId="21" xfId="1" applyFont="1" applyFill="1" applyBorder="1" applyAlignment="1" applyProtection="1">
      <alignment horizontal="center" vertical="center" wrapText="1"/>
    </xf>
    <xf numFmtId="0" fontId="9" fillId="5" borderId="20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left" vertical="center" wrapText="1"/>
    </xf>
    <xf numFmtId="0" fontId="6" fillId="2" borderId="16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left" vertical="center" wrapText="1"/>
    </xf>
    <xf numFmtId="0" fontId="6" fillId="0" borderId="16" xfId="1" applyFont="1" applyFill="1" applyBorder="1" applyAlignment="1" applyProtection="1">
      <alignment horizontal="left" vertical="center" wrapText="1"/>
    </xf>
    <xf numFmtId="1" fontId="6" fillId="2" borderId="15" xfId="1" applyNumberFormat="1" applyFont="1" applyFill="1" applyBorder="1" applyAlignment="1" applyProtection="1">
      <alignment horizontal="center" vertical="center"/>
      <protection locked="0"/>
    </xf>
    <xf numFmtId="1" fontId="6" fillId="2" borderId="16" xfId="1" applyNumberFormat="1" applyFont="1" applyFill="1" applyBorder="1" applyAlignment="1" applyProtection="1">
      <alignment horizontal="center" vertical="center"/>
      <protection locked="0"/>
    </xf>
    <xf numFmtId="1" fontId="6" fillId="2" borderId="17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left" wrapText="1"/>
    </xf>
    <xf numFmtId="0" fontId="6" fillId="0" borderId="16" xfId="1" applyFont="1" applyFill="1" applyBorder="1" applyAlignment="1" applyProtection="1">
      <alignment horizontal="left" wrapText="1"/>
    </xf>
    <xf numFmtId="0" fontId="6" fillId="2" borderId="15" xfId="1" applyFont="1" applyFill="1" applyBorder="1" applyAlignment="1" applyProtection="1">
      <alignment horizontal="center" vertical="center"/>
    </xf>
    <xf numFmtId="0" fontId="6" fillId="2" borderId="16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15" xfId="1" applyFont="1" applyFill="1" applyBorder="1" applyAlignment="1" applyProtection="1">
      <alignment vertical="center" wrapText="1"/>
    </xf>
    <xf numFmtId="0" fontId="6" fillId="0" borderId="16" xfId="1" applyFont="1" applyFill="1" applyBorder="1" applyAlignment="1" applyProtection="1">
      <alignment vertical="center" wrapText="1"/>
    </xf>
    <xf numFmtId="0" fontId="6" fillId="2" borderId="22" xfId="1" applyFont="1" applyFill="1" applyBorder="1" applyAlignment="1" applyProtection="1">
      <alignment horizontal="left" vertical="center" wrapText="1"/>
    </xf>
    <xf numFmtId="0" fontId="6" fillId="2" borderId="23" xfId="1" applyFont="1" applyFill="1" applyBorder="1" applyAlignment="1" applyProtection="1">
      <alignment horizontal="left" vertical="center" wrapText="1"/>
    </xf>
    <xf numFmtId="0" fontId="6" fillId="2" borderId="25" xfId="1" applyFont="1" applyFill="1" applyBorder="1" applyAlignment="1" applyProtection="1">
      <alignment horizontal="left" vertical="center" wrapText="1"/>
    </xf>
    <xf numFmtId="0" fontId="6" fillId="2" borderId="26" xfId="1" applyFont="1" applyFill="1" applyBorder="1" applyAlignment="1" applyProtection="1">
      <alignment horizontal="left" vertical="center" wrapText="1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165" fontId="6" fillId="2" borderId="15" xfId="1" applyNumberFormat="1" applyFont="1" applyFill="1" applyBorder="1" applyAlignment="1" applyProtection="1">
      <alignment horizontal="center" vertical="center"/>
      <protection locked="0"/>
    </xf>
    <xf numFmtId="165" fontId="6" fillId="2" borderId="16" xfId="1" applyNumberFormat="1" applyFont="1" applyFill="1" applyBorder="1" applyAlignment="1" applyProtection="1">
      <alignment horizontal="center" vertical="center"/>
      <protection locked="0"/>
    </xf>
    <xf numFmtId="165" fontId="6" fillId="2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left" vertical="center" wrapText="1"/>
    </xf>
    <xf numFmtId="0" fontId="6" fillId="0" borderId="28" xfId="1" applyFont="1" applyFill="1" applyBorder="1" applyAlignment="1" applyProtection="1">
      <alignment horizontal="left" vertical="center" wrapText="1"/>
    </xf>
    <xf numFmtId="0" fontId="16" fillId="0" borderId="28" xfId="1" applyFont="1" applyFill="1" applyBorder="1" applyAlignment="1" applyProtection="1">
      <alignment horizontal="center" vertical="center" wrapText="1"/>
    </xf>
    <xf numFmtId="165" fontId="3" fillId="0" borderId="27" xfId="1" applyNumberFormat="1" applyFont="1" applyBorder="1" applyAlignment="1" applyProtection="1">
      <alignment horizontal="center" vertical="center"/>
    </xf>
    <xf numFmtId="165" fontId="3" fillId="0" borderId="28" xfId="1" applyNumberFormat="1" applyFont="1" applyBorder="1" applyAlignment="1" applyProtection="1">
      <alignment horizontal="center" vertical="center"/>
    </xf>
    <xf numFmtId="165" fontId="3" fillId="0" borderId="29" xfId="1" applyNumberFormat="1" applyFont="1" applyBorder="1" applyAlignment="1" applyProtection="1">
      <alignment horizontal="center" vertical="center"/>
    </xf>
    <xf numFmtId="0" fontId="18" fillId="4" borderId="33" xfId="3" applyFont="1" applyFill="1" applyBorder="1" applyAlignment="1" applyProtection="1">
      <alignment horizontal="center" vertical="center"/>
    </xf>
    <xf numFmtId="0" fontId="2" fillId="0" borderId="34" xfId="1" applyFont="1" applyFill="1" applyBorder="1" applyProtection="1"/>
    <xf numFmtId="0" fontId="20" fillId="0" borderId="0" xfId="6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top"/>
    </xf>
    <xf numFmtId="0" fontId="17" fillId="0" borderId="2" xfId="5" applyFont="1" applyBorder="1" applyAlignment="1" applyProtection="1">
      <alignment horizontal="justify" vertical="center"/>
    </xf>
    <xf numFmtId="0" fontId="6" fillId="2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justify" vertical="top"/>
    </xf>
    <xf numFmtId="0" fontId="3" fillId="0" borderId="31" xfId="1" applyFont="1" applyFill="1" applyBorder="1" applyAlignment="1" applyProtection="1">
      <alignment horizontal="justify" vertical="top"/>
    </xf>
    <xf numFmtId="0" fontId="2" fillId="2" borderId="0" xfId="1" applyFont="1" applyFill="1" applyBorder="1" applyAlignment="1" applyProtection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</cellXfs>
  <cellStyles count="8">
    <cellStyle name="Normal" xfId="0" builtinId="0"/>
    <cellStyle name="Normal 2 10" xfId="5"/>
    <cellStyle name="Normal 2 10 2" xfId="4"/>
    <cellStyle name="Normal 2 3 3" xfId="3"/>
    <cellStyle name="Normal 2 4" xfId="1"/>
    <cellStyle name="Normal 3 2" xfId="2"/>
    <cellStyle name="Normal 5 6" xfId="7"/>
    <cellStyle name="Normal_Grad. Lim. Auto 1-4" xfId="6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3</xdr:col>
      <xdr:colOff>535518</xdr:colOff>
      <xdr:row>5</xdr:row>
      <xdr:rowOff>99900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2400"/>
          <a:ext cx="1926168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.florez\AppData\Roaming\Microsoft\Excel\Apiques%20sep%202021%20(version%201)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BC168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8. PDC M2"/>
      <sheetName val="9. W M2"/>
      <sheetName val="10. Limites M2"/>
      <sheetName val="11. Clasificación M2"/>
      <sheetName val="12. M.O. M2 "/>
      <sheetName val="13. W M3"/>
      <sheetName val="14. Limites M3"/>
      <sheetName val="15. Clasificación M3"/>
      <sheetName val="16. M.O. M3"/>
    </sheetNames>
    <sheetDataSet>
      <sheetData sheetId="0"/>
      <sheetData sheetId="1">
        <row r="10">
          <cell r="AB10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 refreshError="1"/>
      <sheetData sheetId="15" refreshError="1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 refreshError="1"/>
      <sheetData sheetId="17" refreshError="1"/>
      <sheetData sheetId="18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40"/>
  <sheetViews>
    <sheetView showGridLines="0" tabSelected="1" view="pageBreakPreview" zoomScaleSheetLayoutView="100" workbookViewId="0">
      <selection activeCell="E1" sqref="A1:L6"/>
    </sheetView>
  </sheetViews>
  <sheetFormatPr baseColWidth="10" defaultColWidth="9.140625" defaultRowHeight="12.75" x14ac:dyDescent="0.2"/>
  <cols>
    <col min="1" max="1" width="3.5703125" style="89" customWidth="1"/>
    <col min="2" max="7" width="9.140625" style="89" customWidth="1"/>
    <col min="8" max="11" width="7.7109375" style="89" customWidth="1"/>
    <col min="12" max="12" width="3.5703125" style="89" customWidth="1"/>
    <col min="13" max="13" width="3.5703125" style="89" hidden="1" customWidth="1"/>
    <col min="14" max="14" width="0" style="89" hidden="1" customWidth="1"/>
    <col min="15" max="15" width="10.42578125" style="89" hidden="1" customWidth="1"/>
    <col min="16" max="16" width="11.7109375" style="89" hidden="1" customWidth="1"/>
    <col min="17" max="17" width="11.28515625" style="89" hidden="1" customWidth="1"/>
    <col min="18" max="18" width="13.85546875" style="89" hidden="1" customWidth="1"/>
    <col min="19" max="19" width="12.5703125" style="89" hidden="1" customWidth="1"/>
    <col min="20" max="22" width="9.140625" style="89" hidden="1" customWidth="1"/>
    <col min="23" max="23" width="15.7109375" style="89" hidden="1" customWidth="1"/>
    <col min="24" max="30" width="9.140625" style="89" customWidth="1"/>
    <col min="31" max="258" width="9.140625" style="89"/>
    <col min="259" max="259" width="5.7109375" style="89" customWidth="1"/>
    <col min="260" max="260" width="9.7109375" style="89" customWidth="1"/>
    <col min="261" max="269" width="8.7109375" style="89" customWidth="1"/>
    <col min="270" max="270" width="9.140625" style="89"/>
    <col min="271" max="275" width="10.42578125" style="89" customWidth="1"/>
    <col min="276" max="514" width="9.140625" style="89"/>
    <col min="515" max="515" width="5.7109375" style="89" customWidth="1"/>
    <col min="516" max="516" width="9.7109375" style="89" customWidth="1"/>
    <col min="517" max="525" width="8.7109375" style="89" customWidth="1"/>
    <col min="526" max="526" width="9.140625" style="89"/>
    <col min="527" max="531" width="10.42578125" style="89" customWidth="1"/>
    <col min="532" max="770" width="9.140625" style="89"/>
    <col min="771" max="771" width="5.7109375" style="89" customWidth="1"/>
    <col min="772" max="772" width="9.7109375" style="89" customWidth="1"/>
    <col min="773" max="781" width="8.7109375" style="89" customWidth="1"/>
    <col min="782" max="782" width="9.140625" style="89"/>
    <col min="783" max="787" width="10.42578125" style="89" customWidth="1"/>
    <col min="788" max="1026" width="9.140625" style="89"/>
    <col min="1027" max="1027" width="5.7109375" style="89" customWidth="1"/>
    <col min="1028" max="1028" width="9.7109375" style="89" customWidth="1"/>
    <col min="1029" max="1037" width="8.7109375" style="89" customWidth="1"/>
    <col min="1038" max="1038" width="9.140625" style="89"/>
    <col min="1039" max="1043" width="10.42578125" style="89" customWidth="1"/>
    <col min="1044" max="1282" width="9.140625" style="89"/>
    <col min="1283" max="1283" width="5.7109375" style="89" customWidth="1"/>
    <col min="1284" max="1284" width="9.7109375" style="89" customWidth="1"/>
    <col min="1285" max="1293" width="8.7109375" style="89" customWidth="1"/>
    <col min="1294" max="1294" width="9.140625" style="89"/>
    <col min="1295" max="1299" width="10.42578125" style="89" customWidth="1"/>
    <col min="1300" max="1538" width="9.140625" style="89"/>
    <col min="1539" max="1539" width="5.7109375" style="89" customWidth="1"/>
    <col min="1540" max="1540" width="9.7109375" style="89" customWidth="1"/>
    <col min="1541" max="1549" width="8.7109375" style="89" customWidth="1"/>
    <col min="1550" max="1550" width="9.140625" style="89"/>
    <col min="1551" max="1555" width="10.42578125" style="89" customWidth="1"/>
    <col min="1556" max="1794" width="9.140625" style="89"/>
    <col min="1795" max="1795" width="5.7109375" style="89" customWidth="1"/>
    <col min="1796" max="1796" width="9.7109375" style="89" customWidth="1"/>
    <col min="1797" max="1805" width="8.7109375" style="89" customWidth="1"/>
    <col min="1806" max="1806" width="9.140625" style="89"/>
    <col min="1807" max="1811" width="10.42578125" style="89" customWidth="1"/>
    <col min="1812" max="2050" width="9.140625" style="89"/>
    <col min="2051" max="2051" width="5.7109375" style="89" customWidth="1"/>
    <col min="2052" max="2052" width="9.7109375" style="89" customWidth="1"/>
    <col min="2053" max="2061" width="8.7109375" style="89" customWidth="1"/>
    <col min="2062" max="2062" width="9.140625" style="89"/>
    <col min="2063" max="2067" width="10.42578125" style="89" customWidth="1"/>
    <col min="2068" max="2306" width="9.140625" style="89"/>
    <col min="2307" max="2307" width="5.7109375" style="89" customWidth="1"/>
    <col min="2308" max="2308" width="9.7109375" style="89" customWidth="1"/>
    <col min="2309" max="2317" width="8.7109375" style="89" customWidth="1"/>
    <col min="2318" max="2318" width="9.140625" style="89"/>
    <col min="2319" max="2323" width="10.42578125" style="89" customWidth="1"/>
    <col min="2324" max="2562" width="9.140625" style="89"/>
    <col min="2563" max="2563" width="5.7109375" style="89" customWidth="1"/>
    <col min="2564" max="2564" width="9.7109375" style="89" customWidth="1"/>
    <col min="2565" max="2573" width="8.7109375" style="89" customWidth="1"/>
    <col min="2574" max="2574" width="9.140625" style="89"/>
    <col min="2575" max="2579" width="10.42578125" style="89" customWidth="1"/>
    <col min="2580" max="2818" width="9.140625" style="89"/>
    <col min="2819" max="2819" width="5.7109375" style="89" customWidth="1"/>
    <col min="2820" max="2820" width="9.7109375" style="89" customWidth="1"/>
    <col min="2821" max="2829" width="8.7109375" style="89" customWidth="1"/>
    <col min="2830" max="2830" width="9.140625" style="89"/>
    <col min="2831" max="2835" width="10.42578125" style="89" customWidth="1"/>
    <col min="2836" max="3074" width="9.140625" style="89"/>
    <col min="3075" max="3075" width="5.7109375" style="89" customWidth="1"/>
    <col min="3076" max="3076" width="9.7109375" style="89" customWidth="1"/>
    <col min="3077" max="3085" width="8.7109375" style="89" customWidth="1"/>
    <col min="3086" max="3086" width="9.140625" style="89"/>
    <col min="3087" max="3091" width="10.42578125" style="89" customWidth="1"/>
    <col min="3092" max="3330" width="9.140625" style="89"/>
    <col min="3331" max="3331" width="5.7109375" style="89" customWidth="1"/>
    <col min="3332" max="3332" width="9.7109375" style="89" customWidth="1"/>
    <col min="3333" max="3341" width="8.7109375" style="89" customWidth="1"/>
    <col min="3342" max="3342" width="9.140625" style="89"/>
    <col min="3343" max="3347" width="10.42578125" style="89" customWidth="1"/>
    <col min="3348" max="3586" width="9.140625" style="89"/>
    <col min="3587" max="3587" width="5.7109375" style="89" customWidth="1"/>
    <col min="3588" max="3588" width="9.7109375" style="89" customWidth="1"/>
    <col min="3589" max="3597" width="8.7109375" style="89" customWidth="1"/>
    <col min="3598" max="3598" width="9.140625" style="89"/>
    <col min="3599" max="3603" width="10.42578125" style="89" customWidth="1"/>
    <col min="3604" max="3842" width="9.140625" style="89"/>
    <col min="3843" max="3843" width="5.7109375" style="89" customWidth="1"/>
    <col min="3844" max="3844" width="9.7109375" style="89" customWidth="1"/>
    <col min="3845" max="3853" width="8.7109375" style="89" customWidth="1"/>
    <col min="3854" max="3854" width="9.140625" style="89"/>
    <col min="3855" max="3859" width="10.42578125" style="89" customWidth="1"/>
    <col min="3860" max="4098" width="9.140625" style="89"/>
    <col min="4099" max="4099" width="5.7109375" style="89" customWidth="1"/>
    <col min="4100" max="4100" width="9.7109375" style="89" customWidth="1"/>
    <col min="4101" max="4109" width="8.7109375" style="89" customWidth="1"/>
    <col min="4110" max="4110" width="9.140625" style="89"/>
    <col min="4111" max="4115" width="10.42578125" style="89" customWidth="1"/>
    <col min="4116" max="4354" width="9.140625" style="89"/>
    <col min="4355" max="4355" width="5.7109375" style="89" customWidth="1"/>
    <col min="4356" max="4356" width="9.7109375" style="89" customWidth="1"/>
    <col min="4357" max="4365" width="8.7109375" style="89" customWidth="1"/>
    <col min="4366" max="4366" width="9.140625" style="89"/>
    <col min="4367" max="4371" width="10.42578125" style="89" customWidth="1"/>
    <col min="4372" max="4610" width="9.140625" style="89"/>
    <col min="4611" max="4611" width="5.7109375" style="89" customWidth="1"/>
    <col min="4612" max="4612" width="9.7109375" style="89" customWidth="1"/>
    <col min="4613" max="4621" width="8.7109375" style="89" customWidth="1"/>
    <col min="4622" max="4622" width="9.140625" style="89"/>
    <col min="4623" max="4627" width="10.42578125" style="89" customWidth="1"/>
    <col min="4628" max="4866" width="9.140625" style="89"/>
    <col min="4867" max="4867" width="5.7109375" style="89" customWidth="1"/>
    <col min="4868" max="4868" width="9.7109375" style="89" customWidth="1"/>
    <col min="4869" max="4877" width="8.7109375" style="89" customWidth="1"/>
    <col min="4878" max="4878" width="9.140625" style="89"/>
    <col min="4879" max="4883" width="10.42578125" style="89" customWidth="1"/>
    <col min="4884" max="5122" width="9.140625" style="89"/>
    <col min="5123" max="5123" width="5.7109375" style="89" customWidth="1"/>
    <col min="5124" max="5124" width="9.7109375" style="89" customWidth="1"/>
    <col min="5125" max="5133" width="8.7109375" style="89" customWidth="1"/>
    <col min="5134" max="5134" width="9.140625" style="89"/>
    <col min="5135" max="5139" width="10.42578125" style="89" customWidth="1"/>
    <col min="5140" max="5378" width="9.140625" style="89"/>
    <col min="5379" max="5379" width="5.7109375" style="89" customWidth="1"/>
    <col min="5380" max="5380" width="9.7109375" style="89" customWidth="1"/>
    <col min="5381" max="5389" width="8.7109375" style="89" customWidth="1"/>
    <col min="5390" max="5390" width="9.140625" style="89"/>
    <col min="5391" max="5395" width="10.42578125" style="89" customWidth="1"/>
    <col min="5396" max="5634" width="9.140625" style="89"/>
    <col min="5635" max="5635" width="5.7109375" style="89" customWidth="1"/>
    <col min="5636" max="5636" width="9.7109375" style="89" customWidth="1"/>
    <col min="5637" max="5645" width="8.7109375" style="89" customWidth="1"/>
    <col min="5646" max="5646" width="9.140625" style="89"/>
    <col min="5647" max="5651" width="10.42578125" style="89" customWidth="1"/>
    <col min="5652" max="5890" width="9.140625" style="89"/>
    <col min="5891" max="5891" width="5.7109375" style="89" customWidth="1"/>
    <col min="5892" max="5892" width="9.7109375" style="89" customWidth="1"/>
    <col min="5893" max="5901" width="8.7109375" style="89" customWidth="1"/>
    <col min="5902" max="5902" width="9.140625" style="89"/>
    <col min="5903" max="5907" width="10.42578125" style="89" customWidth="1"/>
    <col min="5908" max="6146" width="9.140625" style="89"/>
    <col min="6147" max="6147" width="5.7109375" style="89" customWidth="1"/>
    <col min="6148" max="6148" width="9.7109375" style="89" customWidth="1"/>
    <col min="6149" max="6157" width="8.7109375" style="89" customWidth="1"/>
    <col min="6158" max="6158" width="9.140625" style="89"/>
    <col min="6159" max="6163" width="10.42578125" style="89" customWidth="1"/>
    <col min="6164" max="6402" width="9.140625" style="89"/>
    <col min="6403" max="6403" width="5.7109375" style="89" customWidth="1"/>
    <col min="6404" max="6404" width="9.7109375" style="89" customWidth="1"/>
    <col min="6405" max="6413" width="8.7109375" style="89" customWidth="1"/>
    <col min="6414" max="6414" width="9.140625" style="89"/>
    <col min="6415" max="6419" width="10.42578125" style="89" customWidth="1"/>
    <col min="6420" max="6658" width="9.140625" style="89"/>
    <col min="6659" max="6659" width="5.7109375" style="89" customWidth="1"/>
    <col min="6660" max="6660" width="9.7109375" style="89" customWidth="1"/>
    <col min="6661" max="6669" width="8.7109375" style="89" customWidth="1"/>
    <col min="6670" max="6670" width="9.140625" style="89"/>
    <col min="6671" max="6675" width="10.42578125" style="89" customWidth="1"/>
    <col min="6676" max="6914" width="9.140625" style="89"/>
    <col min="6915" max="6915" width="5.7109375" style="89" customWidth="1"/>
    <col min="6916" max="6916" width="9.7109375" style="89" customWidth="1"/>
    <col min="6917" max="6925" width="8.7109375" style="89" customWidth="1"/>
    <col min="6926" max="6926" width="9.140625" style="89"/>
    <col min="6927" max="6931" width="10.42578125" style="89" customWidth="1"/>
    <col min="6932" max="7170" width="9.140625" style="89"/>
    <col min="7171" max="7171" width="5.7109375" style="89" customWidth="1"/>
    <col min="7172" max="7172" width="9.7109375" style="89" customWidth="1"/>
    <col min="7173" max="7181" width="8.7109375" style="89" customWidth="1"/>
    <col min="7182" max="7182" width="9.140625" style="89"/>
    <col min="7183" max="7187" width="10.42578125" style="89" customWidth="1"/>
    <col min="7188" max="7426" width="9.140625" style="89"/>
    <col min="7427" max="7427" width="5.7109375" style="89" customWidth="1"/>
    <col min="7428" max="7428" width="9.7109375" style="89" customWidth="1"/>
    <col min="7429" max="7437" width="8.7109375" style="89" customWidth="1"/>
    <col min="7438" max="7438" width="9.140625" style="89"/>
    <col min="7439" max="7443" width="10.42578125" style="89" customWidth="1"/>
    <col min="7444" max="7682" width="9.140625" style="89"/>
    <col min="7683" max="7683" width="5.7109375" style="89" customWidth="1"/>
    <col min="7684" max="7684" width="9.7109375" style="89" customWidth="1"/>
    <col min="7685" max="7693" width="8.7109375" style="89" customWidth="1"/>
    <col min="7694" max="7694" width="9.140625" style="89"/>
    <col min="7695" max="7699" width="10.42578125" style="89" customWidth="1"/>
    <col min="7700" max="7938" width="9.140625" style="89"/>
    <col min="7939" max="7939" width="5.7109375" style="89" customWidth="1"/>
    <col min="7940" max="7940" width="9.7109375" style="89" customWidth="1"/>
    <col min="7941" max="7949" width="8.7109375" style="89" customWidth="1"/>
    <col min="7950" max="7950" width="9.140625" style="89"/>
    <col min="7951" max="7955" width="10.42578125" style="89" customWidth="1"/>
    <col min="7956" max="8194" width="9.140625" style="89"/>
    <col min="8195" max="8195" width="5.7109375" style="89" customWidth="1"/>
    <col min="8196" max="8196" width="9.7109375" style="89" customWidth="1"/>
    <col min="8197" max="8205" width="8.7109375" style="89" customWidth="1"/>
    <col min="8206" max="8206" width="9.140625" style="89"/>
    <col min="8207" max="8211" width="10.42578125" style="89" customWidth="1"/>
    <col min="8212" max="8450" width="9.140625" style="89"/>
    <col min="8451" max="8451" width="5.7109375" style="89" customWidth="1"/>
    <col min="8452" max="8452" width="9.7109375" style="89" customWidth="1"/>
    <col min="8453" max="8461" width="8.7109375" style="89" customWidth="1"/>
    <col min="8462" max="8462" width="9.140625" style="89"/>
    <col min="8463" max="8467" width="10.42578125" style="89" customWidth="1"/>
    <col min="8468" max="8706" width="9.140625" style="89"/>
    <col min="8707" max="8707" width="5.7109375" style="89" customWidth="1"/>
    <col min="8708" max="8708" width="9.7109375" style="89" customWidth="1"/>
    <col min="8709" max="8717" width="8.7109375" style="89" customWidth="1"/>
    <col min="8718" max="8718" width="9.140625" style="89"/>
    <col min="8719" max="8723" width="10.42578125" style="89" customWidth="1"/>
    <col min="8724" max="8962" width="9.140625" style="89"/>
    <col min="8963" max="8963" width="5.7109375" style="89" customWidth="1"/>
    <col min="8964" max="8964" width="9.7109375" style="89" customWidth="1"/>
    <col min="8965" max="8973" width="8.7109375" style="89" customWidth="1"/>
    <col min="8974" max="8974" width="9.140625" style="89"/>
    <col min="8975" max="8979" width="10.42578125" style="89" customWidth="1"/>
    <col min="8980" max="9218" width="9.140625" style="89"/>
    <col min="9219" max="9219" width="5.7109375" style="89" customWidth="1"/>
    <col min="9220" max="9220" width="9.7109375" style="89" customWidth="1"/>
    <col min="9221" max="9229" width="8.7109375" style="89" customWidth="1"/>
    <col min="9230" max="9230" width="9.140625" style="89"/>
    <col min="9231" max="9235" width="10.42578125" style="89" customWidth="1"/>
    <col min="9236" max="9474" width="9.140625" style="89"/>
    <col min="9475" max="9475" width="5.7109375" style="89" customWidth="1"/>
    <col min="9476" max="9476" width="9.7109375" style="89" customWidth="1"/>
    <col min="9477" max="9485" width="8.7109375" style="89" customWidth="1"/>
    <col min="9486" max="9486" width="9.140625" style="89"/>
    <col min="9487" max="9491" width="10.42578125" style="89" customWidth="1"/>
    <col min="9492" max="9730" width="9.140625" style="89"/>
    <col min="9731" max="9731" width="5.7109375" style="89" customWidth="1"/>
    <col min="9732" max="9732" width="9.7109375" style="89" customWidth="1"/>
    <col min="9733" max="9741" width="8.7109375" style="89" customWidth="1"/>
    <col min="9742" max="9742" width="9.140625" style="89"/>
    <col min="9743" max="9747" width="10.42578125" style="89" customWidth="1"/>
    <col min="9748" max="9986" width="9.140625" style="89"/>
    <col min="9987" max="9987" width="5.7109375" style="89" customWidth="1"/>
    <col min="9988" max="9988" width="9.7109375" style="89" customWidth="1"/>
    <col min="9989" max="9997" width="8.7109375" style="89" customWidth="1"/>
    <col min="9998" max="9998" width="9.140625" style="89"/>
    <col min="9999" max="10003" width="10.42578125" style="89" customWidth="1"/>
    <col min="10004" max="10242" width="9.140625" style="89"/>
    <col min="10243" max="10243" width="5.7109375" style="89" customWidth="1"/>
    <col min="10244" max="10244" width="9.7109375" style="89" customWidth="1"/>
    <col min="10245" max="10253" width="8.7109375" style="89" customWidth="1"/>
    <col min="10254" max="10254" width="9.140625" style="89"/>
    <col min="10255" max="10259" width="10.42578125" style="89" customWidth="1"/>
    <col min="10260" max="10498" width="9.140625" style="89"/>
    <col min="10499" max="10499" width="5.7109375" style="89" customWidth="1"/>
    <col min="10500" max="10500" width="9.7109375" style="89" customWidth="1"/>
    <col min="10501" max="10509" width="8.7109375" style="89" customWidth="1"/>
    <col min="10510" max="10510" width="9.140625" style="89"/>
    <col min="10511" max="10515" width="10.42578125" style="89" customWidth="1"/>
    <col min="10516" max="10754" width="9.140625" style="89"/>
    <col min="10755" max="10755" width="5.7109375" style="89" customWidth="1"/>
    <col min="10756" max="10756" width="9.7109375" style="89" customWidth="1"/>
    <col min="10757" max="10765" width="8.7109375" style="89" customWidth="1"/>
    <col min="10766" max="10766" width="9.140625" style="89"/>
    <col min="10767" max="10771" width="10.42578125" style="89" customWidth="1"/>
    <col min="10772" max="11010" width="9.140625" style="89"/>
    <col min="11011" max="11011" width="5.7109375" style="89" customWidth="1"/>
    <col min="11012" max="11012" width="9.7109375" style="89" customWidth="1"/>
    <col min="11013" max="11021" width="8.7109375" style="89" customWidth="1"/>
    <col min="11022" max="11022" width="9.140625" style="89"/>
    <col min="11023" max="11027" width="10.42578125" style="89" customWidth="1"/>
    <col min="11028" max="11266" width="9.140625" style="89"/>
    <col min="11267" max="11267" width="5.7109375" style="89" customWidth="1"/>
    <col min="11268" max="11268" width="9.7109375" style="89" customWidth="1"/>
    <col min="11269" max="11277" width="8.7109375" style="89" customWidth="1"/>
    <col min="11278" max="11278" width="9.140625" style="89"/>
    <col min="11279" max="11283" width="10.42578125" style="89" customWidth="1"/>
    <col min="11284" max="11522" width="9.140625" style="89"/>
    <col min="11523" max="11523" width="5.7109375" style="89" customWidth="1"/>
    <col min="11524" max="11524" width="9.7109375" style="89" customWidth="1"/>
    <col min="11525" max="11533" width="8.7109375" style="89" customWidth="1"/>
    <col min="11534" max="11534" width="9.140625" style="89"/>
    <col min="11535" max="11539" width="10.42578125" style="89" customWidth="1"/>
    <col min="11540" max="11778" width="9.140625" style="89"/>
    <col min="11779" max="11779" width="5.7109375" style="89" customWidth="1"/>
    <col min="11780" max="11780" width="9.7109375" style="89" customWidth="1"/>
    <col min="11781" max="11789" width="8.7109375" style="89" customWidth="1"/>
    <col min="11790" max="11790" width="9.140625" style="89"/>
    <col min="11791" max="11795" width="10.42578125" style="89" customWidth="1"/>
    <col min="11796" max="12034" width="9.140625" style="89"/>
    <col min="12035" max="12035" width="5.7109375" style="89" customWidth="1"/>
    <col min="12036" max="12036" width="9.7109375" style="89" customWidth="1"/>
    <col min="12037" max="12045" width="8.7109375" style="89" customWidth="1"/>
    <col min="12046" max="12046" width="9.140625" style="89"/>
    <col min="12047" max="12051" width="10.42578125" style="89" customWidth="1"/>
    <col min="12052" max="12290" width="9.140625" style="89"/>
    <col min="12291" max="12291" width="5.7109375" style="89" customWidth="1"/>
    <col min="12292" max="12292" width="9.7109375" style="89" customWidth="1"/>
    <col min="12293" max="12301" width="8.7109375" style="89" customWidth="1"/>
    <col min="12302" max="12302" width="9.140625" style="89"/>
    <col min="12303" max="12307" width="10.42578125" style="89" customWidth="1"/>
    <col min="12308" max="12546" width="9.140625" style="89"/>
    <col min="12547" max="12547" width="5.7109375" style="89" customWidth="1"/>
    <col min="12548" max="12548" width="9.7109375" style="89" customWidth="1"/>
    <col min="12549" max="12557" width="8.7109375" style="89" customWidth="1"/>
    <col min="12558" max="12558" width="9.140625" style="89"/>
    <col min="12559" max="12563" width="10.42578125" style="89" customWidth="1"/>
    <col min="12564" max="12802" width="9.140625" style="89"/>
    <col min="12803" max="12803" width="5.7109375" style="89" customWidth="1"/>
    <col min="12804" max="12804" width="9.7109375" style="89" customWidth="1"/>
    <col min="12805" max="12813" width="8.7109375" style="89" customWidth="1"/>
    <col min="12814" max="12814" width="9.140625" style="89"/>
    <col min="12815" max="12819" width="10.42578125" style="89" customWidth="1"/>
    <col min="12820" max="13058" width="9.140625" style="89"/>
    <col min="13059" max="13059" width="5.7109375" style="89" customWidth="1"/>
    <col min="13060" max="13060" width="9.7109375" style="89" customWidth="1"/>
    <col min="13061" max="13069" width="8.7109375" style="89" customWidth="1"/>
    <col min="13070" max="13070" width="9.140625" style="89"/>
    <col min="13071" max="13075" width="10.42578125" style="89" customWidth="1"/>
    <col min="13076" max="13314" width="9.140625" style="89"/>
    <col min="13315" max="13315" width="5.7109375" style="89" customWidth="1"/>
    <col min="13316" max="13316" width="9.7109375" style="89" customWidth="1"/>
    <col min="13317" max="13325" width="8.7109375" style="89" customWidth="1"/>
    <col min="13326" max="13326" width="9.140625" style="89"/>
    <col min="13327" max="13331" width="10.42578125" style="89" customWidth="1"/>
    <col min="13332" max="13570" width="9.140625" style="89"/>
    <col min="13571" max="13571" width="5.7109375" style="89" customWidth="1"/>
    <col min="13572" max="13572" width="9.7109375" style="89" customWidth="1"/>
    <col min="13573" max="13581" width="8.7109375" style="89" customWidth="1"/>
    <col min="13582" max="13582" width="9.140625" style="89"/>
    <col min="13583" max="13587" width="10.42578125" style="89" customWidth="1"/>
    <col min="13588" max="13826" width="9.140625" style="89"/>
    <col min="13827" max="13827" width="5.7109375" style="89" customWidth="1"/>
    <col min="13828" max="13828" width="9.7109375" style="89" customWidth="1"/>
    <col min="13829" max="13837" width="8.7109375" style="89" customWidth="1"/>
    <col min="13838" max="13838" width="9.140625" style="89"/>
    <col min="13839" max="13843" width="10.42578125" style="89" customWidth="1"/>
    <col min="13844" max="14082" width="9.140625" style="89"/>
    <col min="14083" max="14083" width="5.7109375" style="89" customWidth="1"/>
    <col min="14084" max="14084" width="9.7109375" style="89" customWidth="1"/>
    <col min="14085" max="14093" width="8.7109375" style="89" customWidth="1"/>
    <col min="14094" max="14094" width="9.140625" style="89"/>
    <col min="14095" max="14099" width="10.42578125" style="89" customWidth="1"/>
    <col min="14100" max="14338" width="9.140625" style="89"/>
    <col min="14339" max="14339" width="5.7109375" style="89" customWidth="1"/>
    <col min="14340" max="14340" width="9.7109375" style="89" customWidth="1"/>
    <col min="14341" max="14349" width="8.7109375" style="89" customWidth="1"/>
    <col min="14350" max="14350" width="9.140625" style="89"/>
    <col min="14351" max="14355" width="10.42578125" style="89" customWidth="1"/>
    <col min="14356" max="14594" width="9.140625" style="89"/>
    <col min="14595" max="14595" width="5.7109375" style="89" customWidth="1"/>
    <col min="14596" max="14596" width="9.7109375" style="89" customWidth="1"/>
    <col min="14597" max="14605" width="8.7109375" style="89" customWidth="1"/>
    <col min="14606" max="14606" width="9.140625" style="89"/>
    <col min="14607" max="14611" width="10.42578125" style="89" customWidth="1"/>
    <col min="14612" max="14850" width="9.140625" style="89"/>
    <col min="14851" max="14851" width="5.7109375" style="89" customWidth="1"/>
    <col min="14852" max="14852" width="9.7109375" style="89" customWidth="1"/>
    <col min="14853" max="14861" width="8.7109375" style="89" customWidth="1"/>
    <col min="14862" max="14862" width="9.140625" style="89"/>
    <col min="14863" max="14867" width="10.42578125" style="89" customWidth="1"/>
    <col min="14868" max="15106" width="9.140625" style="89"/>
    <col min="15107" max="15107" width="5.7109375" style="89" customWidth="1"/>
    <col min="15108" max="15108" width="9.7109375" style="89" customWidth="1"/>
    <col min="15109" max="15117" width="8.7109375" style="89" customWidth="1"/>
    <col min="15118" max="15118" width="9.140625" style="89"/>
    <col min="15119" max="15123" width="10.42578125" style="89" customWidth="1"/>
    <col min="15124" max="15362" width="9.140625" style="89"/>
    <col min="15363" max="15363" width="5.7109375" style="89" customWidth="1"/>
    <col min="15364" max="15364" width="9.7109375" style="89" customWidth="1"/>
    <col min="15365" max="15373" width="8.7109375" style="89" customWidth="1"/>
    <col min="15374" max="15374" width="9.140625" style="89"/>
    <col min="15375" max="15379" width="10.42578125" style="89" customWidth="1"/>
    <col min="15380" max="15618" width="9.140625" style="89"/>
    <col min="15619" max="15619" width="5.7109375" style="89" customWidth="1"/>
    <col min="15620" max="15620" width="9.7109375" style="89" customWidth="1"/>
    <col min="15621" max="15629" width="8.7109375" style="89" customWidth="1"/>
    <col min="15630" max="15630" width="9.140625" style="89"/>
    <col min="15631" max="15635" width="10.42578125" style="89" customWidth="1"/>
    <col min="15636" max="15874" width="9.140625" style="89"/>
    <col min="15875" max="15875" width="5.7109375" style="89" customWidth="1"/>
    <col min="15876" max="15876" width="9.7109375" style="89" customWidth="1"/>
    <col min="15877" max="15885" width="8.7109375" style="89" customWidth="1"/>
    <col min="15886" max="15886" width="9.140625" style="89"/>
    <col min="15887" max="15891" width="10.42578125" style="89" customWidth="1"/>
    <col min="15892" max="16130" width="9.140625" style="89"/>
    <col min="16131" max="16131" width="5.7109375" style="89" customWidth="1"/>
    <col min="16132" max="16132" width="9.7109375" style="89" customWidth="1"/>
    <col min="16133" max="16141" width="8.7109375" style="89" customWidth="1"/>
    <col min="16142" max="16142" width="9.140625" style="89"/>
    <col min="16143" max="16147" width="10.42578125" style="89" customWidth="1"/>
    <col min="16148" max="16384" width="9.140625" style="89"/>
  </cols>
  <sheetData>
    <row r="1" spans="1:25" s="2" customFormat="1" ht="15" customHeight="1" x14ac:dyDescent="0.2">
      <c r="A1" s="97"/>
      <c r="B1" s="98"/>
      <c r="C1" s="98"/>
      <c r="D1" s="99"/>
      <c r="E1" s="106" t="s">
        <v>74</v>
      </c>
      <c r="F1" s="107"/>
      <c r="G1" s="107"/>
      <c r="H1" s="107"/>
      <c r="I1" s="107"/>
      <c r="J1" s="107"/>
      <c r="K1" s="107"/>
      <c r="L1" s="108"/>
      <c r="M1" s="1"/>
    </row>
    <row r="2" spans="1:25" s="2" customFormat="1" ht="15" customHeight="1" x14ac:dyDescent="0.2">
      <c r="A2" s="100"/>
      <c r="B2" s="101"/>
      <c r="C2" s="101"/>
      <c r="D2" s="102"/>
      <c r="E2" s="109"/>
      <c r="F2" s="110"/>
      <c r="G2" s="110"/>
      <c r="H2" s="110"/>
      <c r="I2" s="110"/>
      <c r="J2" s="110"/>
      <c r="K2" s="110"/>
      <c r="L2" s="111"/>
      <c r="M2" s="1"/>
    </row>
    <row r="3" spans="1:25" s="2" customFormat="1" ht="15" customHeight="1" x14ac:dyDescent="0.2">
      <c r="A3" s="100"/>
      <c r="B3" s="101"/>
      <c r="C3" s="101"/>
      <c r="D3" s="102"/>
      <c r="E3" s="109"/>
      <c r="F3" s="110"/>
      <c r="G3" s="110"/>
      <c r="H3" s="110"/>
      <c r="I3" s="110"/>
      <c r="J3" s="110"/>
      <c r="K3" s="110"/>
      <c r="L3" s="111"/>
      <c r="M3" s="1"/>
    </row>
    <row r="4" spans="1:25" s="2" customFormat="1" ht="15" customHeight="1" x14ac:dyDescent="0.2">
      <c r="A4" s="100"/>
      <c r="B4" s="101"/>
      <c r="C4" s="101"/>
      <c r="D4" s="102"/>
      <c r="E4" s="112"/>
      <c r="F4" s="113"/>
      <c r="G4" s="113"/>
      <c r="H4" s="113"/>
      <c r="I4" s="113"/>
      <c r="J4" s="113"/>
      <c r="K4" s="113"/>
      <c r="L4" s="114"/>
      <c r="M4" s="1"/>
    </row>
    <row r="5" spans="1:25" s="2" customFormat="1" ht="15" customHeight="1" x14ac:dyDescent="0.2">
      <c r="A5" s="100"/>
      <c r="B5" s="101"/>
      <c r="C5" s="101"/>
      <c r="D5" s="102"/>
      <c r="E5" s="115" t="s">
        <v>0</v>
      </c>
      <c r="F5" s="116"/>
      <c r="G5" s="116"/>
      <c r="H5" s="116"/>
      <c r="I5" s="117"/>
      <c r="J5" s="115" t="s">
        <v>75</v>
      </c>
      <c r="K5" s="116"/>
      <c r="L5" s="117"/>
      <c r="M5" s="3"/>
    </row>
    <row r="6" spans="1:25" s="5" customFormat="1" ht="15" customHeight="1" x14ac:dyDescent="0.2">
      <c r="A6" s="103"/>
      <c r="B6" s="104"/>
      <c r="C6" s="104"/>
      <c r="D6" s="105"/>
      <c r="E6" s="115" t="s">
        <v>76</v>
      </c>
      <c r="F6" s="116"/>
      <c r="G6" s="116"/>
      <c r="H6" s="116"/>
      <c r="I6" s="116"/>
      <c r="J6" s="116"/>
      <c r="K6" s="116"/>
      <c r="L6" s="117"/>
      <c r="M6" s="3"/>
      <c r="N6" s="4"/>
    </row>
    <row r="7" spans="1:25" s="5" customFormat="1" ht="15" customHeight="1" x14ac:dyDescent="0.2">
      <c r="A7" s="6"/>
      <c r="B7" s="7"/>
      <c r="C7" s="7"/>
      <c r="D7" s="8"/>
      <c r="E7" s="8"/>
      <c r="F7" s="8"/>
      <c r="G7" s="8"/>
      <c r="H7" s="9"/>
      <c r="I7" s="9"/>
      <c r="J7" s="10"/>
      <c r="K7" s="10"/>
      <c r="L7" s="11"/>
      <c r="M7" s="95" t="s">
        <v>1</v>
      </c>
      <c r="N7" s="96"/>
    </row>
    <row r="8" spans="1:25" s="5" customFormat="1" ht="15" customHeight="1" x14ac:dyDescent="0.2">
      <c r="A8" s="12"/>
      <c r="B8" s="13"/>
      <c r="C8" s="13"/>
      <c r="D8" s="14"/>
      <c r="E8" s="14"/>
      <c r="F8" s="14"/>
      <c r="G8" s="15" t="s">
        <v>2</v>
      </c>
      <c r="H8" s="126"/>
      <c r="I8" s="126"/>
      <c r="J8" s="126"/>
      <c r="K8" s="126"/>
      <c r="L8" s="16"/>
      <c r="M8" s="127" t="s">
        <v>3</v>
      </c>
      <c r="N8" s="128"/>
    </row>
    <row r="9" spans="1:25" s="5" customFormat="1" ht="15" customHeight="1" x14ac:dyDescent="0.2">
      <c r="A9" s="17"/>
      <c r="B9" s="18"/>
      <c r="C9" s="18"/>
      <c r="D9" s="19"/>
      <c r="E9" s="19"/>
      <c r="F9" s="19"/>
      <c r="G9" s="19"/>
      <c r="H9" s="18"/>
      <c r="I9" s="129" t="str">
        <f>IF(H8="",M12,CONCATENATE(M8," ",M9," ",M10," ", M11))</f>
        <v>Pagina xx de xx</v>
      </c>
      <c r="J9" s="129"/>
      <c r="K9" s="129"/>
      <c r="L9" s="20"/>
      <c r="M9" s="130" t="str">
        <f>IF(H8="","",4)</f>
        <v/>
      </c>
      <c r="N9" s="131"/>
      <c r="O9" s="21"/>
    </row>
    <row r="10" spans="1:25" s="5" customFormat="1" ht="15" customHeight="1" x14ac:dyDescent="0.2">
      <c r="A10" s="12"/>
      <c r="B10" s="22" t="s">
        <v>4</v>
      </c>
      <c r="C10" s="23" t="str">
        <f>+IF(H8="","","1")</f>
        <v/>
      </c>
      <c r="E10" s="14"/>
      <c r="F10" s="13"/>
      <c r="G10" s="24"/>
      <c r="H10" s="18"/>
      <c r="I10" s="18"/>
      <c r="J10" s="25"/>
      <c r="K10" s="25"/>
      <c r="L10" s="20"/>
      <c r="M10" s="132" t="s">
        <v>5</v>
      </c>
      <c r="N10" s="133"/>
      <c r="O10" s="21"/>
    </row>
    <row r="11" spans="1:25" s="5" customFormat="1" ht="15" customHeight="1" x14ac:dyDescent="0.2">
      <c r="A11" s="118"/>
      <c r="B11" s="119"/>
      <c r="C11" s="119"/>
      <c r="D11" s="120"/>
      <c r="E11" s="120"/>
      <c r="F11" s="13"/>
      <c r="G11" s="121"/>
      <c r="H11" s="121"/>
      <c r="I11" s="122"/>
      <c r="J11" s="122"/>
      <c r="K11" s="25"/>
      <c r="L11" s="20"/>
      <c r="M11" s="26" t="str">
        <f>+IF(H8="","",'[11]1. Encabezado'!AB10)</f>
        <v/>
      </c>
      <c r="N11" s="27"/>
      <c r="O11" s="21"/>
    </row>
    <row r="12" spans="1:25" s="32" customFormat="1" ht="30" customHeight="1" x14ac:dyDescent="0.2">
      <c r="A12" s="28"/>
      <c r="B12" s="123" t="s">
        <v>6</v>
      </c>
      <c r="C12" s="124"/>
      <c r="D12" s="124"/>
      <c r="E12" s="124"/>
      <c r="F12" s="124"/>
      <c r="G12" s="124"/>
      <c r="H12" s="124"/>
      <c r="I12" s="124"/>
      <c r="J12" s="124"/>
      <c r="K12" s="125"/>
      <c r="L12" s="29"/>
      <c r="M12" s="30" t="s">
        <v>7</v>
      </c>
      <c r="N12" s="31"/>
      <c r="O12" s="134" t="s">
        <v>8</v>
      </c>
      <c r="P12" s="135"/>
      <c r="Q12" s="135"/>
      <c r="R12" s="136"/>
    </row>
    <row r="13" spans="1:25" s="32" customFormat="1" ht="15" customHeight="1" x14ac:dyDescent="0.2">
      <c r="A13" s="28"/>
      <c r="B13" s="137" t="s">
        <v>9</v>
      </c>
      <c r="C13" s="138"/>
      <c r="D13" s="138"/>
      <c r="E13" s="138"/>
      <c r="F13" s="138"/>
      <c r="G13" s="33" t="s">
        <v>10</v>
      </c>
      <c r="H13" s="139" t="str">
        <f>IF(H8="","",1)</f>
        <v/>
      </c>
      <c r="I13" s="140"/>
      <c r="J13" s="140"/>
      <c r="K13" s="141"/>
      <c r="L13" s="34"/>
      <c r="M13" s="35"/>
      <c r="N13" s="25"/>
      <c r="O13" s="142" t="str">
        <f>IF(H28="","",IF(OR(H28&lt;O14,H28&gt;Q14),"ESTA FUERA DEL ALCANCE","ESTA DENTRO DEL ALCANCE DE ACREDITACIÓN"))</f>
        <v/>
      </c>
      <c r="P13" s="143"/>
      <c r="Q13" s="143"/>
      <c r="R13" s="144"/>
    </row>
    <row r="14" spans="1:25" s="32" customFormat="1" ht="15" customHeight="1" x14ac:dyDescent="0.2">
      <c r="A14" s="28"/>
      <c r="B14" s="149" t="s">
        <v>11</v>
      </c>
      <c r="C14" s="150"/>
      <c r="D14" s="150"/>
      <c r="E14" s="150"/>
      <c r="F14" s="150"/>
      <c r="G14" s="36"/>
      <c r="H14" s="151"/>
      <c r="I14" s="152"/>
      <c r="J14" s="152"/>
      <c r="K14" s="153"/>
      <c r="L14" s="34"/>
      <c r="M14" s="35"/>
      <c r="O14" s="37">
        <v>0.4</v>
      </c>
      <c r="P14" s="38" t="s">
        <v>12</v>
      </c>
      <c r="Q14" s="38">
        <v>70</v>
      </c>
      <c r="R14" s="39" t="s">
        <v>13</v>
      </c>
      <c r="Y14" s="40"/>
    </row>
    <row r="15" spans="1:25" s="32" customFormat="1" ht="15" customHeight="1" x14ac:dyDescent="0.2">
      <c r="A15" s="28"/>
      <c r="B15" s="149" t="s">
        <v>14</v>
      </c>
      <c r="C15" s="150"/>
      <c r="D15" s="150"/>
      <c r="E15" s="150"/>
      <c r="F15" s="150"/>
      <c r="G15" s="36" t="s">
        <v>10</v>
      </c>
      <c r="H15" s="151"/>
      <c r="I15" s="152"/>
      <c r="J15" s="152"/>
      <c r="K15" s="153"/>
      <c r="L15" s="34"/>
      <c r="M15" s="35"/>
      <c r="O15" s="156" t="s">
        <v>15</v>
      </c>
      <c r="P15" s="147" t="s">
        <v>16</v>
      </c>
      <c r="Q15" s="148"/>
      <c r="R15" s="147" t="s">
        <v>17</v>
      </c>
      <c r="S15" s="148"/>
      <c r="T15" s="145" t="s">
        <v>18</v>
      </c>
      <c r="U15" s="146"/>
      <c r="V15" s="41" t="s">
        <v>19</v>
      </c>
      <c r="Y15" s="42"/>
    </row>
    <row r="16" spans="1:25" s="32" customFormat="1" ht="15" customHeight="1" x14ac:dyDescent="0.2">
      <c r="A16" s="28"/>
      <c r="B16" s="177" t="s">
        <v>20</v>
      </c>
      <c r="C16" s="178"/>
      <c r="D16" s="178"/>
      <c r="E16" s="178"/>
      <c r="F16" s="178"/>
      <c r="G16" s="43" t="s">
        <v>21</v>
      </c>
      <c r="H16" s="165"/>
      <c r="I16" s="166"/>
      <c r="J16" s="166"/>
      <c r="K16" s="167"/>
      <c r="L16" s="44"/>
      <c r="M16" s="45"/>
      <c r="O16" s="158"/>
      <c r="P16" s="154" t="s">
        <v>22</v>
      </c>
      <c r="Q16" s="156" t="s">
        <v>23</v>
      </c>
      <c r="R16" s="154" t="s">
        <v>22</v>
      </c>
      <c r="S16" s="156" t="s">
        <v>23</v>
      </c>
      <c r="T16" s="161" t="s">
        <v>24</v>
      </c>
      <c r="U16" s="162"/>
      <c r="V16" s="46" t="s">
        <v>25</v>
      </c>
      <c r="Y16" s="47"/>
    </row>
    <row r="17" spans="1:25" s="32" customFormat="1" ht="15" customHeight="1" x14ac:dyDescent="0.2">
      <c r="A17" s="28"/>
      <c r="B17" s="163" t="s">
        <v>26</v>
      </c>
      <c r="C17" s="164"/>
      <c r="D17" s="164"/>
      <c r="E17" s="164"/>
      <c r="F17" s="164"/>
      <c r="G17" s="43"/>
      <c r="H17" s="165"/>
      <c r="I17" s="166"/>
      <c r="J17" s="166"/>
      <c r="K17" s="167"/>
      <c r="L17" s="44"/>
      <c r="M17" s="35"/>
      <c r="O17" s="157"/>
      <c r="P17" s="155"/>
      <c r="Q17" s="157"/>
      <c r="R17" s="155"/>
      <c r="S17" s="157"/>
      <c r="T17" s="168" t="s">
        <v>27</v>
      </c>
      <c r="U17" s="169"/>
      <c r="V17" s="46" t="s">
        <v>28</v>
      </c>
      <c r="Y17" s="47"/>
    </row>
    <row r="18" spans="1:25" s="32" customFormat="1" ht="30" customHeight="1" x14ac:dyDescent="0.2">
      <c r="A18" s="28"/>
      <c r="B18" s="170" t="s">
        <v>29</v>
      </c>
      <c r="C18" s="171"/>
      <c r="D18" s="171"/>
      <c r="E18" s="171"/>
      <c r="F18" s="171"/>
      <c r="G18" s="36" t="s">
        <v>30</v>
      </c>
      <c r="H18" s="172" t="str">
        <f>+IF(H17="","",IF(H14=T16,VLOOKUP(H17,O18:P23,2,0),VLOOKUP(H17,O18:R23,4,0)))</f>
        <v/>
      </c>
      <c r="I18" s="173"/>
      <c r="J18" s="173"/>
      <c r="K18" s="174"/>
      <c r="L18" s="34"/>
      <c r="M18" s="35"/>
      <c r="O18" s="48" t="s">
        <v>25</v>
      </c>
      <c r="P18" s="48">
        <v>5000</v>
      </c>
      <c r="Q18" s="48">
        <v>10</v>
      </c>
      <c r="R18" s="48">
        <v>50000</v>
      </c>
      <c r="S18" s="48">
        <v>10</v>
      </c>
      <c r="T18" s="145" t="s">
        <v>31</v>
      </c>
      <c r="U18" s="146"/>
      <c r="V18" s="46" t="s">
        <v>32</v>
      </c>
      <c r="Y18" s="47"/>
    </row>
    <row r="19" spans="1:25" s="32" customFormat="1" ht="30" customHeight="1" x14ac:dyDescent="0.2">
      <c r="A19" s="28"/>
      <c r="B19" s="159" t="s">
        <v>33</v>
      </c>
      <c r="C19" s="160"/>
      <c r="D19" s="160"/>
      <c r="E19" s="160"/>
      <c r="F19" s="160"/>
      <c r="H19" s="172" t="str">
        <f>IF(OR(H18="",H25="",H27=""),"",IF(H18&lt;(H25-H27),"No","Si"))</f>
        <v/>
      </c>
      <c r="I19" s="173"/>
      <c r="J19" s="173"/>
      <c r="K19" s="174"/>
      <c r="L19" s="34"/>
      <c r="M19" s="35"/>
      <c r="O19" s="48" t="s">
        <v>34</v>
      </c>
      <c r="P19" s="48">
        <v>1000</v>
      </c>
      <c r="Q19" s="48">
        <v>10</v>
      </c>
      <c r="R19" s="48">
        <v>10000</v>
      </c>
      <c r="S19" s="48">
        <v>10</v>
      </c>
      <c r="T19" s="175"/>
      <c r="U19" s="176"/>
      <c r="V19" s="46" t="s">
        <v>35</v>
      </c>
      <c r="Y19" s="47"/>
    </row>
    <row r="20" spans="1:25" s="32" customFormat="1" ht="24.95" customHeight="1" x14ac:dyDescent="0.2">
      <c r="A20" s="28"/>
      <c r="B20" s="159" t="s">
        <v>36</v>
      </c>
      <c r="C20" s="160"/>
      <c r="D20" s="160"/>
      <c r="E20" s="160"/>
      <c r="F20" s="160"/>
      <c r="G20" s="49"/>
      <c r="H20" s="151"/>
      <c r="I20" s="152"/>
      <c r="J20" s="152"/>
      <c r="K20" s="153"/>
      <c r="L20" s="34"/>
      <c r="M20" s="45"/>
      <c r="O20" s="48" t="s">
        <v>37</v>
      </c>
      <c r="P20" s="48">
        <f>250</f>
        <v>250</v>
      </c>
      <c r="Q20" s="48">
        <v>1</v>
      </c>
      <c r="R20" s="48">
        <v>2500</v>
      </c>
      <c r="S20" s="48">
        <v>1</v>
      </c>
      <c r="T20" s="161" t="s">
        <v>38</v>
      </c>
      <c r="U20" s="162"/>
      <c r="V20" s="46" t="s">
        <v>39</v>
      </c>
      <c r="Y20" s="47"/>
    </row>
    <row r="21" spans="1:25" s="32" customFormat="1" ht="24.95" customHeight="1" x14ac:dyDescent="0.2">
      <c r="A21" s="28"/>
      <c r="B21" s="159" t="s">
        <v>40</v>
      </c>
      <c r="C21" s="160"/>
      <c r="D21" s="160"/>
      <c r="E21" s="160"/>
      <c r="F21" s="160"/>
      <c r="G21" s="43"/>
      <c r="H21" s="183"/>
      <c r="I21" s="184"/>
      <c r="J21" s="184"/>
      <c r="K21" s="185"/>
      <c r="L21" s="34"/>
      <c r="M21" s="45"/>
      <c r="O21" s="48" t="s">
        <v>41</v>
      </c>
      <c r="P21" s="48">
        <f>50</f>
        <v>50</v>
      </c>
      <c r="Q21" s="48">
        <v>0.1</v>
      </c>
      <c r="R21" s="48">
        <f>500</f>
        <v>500</v>
      </c>
      <c r="S21" s="48">
        <v>0.1</v>
      </c>
      <c r="T21" s="168" t="s">
        <v>42</v>
      </c>
      <c r="U21" s="169"/>
      <c r="V21" s="46" t="s">
        <v>43</v>
      </c>
      <c r="Y21" s="47"/>
    </row>
    <row r="22" spans="1:25" s="32" customFormat="1" ht="24.95" customHeight="1" x14ac:dyDescent="0.2">
      <c r="A22" s="28"/>
      <c r="B22" s="159" t="s">
        <v>44</v>
      </c>
      <c r="C22" s="160"/>
      <c r="D22" s="160"/>
      <c r="E22" s="160"/>
      <c r="F22" s="160"/>
      <c r="G22" s="43"/>
      <c r="H22" s="151"/>
      <c r="I22" s="152"/>
      <c r="J22" s="152"/>
      <c r="K22" s="153"/>
      <c r="L22" s="34"/>
      <c r="M22" s="45"/>
      <c r="O22" s="48" t="s">
        <v>45</v>
      </c>
      <c r="P22" s="48">
        <f>20</f>
        <v>20</v>
      </c>
      <c r="Q22" s="48">
        <v>0.1</v>
      </c>
      <c r="R22" s="48">
        <f>100</f>
        <v>100</v>
      </c>
      <c r="S22" s="48">
        <v>0.1</v>
      </c>
      <c r="V22" s="46" t="s">
        <v>37</v>
      </c>
      <c r="Y22" s="47"/>
    </row>
    <row r="23" spans="1:25" s="32" customFormat="1" ht="24.95" customHeight="1" x14ac:dyDescent="0.2">
      <c r="A23" s="28"/>
      <c r="B23" s="179" t="s">
        <v>46</v>
      </c>
      <c r="C23" s="180"/>
      <c r="D23" s="180"/>
      <c r="E23" s="160" t="s">
        <v>47</v>
      </c>
      <c r="F23" s="160"/>
      <c r="G23" s="43"/>
      <c r="H23" s="151"/>
      <c r="I23" s="152"/>
      <c r="J23" s="152"/>
      <c r="K23" s="153"/>
      <c r="L23" s="44"/>
      <c r="M23" s="45"/>
      <c r="O23" s="48" t="s">
        <v>48</v>
      </c>
      <c r="P23" s="48">
        <f>20</f>
        <v>20</v>
      </c>
      <c r="Q23" s="48">
        <v>0.1</v>
      </c>
      <c r="R23" s="48">
        <f>20</f>
        <v>20</v>
      </c>
      <c r="S23" s="48">
        <v>0.01</v>
      </c>
      <c r="V23" s="46" t="s">
        <v>49</v>
      </c>
      <c r="Y23" s="47"/>
    </row>
    <row r="24" spans="1:25" s="32" customFormat="1" ht="24.95" customHeight="1" x14ac:dyDescent="0.2">
      <c r="A24" s="28"/>
      <c r="B24" s="181"/>
      <c r="C24" s="182"/>
      <c r="D24" s="182"/>
      <c r="E24" s="160" t="s">
        <v>50</v>
      </c>
      <c r="F24" s="160"/>
      <c r="G24" s="50" t="str">
        <f>+IF(OR(H24="",H24="N/A"),"","g")</f>
        <v/>
      </c>
      <c r="H24" s="151"/>
      <c r="I24" s="152"/>
      <c r="J24" s="152"/>
      <c r="K24" s="153"/>
      <c r="L24" s="44"/>
      <c r="M24" s="51"/>
      <c r="V24" s="46" t="s">
        <v>41</v>
      </c>
      <c r="Y24" s="47"/>
    </row>
    <row r="25" spans="1:25" s="32" customFormat="1" ht="24.95" customHeight="1" x14ac:dyDescent="0.2">
      <c r="A25" s="28"/>
      <c r="B25" s="177" t="s">
        <v>51</v>
      </c>
      <c r="C25" s="178"/>
      <c r="D25" s="178"/>
      <c r="E25" s="178"/>
      <c r="F25" s="178"/>
      <c r="G25" s="43" t="s">
        <v>30</v>
      </c>
      <c r="H25" s="186"/>
      <c r="I25" s="187"/>
      <c r="J25" s="187"/>
      <c r="K25" s="188"/>
      <c r="L25" s="44"/>
      <c r="M25" s="51"/>
      <c r="O25" s="189" t="s">
        <v>52</v>
      </c>
      <c r="P25" s="190"/>
      <c r="Q25" s="190"/>
      <c r="R25" s="189" t="s">
        <v>53</v>
      </c>
      <c r="S25" s="190"/>
      <c r="T25" s="190"/>
      <c r="U25" s="191"/>
      <c r="V25" s="46" t="s">
        <v>54</v>
      </c>
      <c r="Y25" s="47"/>
    </row>
    <row r="26" spans="1:25" s="32" customFormat="1" ht="24.95" customHeight="1" x14ac:dyDescent="0.2">
      <c r="A26" s="28"/>
      <c r="B26" s="177" t="s">
        <v>55</v>
      </c>
      <c r="C26" s="178"/>
      <c r="D26" s="178"/>
      <c r="E26" s="178"/>
      <c r="F26" s="178"/>
      <c r="G26" s="43" t="s">
        <v>30</v>
      </c>
      <c r="H26" s="186"/>
      <c r="I26" s="187"/>
      <c r="J26" s="187"/>
      <c r="K26" s="188"/>
      <c r="L26" s="44"/>
      <c r="M26" s="51"/>
      <c r="O26" s="52" t="str">
        <f>IF(P31="","",(MID(P31,SEARCH(",",P31,1),2)))</f>
        <v/>
      </c>
      <c r="P26" s="53" t="str">
        <f>IF(P31="","",TRUNC(P31,0))</f>
        <v/>
      </c>
      <c r="Q26" s="40" t="str">
        <f>IF(P31="","",ABS(MID(P31,SEARCH(",",P31,1),3)))</f>
        <v/>
      </c>
      <c r="R26" s="28" t="str">
        <f>IF(S31="","",ABS(MID(S31,SEARCH(",",S31,1),2)))</f>
        <v/>
      </c>
      <c r="S26" s="53" t="str">
        <f>IF(S31="","",TRUNC(S31,0))</f>
        <v/>
      </c>
      <c r="T26" s="40" t="str">
        <f>IF(S31="","",ABS(MID(S31,SEARCH(",",S31,1),3)))</f>
        <v/>
      </c>
      <c r="U26" s="54" t="str">
        <f>IF(S31="","",ABS(MID(S31,SEARCH(",",S31,1),4)))</f>
        <v/>
      </c>
      <c r="V26" s="46" t="s">
        <v>56</v>
      </c>
      <c r="Y26" s="47"/>
    </row>
    <row r="27" spans="1:25" s="32" customFormat="1" ht="24.95" customHeight="1" x14ac:dyDescent="0.2">
      <c r="A27" s="28"/>
      <c r="B27" s="177" t="s">
        <v>57</v>
      </c>
      <c r="C27" s="178"/>
      <c r="D27" s="178"/>
      <c r="E27" s="178"/>
      <c r="F27" s="178"/>
      <c r="G27" s="43" t="s">
        <v>30</v>
      </c>
      <c r="H27" s="186"/>
      <c r="I27" s="187"/>
      <c r="J27" s="187"/>
      <c r="K27" s="188"/>
      <c r="L27" s="44"/>
      <c r="M27" s="55"/>
      <c r="O27" s="28" t="str">
        <f>IF(P31="","",ABS(Q26-O26))</f>
        <v/>
      </c>
      <c r="P27" s="56" t="str">
        <f>IF(P31="","",IF(O27&gt;0,P26+1,IF(AND(O27=0,ISODD(O26*10)),P26+1,P26)))</f>
        <v/>
      </c>
      <c r="Q27" s="40"/>
      <c r="R27" s="28" t="str">
        <f>IF(S31="","",ABS(T26-R26))</f>
        <v/>
      </c>
      <c r="S27" s="40" t="str">
        <f>IF(S31="","",ABS(U26-T26))</f>
        <v/>
      </c>
      <c r="T27" s="40" t="str">
        <f>IF(S31="","",IF(S27&gt;0,S26+R26+0.1,IF(AND(S27=0,ISODD(R26*10)),S26+R26+0.1,S26+R26)))</f>
        <v/>
      </c>
      <c r="U27" s="54"/>
      <c r="V27" s="46" t="s">
        <v>58</v>
      </c>
      <c r="Y27" s="47"/>
    </row>
    <row r="28" spans="1:25" s="32" customFormat="1" ht="30" customHeight="1" x14ac:dyDescent="0.2">
      <c r="A28" s="28"/>
      <c r="B28" s="192" t="s">
        <v>59</v>
      </c>
      <c r="C28" s="193"/>
      <c r="D28" s="193"/>
      <c r="E28" s="194" t="str">
        <f>IF(O13="ESTA FUERA DEL ALCANCE",O13,"")</f>
        <v/>
      </c>
      <c r="F28" s="194"/>
      <c r="G28" s="57" t="s">
        <v>60</v>
      </c>
      <c r="H28" s="195" t="str">
        <f>IF(H25="","",IF(H14=T16,O29,R29))</f>
        <v/>
      </c>
      <c r="I28" s="196"/>
      <c r="J28" s="196"/>
      <c r="K28" s="197"/>
      <c r="L28" s="58"/>
      <c r="M28" s="59"/>
      <c r="O28" s="28"/>
      <c r="P28" s="40"/>
      <c r="Q28" s="40"/>
      <c r="R28" s="28"/>
      <c r="S28" s="40"/>
      <c r="T28" s="40"/>
      <c r="U28" s="54"/>
      <c r="V28" s="46" t="s">
        <v>61</v>
      </c>
      <c r="Y28" s="47"/>
    </row>
    <row r="29" spans="1:25" s="68" customFormat="1" ht="15" customHeight="1" x14ac:dyDescent="0.2">
      <c r="A29" s="28"/>
      <c r="B29" s="60"/>
      <c r="C29" s="60"/>
      <c r="D29" s="60"/>
      <c r="E29" s="61"/>
      <c r="F29" s="61"/>
      <c r="G29" s="62"/>
      <c r="H29" s="63"/>
      <c r="I29" s="63"/>
      <c r="J29" s="63"/>
      <c r="K29" s="63"/>
      <c r="L29" s="58"/>
      <c r="M29" s="59"/>
      <c r="N29" s="64"/>
      <c r="O29" s="65" t="str">
        <f>IF(P31="","",IF(O26&lt;0.5,P26,IF(O26&gt;0.5,P26+1,P27)))</f>
        <v/>
      </c>
      <c r="P29" s="66"/>
      <c r="Q29" s="66"/>
      <c r="R29" s="65" t="str">
        <f>IF(S31="","",IF(R27&lt;0.05,S26+R26,IF(R27&gt;0.05,S26+R26+0.1,IF(S27&gt;0,S26+R26+0.1,IF(AND(S27=0,ISODD(R26*10)),S26+R26+0.1,S26+R26)))))</f>
        <v/>
      </c>
      <c r="S29" s="66"/>
      <c r="T29" s="66"/>
      <c r="U29" s="67"/>
      <c r="V29" s="46" t="s">
        <v>62</v>
      </c>
      <c r="Y29" s="47"/>
    </row>
    <row r="30" spans="1:25" s="70" customFormat="1" ht="15" customHeight="1" x14ac:dyDescent="0.2">
      <c r="A30" s="28"/>
      <c r="B30" s="209" t="s">
        <v>63</v>
      </c>
      <c r="C30" s="209"/>
      <c r="D30" s="210"/>
      <c r="E30" s="210"/>
      <c r="F30" s="69" t="str">
        <f>+IF(G30="","","al")</f>
        <v/>
      </c>
      <c r="G30" s="211"/>
      <c r="H30" s="211"/>
      <c r="I30" s="63"/>
      <c r="J30" s="63"/>
      <c r="K30" s="63"/>
      <c r="L30" s="58"/>
      <c r="M30" s="59"/>
      <c r="O30" s="201" t="s">
        <v>64</v>
      </c>
      <c r="P30" s="202"/>
      <c r="Q30" s="202"/>
      <c r="R30" s="201" t="s">
        <v>64</v>
      </c>
      <c r="S30" s="202"/>
      <c r="T30" s="202"/>
      <c r="U30" s="203"/>
      <c r="V30" s="46" t="s">
        <v>65</v>
      </c>
      <c r="Y30" s="47"/>
    </row>
    <row r="31" spans="1:25" s="70" customFormat="1" ht="15" customHeight="1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4"/>
      <c r="O31" s="75"/>
      <c r="P31" s="76" t="str">
        <f>+IF(OR(H25="",H26="",H27=""),"",((H25-H26)/(H26-H27))*100)</f>
        <v/>
      </c>
      <c r="Q31" s="77" t="str">
        <f>+IF(P31="","","%")</f>
        <v/>
      </c>
      <c r="R31" s="75"/>
      <c r="S31" s="78" t="str">
        <f>+IF(OR(H25="",H26="",H27=""),"",((H25-H26)/(H26-H27))*100)</f>
        <v/>
      </c>
      <c r="T31" s="77" t="str">
        <f>+IF(S31="","","%")</f>
        <v/>
      </c>
      <c r="U31" s="79"/>
      <c r="V31" s="46" t="s">
        <v>66</v>
      </c>
      <c r="W31" s="80"/>
      <c r="X31" s="80"/>
      <c r="Y31" s="47"/>
    </row>
    <row r="32" spans="1:25" s="70" customFormat="1" ht="15" customHeight="1" x14ac:dyDescent="0.2">
      <c r="A32" s="81"/>
      <c r="B32" s="204" t="s">
        <v>67</v>
      </c>
      <c r="C32" s="204"/>
      <c r="D32" s="205"/>
      <c r="E32" s="205"/>
      <c r="F32" s="205"/>
      <c r="G32" s="205"/>
      <c r="H32" s="205"/>
      <c r="I32" s="205"/>
      <c r="J32" s="205"/>
      <c r="K32" s="205"/>
      <c r="L32" s="82"/>
      <c r="O32" s="206"/>
      <c r="P32" s="206"/>
      <c r="Q32" s="206"/>
      <c r="R32" s="206"/>
      <c r="S32" s="206"/>
      <c r="V32" s="46" t="s">
        <v>68</v>
      </c>
      <c r="W32" s="83"/>
      <c r="X32" s="83"/>
    </row>
    <row r="33" spans="1:23" s="70" customFormat="1" ht="15" customHeight="1" x14ac:dyDescent="0.2">
      <c r="A33" s="84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85"/>
      <c r="M33" s="86"/>
      <c r="V33" s="46" t="s">
        <v>69</v>
      </c>
    </row>
    <row r="34" spans="1:23" s="70" customFormat="1" ht="15" customHeight="1" thickBot="1" x14ac:dyDescent="0.25">
      <c r="A34" s="87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88"/>
      <c r="M34" s="86"/>
      <c r="V34" s="46" t="s">
        <v>70</v>
      </c>
    </row>
    <row r="35" spans="1:23" s="91" customFormat="1" ht="15" customHeight="1" thickTop="1" thickBot="1" x14ac:dyDescent="0.25">
      <c r="A35" s="198" t="s">
        <v>71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89"/>
      <c r="N35" s="90"/>
      <c r="O35" s="90"/>
      <c r="P35" s="90"/>
      <c r="Q35" s="90"/>
      <c r="R35" s="90"/>
      <c r="S35" s="90"/>
      <c r="T35" s="90"/>
      <c r="U35" s="90"/>
      <c r="V35" s="46" t="s">
        <v>72</v>
      </c>
      <c r="W35" s="90"/>
    </row>
    <row r="36" spans="1:23" s="70" customFormat="1" ht="15" customHeight="1" thickTop="1" x14ac:dyDescent="0.2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89"/>
      <c r="N36" s="92"/>
      <c r="O36" s="92"/>
      <c r="P36" s="92"/>
      <c r="Q36" s="92"/>
      <c r="R36" s="92"/>
      <c r="S36" s="92"/>
      <c r="T36" s="92"/>
      <c r="U36" s="92"/>
      <c r="W36" s="92"/>
    </row>
    <row r="37" spans="1:23" s="70" customFormat="1" ht="15" customHeight="1" x14ac:dyDescent="0.2">
      <c r="A37" s="200" t="s">
        <v>73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89"/>
      <c r="N37" s="93"/>
      <c r="O37" s="93"/>
      <c r="P37" s="93"/>
      <c r="Q37" s="93"/>
      <c r="R37" s="93"/>
      <c r="S37" s="93"/>
      <c r="T37" s="93"/>
      <c r="U37" s="93"/>
      <c r="V37" s="47"/>
      <c r="W37" s="93"/>
    </row>
    <row r="38" spans="1:23" ht="15" customHeight="1" x14ac:dyDescent="0.2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</row>
    <row r="40" spans="1:23" x14ac:dyDescent="0.2">
      <c r="B40" s="94"/>
      <c r="C40" s="94"/>
      <c r="D40" s="94"/>
    </row>
  </sheetData>
  <sheetProtection algorithmName="SHA-512" hashValue="NSfUcUgOdUClP9cgzoO3MxvCmUe6Fy4eu1tLjq6Wa5oCOGl6GWuQLCcUWrKA96zhWPKxUaaq849WN+qHEFgyUw==" saltValue="5YEcPUn69UjhFXaKIFDnBw==" spinCount="100000" sheet="1" objects="1" scenarios="1"/>
  <mergeCells count="79">
    <mergeCell ref="A35:L35"/>
    <mergeCell ref="A36:L36"/>
    <mergeCell ref="A37:L38"/>
    <mergeCell ref="O30:Q30"/>
    <mergeCell ref="R30:U30"/>
    <mergeCell ref="B32:C32"/>
    <mergeCell ref="D32:K32"/>
    <mergeCell ref="O32:S32"/>
    <mergeCell ref="B33:K34"/>
    <mergeCell ref="B30:C30"/>
    <mergeCell ref="D30:E30"/>
    <mergeCell ref="G30:H30"/>
    <mergeCell ref="B27:F27"/>
    <mergeCell ref="H27:K27"/>
    <mergeCell ref="B28:D28"/>
    <mergeCell ref="E28:F28"/>
    <mergeCell ref="H28:K28"/>
    <mergeCell ref="B25:F25"/>
    <mergeCell ref="H25:K25"/>
    <mergeCell ref="O25:Q25"/>
    <mergeCell ref="R25:U25"/>
    <mergeCell ref="B26:F26"/>
    <mergeCell ref="H26:K26"/>
    <mergeCell ref="B21:F21"/>
    <mergeCell ref="H21:K21"/>
    <mergeCell ref="T21:U21"/>
    <mergeCell ref="B22:F22"/>
    <mergeCell ref="H22:K22"/>
    <mergeCell ref="B23:D24"/>
    <mergeCell ref="E23:F23"/>
    <mergeCell ref="H23:K23"/>
    <mergeCell ref="E24:F24"/>
    <mergeCell ref="H24:K24"/>
    <mergeCell ref="B20:F20"/>
    <mergeCell ref="H20:K20"/>
    <mergeCell ref="T20:U20"/>
    <mergeCell ref="R16:R17"/>
    <mergeCell ref="S16:S17"/>
    <mergeCell ref="T16:U16"/>
    <mergeCell ref="B17:F17"/>
    <mergeCell ref="H17:K17"/>
    <mergeCell ref="T17:U17"/>
    <mergeCell ref="B18:F18"/>
    <mergeCell ref="H18:K18"/>
    <mergeCell ref="T18:U19"/>
    <mergeCell ref="B19:F19"/>
    <mergeCell ref="H19:K19"/>
    <mergeCell ref="B16:F16"/>
    <mergeCell ref="H16:K16"/>
    <mergeCell ref="P16:P17"/>
    <mergeCell ref="Q16:Q17"/>
    <mergeCell ref="B15:F15"/>
    <mergeCell ref="H15:K15"/>
    <mergeCell ref="O15:O17"/>
    <mergeCell ref="P15:Q15"/>
    <mergeCell ref="O12:R12"/>
    <mergeCell ref="B13:F13"/>
    <mergeCell ref="H13:K13"/>
    <mergeCell ref="O13:R13"/>
    <mergeCell ref="T15:U15"/>
    <mergeCell ref="R15:S15"/>
    <mergeCell ref="B14:F14"/>
    <mergeCell ref="H14:K14"/>
    <mergeCell ref="H8:K8"/>
    <mergeCell ref="M8:N8"/>
    <mergeCell ref="I9:K9"/>
    <mergeCell ref="M9:N9"/>
    <mergeCell ref="M10:N10"/>
    <mergeCell ref="A11:C11"/>
    <mergeCell ref="D11:E11"/>
    <mergeCell ref="G11:H11"/>
    <mergeCell ref="I11:J11"/>
    <mergeCell ref="B12:K12"/>
    <mergeCell ref="M7:N7"/>
    <mergeCell ref="A1:D6"/>
    <mergeCell ref="E1:L4"/>
    <mergeCell ref="E5:I5"/>
    <mergeCell ref="J5:L5"/>
    <mergeCell ref="E6:L6"/>
  </mergeCells>
  <conditionalFormatting sqref="D30:E30">
    <cfRule type="cellIs" dxfId="3" priority="4" operator="greaterThan">
      <formula>$G$30</formula>
    </cfRule>
  </conditionalFormatting>
  <conditionalFormatting sqref="G30:H30">
    <cfRule type="cellIs" dxfId="2" priority="3" operator="lessThan">
      <formula>$D$30</formula>
    </cfRule>
  </conditionalFormatting>
  <conditionalFormatting sqref="H19:K19">
    <cfRule type="cellIs" dxfId="1" priority="1" operator="equal">
      <formula>$T$20</formula>
    </cfRule>
  </conditionalFormatting>
  <dataValidations count="3">
    <dataValidation type="list" allowBlank="1" showInputMessage="1" showErrorMessage="1" sqref="H17:K17">
      <formula1>$O$18:$O$23</formula1>
    </dataValidation>
    <dataValidation type="list" allowBlank="1" showInputMessage="1" showErrorMessage="1" sqref="H22 H20">
      <formula1>$T$20:$T$21</formula1>
    </dataValidation>
    <dataValidation type="list" allowBlank="1" showInputMessage="1" showErrorMessage="1" sqref="H14:K14">
      <formula1>$T$16:$T$17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E0A12B6A-68A9-4082-955B-F693A6485D28}">
            <xm:f>'C:\Users\karen.florez\AppData\Roaming\Microsoft\Excel\[Apiques sep 2021 (version 1).xlsb]1. Encabezado'!#REF!</xm:f>
            <x14:dxf>
              <font>
                <color rgb="FF9C0006"/>
              </font>
            </x14:dxf>
          </x14:cfRule>
          <xm:sqref>D30:E30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G30:H30</xm:sqref>
        </x14:dataValidation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D30:E30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 W M1 </vt:lpstr>
      <vt:lpstr>'4. W M1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Cesar Ivan Díaz Abril</cp:lastModifiedBy>
  <cp:lastPrinted>2022-09-01T16:04:43Z</cp:lastPrinted>
  <dcterms:created xsi:type="dcterms:W3CDTF">2021-09-03T15:10:36Z</dcterms:created>
  <dcterms:modified xsi:type="dcterms:W3CDTF">2025-01-24T19:10:05Z</dcterms:modified>
</cp:coreProperties>
</file>