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showInkAnnotation="0" codeName="ThisWorkbook" defaultThemeVersion="124226"/>
  <mc:AlternateContent xmlns:mc="http://schemas.openxmlformats.org/markup-compatibility/2006">
    <mc:Choice Requires="x15">
      <x15ac:absPath xmlns:x15ac="http://schemas.microsoft.com/office/spreadsheetml/2010/11/ac" url="C:\Users\natis\Downloads\"/>
    </mc:Choice>
  </mc:AlternateContent>
  <xr:revisionPtr revIDLastSave="0" documentId="13_ncr:1_{D6F8CA83-88EF-4EA0-B352-02A983C48556}" xr6:coauthVersionLast="47" xr6:coauthVersionMax="47" xr10:uidLastSave="{00000000-0000-0000-0000-000000000000}"/>
  <bookViews>
    <workbookView xWindow="-120" yWindow="-120" windowWidth="20730" windowHeight="11040" firstSheet="7" activeTab="8" xr2:uid="{00000000-000D-0000-FFFF-FFFF00000000}"/>
  </bookViews>
  <sheets>
    <sheet name="1 INSTRUCTIVO DES-DE-008" sheetId="38" r:id="rId1"/>
    <sheet name="2 CONTEXTO E IDENTIFICACIÓN" sheetId="30" r:id="rId2"/>
    <sheet name="10 FORMULAS" sheetId="34" state="hidden" r:id="rId3"/>
    <sheet name="3 PROBABIL E IMPACTO INHERENTE" sheetId="15" r:id="rId4"/>
    <sheet name="4 MAPA CALOR INHERENTE" sheetId="31" r:id="rId5"/>
    <sheet name="5 VALORACIÓN CONTROL PROBAB." sheetId="9" r:id="rId6"/>
    <sheet name="5 VALORACIÓN CONTROL IMPACTO" sheetId="39" r:id="rId7"/>
    <sheet name="6 MAPA CALOR RESIDUAL-TRATAMIEN" sheetId="35" r:id="rId8"/>
    <sheet name="7 MAPA CALOR INHEREN Y RESIDUAL" sheetId="37" r:id="rId9"/>
    <sheet name="8 PEFIL RIESGO DEL PROCESO" sheetId="33" r:id="rId10"/>
    <sheet name="10 CONTROL DE CAMBIOS" sheetId="20" r:id="rId11"/>
  </sheets>
  <externalReferences>
    <externalReference r:id="rId12"/>
    <externalReference r:id="rId13"/>
  </externalReferences>
  <definedNames>
    <definedName name="_xlnm._FilterDatabase" localSheetId="1" hidden="1">'2 CONTEXTO E IDENTIFICACIÓN'!$F$7:$J$8</definedName>
    <definedName name="_xlnm._FilterDatabase" localSheetId="3" hidden="1">'3 PROBABIL E IMPACTO INHERENTE'!$A$8:$N$8</definedName>
    <definedName name="_xlnm._FilterDatabase" localSheetId="4" hidden="1">'4 MAPA CALOR INHERENTE'!$A$9:$AJ$9</definedName>
    <definedName name="_xlnm._FilterDatabase" localSheetId="6" hidden="1">'5 VALORACIÓN CONTROL IMPACTO'!$A$7:$W$127</definedName>
    <definedName name="_xlnm._FilterDatabase" localSheetId="5" hidden="1">'5 VALORACIÓN CONTROL PROBAB.'!$A$7:$W$127</definedName>
    <definedName name="_xlnm._FilterDatabase" localSheetId="7" hidden="1">'6 MAPA CALOR RESIDUAL-TRATAMIEN'!$A$8:$AL$8</definedName>
    <definedName name="_xlnm._FilterDatabase" localSheetId="8" hidden="1">'7 MAPA CALOR INHEREN Y RESIDUAL'!$A$9:$AL$9</definedName>
    <definedName name="Afectación_Económica">'3 PROBABIL E IMPACTO INHERENTE'!$X$9:$X$14</definedName>
    <definedName name="_xlnm.Print_Area" localSheetId="10">'10 CONTROL DE CAMBIOS'!$A$1:$D$9</definedName>
    <definedName name="_xlnm.Print_Area" localSheetId="3">'3 PROBABIL E IMPACTO INHERENTE'!$A$1:$Y$28</definedName>
    <definedName name="Definicion_tratamiento" localSheetId="6">'10 FORMULAS'!#REF!</definedName>
    <definedName name="Definicion_tratamiento">'10 FORMULAS'!#REF!</definedName>
    <definedName name="E_Relaciones_Laborales">'10 FORMULAS'!$C$12:$C$17</definedName>
    <definedName name="Ejecución_administración_de_procesos" localSheetId="6">Tabla2[Ejecución_administración_de_procesos]</definedName>
    <definedName name="Ejecución_administración_de_procesos">Tabla2[Ejecución_administración_de_procesos]</definedName>
    <definedName name="Evento_externo">'10 FORMULAS'!$F$39:$F$42</definedName>
    <definedName name="F_Usuarios_Productos_y_Prácticas_Organizacionales">'10 FORMULAS'!$C$18:$C$23</definedName>
    <definedName name="Fiscal">'10 FORMULAS'!$B$32:$B$35</definedName>
    <definedName name="Fiscal_A" localSheetId="6">'10 FORMULAS'!#REF!</definedName>
    <definedName name="Fiscal_A">'10 FORMULAS'!#REF!</definedName>
    <definedName name="Fiscal_B" localSheetId="6">'10 FORMULAS'!#REF!</definedName>
    <definedName name="Fiscal_B">'10 FORMULAS'!#REF!</definedName>
    <definedName name="G_Daños_Activos_Físicos">'10 FORMULAS'!$C$24:$C$26</definedName>
    <definedName name="Gestión">'10 FORMULAS'!$A$32:$A$34</definedName>
    <definedName name="Gestiòn" localSheetId="6">'10 FORMULAS'!#REF!</definedName>
    <definedName name="Gestiòn">'10 FORMULAS'!#REF!</definedName>
    <definedName name="Gestión_A" localSheetId="6">'10 FORMULAS'!#REF!</definedName>
    <definedName name="Gestión_A">'10 FORMULAS'!#REF!</definedName>
    <definedName name="Gestión_B" localSheetId="6">'10 FORMULAS'!#REF!</definedName>
    <definedName name="Gestión_B">'10 FORMULAS'!#REF!</definedName>
    <definedName name="IMPACTO_PROCESOS" localSheetId="1">'[1]LISTAS FORMULAS'!$C$3:$C$7</definedName>
    <definedName name="IMPACTO_PROCESOS" localSheetId="4">'[1]LISTAS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'10 FORMULAS'!$E$39:$E$42</definedName>
    <definedName name="Integridad_Pública_Corrupción">'10 FORMULAS'!$D$32:$D$34</definedName>
    <definedName name="Integridad_Pública_LA_FT_FP">'10 FORMULAS'!$E$32:$E$34</definedName>
    <definedName name="IntegridadPública_Corrupción" localSheetId="6">'10 FORMULAS'!#REF!</definedName>
    <definedName name="IntegridadPública_Corrupción">'10 FORMULAS'!#REF!</definedName>
    <definedName name="IntegridadPública_LA_FT_FP" localSheetId="6">'10 FORMULAS'!#REF!</definedName>
    <definedName name="IntegridadPública_LA_FT_FP">'10 FORMULAS'!#REF!</definedName>
    <definedName name="opciones" localSheetId="1">'[1]LISTAS FORMULAS'!$F$3:$F$4</definedName>
    <definedName name="opciones" localSheetId="4">'[1]LISTAS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4">'[1]LISTAS FORMULAS'!$G$3:$G$5</definedName>
    <definedName name="opciones2" localSheetId="7">'[1]LISTAS FORMULAS'!$G$3:$G$5</definedName>
    <definedName name="opciones2" localSheetId="8">'[1]LISTAS FORMULAS'!$G$3:$G$5</definedName>
    <definedName name="opciones2" localSheetId="9">'[1]LISTAS FORMULAS'!$G$3:$G$5</definedName>
    <definedName name="Plan_accion" localSheetId="6">'10 FORMULAS'!#REF!</definedName>
    <definedName name="Plan_accion">'10 FORMULAS'!#REF!</definedName>
    <definedName name="Plan_acción" localSheetId="6">'10 FORMULAS'!#REF!</definedName>
    <definedName name="Plan_acción">'10 FORMULAS'!#REF!</definedName>
    <definedName name="Plan_de_acción" localSheetId="6">'10 FORMULAS'!#REF!</definedName>
    <definedName name="Plan_de_acción">'10 FORMULAS'!#REF!</definedName>
    <definedName name="Posibilidad__de_efecto_dañoso_sobre_el_interes_patrimonial" localSheetId="6">'10 FORMULAS'!#REF!</definedName>
    <definedName name="Posibilidad__de_efecto_dañoso_sobre_el_interes_patrimonial">'10 FORMULAS'!#REF!</definedName>
    <definedName name="Posibilidad_de_pérdida_Económica" localSheetId="6">'10 FORMULAS'!#REF!</definedName>
    <definedName name="Posibilidad_de_pérdida_Económica">'10 FORMULAS'!#REF!</definedName>
    <definedName name="Quince_Cero" localSheetId="1">'[1]LISTAS FORMULAS'!$F$14:$F$15</definedName>
    <definedName name="Quince_Cero" localSheetId="4">'[1]LISTAS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4">'[1]LISTAS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 localSheetId="6">#REF!</definedName>
    <definedName name="Reducir_mitigar_Transferir_Evitar">#REF!</definedName>
    <definedName name="Reputacional">'3 PROBABIL E IMPACTO INHERENTE'!$Y$9:$Y$14</definedName>
    <definedName name="Requiere_Plan_de_Acción" localSheetId="6">#REF!</definedName>
    <definedName name="Requiere_Plan_de_Acción">#REF!</definedName>
    <definedName name="Seg.Información" localSheetId="6">'10 FORMULAS'!#REF!</definedName>
    <definedName name="Seg.Información">'10 FORMULAS'!#REF!</definedName>
    <definedName name="Seguridad_Información">'10 FORMULAS'!$C$32:$C$34</definedName>
    <definedName name="Talento_Humano">'10 FORMULAS'!$C$39:$C$42</definedName>
    <definedName name="Tecnología">'10 FORMULAS'!$D$39:$D$43</definedName>
    <definedName name="Tipo" localSheetId="10">'[2]CONTEXTO E IDENTIFICACIÓN'!$C$21:$C$24</definedName>
    <definedName name="TIPO" localSheetId="4">'[1]CONTEXTO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'10 FORMULAS'!$A$4:$A$11</definedName>
    <definedName name="_xlnm.Print_Titles" localSheetId="1">'2 CONTEXTO E IDENTIFICACIÓN'!$7:$8</definedName>
    <definedName name="_xlnm.Print_Titles" localSheetId="3">'3 PROBABIL E IMPACTO INHERENTE'!$5:$8</definedName>
    <definedName name="_xlnm.Print_Titles" localSheetId="6">'5 VALORACIÓN CONTROL IMPACTO'!$3:$7</definedName>
    <definedName name="_xlnm.Print_Titles" localSheetId="5">'5 VALORACIÓN CONTROL PROBAB.'!$3:$7</definedName>
    <definedName name="Transacción_u_Operación_aplica_para_LA_FT_FP">'10 FORMULAS'!$B$39:$B$42</definedName>
  </definedNames>
  <calcPr calcId="19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35" l="1"/>
  <c r="J11" i="30"/>
  <c r="C28" i="35" l="1"/>
  <c r="C27" i="35"/>
  <c r="C26" i="35"/>
  <c r="C25" i="35"/>
  <c r="C24" i="35"/>
  <c r="C23" i="35"/>
  <c r="C22" i="35"/>
  <c r="C21" i="35"/>
  <c r="C20" i="35"/>
  <c r="C19" i="35"/>
  <c r="C18" i="35"/>
  <c r="C17" i="35"/>
  <c r="C16" i="35"/>
  <c r="C14" i="35"/>
  <c r="C13" i="35"/>
  <c r="C12" i="35"/>
  <c r="L9" i="39" l="1"/>
  <c r="L10" i="39"/>
  <c r="L11" i="39"/>
  <c r="L12" i="39"/>
  <c r="L13" i="39"/>
  <c r="L14" i="39"/>
  <c r="L15" i="39"/>
  <c r="L16" i="39"/>
  <c r="L17" i="39"/>
  <c r="L18" i="39"/>
  <c r="L19" i="39"/>
  <c r="L20" i="39"/>
  <c r="L21" i="39"/>
  <c r="L22" i="39"/>
  <c r="L23" i="39"/>
  <c r="L24" i="39"/>
  <c r="L25" i="39"/>
  <c r="L26" i="39"/>
  <c r="L27" i="39"/>
  <c r="L28" i="39"/>
  <c r="L29" i="39"/>
  <c r="L30" i="39"/>
  <c r="L31" i="39"/>
  <c r="L32" i="39"/>
  <c r="L33" i="39"/>
  <c r="L34" i="39"/>
  <c r="L35" i="39"/>
  <c r="L36" i="39"/>
  <c r="L37" i="39"/>
  <c r="L38" i="39"/>
  <c r="L39" i="39"/>
  <c r="L40" i="39"/>
  <c r="L41" i="39"/>
  <c r="L42" i="39"/>
  <c r="L43" i="39"/>
  <c r="L44" i="39"/>
  <c r="L45" i="39"/>
  <c r="L46" i="39"/>
  <c r="L47" i="39"/>
  <c r="L48" i="39"/>
  <c r="L49" i="39"/>
  <c r="L50" i="39"/>
  <c r="L51" i="39"/>
  <c r="L52" i="39"/>
  <c r="L53" i="39"/>
  <c r="L54" i="39"/>
  <c r="L55" i="39"/>
  <c r="L56" i="39"/>
  <c r="L57" i="39"/>
  <c r="L58" i="39"/>
  <c r="L59" i="39"/>
  <c r="L60" i="39"/>
  <c r="L61" i="39"/>
  <c r="L62" i="39"/>
  <c r="L63" i="39"/>
  <c r="L64" i="39"/>
  <c r="L65" i="39"/>
  <c r="L66" i="39"/>
  <c r="L67" i="39"/>
  <c r="L68" i="39"/>
  <c r="L69" i="39"/>
  <c r="L70" i="39"/>
  <c r="L71" i="39"/>
  <c r="L72" i="39"/>
  <c r="L73" i="39"/>
  <c r="L74" i="39"/>
  <c r="L75" i="39"/>
  <c r="L76" i="39"/>
  <c r="L77" i="39"/>
  <c r="L78" i="39"/>
  <c r="L79" i="39"/>
  <c r="L80" i="39"/>
  <c r="L81" i="39"/>
  <c r="L82" i="39"/>
  <c r="L83" i="39"/>
  <c r="L84" i="39"/>
  <c r="L85" i="39"/>
  <c r="L86" i="39"/>
  <c r="L87" i="39"/>
  <c r="L88" i="39"/>
  <c r="L89" i="39"/>
  <c r="L90" i="39"/>
  <c r="L91" i="39"/>
  <c r="L92" i="39"/>
  <c r="L93" i="39"/>
  <c r="L94" i="39"/>
  <c r="L95" i="39"/>
  <c r="L96" i="39"/>
  <c r="L97" i="39"/>
  <c r="L98" i="39"/>
  <c r="L99" i="39"/>
  <c r="L100" i="39"/>
  <c r="L101" i="39"/>
  <c r="L102" i="39"/>
  <c r="L103" i="39"/>
  <c r="L104" i="39"/>
  <c r="L105" i="39"/>
  <c r="L106" i="39"/>
  <c r="L107" i="39"/>
  <c r="L108" i="39"/>
  <c r="L109" i="39"/>
  <c r="L110" i="39"/>
  <c r="L111" i="39"/>
  <c r="L112" i="39"/>
  <c r="L113" i="39"/>
  <c r="L114" i="39"/>
  <c r="L115" i="39"/>
  <c r="L116" i="39"/>
  <c r="L117" i="39"/>
  <c r="L118" i="39"/>
  <c r="L119" i="39"/>
  <c r="L120" i="39"/>
  <c r="L121" i="39"/>
  <c r="L122" i="39"/>
  <c r="L123" i="39"/>
  <c r="L124" i="39"/>
  <c r="L125" i="39"/>
  <c r="L126" i="39"/>
  <c r="L127" i="39"/>
  <c r="L8" i="39"/>
  <c r="I8" i="39"/>
  <c r="I9" i="39"/>
  <c r="I10" i="39"/>
  <c r="N127" i="39"/>
  <c r="K127" i="39"/>
  <c r="I127" i="39"/>
  <c r="N126" i="39"/>
  <c r="K126" i="39"/>
  <c r="I126" i="39"/>
  <c r="N125" i="39"/>
  <c r="K125" i="39"/>
  <c r="I125" i="39"/>
  <c r="N124" i="39"/>
  <c r="K124" i="39"/>
  <c r="I124" i="39"/>
  <c r="N123" i="39"/>
  <c r="K123" i="39"/>
  <c r="I123" i="39"/>
  <c r="N122" i="39"/>
  <c r="K122" i="39"/>
  <c r="S122" i="39" s="1"/>
  <c r="I122" i="39"/>
  <c r="A122" i="39"/>
  <c r="N121" i="39"/>
  <c r="K121" i="39"/>
  <c r="I121" i="39"/>
  <c r="N120" i="39"/>
  <c r="K120" i="39"/>
  <c r="I120" i="39"/>
  <c r="N119" i="39"/>
  <c r="K119" i="39"/>
  <c r="I119" i="39"/>
  <c r="N118" i="39"/>
  <c r="K118" i="39"/>
  <c r="I118" i="39"/>
  <c r="N117" i="39"/>
  <c r="K117" i="39"/>
  <c r="I117" i="39"/>
  <c r="N116" i="39"/>
  <c r="K116" i="39"/>
  <c r="I116" i="39"/>
  <c r="A116" i="39"/>
  <c r="N115" i="39"/>
  <c r="K115" i="39"/>
  <c r="I115" i="39"/>
  <c r="N114" i="39"/>
  <c r="K114" i="39"/>
  <c r="I114" i="39"/>
  <c r="N113" i="39"/>
  <c r="K113" i="39"/>
  <c r="I113" i="39"/>
  <c r="N112" i="39"/>
  <c r="K112" i="39"/>
  <c r="I112" i="39"/>
  <c r="N111" i="39"/>
  <c r="K111" i="39"/>
  <c r="I111" i="39"/>
  <c r="N110" i="39"/>
  <c r="K110" i="39"/>
  <c r="I110" i="39"/>
  <c r="A110" i="39"/>
  <c r="N109" i="39"/>
  <c r="K109" i="39"/>
  <c r="I109" i="39"/>
  <c r="N108" i="39"/>
  <c r="K108" i="39"/>
  <c r="I108" i="39"/>
  <c r="N107" i="39"/>
  <c r="K107" i="39"/>
  <c r="I107" i="39"/>
  <c r="N106" i="39"/>
  <c r="K106" i="39"/>
  <c r="I106" i="39"/>
  <c r="N105" i="39"/>
  <c r="K105" i="39"/>
  <c r="I105" i="39"/>
  <c r="N104" i="39"/>
  <c r="K104" i="39"/>
  <c r="I104" i="39"/>
  <c r="A104" i="39"/>
  <c r="N103" i="39"/>
  <c r="K103" i="39"/>
  <c r="I103" i="39"/>
  <c r="N102" i="39"/>
  <c r="K102" i="39"/>
  <c r="I102" i="39"/>
  <c r="N101" i="39"/>
  <c r="K101" i="39"/>
  <c r="I101" i="39"/>
  <c r="N100" i="39"/>
  <c r="K100" i="39"/>
  <c r="I100" i="39"/>
  <c r="N99" i="39"/>
  <c r="K99" i="39"/>
  <c r="I99" i="39"/>
  <c r="N98" i="39"/>
  <c r="K98" i="39"/>
  <c r="I98" i="39"/>
  <c r="A98" i="39"/>
  <c r="N97" i="39"/>
  <c r="K97" i="39"/>
  <c r="S97" i="39" s="1"/>
  <c r="I97" i="39"/>
  <c r="N96" i="39"/>
  <c r="K96" i="39"/>
  <c r="I96" i="39"/>
  <c r="N95" i="39"/>
  <c r="K95" i="39"/>
  <c r="I95" i="39"/>
  <c r="N94" i="39"/>
  <c r="K94" i="39"/>
  <c r="I94" i="39"/>
  <c r="N93" i="39"/>
  <c r="K93" i="39"/>
  <c r="I93" i="39"/>
  <c r="N92" i="39"/>
  <c r="K92" i="39"/>
  <c r="S92" i="39" s="1"/>
  <c r="I92" i="39"/>
  <c r="A92" i="39"/>
  <c r="N91" i="39"/>
  <c r="K91" i="39"/>
  <c r="I91" i="39"/>
  <c r="N90" i="39"/>
  <c r="K90" i="39"/>
  <c r="I90" i="39"/>
  <c r="N89" i="39"/>
  <c r="K89" i="39"/>
  <c r="I89" i="39"/>
  <c r="N88" i="39"/>
  <c r="K88" i="39"/>
  <c r="I88" i="39"/>
  <c r="N87" i="39"/>
  <c r="K87" i="39"/>
  <c r="I87" i="39"/>
  <c r="N86" i="39"/>
  <c r="K86" i="39"/>
  <c r="I86" i="39"/>
  <c r="A86" i="39"/>
  <c r="N85" i="39"/>
  <c r="K85" i="39"/>
  <c r="I85" i="39"/>
  <c r="N84" i="39"/>
  <c r="K84" i="39"/>
  <c r="I84" i="39"/>
  <c r="N83" i="39"/>
  <c r="K83" i="39"/>
  <c r="I83" i="39"/>
  <c r="N82" i="39"/>
  <c r="K82" i="39"/>
  <c r="I82" i="39"/>
  <c r="N81" i="39"/>
  <c r="K81" i="39"/>
  <c r="I81" i="39"/>
  <c r="N80" i="39"/>
  <c r="K80" i="39"/>
  <c r="I80" i="39"/>
  <c r="A80" i="39"/>
  <c r="N79" i="39"/>
  <c r="K79" i="39"/>
  <c r="I79" i="39"/>
  <c r="N78" i="39"/>
  <c r="K78" i="39"/>
  <c r="I78" i="39"/>
  <c r="N77" i="39"/>
  <c r="K77" i="39"/>
  <c r="S77" i="39" s="1"/>
  <c r="I77" i="39"/>
  <c r="N76" i="39"/>
  <c r="K76" i="39"/>
  <c r="I76" i="39"/>
  <c r="N75" i="39"/>
  <c r="K75" i="39"/>
  <c r="I75" i="39"/>
  <c r="N74" i="39"/>
  <c r="K74" i="39"/>
  <c r="I74" i="39"/>
  <c r="A74" i="39"/>
  <c r="N73" i="39"/>
  <c r="K73" i="39"/>
  <c r="I73" i="39"/>
  <c r="N72" i="39"/>
  <c r="K72" i="39"/>
  <c r="I72" i="39"/>
  <c r="N71" i="39"/>
  <c r="K71" i="39"/>
  <c r="I71" i="39"/>
  <c r="N70" i="39"/>
  <c r="K70" i="39"/>
  <c r="I70" i="39"/>
  <c r="N69" i="39"/>
  <c r="K69" i="39"/>
  <c r="I69" i="39"/>
  <c r="N68" i="39"/>
  <c r="K68" i="39"/>
  <c r="I68" i="39"/>
  <c r="A68" i="39"/>
  <c r="N67" i="39"/>
  <c r="K67" i="39"/>
  <c r="I67" i="39"/>
  <c r="N66" i="39"/>
  <c r="K66" i="39"/>
  <c r="I66" i="39"/>
  <c r="N65" i="39"/>
  <c r="K65" i="39"/>
  <c r="I65" i="39"/>
  <c r="N64" i="39"/>
  <c r="K64" i="39"/>
  <c r="I64" i="39"/>
  <c r="N63" i="39"/>
  <c r="K63" i="39"/>
  <c r="I63" i="39"/>
  <c r="N62" i="39"/>
  <c r="K62" i="39"/>
  <c r="I62" i="39"/>
  <c r="A62" i="39"/>
  <c r="N61" i="39"/>
  <c r="K61" i="39"/>
  <c r="I61" i="39"/>
  <c r="N60" i="39"/>
  <c r="K60" i="39"/>
  <c r="I60" i="39"/>
  <c r="N59" i="39"/>
  <c r="K59" i="39"/>
  <c r="I59" i="39"/>
  <c r="N58" i="39"/>
  <c r="K58" i="39"/>
  <c r="I58" i="39"/>
  <c r="N57" i="39"/>
  <c r="K57" i="39"/>
  <c r="I57" i="39"/>
  <c r="N56" i="39"/>
  <c r="K56" i="39"/>
  <c r="I56" i="39"/>
  <c r="A56" i="39"/>
  <c r="N55" i="39"/>
  <c r="K55" i="39"/>
  <c r="I55" i="39"/>
  <c r="N54" i="39"/>
  <c r="K54" i="39"/>
  <c r="I54" i="39"/>
  <c r="N53" i="39"/>
  <c r="K53" i="39"/>
  <c r="I53" i="39"/>
  <c r="N52" i="39"/>
  <c r="K52" i="39"/>
  <c r="I52" i="39"/>
  <c r="N51" i="39"/>
  <c r="K51" i="39"/>
  <c r="I51" i="39"/>
  <c r="N50" i="39"/>
  <c r="K50" i="39"/>
  <c r="I50" i="39"/>
  <c r="A50" i="39"/>
  <c r="N49" i="39"/>
  <c r="K49" i="39"/>
  <c r="I49" i="39"/>
  <c r="N48" i="39"/>
  <c r="K48" i="39"/>
  <c r="I48" i="39"/>
  <c r="N47" i="39"/>
  <c r="K47" i="39"/>
  <c r="I47" i="39"/>
  <c r="N46" i="39"/>
  <c r="K46" i="39"/>
  <c r="I46" i="39"/>
  <c r="N45" i="39"/>
  <c r="K45" i="39"/>
  <c r="I45" i="39"/>
  <c r="N44" i="39"/>
  <c r="K44" i="39"/>
  <c r="I44" i="39"/>
  <c r="A44" i="39"/>
  <c r="N43" i="39"/>
  <c r="K43" i="39"/>
  <c r="I43" i="39"/>
  <c r="N42" i="39"/>
  <c r="K42" i="39"/>
  <c r="I42" i="39"/>
  <c r="N41" i="39"/>
  <c r="K41" i="39"/>
  <c r="I41" i="39"/>
  <c r="N40" i="39"/>
  <c r="K40" i="39"/>
  <c r="I40" i="39"/>
  <c r="N39" i="39"/>
  <c r="K39" i="39"/>
  <c r="I39" i="39"/>
  <c r="N38" i="39"/>
  <c r="K38" i="39"/>
  <c r="I38" i="39"/>
  <c r="A38" i="39"/>
  <c r="N37" i="39"/>
  <c r="K37" i="39"/>
  <c r="I37" i="39"/>
  <c r="N36" i="39"/>
  <c r="K36" i="39"/>
  <c r="I36" i="39"/>
  <c r="N35" i="39"/>
  <c r="K35" i="39"/>
  <c r="I35" i="39"/>
  <c r="N34" i="39"/>
  <c r="K34" i="39"/>
  <c r="I34" i="39"/>
  <c r="N33" i="39"/>
  <c r="K33" i="39"/>
  <c r="I33" i="39"/>
  <c r="N32" i="39"/>
  <c r="K32" i="39"/>
  <c r="I32" i="39"/>
  <c r="A32" i="39"/>
  <c r="N31" i="39"/>
  <c r="K31" i="39"/>
  <c r="I31" i="39"/>
  <c r="N30" i="39"/>
  <c r="K30" i="39"/>
  <c r="I30" i="39"/>
  <c r="N29" i="39"/>
  <c r="K29" i="39"/>
  <c r="I29" i="39"/>
  <c r="N28" i="39"/>
  <c r="K28" i="39"/>
  <c r="I28" i="39"/>
  <c r="N27" i="39"/>
  <c r="K27" i="39"/>
  <c r="I27" i="39"/>
  <c r="N26" i="39"/>
  <c r="K26" i="39"/>
  <c r="I26" i="39"/>
  <c r="A26" i="39"/>
  <c r="N25" i="39"/>
  <c r="K25" i="39"/>
  <c r="I25" i="39"/>
  <c r="N24" i="39"/>
  <c r="K24" i="39"/>
  <c r="I24" i="39"/>
  <c r="N23" i="39"/>
  <c r="K23" i="39"/>
  <c r="I23" i="39"/>
  <c r="N22" i="39"/>
  <c r="K22" i="39"/>
  <c r="I22" i="39"/>
  <c r="N21" i="39"/>
  <c r="K21" i="39"/>
  <c r="S21" i="39" s="1"/>
  <c r="I21" i="39"/>
  <c r="N20" i="39"/>
  <c r="K20" i="39"/>
  <c r="I20" i="39"/>
  <c r="A20" i="39"/>
  <c r="N19" i="39"/>
  <c r="K19" i="39"/>
  <c r="I19" i="39"/>
  <c r="N18" i="39"/>
  <c r="K18" i="39"/>
  <c r="I18" i="39"/>
  <c r="N17" i="39"/>
  <c r="K17" i="39"/>
  <c r="I17" i="39"/>
  <c r="N16" i="39"/>
  <c r="K16" i="39"/>
  <c r="I16" i="39"/>
  <c r="N15" i="39"/>
  <c r="K15" i="39"/>
  <c r="I15" i="39"/>
  <c r="N14" i="39"/>
  <c r="K14" i="39"/>
  <c r="I14" i="39"/>
  <c r="A14" i="39"/>
  <c r="N13" i="39"/>
  <c r="K13" i="39"/>
  <c r="I13" i="39"/>
  <c r="N12" i="39"/>
  <c r="K12" i="39"/>
  <c r="I12" i="39"/>
  <c r="N11" i="39"/>
  <c r="K11" i="39"/>
  <c r="I11" i="39"/>
  <c r="N10" i="39"/>
  <c r="K10" i="39"/>
  <c r="N9" i="39"/>
  <c r="K9" i="39"/>
  <c r="N8" i="39"/>
  <c r="K8" i="39"/>
  <c r="A8" i="39"/>
  <c r="B4" i="39"/>
  <c r="B3" i="39"/>
  <c r="H2" i="39"/>
  <c r="G2" i="39"/>
  <c r="D2" i="39"/>
  <c r="C2" i="39"/>
  <c r="H1" i="39"/>
  <c r="G1" i="39"/>
  <c r="B1" i="39"/>
  <c r="S25" i="39" l="1"/>
  <c r="S40" i="39"/>
  <c r="S93" i="39"/>
  <c r="S20" i="39"/>
  <c r="S61" i="39"/>
  <c r="S57" i="39"/>
  <c r="S60" i="39"/>
  <c r="S113" i="39"/>
  <c r="T113" i="39" s="1"/>
  <c r="U113" i="39" s="1"/>
  <c r="S24" i="39"/>
  <c r="S56" i="39"/>
  <c r="S76" i="39"/>
  <c r="S96" i="39"/>
  <c r="S8" i="39"/>
  <c r="S26" i="39"/>
  <c r="S50" i="39"/>
  <c r="S70" i="39"/>
  <c r="T70" i="39" s="1"/>
  <c r="U70" i="39" s="1"/>
  <c r="S90" i="39"/>
  <c r="S98" i="39"/>
  <c r="S14" i="39"/>
  <c r="S34" i="39"/>
  <c r="T34" i="39" s="1"/>
  <c r="U34" i="39" s="1"/>
  <c r="S38" i="39"/>
  <c r="S54" i="39"/>
  <c r="S62" i="39"/>
  <c r="S86" i="39"/>
  <c r="S106" i="39"/>
  <c r="S126" i="39"/>
  <c r="T126" i="39" s="1"/>
  <c r="U126" i="39" s="1"/>
  <c r="S10" i="39"/>
  <c r="S121" i="39"/>
  <c r="T121" i="39" s="1"/>
  <c r="U121" i="39" s="1"/>
  <c r="S15" i="39"/>
  <c r="S19" i="39"/>
  <c r="S35" i="39"/>
  <c r="T35" i="39" s="1"/>
  <c r="U35" i="39" s="1"/>
  <c r="S51" i="39"/>
  <c r="T51" i="39" s="1"/>
  <c r="U51" i="39" s="1"/>
  <c r="S55" i="39"/>
  <c r="T55" i="39" s="1"/>
  <c r="U55" i="39" s="1"/>
  <c r="S71" i="39"/>
  <c r="T71" i="39" s="1"/>
  <c r="U71" i="39" s="1"/>
  <c r="S87" i="39"/>
  <c r="S91" i="39"/>
  <c r="T91" i="39" s="1"/>
  <c r="U91" i="39" s="1"/>
  <c r="S107" i="39"/>
  <c r="T107" i="39" s="1"/>
  <c r="U107" i="39" s="1"/>
  <c r="S123" i="39"/>
  <c r="T123" i="39" s="1"/>
  <c r="U123" i="39" s="1"/>
  <c r="S127" i="39"/>
  <c r="T127" i="39" s="1"/>
  <c r="U127" i="39" s="1"/>
  <c r="S74" i="39"/>
  <c r="S94" i="39"/>
  <c r="S110" i="39"/>
  <c r="S114" i="39"/>
  <c r="S108" i="39"/>
  <c r="S23" i="39"/>
  <c r="T23" i="39" s="1"/>
  <c r="U23" i="39" s="1"/>
  <c r="S39" i="39"/>
  <c r="S43" i="39"/>
  <c r="T43" i="39" s="1"/>
  <c r="U43" i="39" s="1"/>
  <c r="S59" i="39"/>
  <c r="T59" i="39" s="1"/>
  <c r="U59" i="39" s="1"/>
  <c r="S75" i="39"/>
  <c r="T75" i="39" s="1"/>
  <c r="U75" i="39" s="1"/>
  <c r="S79" i="39"/>
  <c r="T79" i="39" s="1"/>
  <c r="U79" i="39" s="1"/>
  <c r="S95" i="39"/>
  <c r="T95" i="39" s="1"/>
  <c r="U95" i="39" s="1"/>
  <c r="S111" i="39"/>
  <c r="T111" i="39" s="1"/>
  <c r="U111" i="39" s="1"/>
  <c r="S115" i="39"/>
  <c r="T115" i="39" s="1"/>
  <c r="U115" i="39" s="1"/>
  <c r="S18" i="39"/>
  <c r="S27" i="39"/>
  <c r="T27" i="39" s="1"/>
  <c r="U27" i="39" s="1"/>
  <c r="S31" i="39"/>
  <c r="T31" i="39" s="1"/>
  <c r="U31" i="39" s="1"/>
  <c r="S47" i="39"/>
  <c r="T47" i="39" s="1"/>
  <c r="U47" i="39" s="1"/>
  <c r="S63" i="39"/>
  <c r="T63" i="39" s="1"/>
  <c r="U63" i="39" s="1"/>
  <c r="S67" i="39"/>
  <c r="T67" i="39" s="1"/>
  <c r="U67" i="39" s="1"/>
  <c r="S99" i="39"/>
  <c r="T99" i="39" s="1"/>
  <c r="U99" i="39" s="1"/>
  <c r="S103" i="39"/>
  <c r="T103" i="39" s="1"/>
  <c r="U103" i="39" s="1"/>
  <c r="S119" i="39"/>
  <c r="T119" i="39" s="1"/>
  <c r="U119" i="39" s="1"/>
  <c r="S11" i="39"/>
  <c r="S13" i="39"/>
  <c r="S29" i="39"/>
  <c r="T29" i="39" s="1"/>
  <c r="U29" i="39" s="1"/>
  <c r="S45" i="39"/>
  <c r="T45" i="39" s="1"/>
  <c r="U45" i="39" s="1"/>
  <c r="S49" i="39"/>
  <c r="T49" i="39" s="1"/>
  <c r="U49" i="39" s="1"/>
  <c r="S65" i="39"/>
  <c r="T65" i="39" s="1"/>
  <c r="U65" i="39" s="1"/>
  <c r="S81" i="39"/>
  <c r="T81" i="39" s="1"/>
  <c r="U81" i="39" s="1"/>
  <c r="S85" i="39"/>
  <c r="T85" i="39" s="1"/>
  <c r="U85" i="39" s="1"/>
  <c r="S101" i="39"/>
  <c r="T101" i="39" s="1"/>
  <c r="U101" i="39" s="1"/>
  <c r="S117" i="39"/>
  <c r="T117" i="39" s="1"/>
  <c r="U117" i="39" s="1"/>
  <c r="S52" i="39"/>
  <c r="T52" i="39" s="1"/>
  <c r="U52" i="39" s="1"/>
  <c r="S88" i="39"/>
  <c r="T88" i="39" s="1"/>
  <c r="U88" i="39" s="1"/>
  <c r="S124" i="39"/>
  <c r="T124" i="39" s="1"/>
  <c r="U124" i="39" s="1"/>
  <c r="S16" i="39"/>
  <c r="S17" i="39"/>
  <c r="S33" i="39"/>
  <c r="S37" i="39"/>
  <c r="T37" i="39" s="1"/>
  <c r="U37" i="39" s="1"/>
  <c r="S53" i="39"/>
  <c r="T53" i="39" s="1"/>
  <c r="U53" i="39" s="1"/>
  <c r="S69" i="39"/>
  <c r="T69" i="39" s="1"/>
  <c r="U69" i="39" s="1"/>
  <c r="S73" i="39"/>
  <c r="T73" i="39" s="1"/>
  <c r="U73" i="39" s="1"/>
  <c r="S105" i="39"/>
  <c r="T105" i="39" s="1"/>
  <c r="U105" i="39" s="1"/>
  <c r="S109" i="39"/>
  <c r="T109" i="39" s="1"/>
  <c r="U109" i="39" s="1"/>
  <c r="S125" i="39"/>
  <c r="T125" i="39" s="1"/>
  <c r="U125" i="39" s="1"/>
  <c r="S46" i="39"/>
  <c r="T46" i="39" s="1"/>
  <c r="U46" i="39" s="1"/>
  <c r="S118" i="39"/>
  <c r="T118" i="39" s="1"/>
  <c r="U118" i="39" s="1"/>
  <c r="S72" i="39"/>
  <c r="T72" i="39" s="1"/>
  <c r="U72" i="39" s="1"/>
  <c r="S36" i="39"/>
  <c r="T36" i="39" s="1"/>
  <c r="U36" i="39" s="1"/>
  <c r="S12" i="39"/>
  <c r="S28" i="39"/>
  <c r="T28" i="39" s="1"/>
  <c r="U28" i="39" s="1"/>
  <c r="S44" i="39"/>
  <c r="S48" i="39"/>
  <c r="T48" i="39" s="1"/>
  <c r="U48" i="39" s="1"/>
  <c r="S80" i="39"/>
  <c r="S84" i="39"/>
  <c r="T84" i="39" s="1"/>
  <c r="U84" i="39" s="1"/>
  <c r="S100" i="39"/>
  <c r="T100" i="39" s="1"/>
  <c r="U100" i="39" s="1"/>
  <c r="S116" i="39"/>
  <c r="S120" i="39"/>
  <c r="T120" i="39" s="1"/>
  <c r="U120" i="39" s="1"/>
  <c r="S82" i="39"/>
  <c r="T82" i="39" s="1"/>
  <c r="U82" i="39" s="1"/>
  <c r="S58" i="39"/>
  <c r="T58" i="39" s="1"/>
  <c r="U58" i="39" s="1"/>
  <c r="S22" i="39"/>
  <c r="T22" i="39" s="1"/>
  <c r="U22" i="39" s="1"/>
  <c r="S32" i="39"/>
  <c r="S68" i="39"/>
  <c r="S104" i="39"/>
  <c r="S30" i="39"/>
  <c r="T30" i="39" s="1"/>
  <c r="U30" i="39" s="1"/>
  <c r="S112" i="39"/>
  <c r="T112" i="39" s="1"/>
  <c r="U112" i="39" s="1"/>
  <c r="S41" i="39"/>
  <c r="T41" i="39" s="1"/>
  <c r="U41" i="39" s="1"/>
  <c r="S64" i="39"/>
  <c r="T64" i="39" s="1"/>
  <c r="U64" i="39" s="1"/>
  <c r="S66" i="39"/>
  <c r="T66" i="39" s="1"/>
  <c r="U66" i="39" s="1"/>
  <c r="S89" i="39"/>
  <c r="T89" i="39" s="1"/>
  <c r="U89" i="39" s="1"/>
  <c r="S102" i="39"/>
  <c r="T102" i="39" s="1"/>
  <c r="U102" i="39" s="1"/>
  <c r="T60" i="39"/>
  <c r="U60" i="39" s="1"/>
  <c r="S78" i="39"/>
  <c r="T78" i="39" s="1"/>
  <c r="U78" i="39" s="1"/>
  <c r="S42" i="39"/>
  <c r="T42" i="39" s="1"/>
  <c r="U42" i="39" s="1"/>
  <c r="S9" i="39"/>
  <c r="S83" i="39"/>
  <c r="T83" i="39" s="1"/>
  <c r="U83" i="39" s="1"/>
  <c r="T108" i="39"/>
  <c r="U108" i="39" s="1"/>
  <c r="T77" i="39"/>
  <c r="U77" i="39" s="1"/>
  <c r="T87" i="39"/>
  <c r="U87" i="39" s="1"/>
  <c r="T61" i="39"/>
  <c r="U61" i="39" s="1"/>
  <c r="T93" i="39"/>
  <c r="U93" i="39" s="1"/>
  <c r="T96" i="39"/>
  <c r="U96" i="39" s="1"/>
  <c r="T33" i="39"/>
  <c r="U33" i="39" s="1"/>
  <c r="T54" i="39"/>
  <c r="U54" i="39" s="1"/>
  <c r="T114" i="39"/>
  <c r="U114" i="39" s="1"/>
  <c r="T24" i="39"/>
  <c r="U24" i="39" s="1"/>
  <c r="T97" i="39"/>
  <c r="U97" i="39" s="1"/>
  <c r="T25" i="39"/>
  <c r="U25" i="39" s="1"/>
  <c r="T39" i="39"/>
  <c r="U39" i="39" s="1"/>
  <c r="T76" i="39"/>
  <c r="U76" i="39" s="1"/>
  <c r="T40" i="39"/>
  <c r="U40" i="39" s="1"/>
  <c r="T106" i="39"/>
  <c r="U106" i="39" s="1"/>
  <c r="T57" i="39"/>
  <c r="U57" i="39" s="1"/>
  <c r="T94" i="39"/>
  <c r="U94" i="39" s="1"/>
  <c r="T90" i="39"/>
  <c r="U90" i="39" s="1"/>
  <c r="T21" i="39"/>
  <c r="U21" i="39" s="1"/>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9" i="9"/>
  <c r="L10" i="9"/>
  <c r="L11" i="9"/>
  <c r="L12" i="9"/>
  <c r="L13" i="9"/>
  <c r="L8" i="9"/>
  <c r="D28" i="35"/>
  <c r="D27" i="35"/>
  <c r="D26" i="35"/>
  <c r="D25" i="35"/>
  <c r="D24" i="35"/>
  <c r="D23" i="35"/>
  <c r="D22" i="35"/>
  <c r="D21" i="35"/>
  <c r="D20" i="35"/>
  <c r="D19" i="35"/>
  <c r="D18" i="35"/>
  <c r="D17" i="35"/>
  <c r="D16" i="35"/>
  <c r="D15" i="35"/>
  <c r="D14" i="35"/>
  <c r="D13" i="35"/>
  <c r="D12" i="35"/>
  <c r="T128" i="9"/>
  <c r="F12" i="35" l="1"/>
  <c r="F13" i="35"/>
  <c r="F14" i="35"/>
  <c r="F24" i="35"/>
  <c r="F25" i="35"/>
  <c r="F15" i="35"/>
  <c r="F16" i="35"/>
  <c r="F17" i="35"/>
  <c r="F18" i="35"/>
  <c r="F19" i="35"/>
  <c r="F20" i="35"/>
  <c r="F21" i="35"/>
  <c r="F22" i="35"/>
  <c r="F23" i="35"/>
  <c r="F26" i="35"/>
  <c r="F27" i="35"/>
  <c r="F28" i="35"/>
  <c r="E10" i="30" l="1"/>
  <c r="E11" i="30"/>
  <c r="E12" i="30"/>
  <c r="E13" i="30"/>
  <c r="E14" i="30"/>
  <c r="E15" i="30"/>
  <c r="E16" i="30"/>
  <c r="E17" i="30"/>
  <c r="E18" i="30"/>
  <c r="E19" i="30"/>
  <c r="E20" i="30"/>
  <c r="E21" i="30"/>
  <c r="E22" i="30"/>
  <c r="E23" i="30"/>
  <c r="E24" i="30"/>
  <c r="E25" i="30"/>
  <c r="E26" i="30"/>
  <c r="E27" i="30"/>
  <c r="E28" i="30"/>
  <c r="E9" i="30"/>
  <c r="D2" i="20"/>
  <c r="I2" i="33"/>
  <c r="G2" i="33"/>
  <c r="B5" i="33"/>
  <c r="B4" i="33"/>
  <c r="G1" i="33"/>
  <c r="D2" i="33"/>
  <c r="M2" i="37"/>
  <c r="K2" i="37"/>
  <c r="B5" i="37"/>
  <c r="B4" i="37"/>
  <c r="K1" i="37"/>
  <c r="F2" i="37"/>
  <c r="J2" i="35"/>
  <c r="H2" i="35"/>
  <c r="H1" i="35"/>
  <c r="B5" i="35"/>
  <c r="B4" i="35"/>
  <c r="D2" i="35"/>
  <c r="J2" i="9"/>
  <c r="H2" i="9"/>
  <c r="H1" i="9"/>
  <c r="B4" i="9"/>
  <c r="B3" i="9"/>
  <c r="D2" i="9"/>
  <c r="L3" i="31"/>
  <c r="J3" i="31"/>
  <c r="J2" i="31"/>
  <c r="B6" i="31"/>
  <c r="B5" i="31"/>
  <c r="D2" i="31"/>
  <c r="B4" i="15"/>
  <c r="D2" i="15"/>
  <c r="H2" i="15"/>
  <c r="J4" i="15"/>
  <c r="H4" i="15"/>
  <c r="B5" i="15"/>
  <c r="J9" i="30"/>
  <c r="J10" i="30"/>
  <c r="B14" i="39" s="1"/>
  <c r="B20" i="39"/>
  <c r="J12" i="30"/>
  <c r="B26" i="39" s="1"/>
  <c r="J13" i="30"/>
  <c r="B32" i="39" s="1"/>
  <c r="J14" i="30"/>
  <c r="B38" i="39" s="1"/>
  <c r="J15" i="30"/>
  <c r="B44" i="39" s="1"/>
  <c r="J16" i="30"/>
  <c r="B50" i="39" s="1"/>
  <c r="J17" i="30"/>
  <c r="B56" i="39" s="1"/>
  <c r="J18" i="30"/>
  <c r="B62" i="39" s="1"/>
  <c r="J19" i="30"/>
  <c r="B68" i="39" s="1"/>
  <c r="J20" i="30"/>
  <c r="B74" i="39" s="1"/>
  <c r="J21" i="30"/>
  <c r="B80" i="39" s="1"/>
  <c r="J22" i="30"/>
  <c r="B86" i="39" s="1"/>
  <c r="J23" i="30"/>
  <c r="B92" i="39" s="1"/>
  <c r="J24" i="30"/>
  <c r="B98" i="39" s="1"/>
  <c r="J25" i="30"/>
  <c r="B104" i="39" s="1"/>
  <c r="J26" i="30"/>
  <c r="B110" i="39" s="1"/>
  <c r="J27" i="30"/>
  <c r="B116" i="39" s="1"/>
  <c r="J28" i="30"/>
  <c r="B122" i="39" s="1"/>
  <c r="N9" i="9"/>
  <c r="N10" i="9"/>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24" i="9"/>
  <c r="N125" i="9"/>
  <c r="N126" i="9"/>
  <c r="N127" i="9"/>
  <c r="N8" i="9"/>
  <c r="K9" i="9"/>
  <c r="K10" i="9"/>
  <c r="K11" i="9"/>
  <c r="K12" i="9"/>
  <c r="K13" i="9"/>
  <c r="K14" i="9"/>
  <c r="K15" i="9"/>
  <c r="K16" i="9"/>
  <c r="S16" i="9" s="1"/>
  <c r="K17" i="9"/>
  <c r="S17" i="9" s="1"/>
  <c r="K18" i="9"/>
  <c r="S18" i="9" s="1"/>
  <c r="K19" i="9"/>
  <c r="K20" i="9"/>
  <c r="K21" i="9"/>
  <c r="K22" i="9"/>
  <c r="S22" i="9" s="1"/>
  <c r="K23" i="9"/>
  <c r="S23" i="9" s="1"/>
  <c r="K24" i="9"/>
  <c r="S24" i="9" s="1"/>
  <c r="K25" i="9"/>
  <c r="S25" i="9" s="1"/>
  <c r="K26" i="9"/>
  <c r="K27" i="9"/>
  <c r="S27" i="9" s="1"/>
  <c r="T27" i="9" s="1"/>
  <c r="U27" i="9" s="1"/>
  <c r="K28" i="9"/>
  <c r="S28" i="9" s="1"/>
  <c r="K29" i="9"/>
  <c r="S29" i="9" s="1"/>
  <c r="K30" i="9"/>
  <c r="S30" i="9" s="1"/>
  <c r="T30" i="9" s="1"/>
  <c r="U30" i="9" s="1"/>
  <c r="K31" i="9"/>
  <c r="S31" i="9" s="1"/>
  <c r="K32" i="9"/>
  <c r="S32" i="9" s="1"/>
  <c r="K33" i="9"/>
  <c r="S33" i="9" s="1"/>
  <c r="T33" i="9" s="1"/>
  <c r="U33" i="9" s="1"/>
  <c r="K34" i="9"/>
  <c r="S34" i="9" s="1"/>
  <c r="K35" i="9"/>
  <c r="S35" i="9" s="1"/>
  <c r="K36" i="9"/>
  <c r="S36" i="9" s="1"/>
  <c r="T36" i="9" s="1"/>
  <c r="U36" i="9" s="1"/>
  <c r="K37" i="9"/>
  <c r="S37" i="9" s="1"/>
  <c r="K38" i="9"/>
  <c r="S38" i="9" s="1"/>
  <c r="K39" i="9"/>
  <c r="S39" i="9" s="1"/>
  <c r="T39" i="9" s="1"/>
  <c r="U39" i="9" s="1"/>
  <c r="K40" i="9"/>
  <c r="S40" i="9" s="1"/>
  <c r="K41" i="9"/>
  <c r="S41" i="9" s="1"/>
  <c r="K42" i="9"/>
  <c r="S42" i="9" s="1"/>
  <c r="T42" i="9" s="1"/>
  <c r="U42" i="9" s="1"/>
  <c r="K43" i="9"/>
  <c r="S43" i="9" s="1"/>
  <c r="K44" i="9"/>
  <c r="S44" i="9" s="1"/>
  <c r="K45" i="9"/>
  <c r="S45" i="9" s="1"/>
  <c r="T45" i="9" s="1"/>
  <c r="U45" i="9" s="1"/>
  <c r="K46" i="9"/>
  <c r="S46" i="9" s="1"/>
  <c r="K47" i="9"/>
  <c r="S47" i="9" s="1"/>
  <c r="K48" i="9"/>
  <c r="S48" i="9" s="1"/>
  <c r="T48" i="9" s="1"/>
  <c r="U48" i="9" s="1"/>
  <c r="K49" i="9"/>
  <c r="S49" i="9" s="1"/>
  <c r="K50" i="9"/>
  <c r="S50" i="9" s="1"/>
  <c r="K51" i="9"/>
  <c r="S51" i="9" s="1"/>
  <c r="T51" i="9" s="1"/>
  <c r="U51" i="9" s="1"/>
  <c r="K52" i="9"/>
  <c r="S52" i="9" s="1"/>
  <c r="K53" i="9"/>
  <c r="S53" i="9" s="1"/>
  <c r="K54" i="9"/>
  <c r="S54" i="9" s="1"/>
  <c r="T54" i="9" s="1"/>
  <c r="U54" i="9" s="1"/>
  <c r="K55" i="9"/>
  <c r="S55" i="9" s="1"/>
  <c r="K56" i="9"/>
  <c r="S56" i="9" s="1"/>
  <c r="K57" i="9"/>
  <c r="S57" i="9" s="1"/>
  <c r="K58" i="9"/>
  <c r="S58" i="9" s="1"/>
  <c r="K59" i="9"/>
  <c r="S59" i="9" s="1"/>
  <c r="K60" i="9"/>
  <c r="S60" i="9" s="1"/>
  <c r="K61" i="9"/>
  <c r="S61" i="9" s="1"/>
  <c r="K62" i="9"/>
  <c r="S62" i="9" s="1"/>
  <c r="K63" i="9"/>
  <c r="S63" i="9" s="1"/>
  <c r="K64" i="9"/>
  <c r="S64" i="9" s="1"/>
  <c r="K65" i="9"/>
  <c r="S65" i="9" s="1"/>
  <c r="K66" i="9"/>
  <c r="K67" i="9"/>
  <c r="S67" i="9" s="1"/>
  <c r="K68" i="9"/>
  <c r="S68" i="9" s="1"/>
  <c r="K69" i="9"/>
  <c r="S69" i="9" s="1"/>
  <c r="T69" i="9" s="1"/>
  <c r="U69" i="9" s="1"/>
  <c r="K70" i="9"/>
  <c r="S70" i="9" s="1"/>
  <c r="K71" i="9"/>
  <c r="S71" i="9" s="1"/>
  <c r="K72" i="9"/>
  <c r="S72" i="9" s="1"/>
  <c r="T72" i="9" s="1"/>
  <c r="U72" i="9" s="1"/>
  <c r="K73" i="9"/>
  <c r="S73" i="9" s="1"/>
  <c r="K74" i="9"/>
  <c r="S74" i="9" s="1"/>
  <c r="K75" i="9"/>
  <c r="S75" i="9" s="1"/>
  <c r="K76" i="9"/>
  <c r="S76" i="9" s="1"/>
  <c r="K77" i="9"/>
  <c r="S77" i="9" s="1"/>
  <c r="K78" i="9"/>
  <c r="S78" i="9" s="1"/>
  <c r="K79" i="9"/>
  <c r="S79" i="9" s="1"/>
  <c r="K80" i="9"/>
  <c r="K81" i="9"/>
  <c r="S81" i="9" s="1"/>
  <c r="K82" i="9"/>
  <c r="K83" i="9"/>
  <c r="S83" i="9" s="1"/>
  <c r="K84" i="9"/>
  <c r="S84" i="9" s="1"/>
  <c r="K85" i="9"/>
  <c r="S85" i="9" s="1"/>
  <c r="K86" i="9"/>
  <c r="K87" i="9"/>
  <c r="S87" i="9" s="1"/>
  <c r="T87" i="9" s="1"/>
  <c r="U87" i="9" s="1"/>
  <c r="K88" i="9"/>
  <c r="S88" i="9" s="1"/>
  <c r="K89" i="9"/>
  <c r="S89" i="9" s="1"/>
  <c r="K90" i="9"/>
  <c r="S90" i="9" s="1"/>
  <c r="T90" i="9" s="1"/>
  <c r="U90" i="9" s="1"/>
  <c r="K91" i="9"/>
  <c r="S91" i="9" s="1"/>
  <c r="K92" i="9"/>
  <c r="S92" i="9" s="1"/>
  <c r="K93" i="9"/>
  <c r="S93" i="9" s="1"/>
  <c r="K94" i="9"/>
  <c r="S94" i="9" s="1"/>
  <c r="T94" i="9" s="1"/>
  <c r="U94" i="9" s="1"/>
  <c r="K95" i="9"/>
  <c r="K96" i="9"/>
  <c r="S96" i="9" s="1"/>
  <c r="K97" i="9"/>
  <c r="S97" i="9" s="1"/>
  <c r="T97" i="9" s="1"/>
  <c r="U97" i="9" s="1"/>
  <c r="K98" i="9"/>
  <c r="S98" i="9" s="1"/>
  <c r="K99" i="9"/>
  <c r="S99" i="9" s="1"/>
  <c r="T99" i="9" s="1"/>
  <c r="U99" i="9" s="1"/>
  <c r="K100" i="9"/>
  <c r="S100" i="9" s="1"/>
  <c r="K101" i="9"/>
  <c r="S101" i="9" s="1"/>
  <c r="K102" i="9"/>
  <c r="S102" i="9" s="1"/>
  <c r="T102" i="9" s="1"/>
  <c r="U102" i="9" s="1"/>
  <c r="K103" i="9"/>
  <c r="S103" i="9" s="1"/>
  <c r="K104" i="9"/>
  <c r="S104" i="9" s="1"/>
  <c r="K105" i="9"/>
  <c r="S105" i="9" s="1"/>
  <c r="T105" i="9" s="1"/>
  <c r="U105" i="9" s="1"/>
  <c r="K106" i="9"/>
  <c r="S106" i="9" s="1"/>
  <c r="K107" i="9"/>
  <c r="S107" i="9" s="1"/>
  <c r="K108" i="9"/>
  <c r="S108" i="9" s="1"/>
  <c r="T108" i="9" s="1"/>
  <c r="U108" i="9" s="1"/>
  <c r="K109" i="9"/>
  <c r="S109" i="9" s="1"/>
  <c r="K110" i="9"/>
  <c r="S110" i="9" s="1"/>
  <c r="K111" i="9"/>
  <c r="S111" i="9" s="1"/>
  <c r="K112" i="9"/>
  <c r="S112" i="9" s="1"/>
  <c r="K113" i="9"/>
  <c r="S113" i="9" s="1"/>
  <c r="K114" i="9"/>
  <c r="S114" i="9" s="1"/>
  <c r="K115" i="9"/>
  <c r="S115" i="9" s="1"/>
  <c r="K116" i="9"/>
  <c r="S116" i="9" s="1"/>
  <c r="K117" i="9"/>
  <c r="S117" i="9" s="1"/>
  <c r="T117" i="9" s="1"/>
  <c r="U117" i="9" s="1"/>
  <c r="K118" i="9"/>
  <c r="S118" i="9" s="1"/>
  <c r="K119" i="9"/>
  <c r="S119" i="9" s="1"/>
  <c r="K120" i="9"/>
  <c r="S120" i="9" s="1"/>
  <c r="T120" i="9" s="1"/>
  <c r="U120" i="9" s="1"/>
  <c r="K121" i="9"/>
  <c r="S121" i="9" s="1"/>
  <c r="K122" i="9"/>
  <c r="S122" i="9" s="1"/>
  <c r="K123" i="9"/>
  <c r="S123" i="9" s="1"/>
  <c r="T123" i="9" s="1"/>
  <c r="U123" i="9" s="1"/>
  <c r="K124" i="9"/>
  <c r="S124" i="9" s="1"/>
  <c r="K125" i="9"/>
  <c r="S125" i="9" s="1"/>
  <c r="K126" i="9"/>
  <c r="K127" i="9"/>
  <c r="S127" i="9" s="1"/>
  <c r="I9" i="9"/>
  <c r="I10" i="9"/>
  <c r="I12" i="9"/>
  <c r="I13" i="9"/>
  <c r="I14" i="9"/>
  <c r="I15" i="9"/>
  <c r="I16"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24" i="9"/>
  <c r="I125" i="9"/>
  <c r="I126" i="9"/>
  <c r="I127" i="9"/>
  <c r="K8" i="9"/>
  <c r="B8" i="39" l="1"/>
  <c r="B9" i="35"/>
  <c r="S20" i="9"/>
  <c r="S26" i="9"/>
  <c r="S21" i="9"/>
  <c r="S82" i="9"/>
  <c r="T82" i="9" s="1"/>
  <c r="U82" i="9" s="1"/>
  <c r="S66" i="9"/>
  <c r="T66" i="9" s="1"/>
  <c r="U66" i="9" s="1"/>
  <c r="S80" i="9"/>
  <c r="S126" i="9"/>
  <c r="T126" i="9" s="1"/>
  <c r="U126" i="9" s="1"/>
  <c r="S10" i="9"/>
  <c r="S9" i="9"/>
  <c r="S95" i="9"/>
  <c r="T95" i="9" s="1"/>
  <c r="T60" i="9"/>
  <c r="U60" i="9" s="1"/>
  <c r="T107" i="9"/>
  <c r="U107" i="9" s="1"/>
  <c r="T59" i="9"/>
  <c r="U59" i="9" s="1"/>
  <c r="T106" i="9"/>
  <c r="U106" i="9" s="1"/>
  <c r="T58" i="9"/>
  <c r="U58" i="9" s="1"/>
  <c r="T46" i="9"/>
  <c r="U46" i="9" s="1"/>
  <c r="T34" i="9"/>
  <c r="U34" i="9" s="1"/>
  <c r="T22" i="9"/>
  <c r="U22" i="9" s="1"/>
  <c r="T84" i="9"/>
  <c r="U84" i="9" s="1"/>
  <c r="T24" i="9"/>
  <c r="U24" i="9" s="1"/>
  <c r="T83" i="9"/>
  <c r="U83" i="9" s="1"/>
  <c r="T71" i="9"/>
  <c r="U71" i="9" s="1"/>
  <c r="T47" i="9"/>
  <c r="U47" i="9" s="1"/>
  <c r="T23" i="9"/>
  <c r="U23" i="9" s="1"/>
  <c r="T93" i="9"/>
  <c r="U93" i="9" s="1"/>
  <c r="T81" i="9"/>
  <c r="U81" i="9" s="1"/>
  <c r="T57" i="9"/>
  <c r="U57" i="9"/>
  <c r="T78" i="9"/>
  <c r="U78" i="9" s="1"/>
  <c r="T96" i="9"/>
  <c r="U96" i="9" s="1"/>
  <c r="T119" i="9"/>
  <c r="U119" i="9" s="1"/>
  <c r="T35" i="9"/>
  <c r="U35" i="9" s="1"/>
  <c r="T118" i="9"/>
  <c r="U118" i="9" s="1"/>
  <c r="T70" i="9"/>
  <c r="U70" i="9" s="1"/>
  <c r="T114" i="9"/>
  <c r="U114" i="9" s="1"/>
  <c r="T127" i="9"/>
  <c r="U127" i="9" s="1"/>
  <c r="T115" i="9"/>
  <c r="U115" i="9" s="1"/>
  <c r="T103" i="9"/>
  <c r="U103" i="9" s="1"/>
  <c r="T91" i="9"/>
  <c r="U91" i="9" s="1"/>
  <c r="T79" i="9"/>
  <c r="U79" i="9" s="1"/>
  <c r="T67" i="9"/>
  <c r="U67" i="9" s="1"/>
  <c r="T55" i="9"/>
  <c r="U55" i="9" s="1"/>
  <c r="T43" i="9"/>
  <c r="U43" i="9" s="1"/>
  <c r="T31" i="9"/>
  <c r="U31" i="9" s="1"/>
  <c r="T125" i="9"/>
  <c r="U125" i="9" s="1"/>
  <c r="T113" i="9"/>
  <c r="U113" i="9" s="1"/>
  <c r="T101" i="9"/>
  <c r="U101" i="9" s="1"/>
  <c r="T89" i="9"/>
  <c r="U89" i="9" s="1"/>
  <c r="T77" i="9"/>
  <c r="U77" i="9" s="1"/>
  <c r="T65" i="9"/>
  <c r="U65" i="9" s="1"/>
  <c r="T53" i="9"/>
  <c r="U53" i="9" s="1"/>
  <c r="T41" i="9"/>
  <c r="U41" i="9" s="1"/>
  <c r="T29" i="9"/>
  <c r="U29" i="9" s="1"/>
  <c r="T124" i="9"/>
  <c r="U124" i="9" s="1"/>
  <c r="T112" i="9"/>
  <c r="U112" i="9" s="1"/>
  <c r="T100" i="9"/>
  <c r="U100" i="9" s="1"/>
  <c r="T88" i="9"/>
  <c r="U88" i="9" s="1"/>
  <c r="T76" i="9"/>
  <c r="U76" i="9" s="1"/>
  <c r="T64" i="9"/>
  <c r="U64" i="9" s="1"/>
  <c r="T52" i="9"/>
  <c r="U52" i="9" s="1"/>
  <c r="T40" i="9"/>
  <c r="U40" i="9" s="1"/>
  <c r="T28" i="9"/>
  <c r="U28" i="9" s="1"/>
  <c r="T111" i="9"/>
  <c r="U111" i="9" s="1"/>
  <c r="T63" i="9"/>
  <c r="U63" i="9" s="1"/>
  <c r="T75" i="9"/>
  <c r="U75" i="9" s="1"/>
  <c r="T121" i="9"/>
  <c r="U121" i="9" s="1"/>
  <c r="T109" i="9"/>
  <c r="U109" i="9" s="1"/>
  <c r="T85" i="9"/>
  <c r="U85" i="9" s="1"/>
  <c r="T73" i="9"/>
  <c r="U73" i="9" s="1"/>
  <c r="T61" i="9"/>
  <c r="U61" i="9" s="1"/>
  <c r="T49" i="9"/>
  <c r="U49" i="9" s="1"/>
  <c r="T37" i="9"/>
  <c r="U37" i="9" s="1"/>
  <c r="T25" i="9"/>
  <c r="U25" i="9" s="1"/>
  <c r="S8" i="9"/>
  <c r="S19" i="9"/>
  <c r="S15" i="9"/>
  <c r="S14" i="9"/>
  <c r="S86" i="9"/>
  <c r="S13" i="9"/>
  <c r="S12" i="9"/>
  <c r="S11" i="9"/>
  <c r="D9" i="15"/>
  <c r="F9" i="15" s="1"/>
  <c r="C10" i="31" s="1"/>
  <c r="E2" i="37"/>
  <c r="C2" i="20"/>
  <c r="C2" i="33"/>
  <c r="C2" i="35"/>
  <c r="C2" i="9"/>
  <c r="C2" i="31"/>
  <c r="C2" i="15"/>
  <c r="B1" i="20"/>
  <c r="B1" i="33"/>
  <c r="B1" i="37"/>
  <c r="B1" i="35"/>
  <c r="B1" i="9"/>
  <c r="B1" i="31"/>
  <c r="B1" i="15"/>
  <c r="D9" i="30"/>
  <c r="F2" i="33"/>
  <c r="F1" i="33"/>
  <c r="J2" i="37"/>
  <c r="J1" i="37"/>
  <c r="G2" i="35"/>
  <c r="G1" i="35"/>
  <c r="G2" i="9"/>
  <c r="G1" i="9"/>
  <c r="A122" i="9"/>
  <c r="A116" i="9"/>
  <c r="A110" i="9"/>
  <c r="A104" i="9"/>
  <c r="A98" i="9"/>
  <c r="A92" i="9"/>
  <c r="A86" i="9"/>
  <c r="A80" i="9"/>
  <c r="A74" i="9"/>
  <c r="A68" i="9"/>
  <c r="A62" i="9"/>
  <c r="A56" i="9"/>
  <c r="A50" i="9"/>
  <c r="A44" i="9"/>
  <c r="A38" i="9"/>
  <c r="A32" i="9"/>
  <c r="A26" i="9"/>
  <c r="A20" i="9"/>
  <c r="A14" i="9"/>
  <c r="I8" i="9"/>
  <c r="I3" i="31"/>
  <c r="I2" i="31"/>
  <c r="G4" i="15"/>
  <c r="G2" i="15"/>
  <c r="D10" i="30"/>
  <c r="D11" i="30"/>
  <c r="D12" i="30"/>
  <c r="D13" i="30"/>
  <c r="D14" i="30"/>
  <c r="D15" i="30"/>
  <c r="D16" i="30"/>
  <c r="D17" i="30"/>
  <c r="D18" i="30"/>
  <c r="D19" i="30"/>
  <c r="D20" i="30"/>
  <c r="D21" i="30"/>
  <c r="D22" i="30"/>
  <c r="D23" i="30"/>
  <c r="D24" i="30"/>
  <c r="D25" i="30"/>
  <c r="D26" i="30"/>
  <c r="D27" i="30"/>
  <c r="D28" i="30"/>
  <c r="H9" i="15"/>
  <c r="H10" i="15"/>
  <c r="H11" i="15"/>
  <c r="H12" i="15"/>
  <c r="H13" i="15"/>
  <c r="H14" i="15"/>
  <c r="H15" i="15"/>
  <c r="H16" i="15"/>
  <c r="H17" i="15"/>
  <c r="H18" i="15"/>
  <c r="H19" i="15"/>
  <c r="H20" i="15"/>
  <c r="H21" i="15"/>
  <c r="H22" i="15"/>
  <c r="H23" i="15"/>
  <c r="H24" i="15"/>
  <c r="H25" i="15"/>
  <c r="H26" i="15"/>
  <c r="H27" i="15"/>
  <c r="H28" i="15"/>
  <c r="L9" i="15"/>
  <c r="K10"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9" i="15"/>
  <c r="I10" i="15"/>
  <c r="I11" i="15"/>
  <c r="I12" i="15"/>
  <c r="I13" i="15"/>
  <c r="I14" i="15"/>
  <c r="I15" i="15"/>
  <c r="I16" i="15"/>
  <c r="I17" i="15"/>
  <c r="I18" i="15"/>
  <c r="I19" i="15"/>
  <c r="I20" i="15"/>
  <c r="I21" i="15"/>
  <c r="I22" i="15"/>
  <c r="I23" i="15"/>
  <c r="I24" i="15"/>
  <c r="I25" i="15"/>
  <c r="I26" i="15"/>
  <c r="I27" i="15"/>
  <c r="I28" i="15"/>
  <c r="I9" i="15"/>
  <c r="D10" i="15"/>
  <c r="E10" i="15" s="1"/>
  <c r="D11" i="15"/>
  <c r="E11" i="15" s="1"/>
  <c r="C20" i="39" s="1"/>
  <c r="D12" i="15"/>
  <c r="E12" i="15" s="1"/>
  <c r="C26" i="39" s="1"/>
  <c r="D13" i="15"/>
  <c r="F13" i="15" s="1"/>
  <c r="C14" i="31" s="1"/>
  <c r="D14" i="15"/>
  <c r="F14" i="15" s="1"/>
  <c r="C15" i="31" s="1"/>
  <c r="E15" i="31" s="1"/>
  <c r="D15" i="15"/>
  <c r="F15" i="15" s="1"/>
  <c r="C16" i="31" s="1"/>
  <c r="D16" i="15"/>
  <c r="D17" i="15"/>
  <c r="F17" i="15" s="1"/>
  <c r="C18" i="31" s="1"/>
  <c r="E18" i="31" s="1"/>
  <c r="D18" i="15"/>
  <c r="F18" i="15" s="1"/>
  <c r="C19" i="31" s="1"/>
  <c r="D19" i="15"/>
  <c r="E19" i="15" s="1"/>
  <c r="D20" i="15"/>
  <c r="E20" i="15" s="1"/>
  <c r="C74" i="39" s="1"/>
  <c r="D21" i="15"/>
  <c r="E21" i="15" s="1"/>
  <c r="D22" i="15"/>
  <c r="F22" i="15" s="1"/>
  <c r="C23" i="31" s="1"/>
  <c r="D23" i="15"/>
  <c r="E23" i="15" s="1"/>
  <c r="C92" i="39" s="1"/>
  <c r="D24" i="15"/>
  <c r="E24" i="15" s="1"/>
  <c r="C98" i="39" s="1"/>
  <c r="D25" i="15"/>
  <c r="F25" i="15" s="1"/>
  <c r="C26" i="31" s="1"/>
  <c r="D26" i="15"/>
  <c r="E26" i="15" s="1"/>
  <c r="D27" i="15"/>
  <c r="F27" i="15" s="1"/>
  <c r="C28" i="31" s="1"/>
  <c r="D28" i="15"/>
  <c r="F28" i="15" s="1"/>
  <c r="C29" i="31" s="1"/>
  <c r="E28" i="15"/>
  <c r="E16" i="15"/>
  <c r="C50" i="39" s="1"/>
  <c r="E22" i="15"/>
  <c r="B10" i="15"/>
  <c r="B20" i="9"/>
  <c r="B26" i="9"/>
  <c r="B32" i="9"/>
  <c r="B15" i="31"/>
  <c r="B15" i="35"/>
  <c r="B50" i="9"/>
  <c r="B56" i="9"/>
  <c r="B62" i="9"/>
  <c r="B19" i="35"/>
  <c r="B74" i="9"/>
  <c r="B80" i="9"/>
  <c r="B86" i="9"/>
  <c r="B92" i="9"/>
  <c r="B98" i="9"/>
  <c r="B26" i="31"/>
  <c r="B26" i="35"/>
  <c r="B116" i="9"/>
  <c r="B28" i="15"/>
  <c r="B9" i="15"/>
  <c r="A28" i="35"/>
  <c r="A27" i="35"/>
  <c r="A26" i="35"/>
  <c r="A25" i="35"/>
  <c r="A24" i="35"/>
  <c r="A23" i="35"/>
  <c r="A22" i="35"/>
  <c r="A21" i="35"/>
  <c r="A20" i="35"/>
  <c r="A19" i="35"/>
  <c r="A18" i="35"/>
  <c r="A17" i="35"/>
  <c r="A16" i="35"/>
  <c r="A15" i="35"/>
  <c r="A14" i="35"/>
  <c r="A13" i="35"/>
  <c r="A12" i="35"/>
  <c r="A11" i="35"/>
  <c r="A10" i="35"/>
  <c r="A9" i="35"/>
  <c r="A8" i="9"/>
  <c r="F16" i="15"/>
  <c r="C17" i="31" s="1"/>
  <c r="F19" i="15"/>
  <c r="C20" i="31" s="1"/>
  <c r="E20" i="31" s="1"/>
  <c r="A11" i="31"/>
  <c r="A12" i="31"/>
  <c r="A10" i="31"/>
  <c r="A13" i="31"/>
  <c r="A14" i="31"/>
  <c r="A15" i="31"/>
  <c r="A16" i="31"/>
  <c r="A17" i="31"/>
  <c r="A18" i="31"/>
  <c r="A19" i="31"/>
  <c r="A20" i="31"/>
  <c r="A21" i="31"/>
  <c r="A22" i="31"/>
  <c r="A23" i="31"/>
  <c r="A24" i="31"/>
  <c r="A25" i="31"/>
  <c r="A26" i="31"/>
  <c r="A27" i="31"/>
  <c r="A28" i="31"/>
  <c r="A29" i="31"/>
  <c r="A17" i="15"/>
  <c r="A18" i="15"/>
  <c r="A19" i="15"/>
  <c r="A20" i="15"/>
  <c r="A21" i="15"/>
  <c r="A22" i="15"/>
  <c r="A23" i="15"/>
  <c r="B23" i="15"/>
  <c r="A24" i="15"/>
  <c r="A25" i="15"/>
  <c r="A26" i="15"/>
  <c r="A27" i="15"/>
  <c r="A28" i="15"/>
  <c r="A16" i="15"/>
  <c r="A15" i="15"/>
  <c r="A14" i="15"/>
  <c r="A13" i="15"/>
  <c r="A12" i="15"/>
  <c r="A11" i="15"/>
  <c r="A10" i="15"/>
  <c r="A9" i="15"/>
  <c r="E27" i="15" l="1"/>
  <c r="M20" i="15"/>
  <c r="M28" i="15"/>
  <c r="N28" i="15" s="1"/>
  <c r="D29" i="31" s="1"/>
  <c r="M19" i="15"/>
  <c r="D68" i="39" s="1"/>
  <c r="T68" i="39" s="1"/>
  <c r="U68" i="39" s="1"/>
  <c r="M15" i="15"/>
  <c r="N15" i="15" s="1"/>
  <c r="D16" i="31" s="1"/>
  <c r="M12" i="15"/>
  <c r="D26" i="39" s="1"/>
  <c r="T26" i="39" s="1"/>
  <c r="U26" i="39" s="1"/>
  <c r="C68" i="9"/>
  <c r="C68" i="39"/>
  <c r="D122" i="39"/>
  <c r="T122" i="39" s="1"/>
  <c r="U122" i="39" s="1"/>
  <c r="C110" i="9"/>
  <c r="T110" i="9" s="1"/>
  <c r="U110" i="9" s="1"/>
  <c r="C110" i="39"/>
  <c r="C14" i="9"/>
  <c r="C14" i="39"/>
  <c r="C116" i="9"/>
  <c r="T116" i="9" s="1"/>
  <c r="U116" i="9" s="1"/>
  <c r="C116" i="39"/>
  <c r="C86" i="9"/>
  <c r="C86" i="39"/>
  <c r="M14" i="15"/>
  <c r="D38" i="39" s="1"/>
  <c r="T38" i="39" s="1"/>
  <c r="U38" i="39" s="1"/>
  <c r="C122" i="9"/>
  <c r="C122" i="39"/>
  <c r="E17" i="15"/>
  <c r="C80" i="9"/>
  <c r="C80" i="39"/>
  <c r="M17" i="15"/>
  <c r="D56" i="39" s="1"/>
  <c r="T56" i="39" s="1"/>
  <c r="U56" i="39" s="1"/>
  <c r="D74" i="9"/>
  <c r="D74" i="39"/>
  <c r="T74" i="39" s="1"/>
  <c r="U74" i="39" s="1"/>
  <c r="U95" i="9"/>
  <c r="E21" i="35"/>
  <c r="G21" i="35" s="1"/>
  <c r="T80" i="9"/>
  <c r="U80" i="9" s="1"/>
  <c r="E19" i="35"/>
  <c r="G19" i="35" s="1"/>
  <c r="T68" i="9"/>
  <c r="U68" i="9" s="1"/>
  <c r="E27" i="35"/>
  <c r="G27" i="35" s="1"/>
  <c r="T122" i="9"/>
  <c r="U122" i="9" s="1"/>
  <c r="E28" i="35"/>
  <c r="G28" i="35" s="1"/>
  <c r="M22" i="15"/>
  <c r="F11" i="15"/>
  <c r="C12" i="31" s="1"/>
  <c r="F21" i="15"/>
  <c r="C22" i="31" s="1"/>
  <c r="E22" i="31" s="1"/>
  <c r="E25" i="15"/>
  <c r="F20" i="15"/>
  <c r="C21" i="31" s="1"/>
  <c r="E21" i="31" s="1"/>
  <c r="N20" i="15"/>
  <c r="D21" i="31" s="1"/>
  <c r="E13" i="15"/>
  <c r="C32" i="39" s="1"/>
  <c r="M26" i="15"/>
  <c r="D110" i="39" s="1"/>
  <c r="T110" i="39" s="1"/>
  <c r="U110" i="39" s="1"/>
  <c r="E14" i="15"/>
  <c r="E22" i="35"/>
  <c r="G22" i="35" s="1"/>
  <c r="T86" i="9"/>
  <c r="U86" i="9" s="1"/>
  <c r="M23" i="15"/>
  <c r="F24" i="15"/>
  <c r="C25" i="31" s="1"/>
  <c r="E25" i="31" s="1"/>
  <c r="F26" i="15"/>
  <c r="C27" i="31" s="1"/>
  <c r="E27" i="31" s="1"/>
  <c r="F12" i="15"/>
  <c r="C13" i="31" s="1"/>
  <c r="M18" i="15"/>
  <c r="M10" i="15"/>
  <c r="F10" i="15"/>
  <c r="C11" i="31" s="1"/>
  <c r="M27" i="15"/>
  <c r="M25" i="15"/>
  <c r="D104" i="39" s="1"/>
  <c r="T104" i="39" s="1"/>
  <c r="U104" i="39" s="1"/>
  <c r="M24" i="15"/>
  <c r="D98" i="39" s="1"/>
  <c r="T98" i="39" s="1"/>
  <c r="U98" i="39" s="1"/>
  <c r="M21" i="15"/>
  <c r="D80" i="39" s="1"/>
  <c r="T80" i="39" s="1"/>
  <c r="U80" i="39" s="1"/>
  <c r="M16" i="15"/>
  <c r="D50" i="39" s="1"/>
  <c r="T50" i="39" s="1"/>
  <c r="U50" i="39" s="1"/>
  <c r="M13" i="15"/>
  <c r="D32" i="39" s="1"/>
  <c r="T32" i="39" s="1"/>
  <c r="U32" i="39" s="1"/>
  <c r="M11" i="15"/>
  <c r="D20" i="39" s="1"/>
  <c r="B110" i="9"/>
  <c r="B13" i="15"/>
  <c r="B13" i="35"/>
  <c r="B13" i="31"/>
  <c r="B26" i="15"/>
  <c r="B12" i="15"/>
  <c r="B17" i="31"/>
  <c r="B18" i="15"/>
  <c r="B17" i="35"/>
  <c r="B25" i="35"/>
  <c r="B104" i="9"/>
  <c r="B20" i="31"/>
  <c r="B14" i="31"/>
  <c r="B25" i="15"/>
  <c r="B19" i="15"/>
  <c r="B38" i="9"/>
  <c r="B21" i="15"/>
  <c r="B14" i="15"/>
  <c r="B21" i="31"/>
  <c r="B14" i="35"/>
  <c r="B14" i="9"/>
  <c r="B68" i="9"/>
  <c r="B16" i="31"/>
  <c r="B12" i="31"/>
  <c r="B27" i="15"/>
  <c r="B23" i="35"/>
  <c r="B24" i="31"/>
  <c r="B20" i="35"/>
  <c r="B20" i="15"/>
  <c r="B19" i="31"/>
  <c r="B11" i="35"/>
  <c r="B28" i="31"/>
  <c r="B16" i="35"/>
  <c r="B21" i="35"/>
  <c r="B17" i="15"/>
  <c r="B11" i="15"/>
  <c r="B16" i="15"/>
  <c r="B22" i="31"/>
  <c r="B18" i="31"/>
  <c r="B12" i="35"/>
  <c r="B27" i="35"/>
  <c r="B44" i="9"/>
  <c r="B22" i="15"/>
  <c r="B27" i="31"/>
  <c r="B23" i="31"/>
  <c r="B10" i="35"/>
  <c r="B18" i="35"/>
  <c r="B22" i="35"/>
  <c r="B11" i="31"/>
  <c r="B15" i="15"/>
  <c r="B24" i="15"/>
  <c r="B29" i="31"/>
  <c r="B25" i="31"/>
  <c r="B24" i="35"/>
  <c r="B28" i="35"/>
  <c r="E19" i="31"/>
  <c r="C92" i="9"/>
  <c r="E17" i="31"/>
  <c r="E23" i="31"/>
  <c r="E16" i="31"/>
  <c r="N26" i="15"/>
  <c r="D27" i="31" s="1"/>
  <c r="E28" i="31"/>
  <c r="E29" i="31"/>
  <c r="C74" i="9"/>
  <c r="C26" i="9"/>
  <c r="C98" i="9"/>
  <c r="E14" i="31"/>
  <c r="E26" i="31"/>
  <c r="D122" i="9"/>
  <c r="N19" i="15"/>
  <c r="D20" i="31" s="1"/>
  <c r="C20" i="9"/>
  <c r="C50" i="9"/>
  <c r="C32" i="9"/>
  <c r="B122" i="9"/>
  <c r="E15" i="15"/>
  <c r="C44" i="39" s="1"/>
  <c r="E18" i="15"/>
  <c r="C62" i="39" s="1"/>
  <c r="F23" i="15"/>
  <c r="C24" i="31" s="1"/>
  <c r="D68" i="9"/>
  <c r="E9" i="15"/>
  <c r="M9" i="15"/>
  <c r="B8" i="9"/>
  <c r="B10" i="31"/>
  <c r="T20" i="39" l="1"/>
  <c r="U20" i="39" s="1"/>
  <c r="V20" i="39"/>
  <c r="T14" i="9"/>
  <c r="U14" i="9" s="1"/>
  <c r="N21" i="15"/>
  <c r="D22" i="31" s="1"/>
  <c r="D44" i="39"/>
  <c r="T44" i="39" s="1"/>
  <c r="U44" i="39" s="1"/>
  <c r="D44" i="9"/>
  <c r="D98" i="9"/>
  <c r="D110" i="9"/>
  <c r="D104" i="9"/>
  <c r="N13" i="15"/>
  <c r="D14" i="31" s="1"/>
  <c r="N12" i="15"/>
  <c r="D13" i="31" s="1"/>
  <c r="E13" i="31" s="1"/>
  <c r="N14" i="15"/>
  <c r="D15" i="31" s="1"/>
  <c r="D26" i="9"/>
  <c r="D32" i="9"/>
  <c r="D50" i="9"/>
  <c r="D80" i="9"/>
  <c r="N16" i="15"/>
  <c r="D17" i="31" s="1"/>
  <c r="N24" i="15"/>
  <c r="D25" i="31" s="1"/>
  <c r="N25" i="15"/>
  <c r="D26" i="31" s="1"/>
  <c r="D92" i="9"/>
  <c r="D92" i="39"/>
  <c r="T92" i="39" s="1"/>
  <c r="U92" i="39" s="1"/>
  <c r="C104" i="9"/>
  <c r="C104" i="39"/>
  <c r="E26" i="35"/>
  <c r="G26" i="35" s="1"/>
  <c r="N10" i="15"/>
  <c r="D11" i="31" s="1"/>
  <c r="E11" i="31" s="1"/>
  <c r="D14" i="39"/>
  <c r="D38" i="9"/>
  <c r="N11" i="15"/>
  <c r="D12" i="31" s="1"/>
  <c r="E12" i="31" s="1"/>
  <c r="C38" i="9"/>
  <c r="C38" i="39"/>
  <c r="D62" i="9"/>
  <c r="D62" i="39"/>
  <c r="T62" i="39" s="1"/>
  <c r="U62" i="39" s="1"/>
  <c r="D20" i="9"/>
  <c r="D56" i="9"/>
  <c r="D86" i="9"/>
  <c r="D86" i="39"/>
  <c r="T86" i="39" s="1"/>
  <c r="U86" i="39" s="1"/>
  <c r="N17" i="15"/>
  <c r="D18" i="31" s="1"/>
  <c r="C56" i="9"/>
  <c r="C56" i="39"/>
  <c r="D116" i="9"/>
  <c r="D116" i="39"/>
  <c r="T116" i="39" s="1"/>
  <c r="U116" i="39" s="1"/>
  <c r="D8" i="9"/>
  <c r="D8" i="39"/>
  <c r="V8" i="39" s="1"/>
  <c r="D9" i="35" s="1"/>
  <c r="C8" i="9"/>
  <c r="T8" i="9" s="1"/>
  <c r="U8" i="9" s="1"/>
  <c r="T9" i="9" s="1"/>
  <c r="C8" i="39"/>
  <c r="T98" i="9"/>
  <c r="U98" i="9" s="1"/>
  <c r="E24" i="35"/>
  <c r="G24" i="35" s="1"/>
  <c r="T32" i="9"/>
  <c r="U32" i="9" s="1"/>
  <c r="E13" i="35"/>
  <c r="G13" i="35" s="1"/>
  <c r="T50" i="9"/>
  <c r="U50" i="9" s="1"/>
  <c r="E16" i="35"/>
  <c r="G16" i="35" s="1"/>
  <c r="N27" i="15"/>
  <c r="D28" i="31" s="1"/>
  <c r="T26" i="9"/>
  <c r="U26" i="9" s="1"/>
  <c r="E12" i="35"/>
  <c r="G12" i="35" s="1"/>
  <c r="T74" i="9"/>
  <c r="U74" i="9" s="1"/>
  <c r="E20" i="35"/>
  <c r="G20" i="35" s="1"/>
  <c r="T38" i="9"/>
  <c r="U38" i="9" s="1"/>
  <c r="E14" i="35"/>
  <c r="G14" i="35" s="1"/>
  <c r="N23" i="15"/>
  <c r="D24" i="31" s="1"/>
  <c r="T92" i="9"/>
  <c r="U92" i="9" s="1"/>
  <c r="E23" i="35"/>
  <c r="G23" i="35" s="1"/>
  <c r="T20" i="9"/>
  <c r="U20" i="9" s="1"/>
  <c r="T21" i="9" s="1"/>
  <c r="N18" i="15"/>
  <c r="D19" i="31" s="1"/>
  <c r="N22" i="15"/>
  <c r="D23" i="31" s="1"/>
  <c r="T104" i="9"/>
  <c r="U104" i="9" s="1"/>
  <c r="E25" i="35"/>
  <c r="G25" i="35" s="1"/>
  <c r="D14" i="9"/>
  <c r="N9" i="15"/>
  <c r="D10" i="31" s="1"/>
  <c r="E10" i="31" s="1"/>
  <c r="E24" i="31"/>
  <c r="C44" i="9"/>
  <c r="C62" i="9"/>
  <c r="T14" i="39" l="1"/>
  <c r="U14" i="39" s="1"/>
  <c r="T15" i="39" s="1"/>
  <c r="U15" i="39" s="1"/>
  <c r="T16" i="39" s="1"/>
  <c r="U16" i="39" s="1"/>
  <c r="T17" i="39" s="1"/>
  <c r="U17" i="39" s="1"/>
  <c r="T18" i="39" s="1"/>
  <c r="U18" i="39" s="1"/>
  <c r="T19" i="39" s="1"/>
  <c r="U19" i="39" s="1"/>
  <c r="V14" i="39"/>
  <c r="T15" i="9"/>
  <c r="U15" i="9" s="1"/>
  <c r="E17" i="35"/>
  <c r="G17" i="35" s="1"/>
  <c r="T56" i="9"/>
  <c r="U56" i="9" s="1"/>
  <c r="T8" i="39"/>
  <c r="U8" i="39" s="1"/>
  <c r="T9" i="39" s="1"/>
  <c r="U9" i="39" s="1"/>
  <c r="I14" i="31"/>
  <c r="C14" i="37" s="1"/>
  <c r="U9" i="9"/>
  <c r="B15" i="33"/>
  <c r="B16" i="33"/>
  <c r="B17" i="33"/>
  <c r="B14" i="33"/>
  <c r="J14" i="31"/>
  <c r="D14" i="37" s="1"/>
  <c r="E18" i="35"/>
  <c r="G18" i="35" s="1"/>
  <c r="T62" i="9"/>
  <c r="U62" i="9" s="1"/>
  <c r="C15" i="35"/>
  <c r="E15" i="35" s="1"/>
  <c r="G15" i="35" s="1"/>
  <c r="T44" i="9"/>
  <c r="U44" i="9" s="1"/>
  <c r="J12" i="31"/>
  <c r="D12" i="37" s="1"/>
  <c r="I13" i="31"/>
  <c r="C13" i="37" s="1"/>
  <c r="I11" i="31"/>
  <c r="C11" i="37" s="1"/>
  <c r="L13" i="31"/>
  <c r="F13" i="37" s="1"/>
  <c r="L12" i="31"/>
  <c r="F12" i="37" s="1"/>
  <c r="L14" i="31"/>
  <c r="F14" i="37" s="1"/>
  <c r="K11" i="31"/>
  <c r="E11" i="37" s="1"/>
  <c r="L10" i="31"/>
  <c r="F10" i="37" s="1"/>
  <c r="K12" i="31"/>
  <c r="E12" i="37" s="1"/>
  <c r="K10" i="31"/>
  <c r="E10" i="37" s="1"/>
  <c r="M13" i="31"/>
  <c r="G13" i="37" s="1"/>
  <c r="M10" i="31"/>
  <c r="G10" i="37" s="1"/>
  <c r="K13" i="31"/>
  <c r="E13" i="37" s="1"/>
  <c r="I10" i="31"/>
  <c r="C10" i="37" s="1"/>
  <c r="M12" i="31"/>
  <c r="G12" i="37" s="1"/>
  <c r="J13" i="31"/>
  <c r="D13" i="37" s="1"/>
  <c r="M11" i="31"/>
  <c r="G11" i="37" s="1"/>
  <c r="K14" i="31"/>
  <c r="E14" i="37" s="1"/>
  <c r="J10" i="31"/>
  <c r="D10" i="37" s="1"/>
  <c r="I12" i="31"/>
  <c r="C12" i="37" s="1"/>
  <c r="J11" i="31"/>
  <c r="D11" i="37" s="1"/>
  <c r="L11" i="31"/>
  <c r="F11" i="37" s="1"/>
  <c r="M14" i="31"/>
  <c r="G14" i="37" s="1"/>
  <c r="F9" i="35"/>
  <c r="T16" i="9" l="1"/>
  <c r="U16" i="9" s="1"/>
  <c r="T17" i="9" s="1"/>
  <c r="U17" i="9" s="1"/>
  <c r="T18" i="9" s="1"/>
  <c r="U18" i="9" s="1"/>
  <c r="T19" i="9" s="1"/>
  <c r="U19" i="9" s="1"/>
  <c r="V14" i="9"/>
  <c r="T10" i="39"/>
  <c r="U10" i="39" s="1"/>
  <c r="T11" i="39" s="1"/>
  <c r="U11" i="39" s="1"/>
  <c r="T12" i="39" s="1"/>
  <c r="U12" i="39" s="1"/>
  <c r="T13" i="39" s="1"/>
  <c r="U13" i="39" s="1"/>
  <c r="T10" i="9"/>
  <c r="U10" i="9" s="1"/>
  <c r="B18" i="33"/>
  <c r="C17" i="33" s="1"/>
  <c r="T11" i="9" l="1"/>
  <c r="U11" i="9" s="1"/>
  <c r="T12" i="9" s="1"/>
  <c r="U12" i="9" s="1"/>
  <c r="T13" i="9" s="1"/>
  <c r="U13" i="9" s="1"/>
  <c r="V8" i="9"/>
  <c r="C9" i="35" s="1"/>
  <c r="E9" i="35" s="1"/>
  <c r="C10" i="35"/>
  <c r="E10" i="35" s="1"/>
  <c r="F10" i="35"/>
  <c r="B21" i="33"/>
  <c r="C15" i="33"/>
  <c r="C16" i="33"/>
  <c r="C14" i="33"/>
  <c r="C18" i="33"/>
  <c r="G9" i="35"/>
  <c r="G10" i="35" l="1"/>
  <c r="U21" i="9"/>
  <c r="V20" i="9" s="1"/>
  <c r="C11" i="35" l="1"/>
  <c r="E11" i="35" s="1"/>
  <c r="D11" i="35"/>
  <c r="F11" i="35" s="1"/>
  <c r="G11" i="35" l="1"/>
  <c r="N13" i="35"/>
  <c r="N14" i="37" s="1"/>
  <c r="O9" i="35"/>
  <c r="O10" i="37" s="1"/>
  <c r="K9" i="35"/>
  <c r="K10" i="37" s="1"/>
  <c r="N9" i="35"/>
  <c r="N10" i="37" s="1"/>
  <c r="O10" i="35"/>
  <c r="O11" i="37" s="1"/>
  <c r="K10" i="35"/>
  <c r="K11" i="37" s="1"/>
  <c r="L10" i="35"/>
  <c r="L11" i="37" s="1"/>
  <c r="M9" i="35"/>
  <c r="M10" i="37" s="1"/>
  <c r="M13" i="35"/>
  <c r="M14" i="37" s="1"/>
  <c r="L11" i="35"/>
  <c r="L12" i="37" s="1"/>
  <c r="N11" i="35"/>
  <c r="N12" i="37" s="1"/>
  <c r="M11" i="35"/>
  <c r="M12" i="37" s="1"/>
  <c r="L13" i="35"/>
  <c r="L14" i="37" s="1"/>
  <c r="M12" i="35"/>
  <c r="M13" i="37" s="1"/>
  <c r="N10" i="35"/>
  <c r="N11" i="37" s="1"/>
  <c r="L9" i="35"/>
  <c r="L10" i="37" s="1"/>
  <c r="L12" i="35"/>
  <c r="L13" i="37" s="1"/>
  <c r="K13" i="35"/>
  <c r="K14" i="37" s="1"/>
  <c r="O13" i="35"/>
  <c r="O14" i="37" s="1"/>
  <c r="O11" i="35"/>
  <c r="O12" i="37" s="1"/>
  <c r="M10" i="35"/>
  <c r="M11" i="37" s="1"/>
  <c r="N12" i="35"/>
  <c r="N13" i="37" s="1"/>
  <c r="O12" i="35"/>
  <c r="O13" i="37" s="1"/>
  <c r="K11" i="35"/>
  <c r="K12" i="37" s="1"/>
  <c r="K12" i="35"/>
  <c r="K13" i="37" s="1"/>
  <c r="D15" i="33" l="1"/>
  <c r="D16" i="33"/>
  <c r="D17" i="33"/>
  <c r="D14" i="33"/>
  <c r="D18" i="33" l="1"/>
  <c r="E18" i="33" s="1"/>
  <c r="E15" i="33" l="1"/>
  <c r="E16" i="33"/>
  <c r="E17" i="33"/>
  <c r="D21" i="33"/>
  <c r="E14" i="3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00000000-0006-0000-0100-000001000000}">
      <text>
        <r>
          <rPr>
            <b/>
            <sz val="9"/>
            <color indexed="81"/>
            <rFont val="Tahoma"/>
            <family val="2"/>
          </rPr>
          <t>Utilice lista de despliegue</t>
        </r>
        <r>
          <rPr>
            <sz val="9"/>
            <color indexed="81"/>
            <rFont val="Tahoma"/>
            <family val="2"/>
          </rPr>
          <t xml:space="preserve">
</t>
        </r>
      </text>
    </comment>
    <comment ref="C8" authorId="0" shapeId="0" xr:uid="{00000000-0006-0000-0100-000002000000}">
      <text>
        <r>
          <rPr>
            <b/>
            <sz val="9"/>
            <color indexed="81"/>
            <rFont val="Tahoma"/>
            <family val="2"/>
          </rPr>
          <t>Utilice lista de despliegue, depende de haber seleccionado lista en B8</t>
        </r>
        <r>
          <rPr>
            <sz val="9"/>
            <color indexed="81"/>
            <rFont val="Tahoma"/>
            <family val="2"/>
          </rPr>
          <t xml:space="preserve">
</t>
        </r>
      </text>
    </comment>
    <comment ref="E8" authorId="0" shapeId="0" xr:uid="{00000000-0006-0000-0100-000003000000}">
      <text>
        <r>
          <rPr>
            <b/>
            <sz val="9"/>
            <color indexed="81"/>
            <rFont val="Tahoma"/>
            <family val="2"/>
          </rPr>
          <t>Celda parametrizada no modifcar</t>
        </r>
        <r>
          <rPr>
            <sz val="9"/>
            <color indexed="81"/>
            <rFont val="Tahoma"/>
            <family val="2"/>
          </rPr>
          <t xml:space="preserve">
</t>
        </r>
      </text>
    </comment>
    <comment ref="F8" authorId="0" shapeId="0" xr:uid="{00000000-0006-0000-0100-000004000000}">
      <text>
        <r>
          <rPr>
            <b/>
            <sz val="9"/>
            <color indexed="81"/>
            <rFont val="Tahoma"/>
            <family val="2"/>
          </rPr>
          <t>Utilice lista de despliegue</t>
        </r>
      </text>
    </comment>
    <comment ref="G8" authorId="0" shapeId="0" xr:uid="{00000000-0006-0000-0100-000005000000}">
      <text>
        <r>
          <rPr>
            <b/>
            <sz val="9"/>
            <color indexed="81"/>
            <rFont val="Tahoma"/>
            <family val="2"/>
          </rPr>
          <t>Utilice lista de despliegue</t>
        </r>
        <r>
          <rPr>
            <sz val="9"/>
            <color indexed="81"/>
            <rFont val="Tahoma"/>
            <family val="2"/>
          </rPr>
          <t xml:space="preserve">
</t>
        </r>
      </text>
    </comment>
    <comment ref="H8" authorId="0" shapeId="0" xr:uid="{00000000-0006-0000-0100-000006000000}">
      <text>
        <r>
          <rPr>
            <b/>
            <sz val="9"/>
            <color indexed="81"/>
            <rFont val="Tahoma"/>
            <family val="2"/>
          </rPr>
          <t>inicie redacción del riesgo utilizando estructura definida</t>
        </r>
        <r>
          <rPr>
            <sz val="9"/>
            <color indexed="81"/>
            <rFont val="Tahoma"/>
            <family val="2"/>
          </rPr>
          <t xml:space="preserve">
</t>
        </r>
      </text>
    </comment>
    <comment ref="I8" authorId="0" shapeId="0" xr:uid="{00000000-0006-0000-0100-000007000000}">
      <text>
        <r>
          <rPr>
            <b/>
            <sz val="9"/>
            <color indexed="81"/>
            <rFont val="Tahoma"/>
            <family val="2"/>
          </rPr>
          <t>Continue redacción del riesgo, defina causa raíz</t>
        </r>
        <r>
          <rPr>
            <sz val="9"/>
            <color indexed="81"/>
            <rFont val="Tahoma"/>
            <family val="2"/>
          </rPr>
          <t xml:space="preserve">
</t>
        </r>
      </text>
    </comment>
    <comment ref="J8" authorId="0" shapeId="0" xr:uid="{00000000-0006-0000-0100-000008000000}">
      <text>
        <r>
          <rPr>
            <b/>
            <sz val="9"/>
            <color indexed="81"/>
            <rFont val="Tahoma"/>
            <family val="2"/>
          </rPr>
          <t>Esta celda concatena redacción del riesgo, no modificar.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8" authorId="0" shapeId="0" xr:uid="{00000000-0006-0000-0300-000001000000}">
      <text>
        <r>
          <rPr>
            <b/>
            <sz val="9"/>
            <color indexed="81"/>
            <rFont val="Tahoma"/>
            <family val="2"/>
          </rPr>
          <t>Celda parametrizada no modificar</t>
        </r>
        <r>
          <rPr>
            <sz val="9"/>
            <color indexed="81"/>
            <rFont val="Tahoma"/>
            <family val="2"/>
          </rPr>
          <t xml:space="preserve">
</t>
        </r>
      </text>
    </comment>
    <comment ref="C8" authorId="0" shapeId="0" xr:uid="{00000000-0006-0000-0300-000002000000}">
      <text>
        <r>
          <rPr>
            <b/>
            <sz val="9"/>
            <color indexed="81"/>
            <rFont val="Tahoma"/>
            <family val="2"/>
          </rPr>
          <t>Diligencie número de veces.</t>
        </r>
        <r>
          <rPr>
            <sz val="9"/>
            <color indexed="81"/>
            <rFont val="Tahoma"/>
            <family val="2"/>
          </rPr>
          <t xml:space="preserve">
</t>
        </r>
      </text>
    </comment>
    <comment ref="D8" authorId="0" shapeId="0" xr:uid="{00000000-0006-0000-0300-000003000000}">
      <text>
        <r>
          <rPr>
            <b/>
            <sz val="9"/>
            <color indexed="81"/>
            <rFont val="Tahoma"/>
            <family val="2"/>
          </rPr>
          <t>Celda parametrizada no modificar.</t>
        </r>
        <r>
          <rPr>
            <sz val="9"/>
            <color indexed="81"/>
            <rFont val="Tahoma"/>
            <family val="2"/>
          </rPr>
          <t xml:space="preserve">
</t>
        </r>
      </text>
    </comment>
    <comment ref="E8" authorId="0" shapeId="0" xr:uid="{00000000-0006-0000-0300-000004000000}">
      <text>
        <r>
          <rPr>
            <b/>
            <sz val="9"/>
            <color indexed="81"/>
            <rFont val="Tahoma"/>
            <family val="2"/>
          </rPr>
          <t>Celda parametrizada no modificar.</t>
        </r>
        <r>
          <rPr>
            <sz val="9"/>
            <color indexed="81"/>
            <rFont val="Tahoma"/>
            <family val="2"/>
          </rPr>
          <t xml:space="preserve">
</t>
        </r>
      </text>
    </comment>
    <comment ref="F8" authorId="0" shapeId="0" xr:uid="{00000000-0006-0000-0300-000005000000}">
      <text>
        <r>
          <rPr>
            <b/>
            <sz val="9"/>
            <color indexed="81"/>
            <rFont val="Tahoma"/>
            <family val="2"/>
          </rPr>
          <t>Celda parametrizada no modificar.</t>
        </r>
        <r>
          <rPr>
            <sz val="9"/>
            <color indexed="81"/>
            <rFont val="Tahoma"/>
            <family val="2"/>
          </rPr>
          <t xml:space="preserve">
</t>
        </r>
      </text>
    </comment>
    <comment ref="G8" authorId="0" shapeId="0" xr:uid="{00000000-0006-0000-0300-000006000000}">
      <text>
        <r>
          <rPr>
            <b/>
            <sz val="9"/>
            <color indexed="81"/>
            <rFont val="Tahoma"/>
            <family val="2"/>
          </rPr>
          <t>Utilice lista de despliegue</t>
        </r>
        <r>
          <rPr>
            <sz val="9"/>
            <color indexed="81"/>
            <rFont val="Tahoma"/>
            <family val="2"/>
          </rPr>
          <t xml:space="preserve">
</t>
        </r>
      </text>
    </comment>
    <comment ref="H8" authorId="0" shapeId="0" xr:uid="{00000000-0006-0000-0300-000007000000}">
      <text>
        <r>
          <rPr>
            <b/>
            <sz val="9"/>
            <color indexed="81"/>
            <rFont val="Tahoma"/>
            <family val="2"/>
          </rPr>
          <t>Celda parametrizada no modificar.</t>
        </r>
        <r>
          <rPr>
            <sz val="9"/>
            <color indexed="81"/>
            <rFont val="Tahoma"/>
            <family val="2"/>
          </rPr>
          <t xml:space="preserve">
</t>
        </r>
      </text>
    </comment>
    <comment ref="I8" authorId="0" shapeId="0" xr:uid="{00000000-0006-0000-0300-000008000000}">
      <text>
        <r>
          <rPr>
            <b/>
            <sz val="9"/>
            <color indexed="81"/>
            <rFont val="Tahoma"/>
            <family val="2"/>
          </rPr>
          <t>Celda parametrizada no modificar.</t>
        </r>
        <r>
          <rPr>
            <sz val="9"/>
            <color indexed="81"/>
            <rFont val="Tahoma"/>
            <family val="2"/>
          </rPr>
          <t xml:space="preserve">
</t>
        </r>
      </text>
    </comment>
    <comment ref="J8" authorId="0" shapeId="0" xr:uid="{00000000-0006-0000-0300-000009000000}">
      <text>
        <r>
          <rPr>
            <b/>
            <sz val="9"/>
            <color indexed="81"/>
            <rFont val="Tahoma"/>
            <family val="2"/>
          </rPr>
          <t>Utilice lista de despliegue.</t>
        </r>
      </text>
    </comment>
    <comment ref="K8" authorId="0" shapeId="0" xr:uid="{00000000-0006-0000-0300-00000A000000}">
      <text>
        <r>
          <rPr>
            <b/>
            <sz val="9"/>
            <color indexed="81"/>
            <rFont val="Tahoma"/>
            <family val="2"/>
          </rPr>
          <t>Celda parametrizada no modificar.</t>
        </r>
        <r>
          <rPr>
            <sz val="9"/>
            <color indexed="81"/>
            <rFont val="Tahoma"/>
            <family val="2"/>
          </rPr>
          <t xml:space="preserve">
</t>
        </r>
      </text>
    </comment>
    <comment ref="L8" authorId="0" shapeId="0" xr:uid="{00000000-0006-0000-0300-00000B000000}">
      <text>
        <r>
          <rPr>
            <b/>
            <sz val="9"/>
            <color indexed="81"/>
            <rFont val="Tahoma"/>
            <family val="2"/>
          </rPr>
          <t>Celda parametrizada no modificar.</t>
        </r>
        <r>
          <rPr>
            <sz val="9"/>
            <color indexed="81"/>
            <rFont val="Tahoma"/>
            <family val="2"/>
          </rPr>
          <t xml:space="preserve">
</t>
        </r>
      </text>
    </comment>
    <comment ref="M8" authorId="0" shapeId="0" xr:uid="{00000000-0006-0000-0300-00000C000000}">
      <text>
        <r>
          <rPr>
            <b/>
            <sz val="9"/>
            <color indexed="81"/>
            <rFont val="Tahoma"/>
            <family val="2"/>
          </rPr>
          <t>Celda parametrizada no modificar.</t>
        </r>
      </text>
    </comment>
    <comment ref="N8" authorId="0" shapeId="0" xr:uid="{00000000-0006-0000-0300-00000D000000}">
      <text>
        <r>
          <rPr>
            <b/>
            <sz val="9"/>
            <color indexed="81"/>
            <rFont val="Tahoma"/>
            <family val="2"/>
          </rPr>
          <t>Celda parametrizada no modificar.</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8" authorId="0" shapeId="0" xr:uid="{00000000-0006-0000-0400-000001000000}">
      <text>
        <r>
          <rPr>
            <b/>
            <sz val="9"/>
            <color indexed="81"/>
            <rFont val="Tahoma"/>
            <family val="2"/>
          </rPr>
          <t>Celdas parametrizadas no modificar.</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Julio Cesar Guapacha Osorio</author>
  </authors>
  <commentList>
    <comment ref="F7" authorId="0" shapeId="0" xr:uid="{00000000-0006-0000-0500-000001000000}">
      <text>
        <r>
          <rPr>
            <b/>
            <sz val="9"/>
            <color indexed="81"/>
            <rFont val="Tahoma"/>
            <family val="2"/>
          </rPr>
          <t>Inicie redacción del control, de acuerdo con estructura propuesta.</t>
        </r>
        <r>
          <rPr>
            <sz val="9"/>
            <color indexed="81"/>
            <rFont val="Tahoma"/>
            <family val="2"/>
          </rPr>
          <t xml:space="preserve">
</t>
        </r>
      </text>
    </comment>
    <comment ref="G7" authorId="0" shapeId="0" xr:uid="{00000000-0006-0000-0500-00000200000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00000000-0006-0000-0500-000003000000}">
      <text>
        <r>
          <rPr>
            <b/>
            <sz val="9"/>
            <color indexed="81"/>
            <rFont val="Tahoma"/>
            <family val="2"/>
          </rPr>
          <t>Continue redacción aplique atributos de formalización del control.</t>
        </r>
        <r>
          <rPr>
            <sz val="9"/>
            <color indexed="81"/>
            <rFont val="Tahoma"/>
            <family val="2"/>
          </rPr>
          <t xml:space="preserve">
</t>
        </r>
      </text>
    </comment>
    <comment ref="I7" authorId="0" shapeId="0" xr:uid="{00000000-0006-0000-0500-000004000000}">
      <text>
        <r>
          <rPr>
            <b/>
            <sz val="9"/>
            <color indexed="81"/>
            <rFont val="Tahoma"/>
            <family val="2"/>
          </rPr>
          <t>Concatena redacción del control, NO modificar.</t>
        </r>
        <r>
          <rPr>
            <sz val="9"/>
            <color indexed="81"/>
            <rFont val="Tahoma"/>
            <family val="2"/>
          </rPr>
          <t xml:space="preserve">
</t>
        </r>
      </text>
    </comment>
    <comment ref="J7" authorId="0" shapeId="0" xr:uid="{00000000-0006-0000-0500-000005000000}">
      <text>
        <r>
          <rPr>
            <b/>
            <sz val="9"/>
            <color indexed="81"/>
            <rFont val="Tahoma"/>
            <family val="2"/>
          </rPr>
          <t>Utilice lista de despliegue.</t>
        </r>
        <r>
          <rPr>
            <sz val="9"/>
            <color indexed="81"/>
            <rFont val="Tahoma"/>
            <family val="2"/>
          </rPr>
          <t xml:space="preserve">
</t>
        </r>
      </text>
    </comment>
    <comment ref="K7" authorId="0" shapeId="0" xr:uid="{00000000-0006-0000-0500-000006000000}">
      <text>
        <r>
          <rPr>
            <b/>
            <sz val="9"/>
            <color indexed="81"/>
            <rFont val="Tahoma"/>
            <family val="2"/>
          </rPr>
          <t>Celda parametrizada NO modificar.</t>
        </r>
        <r>
          <rPr>
            <sz val="9"/>
            <color indexed="81"/>
            <rFont val="Tahoma"/>
            <family val="2"/>
          </rPr>
          <t xml:space="preserve">
</t>
        </r>
      </text>
    </comment>
    <comment ref="L7" authorId="0" shapeId="0" xr:uid="{00000000-0006-0000-0500-000007000000}">
      <text>
        <r>
          <rPr>
            <b/>
            <sz val="9"/>
            <color indexed="81"/>
            <rFont val="Tahoma"/>
            <family val="2"/>
          </rPr>
          <t>Celda parametrizada NO modificar.</t>
        </r>
        <r>
          <rPr>
            <sz val="9"/>
            <color indexed="81"/>
            <rFont val="Tahoma"/>
            <family val="2"/>
          </rPr>
          <t xml:space="preserve">
</t>
        </r>
      </text>
    </comment>
    <comment ref="M7" authorId="0" shapeId="0" xr:uid="{00000000-0006-0000-0500-000008000000}">
      <text>
        <r>
          <rPr>
            <b/>
            <sz val="9"/>
            <color indexed="81"/>
            <rFont val="Tahoma"/>
            <family val="2"/>
          </rPr>
          <t>Utilice lista de despliegue.</t>
        </r>
        <r>
          <rPr>
            <sz val="9"/>
            <color indexed="81"/>
            <rFont val="Tahoma"/>
            <family val="2"/>
          </rPr>
          <t xml:space="preserve">
</t>
        </r>
      </text>
    </comment>
    <comment ref="N7" authorId="0" shapeId="0" xr:uid="{00000000-0006-0000-0500-000009000000}">
      <text>
        <r>
          <rPr>
            <b/>
            <sz val="9"/>
            <color indexed="81"/>
            <rFont val="Tahoma"/>
            <family val="2"/>
          </rPr>
          <t>Celda parametrizada NO modificar.</t>
        </r>
        <r>
          <rPr>
            <sz val="9"/>
            <color indexed="81"/>
            <rFont val="Tahoma"/>
            <family val="2"/>
          </rPr>
          <t xml:space="preserve">
</t>
        </r>
      </text>
    </comment>
    <comment ref="O7" authorId="0" shapeId="0" xr:uid="{00000000-0006-0000-0500-00000A000000}">
      <text>
        <r>
          <rPr>
            <b/>
            <sz val="9"/>
            <color indexed="81"/>
            <rFont val="Tahoma"/>
            <family val="2"/>
          </rPr>
          <t>Utilice lista de despliegue.</t>
        </r>
        <r>
          <rPr>
            <sz val="9"/>
            <color indexed="81"/>
            <rFont val="Tahoma"/>
            <family val="2"/>
          </rPr>
          <t xml:space="preserve">
</t>
        </r>
      </text>
    </comment>
    <comment ref="P7" authorId="0" shapeId="0" xr:uid="{00000000-0006-0000-0500-00000B000000}">
      <text>
        <r>
          <rPr>
            <b/>
            <sz val="9"/>
            <color indexed="81"/>
            <rFont val="Tahoma"/>
            <family val="2"/>
          </rPr>
          <t>Utilice lista de despliegue.</t>
        </r>
        <r>
          <rPr>
            <sz val="9"/>
            <color indexed="81"/>
            <rFont val="Tahoma"/>
            <family val="2"/>
          </rPr>
          <t xml:space="preserve">
</t>
        </r>
      </text>
    </comment>
    <comment ref="Q7" authorId="0" shapeId="0" xr:uid="{00000000-0006-0000-0500-00000C000000}">
      <text>
        <r>
          <rPr>
            <b/>
            <sz val="9"/>
            <color indexed="81"/>
            <rFont val="Tahoma"/>
            <family val="2"/>
          </rPr>
          <t>Utilice lista de despliegue.</t>
        </r>
        <r>
          <rPr>
            <sz val="9"/>
            <color indexed="81"/>
            <rFont val="Tahoma"/>
            <family val="2"/>
          </rPr>
          <t xml:space="preserve">
</t>
        </r>
      </text>
    </comment>
    <comment ref="R7" authorId="0" shapeId="0" xr:uid="{00000000-0006-0000-0500-00000D000000}">
      <text>
        <r>
          <rPr>
            <b/>
            <sz val="9"/>
            <color indexed="81"/>
            <rFont val="Tahoma"/>
            <family val="2"/>
          </rPr>
          <t>Utilice lista de despliegue.</t>
        </r>
        <r>
          <rPr>
            <sz val="9"/>
            <color indexed="81"/>
            <rFont val="Tahoma"/>
            <family val="2"/>
          </rPr>
          <t xml:space="preserve">
</t>
        </r>
      </text>
    </comment>
    <comment ref="S7" authorId="0" shapeId="0" xr:uid="{00000000-0006-0000-0500-00000E000000}">
      <text>
        <r>
          <rPr>
            <b/>
            <sz val="9"/>
            <color indexed="81"/>
            <rFont val="Tahoma"/>
            <family val="2"/>
          </rPr>
          <t>Celda parametrizada NO modificar.</t>
        </r>
        <r>
          <rPr>
            <sz val="9"/>
            <color indexed="81"/>
            <rFont val="Tahoma"/>
            <family val="2"/>
          </rPr>
          <t xml:space="preserve">
</t>
        </r>
      </text>
    </comment>
    <comment ref="T7" authorId="0" shapeId="0" xr:uid="{00000000-0006-0000-0500-00000F000000}">
      <text>
        <r>
          <rPr>
            <b/>
            <sz val="9"/>
            <color indexed="81"/>
            <rFont val="Tahoma"/>
            <family val="2"/>
          </rPr>
          <t>Celda parametrizada NO modificar.</t>
        </r>
        <r>
          <rPr>
            <sz val="9"/>
            <color indexed="81"/>
            <rFont val="Tahoma"/>
            <family val="2"/>
          </rPr>
          <t xml:space="preserve">
</t>
        </r>
      </text>
    </comment>
    <comment ref="U7" authorId="0" shapeId="0" xr:uid="{00000000-0006-0000-0500-000010000000}">
      <text>
        <r>
          <rPr>
            <b/>
            <sz val="9"/>
            <color indexed="81"/>
            <rFont val="Tahoma"/>
            <family val="2"/>
          </rPr>
          <t>Celda parametrizada NO modificar.</t>
        </r>
        <r>
          <rPr>
            <sz val="9"/>
            <color indexed="81"/>
            <rFont val="Tahoma"/>
            <family val="2"/>
          </rPr>
          <t xml:space="preserve">
</t>
        </r>
      </text>
    </comment>
    <comment ref="V7" authorId="0" shapeId="0" xr:uid="{00000000-0006-0000-0500-000011000000}">
      <text>
        <r>
          <rPr>
            <b/>
            <sz val="9"/>
            <color indexed="81"/>
            <rFont val="Tahoma"/>
            <family val="2"/>
          </rPr>
          <t>Digite valor final una vez se calculen todos los controles establecidos.</t>
        </r>
        <r>
          <rPr>
            <sz val="9"/>
            <color indexed="81"/>
            <rFont val="Tahoma"/>
            <family val="2"/>
          </rPr>
          <t xml:space="preserve">
</t>
        </r>
      </text>
    </comment>
    <comment ref="H8" authorId="1" shapeId="0" xr:uid="{00000000-0006-0000-0500-000012000000}">
      <text>
        <r>
          <rPr>
            <b/>
            <sz val="9"/>
            <color indexed="81"/>
            <rFont val="Tahoma"/>
            <family val="2"/>
          </rPr>
          <t>Julio Cesar Guapacha Osorio:</t>
        </r>
        <r>
          <rPr>
            <sz val="9"/>
            <color indexed="81"/>
            <rFont val="Tahoma"/>
            <family val="2"/>
          </rPr>
          <t xml:space="preserve">
Revisar que controles puede aportar el proceso como evidencia que el proyecto tiene Viabilidad Tecnica, ju´ridica, existe un concepto de la Oficina Jurídica? Y economica del area financiera o de proyectos de Inversión?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C6" authorId="0" shapeId="0" xr:uid="{00000000-0006-0000-0600-000001000000}">
      <text>
        <r>
          <rPr>
            <b/>
            <sz val="9"/>
            <color indexed="81"/>
            <rFont val="Tahoma"/>
            <family val="2"/>
          </rPr>
          <t>Celda parametrizada NO modificar.</t>
        </r>
        <r>
          <rPr>
            <sz val="9"/>
            <color indexed="81"/>
            <rFont val="Tahoma"/>
            <family val="2"/>
          </rPr>
          <t xml:space="preserve">
</t>
        </r>
      </text>
    </comment>
    <comment ref="D6" authorId="0" shapeId="0" xr:uid="{00000000-0006-0000-0600-000002000000}">
      <text>
        <r>
          <rPr>
            <b/>
            <sz val="9"/>
            <color indexed="81"/>
            <rFont val="Tahoma"/>
            <family val="2"/>
          </rPr>
          <t>Celda parametrizada NO modificar.</t>
        </r>
      </text>
    </comment>
    <comment ref="F7" authorId="0" shapeId="0" xr:uid="{00000000-0006-0000-0600-000003000000}">
      <text>
        <r>
          <rPr>
            <b/>
            <sz val="9"/>
            <color indexed="81"/>
            <rFont val="Tahoma"/>
            <family val="2"/>
          </rPr>
          <t>Inicie redacción del control, de acuerdo con estructura propuesta</t>
        </r>
      </text>
    </comment>
    <comment ref="G7" authorId="0" shapeId="0" xr:uid="{00000000-0006-0000-0600-000004000000}">
      <text>
        <r>
          <rPr>
            <b/>
            <sz val="9"/>
            <color indexed="81"/>
            <rFont val="Tahoma"/>
            <family val="2"/>
          </rPr>
          <t>continue redacción, verbos aplicables: Verificar,  validar, conciliar,  comparar, revisar, cotejar.</t>
        </r>
        <r>
          <rPr>
            <sz val="9"/>
            <color indexed="81"/>
            <rFont val="Tahoma"/>
            <family val="2"/>
          </rPr>
          <t xml:space="preserve">
</t>
        </r>
      </text>
    </comment>
    <comment ref="H7" authorId="0" shapeId="0" xr:uid="{00000000-0006-0000-0600-000005000000}">
      <text>
        <r>
          <rPr>
            <b/>
            <sz val="9"/>
            <color indexed="81"/>
            <rFont val="Tahoma"/>
            <family val="2"/>
          </rPr>
          <t>Continue redacción, aplique atributos de formalización del control.</t>
        </r>
        <r>
          <rPr>
            <sz val="9"/>
            <color indexed="81"/>
            <rFont val="Tahoma"/>
            <family val="2"/>
          </rPr>
          <t xml:space="preserve">
</t>
        </r>
      </text>
    </comment>
    <comment ref="I7" authorId="0" shapeId="0" xr:uid="{00000000-0006-0000-0600-000006000000}">
      <text>
        <r>
          <rPr>
            <b/>
            <sz val="9"/>
            <color indexed="81"/>
            <rFont val="Tahoma"/>
            <family val="2"/>
          </rPr>
          <t>Celda conctena redacción del control NO modifique.</t>
        </r>
        <r>
          <rPr>
            <sz val="9"/>
            <color indexed="81"/>
            <rFont val="Tahoma"/>
            <family val="2"/>
          </rPr>
          <t xml:space="preserve">
</t>
        </r>
      </text>
    </comment>
    <comment ref="K7" authorId="0" shapeId="0" xr:uid="{00000000-0006-0000-0600-000007000000}">
      <text>
        <r>
          <rPr>
            <b/>
            <sz val="9"/>
            <color indexed="81"/>
            <rFont val="Tahoma"/>
            <family val="2"/>
          </rPr>
          <t>Celda parametrizada NO modificar.</t>
        </r>
        <r>
          <rPr>
            <sz val="9"/>
            <color indexed="81"/>
            <rFont val="Tahoma"/>
            <family val="2"/>
          </rPr>
          <t xml:space="preserve">
</t>
        </r>
      </text>
    </comment>
    <comment ref="L7" authorId="0" shapeId="0" xr:uid="{00000000-0006-0000-0600-000008000000}">
      <text>
        <r>
          <rPr>
            <b/>
            <sz val="9"/>
            <color indexed="81"/>
            <rFont val="Tahoma"/>
            <family val="2"/>
          </rPr>
          <t>Celda parametrizada NO modificar.</t>
        </r>
        <r>
          <rPr>
            <sz val="9"/>
            <color indexed="81"/>
            <rFont val="Tahoma"/>
            <family val="2"/>
          </rPr>
          <t xml:space="preserve">
</t>
        </r>
      </text>
    </comment>
    <comment ref="M7" authorId="0" shapeId="0" xr:uid="{00000000-0006-0000-0600-000009000000}">
      <text>
        <r>
          <rPr>
            <b/>
            <sz val="9"/>
            <color indexed="81"/>
            <rFont val="Tahoma"/>
            <family val="2"/>
          </rPr>
          <t>Utilice lista de despliegue.</t>
        </r>
        <r>
          <rPr>
            <sz val="9"/>
            <color indexed="81"/>
            <rFont val="Tahoma"/>
            <family val="2"/>
          </rPr>
          <t xml:space="preserve">
</t>
        </r>
      </text>
    </comment>
    <comment ref="N7" authorId="0" shapeId="0" xr:uid="{00000000-0006-0000-0600-00000A000000}">
      <text>
        <r>
          <rPr>
            <b/>
            <sz val="9"/>
            <color indexed="81"/>
            <rFont val="Tahoma"/>
            <family val="2"/>
          </rPr>
          <t>Celda parametrizada NO modificar.</t>
        </r>
        <r>
          <rPr>
            <sz val="9"/>
            <color indexed="81"/>
            <rFont val="Tahoma"/>
            <family val="2"/>
          </rPr>
          <t xml:space="preserve">
</t>
        </r>
      </text>
    </comment>
    <comment ref="O7" authorId="0" shapeId="0" xr:uid="{00000000-0006-0000-0600-00000B000000}">
      <text>
        <r>
          <rPr>
            <b/>
            <sz val="9"/>
            <color indexed="81"/>
            <rFont val="Tahoma"/>
            <family val="2"/>
          </rPr>
          <t>Utilice lista de despliegue.</t>
        </r>
      </text>
    </comment>
    <comment ref="P7" authorId="0" shapeId="0" xr:uid="{00000000-0006-0000-0600-00000C000000}">
      <text>
        <r>
          <rPr>
            <b/>
            <sz val="9"/>
            <color indexed="81"/>
            <rFont val="Tahoma"/>
            <family val="2"/>
          </rPr>
          <t>Utilice lista de despliegue.</t>
        </r>
        <r>
          <rPr>
            <sz val="9"/>
            <color indexed="81"/>
            <rFont val="Tahoma"/>
            <family val="2"/>
          </rPr>
          <t xml:space="preserve">
</t>
        </r>
      </text>
    </comment>
    <comment ref="R7" authorId="0" shapeId="0" xr:uid="{00000000-0006-0000-0600-00000D000000}">
      <text>
        <r>
          <rPr>
            <b/>
            <sz val="9"/>
            <color indexed="81"/>
            <rFont val="Tahoma"/>
            <family val="2"/>
          </rPr>
          <t>Utilice lista de despliegue.</t>
        </r>
        <r>
          <rPr>
            <sz val="9"/>
            <color indexed="81"/>
            <rFont val="Tahoma"/>
            <family val="2"/>
          </rPr>
          <t xml:space="preserve">
</t>
        </r>
      </text>
    </comment>
    <comment ref="S7" authorId="0" shapeId="0" xr:uid="{00000000-0006-0000-0600-00000E000000}">
      <text>
        <r>
          <rPr>
            <b/>
            <sz val="9"/>
            <color indexed="81"/>
            <rFont val="Tahoma"/>
            <family val="2"/>
          </rPr>
          <t>Celda parametrizada NO modifcar</t>
        </r>
        <r>
          <rPr>
            <sz val="9"/>
            <color indexed="81"/>
            <rFont val="Tahoma"/>
            <family val="2"/>
          </rPr>
          <t xml:space="preserve">
</t>
        </r>
      </text>
    </comment>
    <comment ref="T7" authorId="0" shapeId="0" xr:uid="{00000000-0006-0000-0600-00000F000000}">
      <text>
        <r>
          <rPr>
            <b/>
            <sz val="9"/>
            <color indexed="81"/>
            <rFont val="Tahoma"/>
            <family val="2"/>
          </rPr>
          <t>Celda parametrizada NO modificar</t>
        </r>
      </text>
    </comment>
    <comment ref="U7" authorId="0" shapeId="0" xr:uid="{00000000-0006-0000-0600-000010000000}">
      <text>
        <r>
          <rPr>
            <b/>
            <sz val="9"/>
            <color indexed="81"/>
            <rFont val="Tahoma"/>
            <family val="2"/>
          </rPr>
          <t>Celda parametrizada NO modificar</t>
        </r>
        <r>
          <rPr>
            <sz val="9"/>
            <color indexed="81"/>
            <rFont val="Tahoma"/>
            <family val="2"/>
          </rPr>
          <t xml:space="preserve">
</t>
        </r>
      </text>
    </comment>
    <comment ref="V7" authorId="0" shapeId="0" xr:uid="{00000000-0006-0000-0600-000011000000}">
      <text>
        <r>
          <rPr>
            <b/>
            <sz val="9"/>
            <color indexed="81"/>
            <rFont val="Tahoma"/>
            <family val="2"/>
          </rPr>
          <t>Digite valor final una vez se calculen todos los controles establecidos para impacto. En caso de no contar con controles para este aspecto, deberá digitar el valor de impacto INHERENTE originalmente calculado.</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E7" authorId="0" shapeId="0" xr:uid="{00000000-0006-0000-0700-000001000000}">
      <text>
        <r>
          <rPr>
            <b/>
            <sz val="9"/>
            <color indexed="81"/>
            <rFont val="Tahoma"/>
            <family val="2"/>
          </rPr>
          <t>Celdas parametrizadas NO modificar.</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Myriam Cubillos Benavides</author>
  </authors>
  <commentList>
    <comment ref="B13" authorId="0" shapeId="0" xr:uid="{00000000-0006-0000-0900-000001000000}">
      <text>
        <r>
          <rPr>
            <b/>
            <sz val="9"/>
            <color indexed="81"/>
            <rFont val="Tahoma"/>
            <family val="2"/>
          </rPr>
          <t>Celdas parametrizadas NO modificar.</t>
        </r>
        <r>
          <rPr>
            <sz val="9"/>
            <color indexed="81"/>
            <rFont val="Tahoma"/>
            <family val="2"/>
          </rPr>
          <t xml:space="preserve">
</t>
        </r>
      </text>
    </comment>
    <comment ref="D13" authorId="0" shapeId="0" xr:uid="{00000000-0006-0000-0900-000002000000}">
      <text>
        <r>
          <rPr>
            <b/>
            <sz val="9"/>
            <color indexed="81"/>
            <rFont val="Tahoma"/>
            <family val="2"/>
          </rPr>
          <t>Celdas parametrizadas NO modificar.</t>
        </r>
        <r>
          <rPr>
            <sz val="9"/>
            <color indexed="81"/>
            <rFont val="Tahoma"/>
            <family val="2"/>
          </rPr>
          <t xml:space="preserve">
</t>
        </r>
      </text>
    </comment>
  </commentList>
</comments>
</file>

<file path=xl/sharedStrings.xml><?xml version="1.0" encoding="utf-8"?>
<sst xmlns="http://schemas.openxmlformats.org/spreadsheetml/2006/main" count="816" uniqueCount="420">
  <si>
    <t>Matriz Mapa de Riesgos</t>
  </si>
  <si>
    <t>Orientaciones Generales</t>
  </si>
  <si>
    <t>El formato de fecha es: DD/MM/AAAA</t>
  </si>
  <si>
    <t>El archivo contiene las siguientes hojas:</t>
  </si>
  <si>
    <t>Columna</t>
  </si>
  <si>
    <t>Descripción - Lineamientos para el diligenciamiento</t>
  </si>
  <si>
    <t>Proceso</t>
  </si>
  <si>
    <t>Diligencie el nombre del proceso al cual se le identificarán y valorarán los riesgos.</t>
  </si>
  <si>
    <t>Objetivo del Proceso</t>
  </si>
  <si>
    <t>Diligencie el objetivo del proceso.</t>
  </si>
  <si>
    <t>Elaboración o Actualización:</t>
  </si>
  <si>
    <t>Fecha en la que realiza el diligenciamiento o actualización del mapa de riesgos, formato (DD/MM/AAAA)</t>
  </si>
  <si>
    <t>Vigencia:</t>
  </si>
  <si>
    <t>Vigencia que tiene el mapa de riesgos fecha inicio fecha final, formato (DD/MM/AAAA)</t>
  </si>
  <si>
    <t>No. de Riesgo</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</si>
  <si>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</si>
  <si>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</si>
  <si>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</si>
  <si>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t>¿PORQUÉ?
CAUSA RAÍZ</t>
  </si>
  <si>
    <t>DESCRIPCIÓN DEL RIESGO</t>
  </si>
  <si>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</si>
  <si>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</si>
  <si>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 xml:space="preserve">3 PROBABIL E IMPACTO INHERENTE: </t>
  </si>
  <si>
    <t>No. veces que realiza la actividad al año</t>
  </si>
  <si>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</si>
  <si>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</si>
  <si>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</si>
  <si>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</si>
  <si>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</si>
  <si>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</si>
  <si>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t>Descripción del Control</t>
  </si>
  <si>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</si>
  <si>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</si>
  <si>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</si>
  <si>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</si>
  <si>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</si>
  <si>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</si>
  <si>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</si>
  <si>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</si>
  <si>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Valor Total del Control</t>
  </si>
  <si>
    <t>Se calcula automáticamente:
Peso del Control + Peso de la implementación</t>
  </si>
  <si>
    <t>Probabilidad residual</t>
  </si>
  <si>
    <t>Impacto Residual</t>
  </si>
  <si>
    <t>SEVERIDAD (NIVEL DE RIESGO)</t>
  </si>
  <si>
    <t>Tratamiento</t>
  </si>
  <si>
    <t>Estado</t>
  </si>
  <si>
    <t>ENTIDAD:</t>
  </si>
  <si>
    <t>PROCESO:</t>
  </si>
  <si>
    <t>OBJETIVO DEL PROCESO:</t>
  </si>
  <si>
    <t>Del</t>
  </si>
  <si>
    <t>Al</t>
  </si>
  <si>
    <t>No. de Riesgo
(Mismo consecutivo para toda la entidad)</t>
  </si>
  <si>
    <t>FACTOR DEL RIESGO</t>
  </si>
  <si>
    <t>FACTOR DE RIESGO</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</si>
  <si>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</si>
  <si>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</si>
  <si>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</si>
  <si>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</si>
  <si>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</si>
  <si>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</si>
  <si>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</si>
  <si>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</si>
  <si>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</si>
  <si>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</si>
  <si>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</si>
  <si>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</si>
  <si>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</si>
  <si>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</si>
  <si>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</si>
  <si>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</si>
  <si>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</si>
  <si>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</si>
  <si>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</si>
  <si>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</si>
  <si>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</si>
  <si>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</si>
  <si>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</si>
  <si>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</si>
  <si>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</si>
  <si>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</si>
  <si>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</si>
  <si>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</si>
  <si>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</si>
  <si>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</si>
  <si>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</si>
  <si>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</si>
  <si>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</si>
  <si>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</si>
  <si>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</si>
  <si>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</si>
  <si>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</si>
  <si>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</si>
  <si>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</si>
  <si>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</si>
  <si>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</si>
  <si>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</si>
  <si>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</si>
  <si>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</si>
  <si>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</si>
  <si>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</si>
  <si>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</si>
  <si>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</si>
  <si>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</si>
  <si>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</si>
  <si>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</si>
  <si>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</si>
  <si>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</si>
  <si>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</si>
  <si>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</si>
  <si>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</si>
  <si>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</si>
  <si>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</si>
  <si>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</si>
  <si>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</si>
  <si>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</si>
  <si>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</si>
  <si>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</si>
  <si>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</si>
  <si>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</si>
  <si>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</si>
  <si>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</si>
  <si>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</si>
  <si>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</si>
  <si>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</si>
  <si>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</si>
  <si>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</si>
  <si>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</si>
  <si>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</si>
  <si>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</si>
  <si>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</si>
  <si>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</si>
  <si>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</si>
  <si>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</si>
  <si>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</si>
  <si>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</si>
  <si>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</si>
  <si>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</si>
  <si>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</si>
  <si>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</si>
  <si>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</si>
  <si>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</si>
  <si>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</si>
  <si>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</si>
  <si>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</si>
  <si>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</si>
  <si>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</si>
  <si>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afectación reputacional</t>
  </si>
  <si>
    <t>Posibilidad de perdida de confidencialidad</t>
  </si>
  <si>
    <t>Posibilidad de afectación económica y reputacional</t>
  </si>
  <si>
    <t>Posibilidad  de efecto dañoso sobre bienes de uso fiscal</t>
  </si>
  <si>
    <t>Posibilidad de perdida de disponibilidad</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</si>
  <si>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</si>
  <si>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</si>
  <si>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</si>
  <si>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</si>
  <si>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</si>
  <si>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</si>
  <si>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</si>
  <si>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</si>
  <si>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</si>
  <si>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</si>
  <si>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</si>
  <si>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</si>
  <si>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</si>
  <si>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</si>
  <si>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</si>
  <si>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</si>
  <si>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</si>
  <si>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</si>
  <si>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</si>
  <si>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</si>
  <si>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</si>
  <si>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</si>
  <si>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</si>
  <si>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</si>
  <si>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</si>
  <si>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</si>
  <si>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</si>
  <si>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</si>
  <si>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</si>
  <si>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</si>
  <si>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</si>
  <si>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</si>
  <si>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</si>
  <si>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</si>
  <si>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</si>
  <si>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</si>
  <si>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</si>
  <si>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</si>
  <si>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</si>
  <si>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</si>
  <si>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</si>
  <si>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</si>
  <si>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</si>
  <si>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</si>
  <si>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</si>
  <si>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</si>
  <si>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</si>
  <si>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</si>
  <si>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</si>
  <si>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</si>
  <si>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</si>
  <si>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</si>
  <si>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</si>
  <si>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</si>
  <si>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</si>
  <si>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</si>
  <si>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</si>
  <si>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</si>
  <si>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</si>
  <si>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</si>
  <si>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</si>
  <si>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</si>
  <si>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</si>
  <si>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</si>
  <si>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</si>
  <si>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</si>
  <si>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</si>
  <si>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</si>
  <si>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</si>
  <si>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</si>
  <si>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</si>
  <si>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</si>
  <si>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</si>
  <si>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</si>
  <si>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</si>
  <si>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</si>
  <si>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</si>
  <si>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</si>
  <si>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</si>
  <si>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</si>
  <si>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</si>
  <si>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El riesgo afecta la imagen de algún área de la organización.</t>
  </si>
  <si>
    <t>Muy Baja</t>
  </si>
  <si>
    <t>La actividad que conlleva el riesgo se ejecuta como máximos 2 veces por año</t>
  </si>
  <si>
    <t>Leve</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</si>
  <si>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</si>
  <si>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</si>
  <si>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</si>
  <si>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</si>
  <si>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</si>
  <si>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</si>
  <si>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</si>
  <si>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El riesgo afecta la imagen de la entidad con algunos usuarios de relevancia frente al logro de los objetivos.</t>
  </si>
  <si>
    <t>Alta</t>
  </si>
  <si>
    <t>La actividad que conlleva el riesgo se ejecuta mínimo 500 veces al año y máximo 5.000 veces por año</t>
  </si>
  <si>
    <t>Mayor</t>
  </si>
  <si>
    <t>El riesgo afecta la imagen de la entidad con efecto publicitario sostenido a nivel de sector administrativo, nivel departamental o municipal.</t>
  </si>
  <si>
    <t>Muy Alta</t>
  </si>
  <si>
    <t>La actividad que conlleva el riesgo se ejecuta más de 5.000 veces por año</t>
  </si>
  <si>
    <t>Catastrófico</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</si>
  <si>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</si>
  <si>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</si>
  <si>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</si>
  <si>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</si>
  <si>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</si>
  <si>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</si>
  <si>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</si>
  <si>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</si>
  <si>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</si>
  <si>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</si>
  <si>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 xml:space="preserve"> </t>
  </si>
  <si>
    <t>VALORACIÓN DEL CONTROL</t>
  </si>
  <si>
    <t xml:space="preserve">Peso del Control + Peso de la implementación </t>
  </si>
  <si>
    <t>NIVEL</t>
  </si>
  <si>
    <t>Atributos del control</t>
  </si>
  <si>
    <t>% MIN</t>
  </si>
  <si>
    <t>% MAX</t>
  </si>
  <si>
    <t>% Probabilidad Riesgo Inherente</t>
  </si>
  <si>
    <t>% Impacto Riesgo Inherente</t>
  </si>
  <si>
    <t>No. Control</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</si>
  <si>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</si>
  <si>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</si>
  <si>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</si>
  <si>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</si>
  <si>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</si>
  <si>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</si>
  <si>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</si>
  <si>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</si>
  <si>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</si>
  <si>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</si>
  <si>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</si>
  <si>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</si>
  <si>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</si>
  <si>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</si>
  <si>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</si>
  <si>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</si>
  <si>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</si>
  <si>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</si>
  <si>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</si>
  <si>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</si>
  <si>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</si>
  <si>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</si>
  <si>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</si>
  <si>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</si>
  <si>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Fecha</t>
  </si>
  <si>
    <t>Control de Cambios</t>
  </si>
  <si>
    <t>Cálculo de Probabilidad</t>
  </si>
  <si>
    <t>Probabilidad residual 1</t>
  </si>
  <si>
    <t>Probabilidad residual a partir del segundo control</t>
  </si>
  <si>
    <t>Cálculo de Impacto</t>
  </si>
  <si>
    <t>Impacto residual 1</t>
  </si>
  <si>
    <t>Impacto residual a partir del segundo control</t>
  </si>
  <si>
    <t>Tipo de control para probabilidad</t>
  </si>
  <si>
    <t>Tipo de control para Impacto</t>
  </si>
  <si>
    <t>Valor Total del Control probabilidad</t>
  </si>
  <si>
    <t>Valor Total del control Impacto</t>
  </si>
  <si>
    <t>Siempre que se ejecuta la actividad</t>
  </si>
  <si>
    <t>Combinado (manual y electrónico)</t>
  </si>
  <si>
    <t>Combinación análisis documental y sistemas de información de apoyo</t>
  </si>
  <si>
    <t>Se aplican análisis documentales y registros en sistemas de información de apoyo.</t>
  </si>
  <si>
    <t>De acuerdo al cálculo de controles correctivos digite el valor residual final</t>
  </si>
  <si>
    <t>Atributos Eficiencia</t>
  </si>
  <si>
    <t xml:space="preserve">Atibutos Formalización del control </t>
  </si>
  <si>
    <t xml:space="preserve">Atributos Formalización del control </t>
  </si>
  <si>
    <t>Atributos del Control</t>
  </si>
  <si>
    <t>De acuerdo al cálculo de controles preventivos y detectivos digite el valor residual final en Probabilidad</t>
  </si>
  <si>
    <t xml:space="preserve">Permite definir un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</si>
  <si>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1 INSTRUCTIVO:</t>
    </r>
    <r>
      <rPr>
        <sz val="11"/>
        <rFont val="Arial"/>
        <family val="2"/>
      </rPr>
      <t xml:space="preserve"> Identifica el contenido del archivo y su forma de diligenciamiento y funcionalidades.</t>
    </r>
  </si>
  <si>
    <r>
      <t>2 CONTEXTO E IDENTIFICACIÓN:</t>
    </r>
    <r>
      <rPr>
        <sz val="11"/>
        <rFont val="Arial"/>
        <family val="2"/>
      </rPr>
      <t xml:space="preserve"> Se establece el Número, Descripción y Factor del riesgo</t>
    </r>
  </si>
  <si>
    <r>
      <t xml:space="preserve">Circunstancias bajo las cuales se presenta el riesgo, es la situación más evidente frente al riesgo, redacte de la forma más concreta posible.
(Iniciar con la palabra </t>
    </r>
    <r>
      <rPr>
        <b/>
        <sz val="9"/>
        <rFont val="Arial"/>
        <family val="2"/>
      </rPr>
      <t>por</t>
    </r>
    <r>
      <rPr>
        <sz val="9"/>
        <rFont val="Arial"/>
        <family val="2"/>
      </rPr>
      <t>)</t>
    </r>
  </si>
  <si>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family val="2"/>
      </rPr>
      <t>POSIBILIDAD DE + Impacto para la entidad (Qué) + Causa Inmediata (Cómo) + Causa Raíz (Por qué)</t>
    </r>
    <r>
      <rPr>
        <sz val="9"/>
        <rFont val="Arial"/>
        <family val="2"/>
      </rPr>
      <t xml:space="preserve"> 
(Se genera automáticamente)</t>
    </r>
  </si>
  <si>
    <r>
      <t>4 MAPA CALOR INHERENTE:</t>
    </r>
    <r>
      <rPr>
        <sz val="11"/>
        <rFont val="Arial"/>
        <family val="2"/>
      </rPr>
      <t xml:space="preserve"> Representación gráfica de la ubicación de cada riesgo inherente en el mapa de calor (En esta hoja no se ingresan datos)</t>
    </r>
  </si>
  <si>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family val="2"/>
      </rPr>
      <t>Responsable de ejecutar el control + Acción + Complemento</t>
    </r>
  </si>
  <si>
    <r>
      <t>6 MAPA CALOR RESIDUAL:</t>
    </r>
    <r>
      <rPr>
        <sz val="11"/>
        <rFont val="Arial"/>
        <family val="2"/>
      </rPr>
      <t xml:space="preserve"> Representación gráfica de la ubicación de cada riesgo residual en el mapa de calor (En esta hoja no se ingresan datos)</t>
    </r>
  </si>
  <si>
    <r>
      <t>7 MAPA CALOR INHEREN Y RESIDUAL:</t>
    </r>
    <r>
      <rPr>
        <sz val="11"/>
        <rFont val="Arial"/>
        <family val="2"/>
      </rPr>
      <t xml:space="preserve"> Comparación gráfica de la ubicación de cada riesgo inherente y residual en el mapa de calor (En esta hoja no se ingresan dados)</t>
    </r>
  </si>
  <si>
    <r>
      <t xml:space="preserve">De conformidad con lo establecido en el Decreto 1499 de 2017, mediante el cual se crea un solo Sistema de Gestión y se alinea con el Sistema de Control Interno a través del Modelo Integrado de Planeación y Gestión MIPG, modelo que incorpora la Dimensión 7 que desarrolla el Modelo Estándar de Control Interno MECI, el cual integra el esquema de líneas para una adecuada definición de roles y responsabilidades para la gestión del riesgo y control; y que, con la expedición de la Ley 2195 de 2022 que crea los Programas de Transparencia y Ética Pública PTEP, su Decreto reglamentario 1122 de 2024 que define la metodología para su estructuración, marco en el cual se establece el componente programático relacionado con la gestión del riesgo, se plantea la necesidad de establecer un proceso para la gestión integral del riesgo que permita a la Alta Dirección y los servidores en todos sus niveles identificar y controlar aquellas situaciones que pueden impedir el logro de los objetivos, así como para una adecuada protección de los recursos, con una decidida estrategia de lucha contra la corrupción, se propone el presente formato que desarrolla el esquema metodológico desplegado en la </t>
    </r>
    <r>
      <rPr>
        <b/>
        <sz val="10"/>
        <color theme="9" tint="-0.249977111117893"/>
        <rFont val="Arial"/>
        <family val="2"/>
      </rPr>
      <t>Guía para la Gestión Integral del Riesgo en Entidades Públicas versión 7</t>
    </r>
    <r>
      <rPr>
        <sz val="10"/>
        <rFont val="Arial"/>
        <family val="2"/>
      </rPr>
      <t>. El formato permite desarrollar en cada hoja los pasos definidos a partir de análisis de contexto (interno y/o externo), los factores de riesgo para el proceso analizado, para pasar a la Identificación y descripción del riesgo, análisis de Riesgo Inherente, diseño y análisis de controles, y valoración de riesgo residual.</t>
    </r>
  </si>
  <si>
    <r>
      <t xml:space="preserve">Antes de iniciar con el diligenciamiento de la matriz, se requiere haber avanzado en el </t>
    </r>
    <r>
      <rPr>
        <b/>
        <sz val="11"/>
        <rFont val="Arial"/>
        <family val="2"/>
      </rPr>
      <t>análisis del contexto (interno y externo),</t>
    </r>
    <r>
      <rPr>
        <sz val="11"/>
        <rFont val="Arial"/>
        <family val="2"/>
      </rPr>
      <t xml:space="preserve"> </t>
    </r>
    <r>
      <rPr>
        <b/>
        <sz val="11"/>
        <rFont val="Arial"/>
        <family val="2"/>
      </rPr>
      <t>luego específicamente considerar el proceso, su objetivo, alcance, actividades clave</t>
    </r>
    <r>
      <rPr>
        <sz val="11"/>
        <rFont val="Arial"/>
        <family val="2"/>
      </rPr>
      <t xml:space="preserve">, </t>
    </r>
    <r>
      <rPr>
        <b/>
        <sz val="11"/>
        <rFont val="Arial"/>
        <family val="2"/>
      </rPr>
      <t>procedimientos, sistema de información y otras herramientas que componen el Sistema de Gestión y Control de la entidad</t>
    </r>
    <r>
      <rPr>
        <sz val="11"/>
        <rFont val="Arial"/>
        <family val="2"/>
      </rPr>
      <t>, como elementos esenciales para la</t>
    </r>
    <r>
      <rPr>
        <b/>
        <sz val="11"/>
        <color theme="9" tint="-0.249977111117893"/>
        <rFont val="Arial"/>
        <family val="2"/>
      </rPr>
      <t xml:space="preserve"> identificación y descirpción del riesgo.</t>
    </r>
    <r>
      <rPr>
        <sz val="11"/>
        <rFont val="Arial"/>
        <family val="2"/>
      </rPr>
      <t xml:space="preserve">
En la etapa de </t>
    </r>
    <r>
      <rPr>
        <b/>
        <sz val="11"/>
        <color theme="9" tint="-0.249977111117893"/>
        <rFont val="Arial"/>
        <family val="2"/>
      </rPr>
      <t>análisis de riesgo inherente,</t>
    </r>
    <r>
      <rPr>
        <sz val="11"/>
        <rFont val="Arial"/>
        <family val="2"/>
      </rPr>
      <t xml:space="preserve"> donde se establece la probabilidad e impacto y zona de severidad del riesgo, se deberán atender los lineamientos para su definición (tablas y matriz) establecidos por la entidad, propuestas en la guía y que deberán adaptarse y ajustarse si es del caso en la estructura de la matriz en la hoja </t>
    </r>
    <r>
      <rPr>
        <b/>
        <sz val="11"/>
        <color theme="9" tint="-0.249977111117893"/>
        <rFont val="Arial"/>
        <family val="2"/>
      </rPr>
      <t>FÓRMULAS.</t>
    </r>
    <r>
      <rPr>
        <sz val="11"/>
        <rFont val="Arial"/>
        <family val="2"/>
      </rPr>
      <t xml:space="preserve">
En la etapa de </t>
    </r>
    <r>
      <rPr>
        <b/>
        <sz val="11"/>
        <color theme="9" tint="-0.249977111117893"/>
        <rFont val="Arial"/>
        <family val="2"/>
      </rPr>
      <t>diseño y análisis de controles</t>
    </r>
    <r>
      <rPr>
        <sz val="11"/>
        <rFont val="Arial"/>
        <family val="2"/>
      </rPr>
      <t xml:space="preserve">, se establecen los controles (preventivos, detectivos, correctivos), aplicando la estructura para su redacción y la incorporación de los atributos de eficiencia e informativos.
Finalmente en la etapa de </t>
    </r>
    <r>
      <rPr>
        <b/>
        <sz val="11"/>
        <color theme="9" tint="-0.249977111117893"/>
        <rFont val="Arial"/>
        <family val="2"/>
      </rPr>
      <t>valoracion del riesgo residual</t>
    </r>
    <r>
      <rPr>
        <sz val="11"/>
        <rFont val="Arial"/>
        <family val="2"/>
      </rPr>
      <t xml:space="preserve">, se define la efectividad en la aplicación de los controles. </t>
    </r>
  </si>
  <si>
    <r>
      <t>Causa  principal  o básica, corresponde a las razones por la cuales se puede presentar  el riesgo, redacte de la forma más concreta posible.
(Iniciar con</t>
    </r>
    <r>
      <rPr>
        <b/>
        <sz val="9"/>
        <rFont val="Arial"/>
        <family val="2"/>
      </rPr>
      <t xml:space="preserve"> debido a </t>
    </r>
    <r>
      <rPr>
        <sz val="9"/>
        <rFont val="Arial"/>
        <family val="2"/>
      </rPr>
      <t>o</t>
    </r>
    <r>
      <rPr>
        <b/>
        <sz val="9"/>
        <rFont val="Arial"/>
        <family val="2"/>
      </rPr>
      <t xml:space="preserve"> a causa de</t>
    </r>
    <r>
      <rPr>
        <sz val="9"/>
        <rFont val="Arial"/>
        <family val="2"/>
      </rPr>
      <t>)</t>
    </r>
  </si>
  <si>
    <t>SELECCIONE FUENTE GENERADORA DEL EVENTO</t>
  </si>
  <si>
    <t>FACTOR DEL RIESGO / SELECCIONE FUENTE GENERADORA DEL EVENTO</t>
  </si>
  <si>
    <t>Una vez seleccione el Factor de Riesgo, debe definir la fuente generadora de la lista desplegable.</t>
  </si>
  <si>
    <t>DESCRIPCIÓN DEL FACTOR RIESGO</t>
  </si>
  <si>
    <t>Se genera automáticamente según lo seleccinado de FACTOR DEL RIESGO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</si>
  <si>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family val="2"/>
      </rPr>
      <t>La matriz calcula automáticamente:</t>
    </r>
    <r>
      <rPr>
        <sz val="9"/>
        <rFont val="Arial"/>
        <family val="2"/>
      </rPr>
      <t xml:space="preserve">
Frecuencia de la Actividad
% Probabilidad
Nivel Probabilidad</t>
    </r>
  </si>
  <si>
    <r>
      <t>5 VALORACIÓN DEL CONTROL:</t>
    </r>
    <r>
      <rPr>
        <sz val="11"/>
        <rFont val="Arial"/>
        <family val="2"/>
      </rPr>
      <t xml:space="preserve"> Para efecto de poder hacer los cálculos de forma acumulativa, tal como lo señala la metodología, se requiere hacer el análisis con los controles Preventivos y Detectivos que afectan la PROBABILIDAD de ocurrencia del riesgo (Diligenciar HOJA VALORACIÓN CONTROL PROBABILIDAD). Si se cuenta con controles Correctivos que afectan el IMPACTO del riesgo en caso de materialización (Diligenciar HOJA VALORACIÓN CONTROL IMPACTO). A partir de estos 2 análisis se contará con el cálculo de riesgo residual.</t>
    </r>
  </si>
  <si>
    <t>Se calcula automáticamente según lo seleccionado en Implementación:
Manual
Automático</t>
  </si>
  <si>
    <t>Atributos de formalización del control</t>
  </si>
  <si>
    <r>
      <t xml:space="preserve">Debe seleccionar de listas desplegables
</t>
    </r>
    <r>
      <rPr>
        <b/>
        <sz val="9"/>
        <rFont val="Arial"/>
        <family val="2"/>
      </rPr>
      <t>Documentación</t>
    </r>
    <r>
      <rPr>
        <sz val="9"/>
        <rFont val="Arial"/>
        <family val="2"/>
      </rPr>
      <t xml:space="preserve">: Procedimientos, Sistemas de Información, Otros esquemas, Combinación estructuras documentales y sistemas de información.
</t>
    </r>
    <r>
      <rPr>
        <b/>
        <sz val="9"/>
        <rFont val="Arial"/>
        <family val="2"/>
      </rPr>
      <t>Frecuencia:</t>
    </r>
    <r>
      <rPr>
        <sz val="9"/>
        <rFont val="Arial"/>
        <family val="2"/>
      </rPr>
      <t xml:space="preserve"> Siempre que se ejecuta la actividad, Periódicamente (diario, mensual, bimestral, trimestral, semestral).
</t>
    </r>
    <r>
      <rPr>
        <b/>
        <sz val="9"/>
        <rFont val="Arial"/>
        <family val="2"/>
      </rPr>
      <t xml:space="preserve">Evidencia: </t>
    </r>
    <r>
      <rPr>
        <sz val="9"/>
        <rFont val="Arial"/>
        <family val="2"/>
      </rPr>
      <t xml:space="preserve">Con registro manual, Con registro electrónico, Combinado (manual y electrónico).
</t>
    </r>
    <r>
      <rPr>
        <b/>
        <sz val="9"/>
        <rFont val="Arial"/>
        <family val="2"/>
      </rPr>
      <t>Ejecución</t>
    </r>
    <r>
      <rPr>
        <sz val="9"/>
        <rFont val="Arial"/>
        <family val="2"/>
      </rPr>
      <t>: Interna, Externa, Mixta.</t>
    </r>
  </si>
  <si>
    <t>Se calcula automáticamente de acuerdo con el número de controles definidos (de forma acumulativa). Una vez calcule el último control en % Probabilidad Residual digite el valor final, automáticamente se refleja la colorimetría correspondiente.</t>
  </si>
  <si>
    <t>Se calcula automáticamente de acuerdo con el número de controles definidos (de forma acumulativa). Una vez calcule el último control en % Impacto Residual digite el valor final, automáticamente se refleja la colorimetría correspondiente.</t>
  </si>
  <si>
    <r>
      <t>8 PERFIL DE RIESGO:</t>
    </r>
    <r>
      <rPr>
        <sz val="11"/>
        <rFont val="Arial"/>
        <family val="2"/>
      </rPr>
      <t xml:space="preserve"> Resumen calcula el nivel de riesgo del proceso (En esta hoja no se ingresan datos)</t>
    </r>
  </si>
  <si>
    <r>
      <t>9 CONTROL DE CAMBIOS:</t>
    </r>
    <r>
      <rPr>
        <sz val="11"/>
        <rFont val="Arial"/>
        <family val="2"/>
      </rPr>
      <t xml:space="preserve"> En ella se debe registrar los cambios al formato y al contenido del mismo</t>
    </r>
  </si>
  <si>
    <r>
      <t>10 FORMULAS:</t>
    </r>
    <r>
      <rPr>
        <sz val="11"/>
        <rFont val="Arial"/>
        <family val="2"/>
      </rPr>
      <t xml:space="preserve"> La información que contiene se utiliza para realizar operaciones en las demás hojas (En esta hoja no se ingresan datos). Utilicela en caso de requerir incluir ajustes en los descriptores de las tablas de probabilidad e impacto. </t>
    </r>
    <r>
      <rPr>
        <b/>
        <sz val="11"/>
        <color theme="9" tint="-0.249977111117893"/>
        <rFont val="Arial"/>
        <family val="2"/>
      </rPr>
      <t>NOTA:</t>
    </r>
    <r>
      <rPr>
        <sz val="11"/>
        <rFont val="Arial"/>
        <family val="2"/>
      </rPr>
      <t xml:space="preserve"> La hoja se encuentra oculta para evitar que se borren los datos, será posible hacerla visible con la opción mostrar (clic derecho sobre alguna de las pestañas).</t>
    </r>
  </si>
  <si>
    <t xml:space="preserve">Zona Riesgo Moderada </t>
  </si>
  <si>
    <t>Zona Riesgo Baja</t>
  </si>
  <si>
    <t>Zona Riesgo Alta</t>
  </si>
  <si>
    <t>Zona Riesgo Extrema</t>
  </si>
  <si>
    <t>Se debe ingresar información solo en las celdas identificadas con color NARANJA CLARO, las demás contienen formulas de autollenado, la matriz no se encuentra protegida, por lo que, es necesario validar que no se afecten para evitar errores o análisis incorrectos. Revise comentarios orientadores.</t>
  </si>
  <si>
    <t>UAERMV</t>
  </si>
  <si>
    <t>Menor a 130 SMLMV</t>
  </si>
  <si>
    <t>Entre 130 y 650 SMLMV</t>
  </si>
  <si>
    <t>Entre 650 y 1300 SMLMV</t>
  </si>
  <si>
    <t>Entre 1300 y 6500 SMLMV</t>
  </si>
  <si>
    <t>Mayor a 6500 SMLMV</t>
  </si>
  <si>
    <t>Cuatrmestral</t>
  </si>
  <si>
    <t>Descripción de la acción basado en el analisis de causas</t>
  </si>
  <si>
    <t>Responsable
(Cargo o Rol)</t>
  </si>
  <si>
    <t>Producto - Evidencia</t>
  </si>
  <si>
    <t xml:space="preserve">Periocidad o fecha de finalización </t>
  </si>
  <si>
    <t>Acción</t>
  </si>
  <si>
    <t>Producto</t>
  </si>
  <si>
    <t>Complemento (Periodicidad - Observaciones o Desviaciones y evidencia)</t>
  </si>
  <si>
    <t>TRATAMIENTO DEL RIESGO -PLAN DE ACCIÓN</t>
  </si>
  <si>
    <t>ACCIÓN DE CONTIGENCIA</t>
  </si>
  <si>
    <t>1. Direccionamiento Estratégico</t>
  </si>
  <si>
    <t>2. Comunicaciones Estratégicas</t>
  </si>
  <si>
    <t>3. Servicio A La Ciudadanía Y Relacionamiento Con Partes Interesadas</t>
  </si>
  <si>
    <t>4. Estrategia Y Gobierno De TI</t>
  </si>
  <si>
    <t>5. Planificación de la Conservación de la infraestructura</t>
  </si>
  <si>
    <t>6. Gestión De Laboratorio</t>
  </si>
  <si>
    <t>7. Producción De Mezcla</t>
  </si>
  <si>
    <t>8. Logística Y Manejo De Maquinaria Y Equipo</t>
  </si>
  <si>
    <t>9. Intervención De Infraestructura</t>
  </si>
  <si>
    <t>10. Desarrollo Misional Y Comercialización</t>
  </si>
  <si>
    <t>11. Gestión Jurídica</t>
  </si>
  <si>
    <t>12. Gestión Financiera</t>
  </si>
  <si>
    <t>13. Gestión De Recursos Físicos</t>
  </si>
  <si>
    <t>14. Gestión Ambiental</t>
  </si>
  <si>
    <t>15. Gestión Contractual</t>
  </si>
  <si>
    <t>16. Gestión Documental</t>
  </si>
  <si>
    <t>17. Gestión De Talento Humano</t>
  </si>
  <si>
    <t>18. Control Disciplinario Interno</t>
  </si>
  <si>
    <t>19. Control y Evaluación Institucional</t>
  </si>
  <si>
    <t>20. Seguimiento y Monitoreo De Calidad Técnica</t>
  </si>
  <si>
    <t>FORMATO MAPA DE RIESGOS INTEGRAL</t>
  </si>
  <si>
    <t>FECHA DE APLICACIÓN: ENERO 2026</t>
  </si>
  <si>
    <t>8081 Conservación de la red vial y red de Ciclo infraestructura</t>
  </si>
  <si>
    <t xml:space="preserve">8055 Conservación de la red de infraestructura peatonal </t>
  </si>
  <si>
    <t xml:space="preserve">8095 Fortalecimiento de la gestión institucional de la UAERMV </t>
  </si>
  <si>
    <t xml:space="preserve">8089 Fortalecimiento de los Componentes tecnológicos para garantizar la demanda en la operación de la UAERMV </t>
  </si>
  <si>
    <t xml:space="preserve">8208 Fortalecimiento de la atención y participación ciudadana con enfoques de género, diferencial y territorial </t>
  </si>
  <si>
    <t>VERSIÓN DEL MAPA DE RIESGOS:</t>
  </si>
  <si>
    <t>MAPA DE RIESGOS INTEGRAL</t>
  </si>
  <si>
    <t>CÓDIGO: DES-DE-008</t>
  </si>
  <si>
    <t>Vigencia: 2026</t>
  </si>
  <si>
    <t>Revisa</t>
  </si>
  <si>
    <t>Gerente para el desarrollo, la Calidad e Innovación</t>
  </si>
  <si>
    <t>Valida</t>
  </si>
  <si>
    <t>Cada vez que un proyecto finaliza su fase de estructuración, que este cuente con el soporte teorico, tecnico y economico para la ejecución del proyecto, dejando como evidencia la aprobación en el formato acta de constitución del proyecto misional DMIC-FM-001, de no ser asi se dara por finalizado el proyecto planteado inicialmente.</t>
  </si>
  <si>
    <t>Encargado del proyecto</t>
  </si>
  <si>
    <t>Cada vez que un proyecto finaliza su fase experimental, que los resultados obtenidos en la pruebas realizadas cumplan de acuerdo a lo planteado y aprobado en el acta de constitución del proyecto, dejando como evidencia en el formato DMIC-FM-002 INFORME DE PROYECTO DE INVESTIGACIÓN las pruebas realizadas, de no ser asi, se dara por finalizado el proyecto planteado inicialmente.</t>
  </si>
  <si>
    <t>Cada vez que se plantea la iniciativa de un proyecto de innovación, la viabilidad tecnica en las mesas de trabajo de iniciativas de proyectos, dejando como evidencia un  acta de reunion de las iniciativas. si la propuesta no cumple con lo establecido, no sera aprobada para continuar con su ejecución</t>
  </si>
  <si>
    <t>El lider de innovación</t>
  </si>
  <si>
    <t>Lider de proyecto</t>
  </si>
  <si>
    <t>Cada vez que un proyecto finaliza su fase experimental, que los resultados obtenidos en la pruebas realizadas cumplan de acuerdo a lo planteado y aprobado en el acta de constitución del proyecto, dejando como evidencia en el formato DMIC-FM-002_V1 INFORME DE PROYECTO DE INVESTIGACIÓN las pruebas realizadas, de no ser asi, se dara por finalizado el proyecto planteado inicialmente.</t>
  </si>
  <si>
    <t>Gerente para el Desarrollo, la Calidad y la Innovación</t>
  </si>
  <si>
    <r>
      <rPr>
        <b/>
        <sz val="11"/>
        <rFont val="Calibri"/>
        <family val="2"/>
        <scheme val="minor"/>
      </rPr>
      <t>Objetivo del proceso</t>
    </r>
    <r>
      <rPr>
        <sz val="11"/>
        <rFont val="Calibri"/>
        <family val="2"/>
        <scheme val="minor"/>
      </rPr>
      <t xml:space="preserve"> se actualiza de acuerdo a la caracterización.
</t>
    </r>
    <r>
      <rPr>
        <b/>
        <sz val="11"/>
        <rFont val="Calibri"/>
        <family val="2"/>
        <scheme val="minor"/>
      </rPr>
      <t xml:space="preserve">Riesgo de Gestión: </t>
    </r>
    <r>
      <rPr>
        <sz val="11"/>
        <rFont val="Calibri"/>
        <family val="2"/>
        <scheme val="minor"/>
      </rPr>
      <t xml:space="preserve">Se cambia el numero de veces que se realiza la actividad al año contemplando 2 proyectos al año, se modifica el responsable del primer control, en el segundo control se le quita la version al formato, y al tercer control se le cambia el responsable y se le quita la version al formato, debido a que al cambiarse la version del formato no se cambia el control.
</t>
    </r>
    <r>
      <rPr>
        <b/>
        <sz val="11"/>
        <rFont val="Calibri"/>
        <family val="2"/>
        <scheme val="minor"/>
      </rPr>
      <t>Riesgo de corrupcion:</t>
    </r>
    <r>
      <rPr>
        <sz val="11"/>
        <rFont val="Calibri"/>
        <family val="2"/>
        <scheme val="minor"/>
      </rPr>
      <t xml:space="preserve"> Se cambia el numero de veces que se realiza la actividad al año contemplando 3 proyectos al año.
Se cambia del formato del 2025 al formato del 2026 y se modifican los tipos de riesgos de corrupcion pasan a ser riesgo de integridad publica.
* Se actualiza la valoracion de la probabilidad e impacto para los 2 riesgos de acuerdo a las actividades realizadas en el proceso.</t>
    </r>
  </si>
  <si>
    <t xml:space="preserve"> la aprobación de un proyecto inviable para el desarrollo misional de la entidad.</t>
  </si>
  <si>
    <t>la deficiencia  en la revisión de aspectos economico y tecnico que se requiere para el desarrollo de la misionalidad de la entidad y/o debilidades con las  alianzas estrategicas con otras entidades.</t>
  </si>
  <si>
    <t>Finalización del proyecto ( Comunicado)</t>
  </si>
  <si>
    <t>Registros del comunicado</t>
  </si>
  <si>
    <t xml:space="preserve"> Soborno Entrante al aceptar o solicitar una ventaja indebida en la presentación de informes  de las pruebas experimentales de los proyectos de innovación</t>
  </si>
  <si>
    <t>modificar los resultados de informes</t>
  </si>
  <si>
    <t>Desarrollar proyectos de innovación científica y tecnológica en materia de conservación de la malla vial local, intermedia y rural, espacio público y Cicloinfraestructura, con el fin promover la adopción y/o adaptación de nuevas tecnologías; Así como Impulsar los productos, bienes y servicios para el fortalecimiento de la misionalidad de la UAERMV  que aporten a la movilidad sostenible de la ciudadanía.</t>
  </si>
  <si>
    <t>Enlace del proceso</t>
  </si>
  <si>
    <t>Acta de asistencia a la capacitación</t>
  </si>
  <si>
    <t>Capacitar con el fin de fortalecer los conceptos de los riesgos de integrida publica y sus tipologias.</t>
  </si>
  <si>
    <t>Realizar solicitud de apertura de  investigaciones para determinar el nivel de responsabilidad del personal involucrado frente a la materialización del riesgo</t>
  </si>
  <si>
    <r>
      <rPr>
        <sz val="10"/>
        <color rgb="FF0070C0"/>
        <rFont val="Arial"/>
        <family val="2"/>
      </rPr>
      <t>Suspender</t>
    </r>
    <r>
      <rPr>
        <sz val="10"/>
        <color indexed="8"/>
        <rFont val="Arial"/>
        <family val="2"/>
      </rPr>
      <t xml:space="preserve"> el proyecto inviable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</si>
</sst>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1"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1"/>
      <name val="Calibri"/>
      <family val="2"/>
      <scheme val="minor"/>
    </font>
    <font>
      <sz val="14"/>
      <name val="Arial"/>
      <family val="2"/>
    </font>
    <font>
      <sz val="8"/>
      <name val="Calibri"/>
      <family val="2"/>
      <scheme val="minor"/>
    </font>
    <font>
      <b/>
      <sz val="11"/>
      <name val="Calibri"/>
      <family val="2"/>
      <scheme val="minor"/>
    </font>
    <font>
      <sz val="11"/>
      <color rgb="FFFF0000"/>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sz val="12"/>
      <name val="Times New Roman"/>
      <family val="1"/>
    </font>
    <font>
      <b/>
      <sz val="8"/>
      <name val="Tahoma"/>
      <family val="2"/>
    </font>
    <font>
      <b/>
      <sz val="12"/>
      <color rgb="FFFF0000"/>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b/>
      <sz val="24"/>
      <name val="Arial"/>
      <family val="2"/>
    </font>
    <font>
      <b/>
      <sz val="9"/>
      <name val="Arial"/>
      <family val="2"/>
    </font>
    <font>
      <sz val="9"/>
      <name val="Arial"/>
      <family val="2"/>
    </font>
    <font>
      <sz val="9"/>
      <name val="Tahoma"/>
      <family val="2"/>
    </font>
    <font>
      <sz val="11"/>
      <color theme="1"/>
      <name val="Arial"/>
      <family val="2"/>
    </font>
    <font>
      <b/>
      <sz val="14"/>
      <name val="Arial"/>
      <family val="2"/>
    </font>
    <font>
      <b/>
      <sz val="10"/>
      <color theme="9" tint="-0.249977111117893"/>
      <name val="Arial"/>
      <family val="2"/>
    </font>
    <font>
      <b/>
      <u/>
      <sz val="11"/>
      <name val="Arial"/>
      <family val="2"/>
    </font>
    <font>
      <b/>
      <sz val="11"/>
      <color theme="9" tint="-0.249977111117893"/>
      <name val="Arial"/>
      <family val="2"/>
    </font>
    <font>
      <b/>
      <sz val="9"/>
      <color theme="9" tint="-0.249977111117893"/>
      <name val="Arial"/>
      <family val="2"/>
    </font>
    <font>
      <b/>
      <sz val="8"/>
      <name val="Arial"/>
      <family val="2"/>
    </font>
    <font>
      <b/>
      <sz val="8"/>
      <color theme="0"/>
      <name val="Arial"/>
      <family val="2"/>
    </font>
    <font>
      <sz val="9"/>
      <color indexed="81"/>
      <name val="Tahoma"/>
      <family val="2"/>
    </font>
    <font>
      <b/>
      <sz val="9"/>
      <color indexed="81"/>
      <name val="Tahoma"/>
      <family val="2"/>
    </font>
    <font>
      <sz val="12"/>
      <name val="Arial"/>
      <family val="2"/>
    </font>
    <font>
      <b/>
      <sz val="11"/>
      <color theme="1"/>
      <name val="Arial"/>
      <family val="2"/>
    </font>
    <font>
      <sz val="10"/>
      <color rgb="FF0070C0"/>
      <name val="Arial"/>
      <family val="2"/>
    </font>
  </fonts>
  <fills count="23">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00B0F0"/>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4" tint="0.39997558519241921"/>
        <bgColor indexed="64"/>
      </patternFill>
    </fill>
    <fill>
      <patternFill patternType="solid">
        <fgColor rgb="FFFFFF00"/>
        <bgColor indexed="64"/>
      </patternFill>
    </fill>
    <fill>
      <patternFill patternType="solid">
        <fgColor theme="9" tint="-0.249977111117893"/>
        <bgColor indexed="64"/>
      </patternFill>
    </fill>
    <fill>
      <patternFill patternType="solid">
        <fgColor rgb="FFC00000"/>
        <bgColor indexed="64"/>
      </patternFill>
    </fill>
    <fill>
      <patternFill patternType="solid">
        <fgColor theme="9" tint="0.59999389629810485"/>
        <bgColor indexed="64"/>
      </patternFill>
    </fill>
  </fills>
  <borders count="80">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hair">
        <color theme="6" tint="-0.499984740745262"/>
      </left>
      <right style="hair">
        <color theme="6" tint="-0.499984740745262"/>
      </right>
      <top style="medium">
        <color indexed="64"/>
      </top>
      <bottom style="hair">
        <color theme="6"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hair">
        <color theme="6" tint="-0.499984740745262"/>
      </right>
      <top/>
      <bottom style="hair">
        <color theme="6" tint="-0.499984740745262"/>
      </bottom>
      <diagonal/>
    </border>
  </borders>
  <cellStyleXfs count="7">
    <xf numFmtId="0" fontId="0" fillId="0" borderId="0"/>
    <xf numFmtId="0" fontId="2" fillId="0" borderId="0"/>
    <xf numFmtId="0" fontId="2" fillId="0" borderId="0"/>
    <xf numFmtId="0" fontId="1" fillId="0" borderId="0"/>
    <xf numFmtId="0" fontId="2" fillId="0" borderId="0"/>
    <xf numFmtId="0" fontId="34" fillId="0" borderId="0"/>
    <xf numFmtId="9" fontId="39" fillId="0" borderId="0" applyFont="0" applyFill="0" applyBorder="0" applyAlignment="0" applyProtection="0"/>
  </cellStyleXfs>
  <cellXfs count="626">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5"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2" fillId="0" borderId="0" xfId="0" applyNumberFormat="1" applyFont="1" applyAlignment="1">
      <alignment horizontal="left" vertical="center" wrapText="1"/>
    </xf>
    <xf numFmtId="9" fontId="4" fillId="0" borderId="0" xfId="2" applyNumberFormat="1" applyFont="1" applyAlignment="1">
      <alignment vertical="center" wrapText="1"/>
    </xf>
    <xf numFmtId="0" fontId="7" fillId="0" borderId="0" xfId="2" applyFont="1" applyAlignment="1">
      <alignment horizontal="center" vertical="center"/>
    </xf>
    <xf numFmtId="0" fontId="13" fillId="0" borderId="0" xfId="0" applyFont="1" applyAlignment="1">
      <alignment vertical="center" wrapText="1"/>
    </xf>
    <xf numFmtId="0" fontId="5" fillId="0" borderId="34" xfId="2" applyFont="1" applyBorder="1" applyAlignment="1">
      <alignment vertical="center" wrapText="1"/>
    </xf>
    <xf numFmtId="0" fontId="5" fillId="0" borderId="36" xfId="2" applyFont="1" applyBorder="1" applyAlignment="1">
      <alignment vertical="center" wrapText="1"/>
    </xf>
    <xf numFmtId="0" fontId="5" fillId="0" borderId="0" xfId="2" applyFont="1" applyAlignment="1">
      <alignment vertical="center" wrapText="1"/>
    </xf>
    <xf numFmtId="0" fontId="5" fillId="0" borderId="1" xfId="2" applyFont="1" applyBorder="1" applyAlignment="1">
      <alignment vertical="center" wrapText="1"/>
    </xf>
    <xf numFmtId="0" fontId="20" fillId="0" borderId="3"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21" fillId="0" borderId="1" xfId="0" applyFont="1" applyBorder="1" applyAlignment="1">
      <alignment vertical="center" wrapText="1"/>
    </xf>
    <xf numFmtId="9" fontId="21" fillId="0" borderId="26" xfId="0" applyNumberFormat="1" applyFont="1" applyBorder="1" applyAlignment="1">
      <alignment horizontal="center" vertical="center" wrapText="1"/>
    </xf>
    <xf numFmtId="9" fontId="21" fillId="0" borderId="1" xfId="0" applyNumberFormat="1" applyFont="1" applyBorder="1" applyAlignment="1">
      <alignment horizontal="center" vertical="center" wrapText="1"/>
    </xf>
    <xf numFmtId="0" fontId="21" fillId="0" borderId="33" xfId="0" applyFont="1" applyBorder="1" applyAlignment="1">
      <alignment vertical="center" wrapText="1"/>
    </xf>
    <xf numFmtId="0" fontId="21" fillId="0" borderId="1" xfId="0" applyFont="1" applyBorder="1" applyAlignment="1">
      <alignment horizontal="justify" vertical="center" wrapText="1"/>
    </xf>
    <xf numFmtId="0" fontId="21" fillId="0" borderId="26" xfId="0" applyFont="1" applyBorder="1" applyAlignment="1">
      <alignment vertical="center" wrapText="1"/>
    </xf>
    <xf numFmtId="0" fontId="21" fillId="8" borderId="3" xfId="0" applyFont="1" applyFill="1" applyBorder="1" applyAlignment="1">
      <alignment horizontal="center" vertical="center" wrapText="1"/>
    </xf>
    <xf numFmtId="0" fontId="4" fillId="0" borderId="27" xfId="2" applyFont="1" applyBorder="1" applyAlignment="1">
      <alignment vertical="center" wrapText="1"/>
    </xf>
    <xf numFmtId="0" fontId="4" fillId="0" borderId="28" xfId="2" applyFont="1" applyBorder="1" applyAlignment="1">
      <alignment vertical="center" wrapText="1"/>
    </xf>
    <xf numFmtId="0" fontId="4" fillId="0" borderId="29" xfId="2" applyFont="1" applyBorder="1" applyAlignment="1">
      <alignment vertical="center" wrapText="1"/>
    </xf>
    <xf numFmtId="0" fontId="6" fillId="0" borderId="27" xfId="2" applyFont="1" applyBorder="1" applyAlignment="1">
      <alignment horizontal="center" vertical="center" wrapText="1"/>
    </xf>
    <xf numFmtId="9" fontId="0" fillId="0" borderId="35" xfId="0" applyNumberFormat="1" applyBorder="1" applyAlignment="1">
      <alignment horizontal="center" vertical="center" wrapText="1"/>
    </xf>
    <xf numFmtId="0" fontId="4" fillId="0" borderId="0" xfId="2" applyFont="1" applyAlignment="1">
      <alignment horizontal="center" vertical="center" wrapText="1"/>
    </xf>
    <xf numFmtId="0" fontId="13" fillId="0" borderId="1" xfId="0" applyFont="1" applyBorder="1" applyAlignment="1">
      <alignment horizontal="left" vertical="center" wrapText="1"/>
    </xf>
    <xf numFmtId="0" fontId="10" fillId="2" borderId="0" xfId="2" applyFont="1" applyFill="1" applyAlignment="1">
      <alignment horizontal="center" vertical="center" wrapText="1"/>
    </xf>
    <xf numFmtId="0" fontId="13" fillId="0" borderId="0" xfId="0" applyFont="1" applyAlignment="1">
      <alignment horizontal="left" vertical="center" wrapText="1"/>
    </xf>
    <xf numFmtId="0" fontId="9" fillId="0" borderId="0" xfId="2" applyFont="1" applyAlignment="1">
      <alignment vertical="center"/>
    </xf>
    <xf numFmtId="9" fontId="9" fillId="0" borderId="0" xfId="2" applyNumberFormat="1" applyFont="1" applyAlignment="1">
      <alignment vertical="center"/>
    </xf>
    <xf numFmtId="0" fontId="11" fillId="0" borderId="0" xfId="2" applyFont="1" applyAlignment="1">
      <alignment horizontal="center" vertical="center" wrapText="1"/>
    </xf>
    <xf numFmtId="0" fontId="7" fillId="0" borderId="0" xfId="2" applyFont="1" applyAlignment="1">
      <alignment vertical="center"/>
    </xf>
    <xf numFmtId="9" fontId="7" fillId="0" borderId="0" xfId="2" applyNumberFormat="1"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0" fontId="5" fillId="0" borderId="5" xfId="2" applyFont="1" applyBorder="1" applyAlignment="1">
      <alignment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6" fillId="4" borderId="0" xfId="2" applyFont="1" applyFill="1" applyAlignment="1">
      <alignment vertical="center" wrapText="1"/>
    </xf>
    <xf numFmtId="0" fontId="13" fillId="0" borderId="1" xfId="2" applyFont="1" applyBorder="1" applyAlignment="1">
      <alignment vertical="center"/>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0" xfId="2" applyFill="1" applyAlignment="1">
      <alignment horizontal="center"/>
    </xf>
    <xf numFmtId="0" fontId="2" fillId="2" borderId="18" xfId="2" applyFill="1" applyBorder="1"/>
    <xf numFmtId="0" fontId="2" fillId="2" borderId="17" xfId="2" applyFill="1" applyBorder="1"/>
    <xf numFmtId="0" fontId="13" fillId="0" borderId="24" xfId="2" applyFont="1" applyBorder="1" applyAlignment="1">
      <alignment vertical="center" wrapText="1"/>
    </xf>
    <xf numFmtId="0" fontId="13" fillId="0" borderId="4" xfId="2" applyFont="1" applyBorder="1" applyAlignment="1">
      <alignment vertical="center" wrapText="1"/>
    </xf>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5" fillId="0" borderId="0" xfId="2" applyFont="1" applyAlignment="1">
      <alignment vertical="center" wrapText="1"/>
    </xf>
    <xf numFmtId="0" fontId="2" fillId="0" borderId="0" xfId="2" applyAlignment="1">
      <alignment horizontal="center" vertical="center" wrapText="1"/>
    </xf>
    <xf numFmtId="0" fontId="13" fillId="0" borderId="24" xfId="2" applyFont="1" applyBorder="1"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6" fillId="0" borderId="1" xfId="0" applyFont="1" applyBorder="1" applyAlignment="1">
      <alignment horizontal="center" vertical="center" wrapText="1" readingOrder="1"/>
    </xf>
    <xf numFmtId="0" fontId="26"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7"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2" fillId="0" borderId="4" xfId="0" applyNumberFormat="1" applyFont="1" applyBorder="1" applyAlignment="1">
      <alignment horizontal="center" vertical="center" wrapText="1"/>
    </xf>
    <xf numFmtId="0" fontId="2" fillId="0" borderId="0" xfId="2" applyAlignment="1">
      <alignment horizontal="justify" vertical="center" wrapText="1"/>
    </xf>
    <xf numFmtId="0" fontId="28" fillId="9" borderId="1" xfId="0" applyFont="1" applyFill="1" applyBorder="1" applyAlignment="1">
      <alignment horizontal="center" vertical="center" wrapText="1" readingOrder="1"/>
    </xf>
    <xf numFmtId="0" fontId="2" fillId="7"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7" fillId="0" borderId="0" xfId="3" applyFont="1" applyAlignment="1">
      <alignment horizontal="center" vertical="center"/>
    </xf>
    <xf numFmtId="0" fontId="28" fillId="10" borderId="1" xfId="0" applyFont="1" applyFill="1" applyBorder="1" applyAlignment="1">
      <alignment horizontal="center" vertical="center" wrapText="1" readingOrder="1"/>
    </xf>
    <xf numFmtId="0" fontId="29" fillId="0" borderId="0" xfId="3" applyFont="1" applyAlignment="1">
      <alignment vertical="center" textRotation="90" wrapText="1"/>
    </xf>
    <xf numFmtId="0" fontId="30" fillId="0" borderId="0" xfId="3" applyFont="1" applyAlignment="1">
      <alignment horizontal="center" vertical="center" wrapText="1"/>
    </xf>
    <xf numFmtId="0" fontId="27" fillId="0" borderId="0" xfId="3" applyFont="1" applyAlignment="1">
      <alignment horizontal="center" vertical="center" wrapText="1"/>
    </xf>
    <xf numFmtId="0" fontId="28" fillId="6" borderId="1" xfId="0" applyFont="1" applyFill="1" applyBorder="1" applyAlignment="1">
      <alignment horizontal="center" vertical="center" wrapText="1" readingOrder="1"/>
    </xf>
    <xf numFmtId="0" fontId="26" fillId="0" borderId="28" xfId="0" applyFont="1" applyBorder="1" applyAlignment="1">
      <alignment horizontal="center" vertical="center" wrapText="1" readingOrder="1"/>
    </xf>
    <xf numFmtId="0" fontId="28" fillId="6" borderId="28" xfId="0" applyFont="1" applyFill="1" applyBorder="1" applyAlignment="1">
      <alignment horizontal="center" vertical="center" wrapText="1" readingOrder="1"/>
    </xf>
    <xf numFmtId="0" fontId="28" fillId="10" borderId="28" xfId="0" applyFont="1" applyFill="1" applyBorder="1" applyAlignment="1">
      <alignment horizontal="center" vertical="center" wrapText="1" readingOrder="1"/>
    </xf>
    <xf numFmtId="0" fontId="28" fillId="9" borderId="28" xfId="0" applyFont="1" applyFill="1" applyBorder="1" applyAlignment="1">
      <alignment horizontal="center" vertical="center" wrapText="1" readingOrder="1"/>
    </xf>
    <xf numFmtId="0" fontId="2" fillId="7"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7" fillId="0" borderId="0" xfId="3" applyFont="1" applyAlignment="1">
      <alignment vertical="center"/>
    </xf>
    <xf numFmtId="0" fontId="2" fillId="7" borderId="1" xfId="0" applyFont="1" applyFill="1" applyBorder="1" applyAlignment="1">
      <alignment horizontal="center" vertical="center" wrapText="1" readingOrder="1"/>
    </xf>
    <xf numFmtId="0" fontId="25" fillId="0" borderId="0" xfId="0" applyFont="1" applyAlignment="1">
      <alignment vertical="center" readingOrder="1"/>
    </xf>
    <xf numFmtId="0" fontId="31"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0" fontId="13" fillId="0" borderId="1" xfId="0" applyFont="1" applyBorder="1" applyAlignment="1">
      <alignment horizontal="center" vertical="center" wrapText="1"/>
    </xf>
    <xf numFmtId="0" fontId="13" fillId="0" borderId="0" xfId="2" applyFont="1" applyAlignment="1">
      <alignment horizontal="left" vertical="center"/>
    </xf>
    <xf numFmtId="0" fontId="13" fillId="0" borderId="0" xfId="2" applyFont="1" applyAlignment="1">
      <alignment vertical="center" wrapText="1"/>
    </xf>
    <xf numFmtId="9" fontId="2" fillId="0" borderId="4" xfId="2" applyNumberFormat="1" applyBorder="1" applyAlignment="1">
      <alignment horizontal="center" vertical="center" wrapText="1"/>
    </xf>
    <xf numFmtId="0" fontId="2" fillId="0" borderId="0" xfId="2" applyAlignment="1">
      <alignment horizontal="left" vertical="center" wrapText="1"/>
    </xf>
    <xf numFmtId="0" fontId="4" fillId="4" borderId="0" xfId="2" applyFont="1" applyFill="1" applyAlignment="1">
      <alignment vertical="center" wrapText="1"/>
    </xf>
    <xf numFmtId="0" fontId="5" fillId="4" borderId="0" xfId="2" applyFont="1" applyFill="1" applyAlignment="1">
      <alignment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9" fillId="0" borderId="1" xfId="0" applyFont="1" applyBorder="1" applyAlignment="1">
      <alignment horizontal="center" vertical="center"/>
    </xf>
    <xf numFmtId="0" fontId="22" fillId="0" borderId="0" xfId="0" applyFont="1" applyAlignment="1">
      <alignment wrapText="1"/>
    </xf>
    <xf numFmtId="0" fontId="24" fillId="0" borderId="1" xfId="0" applyFont="1" applyBorder="1" applyAlignment="1">
      <alignment wrapText="1"/>
    </xf>
    <xf numFmtId="0" fontId="22" fillId="0" borderId="1" xfId="0" applyFont="1" applyBorder="1" applyAlignment="1">
      <alignment wrapText="1"/>
    </xf>
    <xf numFmtId="0" fontId="24" fillId="0" borderId="4" xfId="0" applyFont="1" applyBorder="1" applyAlignment="1">
      <alignment wrapText="1"/>
    </xf>
    <xf numFmtId="9" fontId="22" fillId="0" borderId="1" xfId="0" applyNumberFormat="1" applyFont="1" applyBorder="1" applyAlignment="1">
      <alignment wrapText="1"/>
    </xf>
    <xf numFmtId="0" fontId="22" fillId="0" borderId="4" xfId="0" applyFont="1" applyBorder="1" applyAlignment="1">
      <alignment wrapText="1"/>
    </xf>
    <xf numFmtId="0" fontId="12" fillId="0" borderId="1" xfId="2" applyFont="1" applyBorder="1" applyAlignment="1">
      <alignment horizontal="center" vertical="center" wrapText="1"/>
    </xf>
    <xf numFmtId="0" fontId="24"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6" fillId="0" borderId="1" xfId="0" applyFont="1" applyBorder="1" applyAlignment="1">
      <alignment horizontal="left" vertical="center" wrapText="1"/>
    </xf>
    <xf numFmtId="0" fontId="22" fillId="0" borderId="8" xfId="0" applyFont="1" applyBorder="1" applyAlignment="1">
      <alignment wrapText="1"/>
    </xf>
    <xf numFmtId="0" fontId="24" fillId="0" borderId="0" xfId="0" applyFont="1" applyAlignment="1">
      <alignment wrapText="1"/>
    </xf>
    <xf numFmtId="0" fontId="22" fillId="0" borderId="11" xfId="0" applyFont="1" applyBorder="1" applyAlignment="1">
      <alignment wrapText="1"/>
    </xf>
    <xf numFmtId="0" fontId="22" fillId="0" borderId="34" xfId="0" applyFont="1" applyBorder="1" applyAlignment="1">
      <alignment wrapText="1"/>
    </xf>
    <xf numFmtId="0" fontId="22" fillId="0" borderId="3" xfId="0" applyFont="1" applyBorder="1" applyAlignment="1">
      <alignment wrapText="1"/>
    </xf>
    <xf numFmtId="0" fontId="22" fillId="0" borderId="26" xfId="0" applyFont="1" applyBorder="1" applyAlignment="1">
      <alignment wrapText="1"/>
    </xf>
    <xf numFmtId="0" fontId="2" fillId="2" borderId="3" xfId="2" applyFill="1" applyBorder="1" applyAlignment="1">
      <alignment wrapText="1"/>
    </xf>
    <xf numFmtId="0" fontId="22" fillId="0" borderId="27" xfId="0" applyFont="1" applyBorder="1" applyAlignment="1">
      <alignment wrapText="1"/>
    </xf>
    <xf numFmtId="0" fontId="22" fillId="0" borderId="29" xfId="0" applyFont="1" applyBorder="1" applyAlignment="1">
      <alignment wrapText="1"/>
    </xf>
    <xf numFmtId="0" fontId="22" fillId="0" borderId="24" xfId="0" applyFont="1" applyBorder="1" applyAlignment="1">
      <alignment wrapText="1"/>
    </xf>
    <xf numFmtId="0" fontId="22" fillId="0" borderId="33" xfId="0" applyFont="1" applyBorder="1" applyAlignment="1">
      <alignment wrapText="1"/>
    </xf>
    <xf numFmtId="0" fontId="2" fillId="2" borderId="27" xfId="2" applyFill="1" applyBorder="1" applyAlignment="1">
      <alignment wrapText="1"/>
    </xf>
    <xf numFmtId="0" fontId="23"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20" fillId="0" borderId="8" xfId="0" applyFont="1" applyBorder="1" applyAlignment="1">
      <alignment horizontal="center" vertical="center" wrapText="1"/>
    </xf>
    <xf numFmtId="0" fontId="21" fillId="0" borderId="8" xfId="0" applyFont="1" applyBorder="1" applyAlignment="1">
      <alignment horizontal="center" vertical="center" wrapText="1"/>
    </xf>
    <xf numFmtId="0" fontId="4" fillId="0" borderId="37" xfId="2" applyFont="1" applyBorder="1" applyAlignment="1">
      <alignment horizontal="center" vertical="center" wrapText="1"/>
    </xf>
    <xf numFmtId="0" fontId="3" fillId="2" borderId="0" xfId="2" applyFont="1" applyFill="1" applyAlignment="1">
      <alignment horizontal="center" vertical="center"/>
    </xf>
    <xf numFmtId="0" fontId="33"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40"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0" fillId="0" borderId="28" xfId="0" applyNumberFormat="1" applyBorder="1" applyAlignment="1">
      <alignment horizontal="center" vertical="center" wrapText="1"/>
    </xf>
    <xf numFmtId="9" fontId="5" fillId="0" borderId="36"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0" borderId="37"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33" fillId="0" borderId="38" xfId="2" applyFont="1" applyBorder="1" applyAlignment="1">
      <alignment horizontal="center" vertical="center" wrapText="1"/>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2" fillId="0" borderId="1" xfId="0" applyFont="1" applyBorder="1" applyAlignment="1">
      <alignment wrapText="1"/>
    </xf>
    <xf numFmtId="9" fontId="2" fillId="0" borderId="0" xfId="2" applyNumberFormat="1" applyAlignment="1">
      <alignment horizontal="center" vertical="center" wrapText="1"/>
    </xf>
    <xf numFmtId="9" fontId="22" fillId="0" borderId="0" xfId="0" applyNumberFormat="1" applyFont="1" applyAlignment="1">
      <alignment horizontal="center" vertical="center" wrapText="1"/>
    </xf>
    <xf numFmtId="9" fontId="22" fillId="0" borderId="0" xfId="0" applyNumberFormat="1" applyFont="1" applyAlignment="1">
      <alignment horizontal="left" vertical="center" wrapText="1"/>
    </xf>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0"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13" fillId="0" borderId="0" xfId="0" applyNumberFormat="1" applyFont="1" applyAlignment="1">
      <alignment horizontal="left"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0" fillId="0" borderId="0" xfId="0" applyAlignment="1">
      <alignment horizontal="center"/>
    </xf>
    <xf numFmtId="0" fontId="18" fillId="0" borderId="0" xfId="0" applyFont="1"/>
    <xf numFmtId="0" fontId="14" fillId="0" borderId="0" xfId="0" applyFont="1" applyProtection="1">
      <protection locked="0"/>
    </xf>
    <xf numFmtId="14" fontId="2" fillId="0" borderId="0" xfId="0" applyNumberFormat="1" applyFont="1" applyAlignment="1">
      <alignment horizontal="left" vertical="center" wrapText="1"/>
    </xf>
    <xf numFmtId="0" fontId="32" fillId="2" borderId="1" xfId="2" applyFont="1" applyFill="1" applyBorder="1" applyAlignment="1">
      <alignment vertical="center" wrapText="1"/>
    </xf>
    <xf numFmtId="14" fontId="2" fillId="0" borderId="1" xfId="0" applyNumberFormat="1" applyFont="1" applyBorder="1" applyAlignment="1">
      <alignment horizontal="left" vertical="center" wrapText="1"/>
    </xf>
    <xf numFmtId="0" fontId="32" fillId="2" borderId="5" xfId="2" applyFont="1" applyFill="1" applyBorder="1" applyAlignment="1">
      <alignment vertical="center" wrapText="1"/>
    </xf>
    <xf numFmtId="14" fontId="2" fillId="0" borderId="1" xfId="0" applyNumberFormat="1" applyFont="1" applyBorder="1" applyAlignment="1">
      <alignment vertical="center" wrapText="1"/>
    </xf>
    <xf numFmtId="14" fontId="13" fillId="0" borderId="1" xfId="0" applyNumberFormat="1" applyFont="1" applyBorder="1" applyAlignment="1">
      <alignment horizontal="center" vertical="center" wrapText="1"/>
    </xf>
    <xf numFmtId="0" fontId="13" fillId="0" borderId="1" xfId="0" applyFont="1" applyBorder="1" applyAlignment="1">
      <alignment vertical="center" wrapText="1"/>
    </xf>
    <xf numFmtId="0" fontId="13" fillId="0" borderId="0" xfId="0" applyFont="1" applyAlignment="1">
      <alignment horizontal="center" vertical="center" wrapText="1"/>
    </xf>
    <xf numFmtId="0" fontId="12" fillId="0" borderId="0" xfId="2" applyFont="1" applyAlignment="1">
      <alignment horizontal="left" vertical="center" wrapText="1"/>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 fillId="2" borderId="0" xfId="2" applyFont="1" applyFill="1" applyAlignment="1">
      <alignment horizontal="center"/>
    </xf>
    <xf numFmtId="0" fontId="32" fillId="2" borderId="0" xfId="2" applyFont="1" applyFill="1" applyAlignment="1">
      <alignment vertical="center" wrapText="1"/>
    </xf>
    <xf numFmtId="14" fontId="2" fillId="0" borderId="0" xfId="0" applyNumberFormat="1" applyFont="1" applyAlignment="1">
      <alignment horizontal="right" vertical="center" wrapText="1"/>
    </xf>
    <xf numFmtId="14" fontId="2" fillId="0" borderId="1" xfId="0" applyNumberFormat="1" applyFont="1" applyBorder="1" applyAlignment="1">
      <alignment horizontal="right" vertical="center" wrapText="1"/>
    </xf>
    <xf numFmtId="0" fontId="12" fillId="0" borderId="60" xfId="2" applyFont="1" applyBorder="1" applyAlignment="1">
      <alignment vertical="center" wrapText="1"/>
    </xf>
    <xf numFmtId="0" fontId="6" fillId="4" borderId="11" xfId="2" applyFont="1" applyFill="1" applyBorder="1" applyAlignment="1">
      <alignment horizontal="left" vertical="center" wrapText="1"/>
    </xf>
    <xf numFmtId="14" fontId="2" fillId="0" borderId="0" xfId="0" applyNumberFormat="1" applyFont="1" applyAlignment="1">
      <alignment vertical="center" wrapText="1"/>
    </xf>
    <xf numFmtId="14" fontId="13" fillId="0" borderId="0" xfId="0" applyNumberFormat="1" applyFont="1" applyAlignment="1">
      <alignment horizontal="center" vertical="center" wrapText="1"/>
    </xf>
    <xf numFmtId="0" fontId="4" fillId="0" borderId="1" xfId="2" applyFont="1" applyBorder="1" applyAlignment="1">
      <alignment horizontal="left" vertical="center" wrapText="1"/>
    </xf>
    <xf numFmtId="14" fontId="14" fillId="0" borderId="1" xfId="0" applyNumberFormat="1" applyFont="1" applyBorder="1" applyAlignment="1" applyProtection="1">
      <alignment horizontal="right" vertical="center" wrapText="1"/>
      <protection locked="0"/>
    </xf>
    <xf numFmtId="14" fontId="14" fillId="0" borderId="1" xfId="0" applyNumberFormat="1" applyFont="1" applyBorder="1" applyAlignment="1" applyProtection="1">
      <alignment horizontal="right"/>
      <protection locked="0"/>
    </xf>
    <xf numFmtId="14" fontId="14" fillId="0" borderId="0" xfId="0" applyNumberFormat="1" applyFont="1" applyAlignment="1" applyProtection="1">
      <alignment horizontal="right"/>
      <protection locked="0"/>
    </xf>
    <xf numFmtId="14" fontId="0" fillId="0" borderId="0" xfId="0" applyNumberFormat="1" applyAlignment="1">
      <alignment horizontal="right"/>
    </xf>
    <xf numFmtId="9" fontId="36" fillId="0" borderId="0" xfId="2" applyNumberFormat="1" applyFont="1" applyAlignment="1">
      <alignment vertical="center"/>
    </xf>
    <xf numFmtId="49" fontId="9" fillId="0" borderId="0" xfId="2" applyNumberFormat="1" applyFont="1" applyAlignment="1">
      <alignment vertical="center"/>
    </xf>
    <xf numFmtId="0" fontId="21" fillId="0" borderId="0" xfId="0" applyFont="1" applyAlignment="1">
      <alignment horizontal="center" vertical="center" wrapText="1"/>
    </xf>
    <xf numFmtId="9" fontId="21" fillId="0" borderId="0" xfId="0" applyNumberFormat="1" applyFont="1" applyAlignment="1">
      <alignment horizontal="center" vertical="center" wrapText="1"/>
    </xf>
    <xf numFmtId="0" fontId="3" fillId="2" borderId="0" xfId="2" applyFont="1" applyFill="1" applyAlignment="1">
      <alignment horizontal="center" vertical="center" wrapText="1"/>
    </xf>
    <xf numFmtId="9" fontId="3" fillId="0" borderId="0" xfId="2" applyNumberFormat="1" applyFont="1" applyAlignment="1">
      <alignment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4" fillId="0" borderId="0" xfId="0" applyFont="1" applyAlignment="1">
      <alignment horizontal="center" vertical="center" wrapText="1"/>
    </xf>
    <xf numFmtId="0" fontId="22" fillId="0" borderId="0" xfId="0" applyFont="1" applyAlignment="1">
      <alignment vertical="center" wrapText="1"/>
    </xf>
    <xf numFmtId="0" fontId="22" fillId="0" borderId="1" xfId="0" applyFont="1" applyBorder="1" applyAlignment="1">
      <alignment vertical="center" wrapText="1"/>
    </xf>
    <xf numFmtId="0" fontId="21" fillId="12" borderId="3" xfId="0" applyFont="1" applyFill="1" applyBorder="1" applyAlignment="1">
      <alignment horizontal="center" vertical="center" wrapText="1"/>
    </xf>
    <xf numFmtId="0" fontId="21" fillId="13" borderId="3" xfId="0" applyFont="1" applyFill="1" applyBorder="1" applyAlignment="1">
      <alignment horizontal="center" vertical="center" wrapText="1"/>
    </xf>
    <xf numFmtId="0" fontId="21" fillId="14" borderId="3" xfId="0" applyFont="1" applyFill="1" applyBorder="1" applyAlignment="1">
      <alignment horizontal="center" vertical="center" wrapText="1"/>
    </xf>
    <xf numFmtId="0" fontId="21" fillId="15" borderId="3" xfId="0" applyFont="1" applyFill="1" applyBorder="1" applyAlignment="1">
      <alignment horizontal="center" vertical="center" wrapText="1"/>
    </xf>
    <xf numFmtId="0" fontId="32" fillId="2" borderId="1" xfId="2"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2" fillId="0" borderId="0" xfId="0" applyFont="1" applyAlignment="1">
      <alignment vertical="top" wrapText="1"/>
    </xf>
    <xf numFmtId="0" fontId="37" fillId="0" borderId="0" xfId="0" applyFont="1" applyAlignment="1">
      <alignment wrapText="1"/>
    </xf>
    <xf numFmtId="0" fontId="38" fillId="0" borderId="1" xfId="0" applyFont="1" applyBorder="1" applyAlignment="1">
      <alignment horizontal="justify" vertical="center" wrapText="1"/>
    </xf>
    <xf numFmtId="0" fontId="38" fillId="4" borderId="1" xfId="0" applyFont="1" applyFill="1" applyBorder="1" applyAlignment="1">
      <alignment horizontal="left" vertical="center" wrapText="1"/>
    </xf>
    <xf numFmtId="0" fontId="38" fillId="4" borderId="1" xfId="0" applyFont="1" applyFill="1" applyBorder="1" applyAlignment="1">
      <alignment horizontal="justify" vertical="center" wrapText="1"/>
    </xf>
    <xf numFmtId="0" fontId="38" fillId="0" borderId="1" xfId="0" applyFont="1" applyBorder="1" applyAlignment="1">
      <alignment horizontal="left" vertical="center"/>
    </xf>
    <xf numFmtId="0" fontId="37" fillId="0" borderId="0" xfId="0" applyFont="1" applyAlignment="1">
      <alignment horizontal="left" vertical="top" wrapText="1"/>
    </xf>
    <xf numFmtId="0" fontId="38" fillId="16" borderId="1" xfId="0" applyFont="1" applyFill="1" applyBorder="1" applyAlignment="1">
      <alignment horizontal="justify" vertical="center" wrapText="1"/>
    </xf>
    <xf numFmtId="0" fontId="40" fillId="17" borderId="68" xfId="0" applyFont="1" applyFill="1" applyBorder="1" applyAlignment="1">
      <alignment horizontal="justify" vertical="center" wrapText="1"/>
    </xf>
    <xf numFmtId="9" fontId="38" fillId="16" borderId="1" xfId="6" applyFont="1" applyFill="1" applyBorder="1" applyAlignment="1">
      <alignment horizontal="justify" vertical="center" wrapText="1"/>
    </xf>
    <xf numFmtId="0" fontId="4" fillId="3" borderId="4" xfId="2" applyFont="1" applyFill="1" applyBorder="1" applyAlignment="1" applyProtection="1">
      <alignment horizontal="left" vertical="center" wrapText="1"/>
      <protection locked="0"/>
    </xf>
    <xf numFmtId="0" fontId="4" fillId="3" borderId="5" xfId="2" applyFont="1" applyFill="1" applyBorder="1" applyAlignment="1" applyProtection="1">
      <alignment horizontal="left" vertical="center" wrapText="1"/>
      <protection locked="0"/>
    </xf>
    <xf numFmtId="0" fontId="40" fillId="17" borderId="68" xfId="0" applyFont="1" applyFill="1" applyBorder="1" applyAlignment="1">
      <alignment horizontal="center" vertical="center" wrapText="1"/>
    </xf>
    <xf numFmtId="0" fontId="4" fillId="3" borderId="60" xfId="2" applyFont="1" applyFill="1" applyBorder="1" applyAlignment="1" applyProtection="1">
      <alignment horizontal="left" vertical="center" wrapText="1"/>
      <protection locked="0"/>
    </xf>
    <xf numFmtId="0" fontId="4" fillId="3" borderId="19" xfId="2" applyFont="1" applyFill="1" applyBorder="1" applyAlignment="1" applyProtection="1">
      <alignment horizontal="left" vertical="center" wrapText="1"/>
      <protection locked="0"/>
    </xf>
    <xf numFmtId="0" fontId="4" fillId="3" borderId="71" xfId="2" applyFont="1" applyFill="1" applyBorder="1" applyAlignment="1" applyProtection="1">
      <alignment horizontal="left" vertical="center" wrapText="1"/>
      <protection locked="0"/>
    </xf>
    <xf numFmtId="0" fontId="4" fillId="3" borderId="20" xfId="2" applyFont="1" applyFill="1" applyBorder="1" applyAlignment="1" applyProtection="1">
      <alignment horizontal="left" vertical="center" wrapText="1"/>
      <protection locked="0"/>
    </xf>
    <xf numFmtId="0" fontId="4" fillId="3" borderId="38" xfId="2" applyFont="1" applyFill="1" applyBorder="1" applyAlignment="1" applyProtection="1">
      <alignment horizontal="left" vertical="center" wrapText="1"/>
      <protection locked="0"/>
    </xf>
    <xf numFmtId="0" fontId="12" fillId="0" borderId="7" xfId="2" applyFont="1" applyBorder="1" applyAlignment="1">
      <alignment horizontal="center" vertical="center" wrapText="1"/>
    </xf>
    <xf numFmtId="0" fontId="6" fillId="0" borderId="1" xfId="2" applyFont="1" applyBorder="1" applyAlignment="1" applyProtection="1">
      <alignment horizontal="center" vertical="center" wrapText="1"/>
      <protection locked="0"/>
    </xf>
    <xf numFmtId="0" fontId="6" fillId="0" borderId="5" xfId="2" applyFont="1" applyBorder="1" applyAlignment="1" applyProtection="1">
      <alignment horizontal="center" vertical="center" wrapText="1"/>
      <protection locked="0"/>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14" fontId="6" fillId="0" borderId="19" xfId="2" applyNumberFormat="1" applyFont="1" applyBorder="1" applyAlignment="1" applyProtection="1">
      <alignment vertical="center" wrapText="1"/>
      <protection locked="0"/>
    </xf>
    <xf numFmtId="0" fontId="12" fillId="0" borderId="1" xfId="0" applyFont="1" applyBorder="1" applyAlignment="1" applyProtection="1">
      <alignment vertical="center" wrapText="1"/>
      <protection locked="0"/>
    </xf>
    <xf numFmtId="0" fontId="12" fillId="0" borderId="4" xfId="2" applyFont="1" applyBorder="1" applyAlignment="1">
      <alignment horizontal="center" vertical="center" wrapText="1"/>
    </xf>
    <xf numFmtId="14" fontId="6" fillId="0" borderId="11" xfId="2" applyNumberFormat="1" applyFont="1" applyBorder="1" applyAlignment="1" applyProtection="1">
      <alignment vertical="center" wrapText="1"/>
      <protection locked="0"/>
    </xf>
    <xf numFmtId="14" fontId="12" fillId="0" borderId="4" xfId="2" applyNumberFormat="1" applyFont="1" applyBorder="1" applyAlignment="1" applyProtection="1">
      <alignment horizontal="center" vertical="center" wrapText="1"/>
      <protection locked="0"/>
    </xf>
    <xf numFmtId="0" fontId="3" fillId="2" borderId="0" xfId="2" applyFont="1" applyFill="1" applyAlignment="1">
      <alignment vertical="center" wrapText="1"/>
    </xf>
    <xf numFmtId="9" fontId="3" fillId="2" borderId="0" xfId="2" applyNumberFormat="1" applyFont="1" applyFill="1" applyAlignment="1">
      <alignment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4" fillId="0" borderId="4" xfId="2" applyFont="1" applyBorder="1" applyAlignment="1">
      <alignment horizontal="center" vertical="center" wrapText="1"/>
    </xf>
    <xf numFmtId="9" fontId="4" fillId="3" borderId="1" xfId="0" applyNumberFormat="1" applyFont="1" applyFill="1" applyBorder="1" applyAlignment="1">
      <alignment horizontal="center" vertical="center" wrapText="1"/>
    </xf>
    <xf numFmtId="0" fontId="47" fillId="0" borderId="1" xfId="2" applyFont="1" applyBorder="1" applyAlignment="1">
      <alignment horizontal="left" vertical="center" wrapText="1"/>
    </xf>
    <xf numFmtId="0" fontId="47" fillId="3" borderId="19" xfId="2" applyFont="1" applyFill="1" applyBorder="1" applyAlignment="1" applyProtection="1">
      <alignment horizontal="left" vertical="center" wrapText="1"/>
      <protection locked="0"/>
    </xf>
    <xf numFmtId="0" fontId="47" fillId="3" borderId="1" xfId="2" applyFont="1" applyFill="1" applyBorder="1" applyAlignment="1" applyProtection="1">
      <alignment horizontal="left" vertical="center" wrapText="1"/>
      <protection locked="0"/>
    </xf>
    <xf numFmtId="0" fontId="47" fillId="3" borderId="38" xfId="2" applyFont="1" applyFill="1" applyBorder="1" applyAlignment="1" applyProtection="1">
      <alignment horizontal="left" vertical="center" wrapText="1"/>
      <protection locked="0"/>
    </xf>
    <xf numFmtId="0" fontId="47" fillId="3" borderId="28" xfId="2" applyFont="1" applyFill="1" applyBorder="1" applyAlignment="1" applyProtection="1">
      <alignment horizontal="left" vertical="center" wrapText="1"/>
      <protection locked="0"/>
    </xf>
    <xf numFmtId="0" fontId="48" fillId="4" borderId="0" xfId="0" applyFont="1" applyFill="1" applyAlignment="1">
      <alignment wrapText="1"/>
    </xf>
    <xf numFmtId="0" fontId="2" fillId="4" borderId="41" xfId="4" applyFill="1" applyBorder="1" applyAlignment="1">
      <alignment wrapText="1"/>
    </xf>
    <xf numFmtId="0" fontId="2" fillId="4" borderId="42" xfId="4" applyFill="1" applyBorder="1" applyAlignment="1">
      <alignment wrapText="1"/>
    </xf>
    <xf numFmtId="0" fontId="2" fillId="4" borderId="43" xfId="4" applyFill="1" applyBorder="1" applyAlignment="1">
      <alignment wrapText="1"/>
    </xf>
    <xf numFmtId="0" fontId="6" fillId="4" borderId="41" xfId="4" quotePrefix="1" applyFont="1" applyFill="1" applyBorder="1" applyAlignment="1">
      <alignment horizontal="left" vertical="top" wrapText="1"/>
    </xf>
    <xf numFmtId="0" fontId="6" fillId="4" borderId="42" xfId="4" quotePrefix="1" applyFont="1" applyFill="1" applyBorder="1" applyAlignment="1">
      <alignment horizontal="left" vertical="top" wrapText="1"/>
    </xf>
    <xf numFmtId="0" fontId="6" fillId="4" borderId="43" xfId="4" quotePrefix="1" applyFont="1" applyFill="1" applyBorder="1" applyAlignment="1">
      <alignment horizontal="left" vertical="top" wrapText="1"/>
    </xf>
    <xf numFmtId="0" fontId="48" fillId="0" borderId="0" xfId="0" applyFont="1" applyAlignment="1">
      <alignment wrapText="1"/>
    </xf>
    <xf numFmtId="0" fontId="51" fillId="4" borderId="41"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2" fillId="4" borderId="15" xfId="4" applyFill="1" applyBorder="1" applyAlignment="1">
      <alignment wrapText="1"/>
    </xf>
    <xf numFmtId="0" fontId="2" fillId="4" borderId="0" xfId="4" applyFill="1" applyAlignment="1">
      <alignment wrapText="1"/>
    </xf>
    <xf numFmtId="0" fontId="2" fillId="4" borderId="2" xfId="4" applyFill="1" applyBorder="1" applyAlignment="1">
      <alignment wrapText="1"/>
    </xf>
    <xf numFmtId="0" fontId="45" fillId="4" borderId="42" xfId="5" applyFont="1" applyFill="1" applyBorder="1" applyAlignment="1">
      <alignment horizontal="left" vertical="top" wrapText="1" readingOrder="1"/>
    </xf>
    <xf numFmtId="0" fontId="46" fillId="4" borderId="42" xfId="4" applyFont="1" applyFill="1" applyBorder="1" applyAlignment="1">
      <alignment horizontal="justify" vertical="center" wrapText="1"/>
    </xf>
    <xf numFmtId="0" fontId="51" fillId="4" borderId="15" xfId="4" quotePrefix="1" applyFont="1" applyFill="1" applyBorder="1" applyAlignment="1">
      <alignment vertical="top" wrapText="1"/>
    </xf>
    <xf numFmtId="0" fontId="51" fillId="4" borderId="0" xfId="4" quotePrefix="1" applyFont="1" applyFill="1" applyAlignment="1">
      <alignment vertical="top" wrapText="1"/>
    </xf>
    <xf numFmtId="0" fontId="51" fillId="4" borderId="2" xfId="4" quotePrefix="1" applyFont="1" applyFill="1" applyBorder="1" applyAlignment="1">
      <alignment vertical="top" wrapText="1"/>
    </xf>
    <xf numFmtId="0" fontId="51" fillId="4" borderId="41" xfId="4" quotePrefix="1" applyFont="1" applyFill="1" applyBorder="1" applyAlignment="1">
      <alignment vertical="top" wrapText="1"/>
    </xf>
    <xf numFmtId="0" fontId="51" fillId="4" borderId="42" xfId="4" quotePrefix="1" applyFont="1" applyFill="1" applyBorder="1" applyAlignment="1">
      <alignment vertical="top" wrapText="1"/>
    </xf>
    <xf numFmtId="0" fontId="51" fillId="4" borderId="43" xfId="4" quotePrefix="1" applyFont="1" applyFill="1" applyBorder="1" applyAlignment="1">
      <alignment vertical="top" wrapText="1"/>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2" fillId="4" borderId="14" xfId="4" applyFill="1" applyBorder="1" applyAlignment="1">
      <alignment wrapText="1"/>
    </xf>
    <xf numFmtId="0" fontId="2" fillId="4" borderId="13" xfId="4" applyFill="1" applyBorder="1" applyAlignment="1">
      <alignment wrapText="1"/>
    </xf>
    <xf numFmtId="0" fontId="2" fillId="4" borderId="12" xfId="4" applyFill="1" applyBorder="1" applyAlignment="1">
      <alignment wrapText="1"/>
    </xf>
    <xf numFmtId="0" fontId="54" fillId="6" borderId="74" xfId="2" applyFont="1" applyFill="1" applyBorder="1" applyAlignment="1">
      <alignment horizontal="center" vertical="center"/>
    </xf>
    <xf numFmtId="0" fontId="54" fillId="19" borderId="74" xfId="2" applyFont="1" applyFill="1" applyBorder="1" applyAlignment="1">
      <alignment horizontal="center" vertical="center" wrapText="1"/>
    </xf>
    <xf numFmtId="0" fontId="54" fillId="20" borderId="74" xfId="2" applyFont="1" applyFill="1" applyBorder="1" applyAlignment="1">
      <alignment horizontal="center" vertical="center" wrapText="1"/>
    </xf>
    <xf numFmtId="0" fontId="55" fillId="21" borderId="74" xfId="2" applyFont="1" applyFill="1" applyBorder="1" applyAlignment="1">
      <alignment horizontal="center" vertical="center" wrapText="1"/>
    </xf>
    <xf numFmtId="9" fontId="5" fillId="3" borderId="5" xfId="2" applyNumberFormat="1" applyFont="1" applyFill="1" applyBorder="1" applyAlignment="1">
      <alignment horizontal="center" vertical="center" wrapText="1"/>
    </xf>
    <xf numFmtId="0" fontId="4" fillId="11" borderId="0" xfId="2" applyFont="1" applyFill="1" applyAlignment="1">
      <alignment vertical="center" wrapText="1"/>
    </xf>
    <xf numFmtId="0" fontId="3" fillId="11" borderId="0" xfId="2" applyFont="1" applyFill="1"/>
    <xf numFmtId="0" fontId="5" fillId="11" borderId="0" xfId="2" applyFont="1" applyFill="1" applyAlignment="1">
      <alignment vertical="center" wrapText="1"/>
    </xf>
    <xf numFmtId="0" fontId="5" fillId="11" borderId="0" xfId="2" applyFont="1" applyFill="1" applyAlignment="1">
      <alignment horizontal="center" vertical="center" wrapText="1"/>
    </xf>
    <xf numFmtId="0" fontId="58" fillId="3" borderId="1" xfId="0" applyFont="1" applyFill="1" applyBorder="1" applyAlignment="1">
      <alignment horizontal="center" vertical="center" wrapText="1"/>
    </xf>
    <xf numFmtId="0" fontId="58" fillId="3" borderId="1" xfId="0" applyFont="1" applyFill="1" applyBorder="1" applyAlignment="1">
      <alignment horizontal="center" vertical="center"/>
    </xf>
    <xf numFmtId="0" fontId="4" fillId="0" borderId="5" xfId="2" applyFont="1" applyBorder="1" applyAlignment="1">
      <alignment horizontal="center" vertical="center" wrapText="1"/>
    </xf>
    <xf numFmtId="0" fontId="4" fillId="0" borderId="5" xfId="2" applyFont="1" applyBorder="1" applyAlignment="1">
      <alignment horizontal="left" vertical="center" wrapText="1"/>
    </xf>
    <xf numFmtId="9" fontId="4" fillId="0" borderId="5" xfId="0" applyNumberFormat="1" applyFont="1" applyBorder="1" applyAlignment="1">
      <alignment horizontal="center" vertical="center" wrapText="1"/>
    </xf>
    <xf numFmtId="0" fontId="4" fillId="3" borderId="5" xfId="0" applyFont="1" applyFill="1" applyBorder="1" applyAlignment="1" applyProtection="1">
      <alignment horizontal="center" vertical="center" wrapText="1"/>
      <protection locked="0"/>
    </xf>
    <xf numFmtId="9" fontId="4" fillId="3" borderId="5" xfId="0" applyNumberFormat="1" applyFont="1" applyFill="1" applyBorder="1" applyAlignment="1" applyProtection="1">
      <alignment horizontal="center" vertical="center" wrapText="1"/>
      <protection locked="0"/>
    </xf>
    <xf numFmtId="0" fontId="4" fillId="0" borderId="4" xfId="2" applyFont="1" applyBorder="1" applyAlignment="1">
      <alignment horizontal="left" vertical="center" wrapText="1"/>
    </xf>
    <xf numFmtId="9" fontId="4" fillId="0" borderId="4" xfId="0" applyNumberFormat="1" applyFont="1" applyBorder="1" applyAlignment="1">
      <alignment horizontal="center" vertical="center" wrapText="1"/>
    </xf>
    <xf numFmtId="0" fontId="4" fillId="3" borderId="4" xfId="0" applyFont="1" applyFill="1" applyBorder="1" applyAlignment="1" applyProtection="1">
      <alignment horizontal="center" vertical="center" wrapText="1"/>
      <protection locked="0"/>
    </xf>
    <xf numFmtId="9" fontId="4" fillId="3" borderId="4" xfId="0" applyNumberFormat="1" applyFont="1" applyFill="1" applyBorder="1" applyAlignment="1" applyProtection="1">
      <alignment horizontal="center" vertical="center" wrapText="1"/>
      <protection locked="0"/>
    </xf>
    <xf numFmtId="0" fontId="4" fillId="0" borderId="6" xfId="2" applyFont="1" applyBorder="1" applyAlignment="1">
      <alignment horizontal="center" vertical="center" wrapText="1"/>
    </xf>
    <xf numFmtId="0" fontId="58" fillId="3" borderId="75" xfId="0" applyFont="1" applyFill="1" applyBorder="1" applyAlignment="1">
      <alignment horizontal="center" vertical="center" wrapText="1"/>
    </xf>
    <xf numFmtId="0" fontId="4" fillId="0" borderId="6" xfId="2" applyFont="1" applyBorder="1" applyAlignment="1">
      <alignment horizontal="left" vertical="center" wrapText="1"/>
    </xf>
    <xf numFmtId="9" fontId="4" fillId="0" borderId="6" xfId="0" applyNumberFormat="1" applyFont="1" applyBorder="1" applyAlignment="1">
      <alignment horizontal="center" vertical="center" wrapText="1"/>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0" fontId="58" fillId="3" borderId="6" xfId="0" applyFont="1" applyFill="1" applyBorder="1" applyAlignment="1">
      <alignment horizontal="center" vertical="center" wrapText="1"/>
    </xf>
    <xf numFmtId="0" fontId="47" fillId="0" borderId="6" xfId="2" applyFont="1" applyBorder="1" applyAlignment="1">
      <alignment horizontal="left" vertical="center" wrapText="1"/>
    </xf>
    <xf numFmtId="0" fontId="2" fillId="0" borderId="8" xfId="0" applyFont="1" applyBorder="1" applyAlignment="1">
      <alignment horizontal="center" vertical="center" wrapText="1" readingOrder="1"/>
    </xf>
    <xf numFmtId="0" fontId="2" fillId="7" borderId="8" xfId="0" applyFont="1" applyFill="1" applyBorder="1" applyAlignment="1">
      <alignment horizontal="center" vertical="center" wrapText="1" readingOrder="1"/>
    </xf>
    <xf numFmtId="0" fontId="2" fillId="7" borderId="37" xfId="0" applyFont="1" applyFill="1" applyBorder="1" applyAlignment="1">
      <alignment horizontal="center" vertical="center" wrapText="1" readingOrder="1"/>
    </xf>
    <xf numFmtId="0" fontId="25" fillId="0" borderId="1" xfId="2" applyFont="1" applyBorder="1" applyAlignment="1">
      <alignment vertical="center" wrapText="1"/>
    </xf>
    <xf numFmtId="0" fontId="27" fillId="0" borderId="1" xfId="3" applyFont="1" applyBorder="1"/>
    <xf numFmtId="0" fontId="27" fillId="0" borderId="1" xfId="3" applyFont="1" applyBorder="1" applyAlignment="1">
      <alignment horizontal="center" vertical="center"/>
    </xf>
    <xf numFmtId="0" fontId="29" fillId="0" borderId="1" xfId="3" applyFont="1" applyBorder="1" applyAlignment="1">
      <alignment vertical="center" textRotation="90" wrapText="1"/>
    </xf>
    <xf numFmtId="0" fontId="30" fillId="0" borderId="1" xfId="3" applyFont="1" applyBorder="1" applyAlignment="1">
      <alignment horizontal="center" vertical="center" wrapText="1"/>
    </xf>
    <xf numFmtId="0" fontId="25" fillId="0" borderId="1" xfId="0" applyFont="1" applyBorder="1" applyAlignment="1">
      <alignment vertical="center" readingOrder="1"/>
    </xf>
    <xf numFmtId="0" fontId="31" fillId="0" borderId="1" xfId="3" applyFont="1" applyBorder="1"/>
    <xf numFmtId="0" fontId="27" fillId="0" borderId="1" xfId="3" applyFont="1" applyBorder="1" applyAlignment="1">
      <alignment vertical="center"/>
    </xf>
    <xf numFmtId="0" fontId="2" fillId="0" borderId="1" xfId="3" applyFont="1" applyBorder="1" applyAlignment="1">
      <alignment vertical="center"/>
    </xf>
    <xf numFmtId="0" fontId="2" fillId="0" borderId="1" xfId="2" applyBorder="1" applyAlignment="1">
      <alignment horizontal="center" vertical="center" wrapText="1"/>
    </xf>
    <xf numFmtId="0" fontId="2" fillId="22" borderId="1" xfId="2" applyFill="1" applyBorder="1" applyAlignment="1">
      <alignment horizontal="center" vertical="center" wrapText="1"/>
    </xf>
    <xf numFmtId="0" fontId="25" fillId="22" borderId="1" xfId="2" applyFont="1" applyFill="1" applyBorder="1" applyAlignment="1">
      <alignment horizontal="center" vertical="center" wrapText="1"/>
    </xf>
    <xf numFmtId="0" fontId="25" fillId="22" borderId="1" xfId="0" applyFont="1" applyFill="1" applyBorder="1" applyAlignment="1">
      <alignment horizontal="center" vertical="center" readingOrder="1"/>
    </xf>
    <xf numFmtId="0" fontId="32" fillId="2" borderId="5" xfId="2" applyFont="1" applyFill="1" applyBorder="1" applyAlignment="1">
      <alignment horizontal="center" vertical="center" wrapText="1"/>
    </xf>
    <xf numFmtId="0" fontId="6" fillId="4" borderId="0" xfId="2" applyFont="1" applyFill="1" applyAlignment="1">
      <alignment horizontal="center" vertical="center" wrapText="1"/>
    </xf>
    <xf numFmtId="0" fontId="2" fillId="2" borderId="0" xfId="2" applyFill="1" applyAlignment="1">
      <alignment vertical="center"/>
    </xf>
    <xf numFmtId="0" fontId="2" fillId="2" borderId="18" xfId="2" applyFill="1" applyBorder="1" applyAlignment="1">
      <alignment vertical="center"/>
    </xf>
    <xf numFmtId="0" fontId="2" fillId="2" borderId="17" xfId="2" applyFill="1" applyBorder="1" applyAlignment="1">
      <alignment vertical="center"/>
    </xf>
    <xf numFmtId="0" fontId="12" fillId="0" borderId="1" xfId="0" applyFont="1" applyBorder="1" applyAlignment="1" applyProtection="1">
      <alignment horizontal="center" vertical="center" wrapText="1"/>
      <protection locked="0"/>
    </xf>
    <xf numFmtId="9" fontId="4" fillId="3" borderId="4" xfId="0" applyNumberFormat="1" applyFont="1" applyFill="1" applyBorder="1" applyAlignment="1">
      <alignment horizontal="center" vertical="center" wrapText="1"/>
    </xf>
    <xf numFmtId="0" fontId="47" fillId="3" borderId="71" xfId="2" applyFont="1" applyFill="1" applyBorder="1" applyAlignment="1" applyProtection="1">
      <alignment horizontal="left" vertical="center" wrapText="1"/>
      <protection locked="0"/>
    </xf>
    <xf numFmtId="0" fontId="47" fillId="3" borderId="6" xfId="2" applyFont="1" applyFill="1" applyBorder="1" applyAlignment="1" applyProtection="1">
      <alignment horizontal="left" vertical="center" wrapText="1"/>
      <protection locked="0"/>
    </xf>
    <xf numFmtId="9" fontId="4" fillId="3" borderId="6" xfId="0" applyNumberFormat="1" applyFont="1" applyFill="1" applyBorder="1" applyAlignment="1">
      <alignment horizontal="center" vertical="center" wrapText="1"/>
    </xf>
    <xf numFmtId="9" fontId="4" fillId="3" borderId="28" xfId="0" applyNumberFormat="1" applyFont="1" applyFill="1" applyBorder="1" applyAlignment="1">
      <alignment horizontal="center" vertical="center" wrapText="1"/>
    </xf>
    <xf numFmtId="14" fontId="14" fillId="0" borderId="1" xfId="0" applyNumberFormat="1" applyFont="1" applyBorder="1" applyAlignment="1" applyProtection="1">
      <alignment horizontal="center" vertical="center" wrapText="1"/>
      <protection locked="0"/>
    </xf>
    <xf numFmtId="14" fontId="8" fillId="5" borderId="1" xfId="0" applyNumberFormat="1" applyFont="1" applyFill="1" applyBorder="1" applyAlignment="1">
      <alignment horizontal="center" vertical="center"/>
    </xf>
    <xf numFmtId="0" fontId="59" fillId="4" borderId="26" xfId="0" applyFont="1" applyFill="1" applyBorder="1" applyAlignment="1">
      <alignment wrapText="1"/>
    </xf>
    <xf numFmtId="0" fontId="6" fillId="3" borderId="1" xfId="0" applyFont="1" applyFill="1" applyBorder="1" applyAlignment="1">
      <alignment horizontal="justify" vertical="center" wrapText="1"/>
    </xf>
    <xf numFmtId="0" fontId="4" fillId="0" borderId="4" xfId="2" applyFont="1" applyBorder="1" applyAlignment="1">
      <alignment horizontal="justify" vertical="center" wrapText="1"/>
    </xf>
    <xf numFmtId="0" fontId="27" fillId="0" borderId="1" xfId="3" applyFont="1" applyBorder="1" applyAlignment="1">
      <alignment horizontal="center" vertical="center" wrapText="1"/>
    </xf>
    <xf numFmtId="0" fontId="58" fillId="3" borderId="6" xfId="0" applyFont="1" applyFill="1" applyBorder="1" applyAlignment="1">
      <alignment horizontal="justify" vertical="center" wrapText="1"/>
    </xf>
    <xf numFmtId="0" fontId="4" fillId="0" borderId="6" xfId="2" applyFont="1" applyBorder="1" applyAlignment="1">
      <alignment horizontal="justify" vertical="center" wrapText="1"/>
    </xf>
    <xf numFmtId="0" fontId="58" fillId="3" borderId="79" xfId="0" applyFont="1" applyFill="1" applyBorder="1" applyAlignment="1">
      <alignment horizontal="justify" vertical="center" wrapText="1"/>
    </xf>
    <xf numFmtId="0" fontId="4" fillId="3" borderId="19" xfId="2" applyFont="1" applyFill="1" applyBorder="1" applyAlignment="1" applyProtection="1">
      <alignment horizontal="center" vertical="center" wrapText="1"/>
      <protection locked="0"/>
    </xf>
    <xf numFmtId="0" fontId="4" fillId="3" borderId="1" xfId="2" applyFont="1" applyFill="1" applyBorder="1" applyAlignment="1" applyProtection="1">
      <alignment horizontal="center" vertical="center" wrapText="1"/>
      <protection locked="0"/>
    </xf>
    <xf numFmtId="0" fontId="4" fillId="3" borderId="1" xfId="2" applyFont="1" applyFill="1" applyBorder="1" applyAlignment="1" applyProtection="1">
      <alignment horizontal="justify" vertical="center" wrapText="1"/>
      <protection locked="0"/>
    </xf>
    <xf numFmtId="0" fontId="4" fillId="3" borderId="6" xfId="2" applyFont="1" applyFill="1" applyBorder="1" applyAlignment="1" applyProtection="1">
      <alignment horizontal="center" vertical="center" wrapText="1"/>
      <protection locked="0"/>
    </xf>
    <xf numFmtId="0" fontId="2" fillId="0" borderId="1" xfId="0" applyFont="1" applyBorder="1" applyAlignment="1">
      <alignment horizontal="justify" vertical="center" wrapText="1"/>
    </xf>
    <xf numFmtId="0" fontId="2" fillId="0" borderId="1" xfId="0" applyFont="1" applyBorder="1" applyAlignment="1">
      <alignment vertical="center" wrapText="1"/>
    </xf>
    <xf numFmtId="0" fontId="2" fillId="0" borderId="1" xfId="0" applyFont="1" applyBorder="1" applyAlignment="1">
      <alignment horizontal="center" vertical="center" wrapText="1"/>
    </xf>
    <xf numFmtId="14" fontId="28" fillId="0" borderId="1" xfId="0" applyNumberFormat="1" applyFont="1" applyBorder="1" applyAlignment="1">
      <alignment horizontal="center" vertical="center"/>
    </xf>
    <xf numFmtId="0" fontId="51" fillId="4" borderId="61" xfId="4" quotePrefix="1" applyFont="1" applyFill="1" applyBorder="1" applyAlignment="1">
      <alignment horizontal="left" vertical="top" wrapText="1"/>
    </xf>
    <xf numFmtId="0" fontId="51" fillId="4" borderId="10" xfId="4" quotePrefix="1" applyFont="1" applyFill="1" applyBorder="1" applyAlignment="1">
      <alignment horizontal="left" vertical="top" wrapText="1"/>
    </xf>
    <xf numFmtId="0" fontId="51" fillId="4" borderId="63" xfId="4" quotePrefix="1" applyFont="1" applyFill="1" applyBorder="1" applyAlignment="1">
      <alignment horizontal="left" vertical="top" wrapText="1"/>
    </xf>
    <xf numFmtId="0" fontId="45" fillId="4" borderId="54" xfId="0" applyFont="1" applyFill="1" applyBorder="1" applyAlignment="1">
      <alignment horizontal="left" vertical="center" wrapText="1"/>
    </xf>
    <xf numFmtId="0" fontId="45" fillId="4" borderId="55" xfId="0" applyFont="1" applyFill="1" applyBorder="1" applyAlignment="1">
      <alignment horizontal="left" vertical="center" wrapText="1"/>
    </xf>
    <xf numFmtId="0" fontId="46" fillId="4" borderId="56" xfId="4" applyFont="1" applyFill="1" applyBorder="1" applyAlignment="1">
      <alignment horizontal="justify" vertical="center" wrapText="1"/>
    </xf>
    <xf numFmtId="0" fontId="46" fillId="4" borderId="57" xfId="4" applyFont="1" applyFill="1" applyBorder="1" applyAlignment="1">
      <alignment horizontal="justify" vertical="center" wrapText="1"/>
    </xf>
    <xf numFmtId="0" fontId="51" fillId="4" borderId="3" xfId="4" quotePrefix="1" applyFont="1" applyFill="1" applyBorder="1" applyAlignment="1">
      <alignment horizontal="left" vertical="top" wrapText="1"/>
    </xf>
    <xf numFmtId="0" fontId="51" fillId="4" borderId="1" xfId="4" quotePrefix="1" applyFont="1" applyFill="1" applyBorder="1" applyAlignment="1">
      <alignment horizontal="left" vertical="top" wrapText="1"/>
    </xf>
    <xf numFmtId="0" fontId="51" fillId="4" borderId="26" xfId="4" quotePrefix="1" applyFont="1" applyFill="1" applyBorder="1" applyAlignment="1">
      <alignment horizontal="left" vertical="top" wrapText="1"/>
    </xf>
    <xf numFmtId="0" fontId="45" fillId="4" borderId="58" xfId="0" applyFont="1" applyFill="1" applyBorder="1" applyAlignment="1">
      <alignment horizontal="left" vertical="center" wrapText="1"/>
    </xf>
    <xf numFmtId="0" fontId="45" fillId="4" borderId="59" xfId="0" applyFont="1" applyFill="1" applyBorder="1" applyAlignment="1">
      <alignment horizontal="left" vertical="center" wrapText="1"/>
    </xf>
    <xf numFmtId="0" fontId="45" fillId="11" borderId="46" xfId="5" applyFont="1" applyFill="1" applyBorder="1" applyAlignment="1">
      <alignment horizontal="center" vertical="center" wrapText="1"/>
    </xf>
    <xf numFmtId="0" fontId="45" fillId="11" borderId="47" xfId="5" applyFont="1" applyFill="1" applyBorder="1" applyAlignment="1">
      <alignment horizontal="center" vertical="center" wrapText="1"/>
    </xf>
    <xf numFmtId="0" fontId="45" fillId="11" borderId="48" xfId="4" applyFont="1" applyFill="1" applyBorder="1" applyAlignment="1">
      <alignment horizontal="center" vertical="center" wrapText="1"/>
    </xf>
    <xf numFmtId="0" fontId="45" fillId="11" borderId="49" xfId="4" applyFont="1" applyFill="1" applyBorder="1" applyAlignment="1">
      <alignment horizontal="center" vertical="center" wrapText="1"/>
    </xf>
    <xf numFmtId="0" fontId="51" fillId="4" borderId="15" xfId="4" quotePrefix="1" applyFont="1" applyFill="1" applyBorder="1" applyAlignment="1">
      <alignment horizontal="left" vertical="top" wrapText="1"/>
    </xf>
    <xf numFmtId="0" fontId="51" fillId="4" borderId="0" xfId="4" quotePrefix="1" applyFont="1" applyFill="1" applyAlignment="1">
      <alignment horizontal="left" vertical="top" wrapText="1"/>
    </xf>
    <xf numFmtId="0" fontId="51" fillId="4" borderId="2" xfId="4" quotePrefix="1" applyFont="1" applyFill="1" applyBorder="1" applyAlignment="1">
      <alignment horizontal="left" vertical="top" wrapText="1"/>
    </xf>
    <xf numFmtId="0" fontId="51" fillId="4" borderId="41" xfId="4" quotePrefix="1" applyFont="1" applyFill="1" applyBorder="1" applyAlignment="1">
      <alignment horizontal="left" vertical="top" wrapText="1"/>
    </xf>
    <xf numFmtId="0" fontId="51" fillId="4" borderId="42" xfId="4" quotePrefix="1" applyFont="1" applyFill="1" applyBorder="1" applyAlignment="1">
      <alignment horizontal="left" vertical="top" wrapText="1"/>
    </xf>
    <xf numFmtId="0" fontId="51" fillId="4" borderId="43" xfId="4" quotePrefix="1" applyFont="1" applyFill="1" applyBorder="1" applyAlignment="1">
      <alignment horizontal="left" vertical="top" wrapText="1"/>
    </xf>
    <xf numFmtId="0" fontId="51" fillId="4" borderId="41" xfId="4" quotePrefix="1" applyFont="1" applyFill="1" applyBorder="1" applyAlignment="1">
      <alignment horizontal="justify" vertical="top" wrapText="1"/>
    </xf>
    <xf numFmtId="0" fontId="51" fillId="4" borderId="42" xfId="4" quotePrefix="1" applyFont="1" applyFill="1" applyBorder="1" applyAlignment="1">
      <alignment horizontal="justify" vertical="top" wrapText="1"/>
    </xf>
    <xf numFmtId="0" fontId="51" fillId="4" borderId="43" xfId="4" quotePrefix="1" applyFont="1" applyFill="1" applyBorder="1" applyAlignment="1">
      <alignment horizontal="justify" vertical="top" wrapText="1"/>
    </xf>
    <xf numFmtId="0" fontId="45" fillId="4" borderId="50" xfId="5" applyFont="1" applyFill="1" applyBorder="1" applyAlignment="1">
      <alignment horizontal="left" vertical="top" wrapText="1" readingOrder="1"/>
    </xf>
    <xf numFmtId="0" fontId="45" fillId="4" borderId="51" xfId="5" applyFont="1" applyFill="1" applyBorder="1" applyAlignment="1">
      <alignment horizontal="left" vertical="top" wrapText="1" readingOrder="1"/>
    </xf>
    <xf numFmtId="0" fontId="46" fillId="4" borderId="52" xfId="4" applyFont="1" applyFill="1" applyBorder="1" applyAlignment="1">
      <alignment horizontal="justify" vertical="center" wrapText="1"/>
    </xf>
    <xf numFmtId="0" fontId="46" fillId="4" borderId="53" xfId="4" applyFont="1" applyFill="1" applyBorder="1" applyAlignment="1">
      <alignment horizontal="justify" vertical="center" wrapText="1"/>
    </xf>
    <xf numFmtId="0" fontId="45" fillId="18" borderId="46" xfId="5" applyFont="1" applyFill="1" applyBorder="1" applyAlignment="1">
      <alignment horizontal="center" vertical="center" wrapText="1"/>
    </xf>
    <xf numFmtId="0" fontId="45" fillId="18" borderId="47" xfId="5" applyFont="1" applyFill="1" applyBorder="1" applyAlignment="1">
      <alignment horizontal="center" vertical="center" wrapText="1"/>
    </xf>
    <xf numFmtId="0" fontId="45" fillId="18" borderId="48" xfId="4" applyFont="1" applyFill="1" applyBorder="1" applyAlignment="1">
      <alignment horizontal="center" vertical="center" wrapText="1"/>
    </xf>
    <xf numFmtId="0" fontId="45" fillId="18" borderId="49" xfId="4" applyFont="1" applyFill="1" applyBorder="1" applyAlignment="1">
      <alignment horizontal="center" vertical="center" wrapText="1"/>
    </xf>
    <xf numFmtId="0" fontId="2" fillId="0" borderId="15" xfId="4" quotePrefix="1" applyBorder="1" applyAlignment="1">
      <alignment horizontal="justify" vertical="center" wrapText="1"/>
    </xf>
    <xf numFmtId="0" fontId="2" fillId="0" borderId="0" xfId="4" quotePrefix="1" applyAlignment="1">
      <alignment horizontal="justify" vertical="center" wrapText="1"/>
    </xf>
    <xf numFmtId="0" fontId="2" fillId="0" borderId="2" xfId="4" quotePrefix="1" applyBorder="1" applyAlignment="1">
      <alignment horizontal="justify" vertical="center" wrapText="1"/>
    </xf>
    <xf numFmtId="0" fontId="2" fillId="0" borderId="44" xfId="4" quotePrefix="1" applyBorder="1" applyAlignment="1">
      <alignment horizontal="justify" vertical="center" wrapText="1"/>
    </xf>
    <xf numFmtId="0" fontId="2" fillId="0" borderId="9" xfId="4" quotePrefix="1" applyBorder="1" applyAlignment="1">
      <alignment horizontal="justify" vertical="center" wrapText="1"/>
    </xf>
    <xf numFmtId="0" fontId="2" fillId="0" borderId="45" xfId="4" quotePrefix="1" applyBorder="1" applyAlignment="1">
      <alignment horizontal="justify" vertical="center" wrapText="1"/>
    </xf>
    <xf numFmtId="0" fontId="12" fillId="4" borderId="42" xfId="4" quotePrefix="1" applyFont="1" applyFill="1" applyBorder="1" applyAlignment="1">
      <alignment horizontal="left" vertical="top" wrapText="1"/>
    </xf>
    <xf numFmtId="0" fontId="12" fillId="4" borderId="43" xfId="4" quotePrefix="1" applyFont="1" applyFill="1" applyBorder="1" applyAlignment="1">
      <alignment horizontal="left" vertical="top" wrapText="1"/>
    </xf>
    <xf numFmtId="0" fontId="6" fillId="4" borderId="44" xfId="4" quotePrefix="1" applyFont="1" applyFill="1" applyBorder="1" applyAlignment="1">
      <alignment horizontal="justify" vertical="center" wrapText="1"/>
    </xf>
    <xf numFmtId="0" fontId="6" fillId="4" borderId="9" xfId="4" quotePrefix="1" applyFont="1" applyFill="1" applyBorder="1" applyAlignment="1">
      <alignment horizontal="justify" vertical="center" wrapText="1"/>
    </xf>
    <xf numFmtId="0" fontId="6" fillId="4" borderId="45" xfId="4" quotePrefix="1" applyFont="1" applyFill="1" applyBorder="1" applyAlignment="1">
      <alignment horizontal="justify" vertical="center" wrapText="1"/>
    </xf>
    <xf numFmtId="0" fontId="6" fillId="3" borderId="41" xfId="4" quotePrefix="1" applyFont="1" applyFill="1" applyBorder="1" applyAlignment="1">
      <alignment horizontal="left" vertical="top" wrapText="1"/>
    </xf>
    <xf numFmtId="0" fontId="6" fillId="3" borderId="42" xfId="4" quotePrefix="1" applyFont="1" applyFill="1" applyBorder="1" applyAlignment="1">
      <alignment horizontal="left" vertical="top" wrapText="1"/>
    </xf>
    <xf numFmtId="0" fontId="6" fillId="3" borderId="43" xfId="4" quotePrefix="1" applyFont="1" applyFill="1" applyBorder="1" applyAlignment="1">
      <alignment horizontal="left" vertical="top" wrapText="1"/>
    </xf>
    <xf numFmtId="0" fontId="6" fillId="0" borderId="61" xfId="4" quotePrefix="1" applyFont="1" applyBorder="1" applyAlignment="1">
      <alignment horizontal="center" vertical="top" wrapText="1"/>
    </xf>
    <xf numFmtId="0" fontId="6" fillId="0" borderId="10" xfId="4" quotePrefix="1" applyFont="1" applyBorder="1" applyAlignment="1">
      <alignment horizontal="center" vertical="top" wrapText="1"/>
    </xf>
    <xf numFmtId="0" fontId="6" fillId="0" borderId="63" xfId="4" quotePrefix="1" applyFont="1" applyBorder="1" applyAlignment="1">
      <alignment horizontal="center" vertical="top" wrapText="1"/>
    </xf>
    <xf numFmtId="0" fontId="48" fillId="4" borderId="76" xfId="0" applyFont="1" applyFill="1" applyBorder="1" applyAlignment="1">
      <alignment horizontal="center" wrapText="1"/>
    </xf>
    <xf numFmtId="0" fontId="48" fillId="4" borderId="77" xfId="0" applyFont="1" applyFill="1" applyBorder="1" applyAlignment="1">
      <alignment horizontal="center" wrapText="1"/>
    </xf>
    <xf numFmtId="0" fontId="48" fillId="4" borderId="78" xfId="0" applyFont="1" applyFill="1" applyBorder="1" applyAlignment="1">
      <alignment horizontal="center" wrapText="1"/>
    </xf>
    <xf numFmtId="0" fontId="59" fillId="4" borderId="8" xfId="0" applyFont="1" applyFill="1" applyBorder="1" applyAlignment="1">
      <alignment horizontal="left" vertical="center" wrapText="1"/>
    </xf>
    <xf numFmtId="0" fontId="59" fillId="4" borderId="10" xfId="0" applyFont="1" applyFill="1" applyBorder="1" applyAlignment="1">
      <alignment horizontal="left" vertical="center" wrapText="1"/>
    </xf>
    <xf numFmtId="0" fontId="59" fillId="4" borderId="19" xfId="0" applyFont="1" applyFill="1" applyBorder="1" applyAlignment="1">
      <alignment horizontal="left" vertical="center" wrapText="1"/>
    </xf>
    <xf numFmtId="0" fontId="12" fillId="0" borderId="6" xfId="2" applyFont="1" applyBorder="1" applyAlignment="1" applyProtection="1">
      <alignment horizontal="center" vertical="center"/>
      <protection locked="0"/>
    </xf>
    <xf numFmtId="0" fontId="12" fillId="0" borderId="25" xfId="2" applyFont="1" applyBorder="1" applyAlignment="1" applyProtection="1">
      <alignment horizontal="center" vertical="center"/>
      <protection locked="0"/>
    </xf>
    <xf numFmtId="0" fontId="59" fillId="4" borderId="28" xfId="0" applyFont="1" applyFill="1" applyBorder="1" applyAlignment="1">
      <alignment horizontal="left" vertical="center" wrapText="1"/>
    </xf>
    <xf numFmtId="0" fontId="59" fillId="4" borderId="29" xfId="0" applyFont="1" applyFill="1" applyBorder="1" applyAlignment="1">
      <alignment horizontal="left" vertical="center" wrapText="1"/>
    </xf>
    <xf numFmtId="0" fontId="49" fillId="18" borderId="44" xfId="4" applyFont="1" applyFill="1" applyBorder="1" applyAlignment="1">
      <alignment horizontal="center" vertical="center" wrapText="1"/>
    </xf>
    <xf numFmtId="0" fontId="49" fillId="18" borderId="9" xfId="4" applyFont="1" applyFill="1" applyBorder="1" applyAlignment="1">
      <alignment horizontal="center" vertical="center" wrapText="1"/>
    </xf>
    <xf numFmtId="0" fontId="49" fillId="18" borderId="45" xfId="4" applyFont="1" applyFill="1" applyBorder="1" applyAlignment="1">
      <alignment horizontal="center" vertical="center" wrapText="1"/>
    </xf>
    <xf numFmtId="0" fontId="12" fillId="0" borderId="8"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1" xfId="2" applyFont="1" applyBorder="1" applyAlignment="1">
      <alignment horizontal="center" vertical="center" wrapText="1"/>
    </xf>
    <xf numFmtId="0" fontId="12" fillId="0" borderId="8" xfId="2" applyFont="1" applyBorder="1" applyAlignment="1" applyProtection="1">
      <alignment horizontal="center" vertical="center"/>
      <protection locked="0"/>
    </xf>
    <xf numFmtId="0" fontId="12" fillId="0" borderId="10" xfId="2" applyFont="1" applyBorder="1" applyAlignment="1" applyProtection="1">
      <alignment horizontal="center" vertical="center"/>
      <protection locked="0"/>
    </xf>
    <xf numFmtId="0" fontId="12" fillId="0" borderId="19" xfId="2" applyFont="1" applyBorder="1" applyAlignment="1" applyProtection="1">
      <alignment horizontal="center" vertical="center"/>
      <protection locked="0"/>
    </xf>
    <xf numFmtId="0" fontId="12" fillId="0" borderId="8" xfId="2" applyFont="1" applyBorder="1" applyAlignment="1">
      <alignment horizontal="center" vertical="center"/>
    </xf>
    <xf numFmtId="0" fontId="12" fillId="0" borderId="10" xfId="2" applyFont="1" applyBorder="1" applyAlignment="1">
      <alignment horizontal="center" vertical="center"/>
    </xf>
    <xf numFmtId="0" fontId="12" fillId="0" borderId="19" xfId="2" applyFont="1" applyBorder="1" applyAlignment="1">
      <alignment horizontal="center" vertical="center"/>
    </xf>
    <xf numFmtId="0" fontId="12" fillId="0" borderId="8" xfId="2" applyFont="1" applyBorder="1" applyAlignment="1">
      <alignment horizontal="center" vertical="center" wrapText="1"/>
    </xf>
    <xf numFmtId="0" fontId="12" fillId="0" borderId="10" xfId="2" applyFont="1" applyBorder="1" applyAlignment="1">
      <alignment horizontal="center" vertical="center" wrapText="1"/>
    </xf>
    <xf numFmtId="0" fontId="12" fillId="0" borderId="19" xfId="2" applyFont="1" applyBorder="1" applyAlignment="1">
      <alignment horizontal="center" vertical="center" wrapText="1"/>
    </xf>
    <xf numFmtId="0" fontId="46" fillId="0" borderId="8" xfId="2" applyFont="1" applyBorder="1" applyAlignment="1">
      <alignment horizontal="justify" vertical="center" wrapText="1"/>
    </xf>
    <xf numFmtId="0" fontId="46" fillId="0" borderId="10" xfId="2" applyFont="1" applyBorder="1" applyAlignment="1">
      <alignment horizontal="justify" vertical="center" wrapText="1"/>
    </xf>
    <xf numFmtId="0" fontId="46" fillId="0" borderId="19" xfId="2" applyFont="1" applyBorder="1" applyAlignment="1">
      <alignment horizontal="justify" vertical="center" wrapText="1"/>
    </xf>
    <xf numFmtId="0" fontId="5" fillId="3" borderId="8" xfId="2" applyFont="1" applyFill="1" applyBorder="1" applyAlignment="1">
      <alignment horizontal="center" vertical="center" wrapText="1"/>
    </xf>
    <xf numFmtId="0" fontId="5" fillId="3" borderId="10" xfId="2" applyFont="1" applyFill="1" applyBorder="1" applyAlignment="1">
      <alignment horizontal="center" vertical="center" wrapText="1"/>
    </xf>
    <xf numFmtId="0" fontId="5" fillId="3" borderId="19" xfId="2" applyFont="1" applyFill="1" applyBorder="1" applyAlignment="1">
      <alignment horizontal="center" vertical="center" wrapText="1"/>
    </xf>
    <xf numFmtId="14" fontId="6" fillId="0" borderId="8" xfId="2" applyNumberFormat="1" applyFont="1" applyBorder="1" applyAlignment="1" applyProtection="1">
      <alignment horizontal="center" vertical="center" wrapText="1"/>
      <protection locked="0"/>
    </xf>
    <xf numFmtId="14" fontId="6" fillId="0" borderId="19" xfId="2" applyNumberFormat="1" applyFont="1" applyBorder="1" applyAlignment="1" applyProtection="1">
      <alignment horizontal="center" vertical="center" wrapText="1"/>
      <protection locked="0"/>
    </xf>
    <xf numFmtId="0" fontId="40" fillId="17" borderId="67" xfId="0" applyFont="1" applyFill="1" applyBorder="1" applyAlignment="1">
      <alignment horizontal="center" vertical="center" wrapText="1"/>
    </xf>
    <xf numFmtId="0" fontId="40" fillId="17" borderId="68" xfId="0" applyFont="1" applyFill="1" applyBorder="1" applyAlignment="1">
      <alignment horizontal="center" vertical="center" wrapText="1"/>
    </xf>
    <xf numFmtId="0" fontId="38" fillId="0" borderId="5" xfId="0" applyFont="1" applyBorder="1" applyAlignment="1">
      <alignment horizontal="center" vertical="center" wrapText="1"/>
    </xf>
    <xf numFmtId="0" fontId="38" fillId="0" borderId="7" xfId="0" applyFont="1" applyBorder="1" applyAlignment="1">
      <alignment horizontal="center" vertical="center" wrapText="1"/>
    </xf>
    <xf numFmtId="0" fontId="38" fillId="0" borderId="4" xfId="0" applyFont="1" applyBorder="1" applyAlignment="1">
      <alignment horizontal="center" vertical="center" wrapText="1"/>
    </xf>
    <xf numFmtId="0" fontId="24" fillId="0" borderId="1" xfId="0" applyFont="1" applyBorder="1" applyAlignment="1">
      <alignment horizontal="center" wrapText="1"/>
    </xf>
    <xf numFmtId="0" fontId="24" fillId="0" borderId="9" xfId="0" applyFont="1" applyBorder="1" applyAlignment="1">
      <alignment horizontal="center" wrapText="1"/>
    </xf>
    <xf numFmtId="0" fontId="22" fillId="0" borderId="0" xfId="0" applyFont="1" applyAlignment="1">
      <alignment horizontal="center" wrapText="1"/>
    </xf>
    <xf numFmtId="0" fontId="38" fillId="16" borderId="5" xfId="0" applyFont="1" applyFill="1" applyBorder="1" applyAlignment="1">
      <alignment horizontal="center" vertical="center" wrapText="1"/>
    </xf>
    <xf numFmtId="0" fontId="38" fillId="16" borderId="7" xfId="0" applyFont="1" applyFill="1" applyBorder="1" applyAlignment="1">
      <alignment horizontal="center" vertical="center" wrapText="1"/>
    </xf>
    <xf numFmtId="0" fontId="38" fillId="16" borderId="4" xfId="0" applyFont="1" applyFill="1" applyBorder="1" applyAlignment="1">
      <alignment horizontal="center" vertical="center" wrapText="1"/>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6" xfId="0" applyFont="1" applyBorder="1" applyAlignment="1">
      <alignment horizontal="center" vertical="center" wrapText="1"/>
    </xf>
    <xf numFmtId="0" fontId="20" fillId="0" borderId="25" xfId="0" applyFont="1" applyBorder="1" applyAlignment="1">
      <alignment horizontal="center" vertical="center" wrapText="1"/>
    </xf>
    <xf numFmtId="0" fontId="3" fillId="2" borderId="1" xfId="2" applyFont="1" applyFill="1" applyBorder="1" applyAlignment="1">
      <alignment horizontal="center"/>
    </xf>
    <xf numFmtId="0" fontId="7" fillId="0" borderId="1" xfId="2" applyFont="1" applyBorder="1" applyAlignment="1">
      <alignment horizontal="center" vertical="center"/>
    </xf>
    <xf numFmtId="0" fontId="6" fillId="4" borderId="1" xfId="2" applyFont="1" applyFill="1" applyBorder="1" applyAlignment="1">
      <alignment horizontal="left" vertical="center" wrapText="1"/>
    </xf>
    <xf numFmtId="0" fontId="6" fillId="4" borderId="4" xfId="2" applyFont="1" applyFill="1" applyBorder="1" applyAlignment="1">
      <alignment horizontal="left"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8" xfId="0" applyFont="1" applyBorder="1" applyAlignment="1">
      <alignment horizontal="center" vertical="center" wrapText="1"/>
    </xf>
    <xf numFmtId="0" fontId="13" fillId="0" borderId="19" xfId="0" applyFont="1" applyBorder="1" applyAlignment="1">
      <alignment horizontal="center" vertical="center" wrapText="1"/>
    </xf>
    <xf numFmtId="0" fontId="6" fillId="4" borderId="8" xfId="2" applyFont="1" applyFill="1" applyBorder="1" applyAlignment="1">
      <alignment horizontal="left" vertical="center" wrapText="1"/>
    </xf>
    <xf numFmtId="0" fontId="6" fillId="4" borderId="10" xfId="2" applyFont="1" applyFill="1" applyBorder="1" applyAlignment="1">
      <alignment horizontal="left" vertical="center" wrapText="1"/>
    </xf>
    <xf numFmtId="0" fontId="6" fillId="4" borderId="19" xfId="2" applyFont="1" applyFill="1" applyBorder="1" applyAlignment="1">
      <alignment horizontal="left" vertical="center"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2" fillId="2" borderId="1" xfId="2" applyFill="1" applyBorder="1" applyAlignment="1">
      <alignment horizontal="center"/>
    </xf>
    <xf numFmtId="0" fontId="13" fillId="0" borderId="1" xfId="2" applyFont="1" applyBorder="1" applyAlignment="1">
      <alignment horizontal="center" vertical="center" wrapText="1"/>
    </xf>
    <xf numFmtId="0" fontId="13" fillId="0" borderId="61" xfId="2" applyFont="1" applyBorder="1" applyAlignment="1">
      <alignment horizontal="center" vertical="center" textRotation="90" wrapText="1"/>
    </xf>
    <xf numFmtId="0" fontId="13" fillId="0" borderId="62" xfId="2" applyFont="1" applyBorder="1" applyAlignment="1">
      <alignment horizontal="center" vertical="center" textRotation="90"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0" borderId="1" xfId="2" applyFont="1" applyBorder="1" applyAlignment="1">
      <alignment horizontal="center" vertical="center"/>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0" fontId="7" fillId="0" borderId="5" xfId="2" applyFont="1" applyBorder="1" applyAlignment="1">
      <alignment horizontal="center" vertical="center"/>
    </xf>
    <xf numFmtId="0" fontId="7" fillId="0" borderId="4" xfId="2" applyFont="1" applyBorder="1" applyAlignment="1">
      <alignment horizontal="center" vertic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0" fontId="5" fillId="0" borderId="28" xfId="2" applyFont="1" applyBorder="1" applyAlignment="1">
      <alignment horizontal="center"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9" fontId="35" fillId="0" borderId="1" xfId="2" applyNumberFormat="1" applyFont="1" applyBorder="1" applyAlignment="1">
      <alignment horizontal="center" vertical="center" wrapText="1"/>
    </xf>
    <xf numFmtId="9" fontId="35" fillId="0" borderId="64" xfId="2" applyNumberFormat="1" applyFont="1" applyBorder="1" applyAlignment="1">
      <alignment horizontal="center" vertical="center" wrapText="1"/>
    </xf>
    <xf numFmtId="9" fontId="35" fillId="0" borderId="65" xfId="2" applyNumberFormat="1" applyFont="1" applyBorder="1" applyAlignment="1">
      <alignment horizontal="center" vertical="center" wrapText="1"/>
    </xf>
    <xf numFmtId="9" fontId="35" fillId="0" borderId="11" xfId="2" applyNumberFormat="1" applyFont="1" applyBorder="1" applyAlignment="1">
      <alignment horizontal="center" vertical="center" wrapText="1"/>
    </xf>
    <xf numFmtId="0" fontId="32" fillId="0" borderId="64" xfId="2" applyFont="1" applyBorder="1" applyAlignment="1">
      <alignment horizontal="center" vertical="center" wrapText="1"/>
    </xf>
    <xf numFmtId="0" fontId="32" fillId="0" borderId="42" xfId="2" applyFont="1" applyBorder="1" applyAlignment="1">
      <alignment horizontal="center" vertical="center" wrapText="1"/>
    </xf>
    <xf numFmtId="0" fontId="32" fillId="0" borderId="20" xfId="2" applyFont="1" applyBorder="1" applyAlignment="1">
      <alignment horizontal="center" vertical="center" wrapText="1"/>
    </xf>
    <xf numFmtId="0" fontId="32" fillId="0" borderId="11" xfId="2" applyFont="1" applyBorder="1" applyAlignment="1">
      <alignment horizontal="center" vertical="center" wrapText="1"/>
    </xf>
    <xf numFmtId="0" fontId="32" fillId="0" borderId="9" xfId="2" applyFont="1" applyBorder="1" applyAlignment="1">
      <alignment horizontal="center" vertical="center" wrapText="1"/>
    </xf>
    <xf numFmtId="0" fontId="32" fillId="0" borderId="60" xfId="2" applyFont="1" applyBorder="1" applyAlignment="1">
      <alignment horizontal="center" vertical="center" wrapText="1"/>
    </xf>
    <xf numFmtId="0" fontId="6" fillId="0" borderId="3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justify" vertical="center" wrapText="1"/>
    </xf>
    <xf numFmtId="0" fontId="6" fillId="0" borderId="1" xfId="2" applyFont="1" applyBorder="1" applyAlignment="1">
      <alignment horizontal="justify" vertical="center" wrapText="1"/>
    </xf>
    <xf numFmtId="0" fontId="6" fillId="0" borderId="28" xfId="2" applyFont="1" applyBorder="1" applyAlignment="1">
      <alignment horizontal="justify" vertical="center" wrapText="1"/>
    </xf>
    <xf numFmtId="0" fontId="6" fillId="0" borderId="6"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36" xfId="0" applyNumberFormat="1" applyFont="1" applyBorder="1" applyAlignment="1">
      <alignment horizontal="center" vertical="center" wrapText="1"/>
    </xf>
    <xf numFmtId="9" fontId="22" fillId="0" borderId="8" xfId="0" applyNumberFormat="1" applyFont="1" applyBorder="1" applyAlignment="1">
      <alignment horizontal="center" vertical="center" wrapText="1"/>
    </xf>
    <xf numFmtId="9" fontId="22" fillId="0" borderId="37" xfId="0" applyNumberFormat="1" applyFont="1" applyBorder="1" applyAlignment="1">
      <alignment horizontal="center" vertical="center" wrapText="1"/>
    </xf>
    <xf numFmtId="0" fontId="6" fillId="0" borderId="24" xfId="2" applyFont="1" applyBorder="1" applyAlignment="1">
      <alignment horizontal="center" vertical="center" wrapText="1"/>
    </xf>
    <xf numFmtId="0" fontId="6" fillId="0" borderId="70" xfId="2" applyFont="1" applyBorder="1" applyAlignment="1">
      <alignment horizontal="center" vertical="center" wrapText="1"/>
    </xf>
    <xf numFmtId="0" fontId="6" fillId="0" borderId="4" xfId="2" applyFont="1" applyBorder="1" applyAlignment="1">
      <alignment horizontal="justify" vertical="center" wrapText="1"/>
    </xf>
    <xf numFmtId="0" fontId="6" fillId="0" borderId="5" xfId="2" applyFont="1" applyBorder="1" applyAlignment="1">
      <alignment horizontal="justify"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0" fontId="5" fillId="0" borderId="19" xfId="2" applyFont="1" applyBorder="1" applyAlignment="1">
      <alignment horizontal="center" vertical="center" wrapText="1"/>
    </xf>
    <xf numFmtId="0" fontId="6" fillId="0" borderId="4" xfId="2" applyFont="1" applyBorder="1" applyAlignment="1">
      <alignment horizontal="left" vertical="center" wrapText="1"/>
    </xf>
    <xf numFmtId="9" fontId="22" fillId="0" borderId="4" xfId="0" applyNumberFormat="1" applyFont="1" applyBorder="1" applyAlignment="1">
      <alignment horizontal="center" vertical="center" wrapText="1"/>
    </xf>
    <xf numFmtId="9" fontId="22" fillId="0" borderId="11" xfId="0" applyNumberFormat="1" applyFont="1" applyBorder="1" applyAlignment="1">
      <alignment horizontal="center" vertical="center" wrapText="1"/>
    </xf>
    <xf numFmtId="9" fontId="24" fillId="0" borderId="25" xfId="0" applyNumberFormat="1" applyFont="1" applyBorder="1" applyAlignment="1">
      <alignment horizontal="center" vertical="center" wrapText="1"/>
    </xf>
    <xf numFmtId="9" fontId="24" fillId="0" borderId="26" xfId="0" applyNumberFormat="1" applyFont="1" applyBorder="1" applyAlignment="1">
      <alignment horizontal="center" vertical="center" wrapText="1"/>
    </xf>
    <xf numFmtId="9" fontId="24" fillId="0" borderId="29" xfId="0" applyNumberFormat="1" applyFont="1" applyBorder="1" applyAlignment="1">
      <alignment horizontal="center" vertical="center" wrapText="1"/>
    </xf>
    <xf numFmtId="9" fontId="24" fillId="0" borderId="4" xfId="0" applyNumberFormat="1" applyFont="1" applyBorder="1" applyAlignment="1">
      <alignment horizontal="center" vertical="center" wrapText="1"/>
    </xf>
    <xf numFmtId="9" fontId="24" fillId="0" borderId="1" xfId="0" applyNumberFormat="1" applyFont="1" applyBorder="1" applyAlignment="1">
      <alignment horizontal="center" vertical="center" wrapText="1"/>
    </xf>
    <xf numFmtId="9" fontId="24" fillId="0" borderId="5" xfId="0" applyNumberFormat="1" applyFont="1" applyBorder="1" applyAlignment="1">
      <alignment horizontal="center" vertical="center" wrapText="1"/>
    </xf>
    <xf numFmtId="0" fontId="5" fillId="3" borderId="1" xfId="2" applyFont="1" applyFill="1" applyBorder="1" applyAlignment="1">
      <alignment horizontal="center" vertical="center" wrapText="1"/>
    </xf>
    <xf numFmtId="9" fontId="24" fillId="0" borderId="6" xfId="0" applyNumberFormat="1" applyFont="1" applyBorder="1" applyAlignment="1">
      <alignment horizontal="center" vertical="center" wrapText="1"/>
    </xf>
    <xf numFmtId="9" fontId="24" fillId="0" borderId="28" xfId="0" applyNumberFormat="1" applyFont="1" applyBorder="1" applyAlignment="1">
      <alignment horizontal="center" vertical="center" wrapText="1"/>
    </xf>
    <xf numFmtId="9" fontId="22" fillId="0" borderId="7" xfId="0" applyNumberFormat="1" applyFont="1" applyBorder="1" applyAlignment="1">
      <alignment horizontal="center" vertical="center" wrapText="1"/>
    </xf>
    <xf numFmtId="9" fontId="22" fillId="0" borderId="64" xfId="0" applyNumberFormat="1" applyFont="1" applyBorder="1" applyAlignment="1">
      <alignment horizontal="center" vertical="center" wrapText="1"/>
    </xf>
    <xf numFmtId="9" fontId="35" fillId="0" borderId="20" xfId="2" applyNumberFormat="1" applyFont="1" applyBorder="1" applyAlignment="1">
      <alignment horizontal="center" vertical="center" wrapText="1"/>
    </xf>
    <xf numFmtId="9" fontId="35" fillId="0" borderId="66" xfId="2" applyNumberFormat="1" applyFont="1" applyBorder="1" applyAlignment="1">
      <alignment horizontal="center" vertical="center" wrapText="1"/>
    </xf>
    <xf numFmtId="9" fontId="35" fillId="0" borderId="60" xfId="2" applyNumberFormat="1" applyFont="1" applyBorder="1" applyAlignment="1">
      <alignment horizontal="center" vertical="center" wrapText="1"/>
    </xf>
    <xf numFmtId="0" fontId="5" fillId="0" borderId="20" xfId="2" applyFont="1" applyBorder="1" applyAlignment="1">
      <alignment horizontal="center" vertical="center" wrapText="1"/>
    </xf>
    <xf numFmtId="0" fontId="5" fillId="3" borderId="5" xfId="2" applyFont="1" applyFill="1" applyBorder="1" applyAlignment="1">
      <alignment horizontal="center" vertical="center" wrapText="1"/>
    </xf>
    <xf numFmtId="0" fontId="5" fillId="3" borderId="7" xfId="2" applyFont="1" applyFill="1" applyBorder="1" applyAlignment="1">
      <alignment horizontal="center" vertical="center" wrapText="1"/>
    </xf>
    <xf numFmtId="0" fontId="5" fillId="3" borderId="4" xfId="2" applyFont="1" applyFill="1" applyBorder="1" applyAlignment="1">
      <alignment horizontal="center" vertical="center" wrapText="1"/>
    </xf>
    <xf numFmtId="0" fontId="6" fillId="0" borderId="5" xfId="2" applyFont="1" applyBorder="1" applyAlignment="1">
      <alignment horizontal="left" vertical="center" wrapText="1"/>
    </xf>
    <xf numFmtId="9" fontId="22" fillId="0" borderId="69" xfId="0" applyNumberFormat="1" applyFont="1" applyBorder="1" applyAlignment="1">
      <alignment horizontal="center" vertical="center" wrapText="1"/>
    </xf>
    <xf numFmtId="9" fontId="22" fillId="0" borderId="72" xfId="0" applyNumberFormat="1" applyFont="1" applyBorder="1" applyAlignment="1">
      <alignment horizontal="center" vertical="center" wrapText="1"/>
    </xf>
    <xf numFmtId="9" fontId="24" fillId="0" borderId="39" xfId="0" applyNumberFormat="1" applyFont="1" applyBorder="1" applyAlignment="1">
      <alignment horizontal="center" vertical="center" wrapText="1"/>
    </xf>
    <xf numFmtId="9" fontId="24" fillId="0" borderId="33" xfId="0" applyNumberFormat="1" applyFont="1" applyBorder="1" applyAlignment="1">
      <alignment horizontal="center" vertical="center" wrapText="1"/>
    </xf>
    <xf numFmtId="0" fontId="44" fillId="4" borderId="0" xfId="2" applyFont="1" applyFill="1" applyAlignment="1">
      <alignment horizontal="center"/>
    </xf>
    <xf numFmtId="0" fontId="13" fillId="0" borderId="36" xfId="2" applyFont="1" applyBorder="1" applyAlignment="1">
      <alignment horizontal="center" vertical="center" wrapText="1"/>
    </xf>
    <xf numFmtId="0" fontId="13" fillId="0" borderId="31" xfId="2" applyFont="1" applyBorder="1" applyAlignment="1">
      <alignment horizontal="center" vertical="center" wrapText="1"/>
    </xf>
    <xf numFmtId="0" fontId="13" fillId="0" borderId="32" xfId="2" applyFont="1" applyBorder="1" applyAlignment="1">
      <alignment horizontal="center" vertical="center" wrapText="1"/>
    </xf>
    <xf numFmtId="0" fontId="13" fillId="0" borderId="61" xfId="2" applyFont="1" applyBorder="1" applyAlignment="1">
      <alignment horizontal="center" vertical="center" wrapText="1"/>
    </xf>
    <xf numFmtId="0" fontId="13" fillId="0" borderId="10" xfId="2" applyFont="1" applyBorder="1" applyAlignment="1">
      <alignment horizontal="center" vertical="center" wrapText="1"/>
    </xf>
    <xf numFmtId="0" fontId="13" fillId="0" borderId="19"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39" xfId="2" applyFont="1" applyBorder="1" applyAlignment="1">
      <alignment horizontal="center" vertical="center" textRotation="90" wrapText="1"/>
    </xf>
    <xf numFmtId="0" fontId="13" fillId="0" borderId="73"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13" fillId="0" borderId="8" xfId="2" applyFont="1" applyBorder="1" applyAlignment="1">
      <alignment horizontal="center" vertical="center" textRotation="90" wrapText="1"/>
    </xf>
    <xf numFmtId="0" fontId="13" fillId="2" borderId="18" xfId="2" applyFont="1" applyFill="1" applyBorder="1" applyAlignment="1">
      <alignment horizontal="center" vertical="center"/>
    </xf>
    <xf numFmtId="0" fontId="13" fillId="2" borderId="17" xfId="2" applyFont="1" applyFill="1" applyBorder="1" applyAlignment="1">
      <alignment horizontal="center" vertical="center"/>
    </xf>
    <xf numFmtId="0" fontId="13" fillId="2" borderId="16" xfId="2" applyFont="1" applyFill="1" applyBorder="1" applyAlignment="1">
      <alignment horizontal="center" vertical="center"/>
    </xf>
    <xf numFmtId="0" fontId="17" fillId="4" borderId="21" xfId="0" applyFont="1" applyFill="1" applyBorder="1" applyAlignment="1">
      <alignment horizontal="center" vertical="center"/>
    </xf>
    <xf numFmtId="0" fontId="17" fillId="4" borderId="22" xfId="0" applyFont="1" applyFill="1" applyBorder="1" applyAlignment="1">
      <alignment horizontal="center" vertical="center"/>
    </xf>
    <xf numFmtId="0" fontId="17"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14" fontId="3" fillId="2" borderId="1" xfId="2" applyNumberFormat="1" applyFont="1" applyFill="1" applyBorder="1" applyAlignment="1" applyProtection="1">
      <alignment horizontal="right"/>
      <protection locked="0"/>
    </xf>
    <xf numFmtId="0" fontId="14" fillId="0" borderId="1" xfId="0" applyFont="1" applyBorder="1" applyAlignment="1" applyProtection="1">
      <alignment horizontal="left" wrapText="1"/>
      <protection locked="0"/>
    </xf>
    <xf numFmtId="0" fontId="8" fillId="5" borderId="1" xfId="0" applyFont="1" applyFill="1" applyBorder="1" applyAlignment="1">
      <alignment horizontal="center" vertical="center"/>
    </xf>
    <xf numFmtId="0" fontId="14" fillId="0" borderId="1" xfId="0" applyFont="1" applyBorder="1" applyAlignment="1" applyProtection="1">
      <alignment horizontal="left" vertical="center" wrapText="1"/>
      <protection locked="0"/>
    </xf>
    <xf numFmtId="0" fontId="14" fillId="0" borderId="1" xfId="0" applyFont="1" applyBorder="1" applyAlignment="1" applyProtection="1">
      <alignment horizontal="center" wrapText="1"/>
      <protection locked="0"/>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123">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254000</xdr:colOff>
      <xdr:row>0</xdr:row>
      <xdr:rowOff>52918</xdr:rowOff>
    </xdr:from>
    <xdr:to>
      <xdr:col>1</xdr:col>
      <xdr:colOff>1354667</xdr:colOff>
      <xdr:row>2</xdr:row>
      <xdr:rowOff>285751</xdr:rowOff>
    </xdr:to>
    <xdr:pic>
      <xdr:nvPicPr>
        <xdr:cNvPr id="2" name="Imagen 1" descr="escudo negro">
          <a:extLst>
            <a:ext uri="{FF2B5EF4-FFF2-40B4-BE49-F238E27FC236}">
              <a16:creationId xmlns:a16="http://schemas.microsoft.com/office/drawing/2014/main" id="{26FFE079-0670-4987-A7CA-2C672D06BC64}"/>
            </a:ext>
          </a:extLst>
        </xdr:cNvPr>
        <xdr:cNvPicPr/>
      </xdr:nvPicPr>
      <xdr:blipFill>
        <a:blip xmlns:r="http://schemas.openxmlformats.org/officeDocument/2006/relationships" r:embed="rId1"/>
        <a:stretch/>
      </xdr:blipFill>
      <xdr:spPr>
        <a:xfrm>
          <a:off x="444500" y="52918"/>
          <a:ext cx="1100667" cy="92075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41459</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13</xdr:row>
      <xdr:rowOff>463960</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12</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29</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35</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47</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53</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59</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65</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71</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83</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89</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95</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101</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107</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119</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1228725</xdr:colOff>
      <xdr:row>18</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7649825" y="12001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24</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24</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24</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30</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30</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30</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34</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36</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36</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40</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42</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42</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48</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48</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48</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54</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54</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54</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60</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60</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60</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66</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66</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66</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70</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72</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72</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78</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78</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78</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84</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84</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84</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90</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90</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90</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96</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96</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96</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102</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102</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102</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106</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108</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108</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112</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114</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114</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118</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120</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120</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124</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126</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126</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127</xdr:row>
      <xdr:rowOff>0</xdr:rowOff>
    </xdr:from>
    <xdr:to>
      <xdr:col>4</xdr:col>
      <xdr:colOff>90438</xdr:colOff>
      <xdr:row>132</xdr:row>
      <xdr:rowOff>41458</xdr:rowOff>
    </xdr:to>
    <xdr:sp macro="" textlink="">
      <xdr:nvSpPr>
        <xdr:cNvPr id="2" name="Text Box 15">
          <a:extLst>
            <a:ext uri="{FF2B5EF4-FFF2-40B4-BE49-F238E27FC236}">
              <a16:creationId xmlns:a16="http://schemas.microsoft.com/office/drawing/2014/main" id="{DDC9161A-3AF4-446A-A2BA-ECF150A43AA8}"/>
            </a:ext>
          </a:extLst>
        </xdr:cNvPr>
        <xdr:cNvSpPr txBox="1">
          <a:spLocks noChangeArrowheads="1"/>
        </xdr:cNvSpPr>
      </xdr:nvSpPr>
      <xdr:spPr bwMode="auto">
        <a:xfrm>
          <a:off x="4743450" y="52539900"/>
          <a:ext cx="90438" cy="9463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3" name="Text Box 16">
          <a:extLst>
            <a:ext uri="{FF2B5EF4-FFF2-40B4-BE49-F238E27FC236}">
              <a16:creationId xmlns:a16="http://schemas.microsoft.com/office/drawing/2014/main" id="{55A08D92-8BBB-47E2-9FF2-1409A899A619}"/>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4" name="Text Box 17">
          <a:extLst>
            <a:ext uri="{FF2B5EF4-FFF2-40B4-BE49-F238E27FC236}">
              <a16:creationId xmlns:a16="http://schemas.microsoft.com/office/drawing/2014/main" id="{791CE3F0-98AE-4388-B867-50A0A80BDE3D}"/>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5" name="Text Box 18">
          <a:extLst>
            <a:ext uri="{FF2B5EF4-FFF2-40B4-BE49-F238E27FC236}">
              <a16:creationId xmlns:a16="http://schemas.microsoft.com/office/drawing/2014/main" id="{3E89A400-8DC8-4891-BD51-CB059FFA673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0</xdr:rowOff>
    </xdr:from>
    <xdr:to>
      <xdr:col>4</xdr:col>
      <xdr:colOff>95250</xdr:colOff>
      <xdr:row>12</xdr:row>
      <xdr:rowOff>171450</xdr:rowOff>
    </xdr:to>
    <xdr:sp macro="" textlink="">
      <xdr:nvSpPr>
        <xdr:cNvPr id="6" name="Text Box 19">
          <a:extLst>
            <a:ext uri="{FF2B5EF4-FFF2-40B4-BE49-F238E27FC236}">
              <a16:creationId xmlns:a16="http://schemas.microsoft.com/office/drawing/2014/main" id="{7AB6D175-B80F-45CC-B8B8-21AEBED0106C}"/>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12</xdr:row>
      <xdr:rowOff>504825</xdr:rowOff>
    </xdr:from>
    <xdr:to>
      <xdr:col>4</xdr:col>
      <xdr:colOff>95250</xdr:colOff>
      <xdr:row>14</xdr:row>
      <xdr:rowOff>89310</xdr:rowOff>
    </xdr:to>
    <xdr:sp macro="" textlink="">
      <xdr:nvSpPr>
        <xdr:cNvPr id="7" name="Text Box 15">
          <a:extLst>
            <a:ext uri="{FF2B5EF4-FFF2-40B4-BE49-F238E27FC236}">
              <a16:creationId xmlns:a16="http://schemas.microsoft.com/office/drawing/2014/main" id="{0851F71F-AF4D-4C13-B2FA-AE1A16342881}"/>
            </a:ext>
          </a:extLst>
        </xdr:cNvPr>
        <xdr:cNvSpPr txBox="1">
          <a:spLocks noChangeArrowheads="1"/>
        </xdr:cNvSpPr>
      </xdr:nvSpPr>
      <xdr:spPr bwMode="auto">
        <a:xfrm>
          <a:off x="4743450" y="10191750"/>
          <a:ext cx="95250" cy="46078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127</xdr:row>
      <xdr:rowOff>0</xdr:rowOff>
    </xdr:from>
    <xdr:ext cx="95250" cy="213632"/>
    <xdr:sp macro="" textlink="">
      <xdr:nvSpPr>
        <xdr:cNvPr id="8" name="Text Box 15">
          <a:extLst>
            <a:ext uri="{FF2B5EF4-FFF2-40B4-BE49-F238E27FC236}">
              <a16:creationId xmlns:a16="http://schemas.microsoft.com/office/drawing/2014/main" id="{0463A448-C2AC-440F-ADF9-497E2B77A0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 name="Text Box 15">
          <a:extLst>
            <a:ext uri="{FF2B5EF4-FFF2-40B4-BE49-F238E27FC236}">
              <a16:creationId xmlns:a16="http://schemas.microsoft.com/office/drawing/2014/main" id="{AAFE73DD-4EDD-4504-974A-09D76E62D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 name="Text Box 15">
          <a:extLst>
            <a:ext uri="{FF2B5EF4-FFF2-40B4-BE49-F238E27FC236}">
              <a16:creationId xmlns:a16="http://schemas.microsoft.com/office/drawing/2014/main" id="{114F2D80-A980-434F-A6F5-7FE7AE9B97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 name="Text Box 15">
          <a:extLst>
            <a:ext uri="{FF2B5EF4-FFF2-40B4-BE49-F238E27FC236}">
              <a16:creationId xmlns:a16="http://schemas.microsoft.com/office/drawing/2014/main" id="{4C136D3D-D01C-4137-8285-712E07B883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 name="Text Box 15">
          <a:extLst>
            <a:ext uri="{FF2B5EF4-FFF2-40B4-BE49-F238E27FC236}">
              <a16:creationId xmlns:a16="http://schemas.microsoft.com/office/drawing/2014/main" id="{CFDA76B2-5C9F-442B-A229-5C5771935C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 name="Text Box 15">
          <a:extLst>
            <a:ext uri="{FF2B5EF4-FFF2-40B4-BE49-F238E27FC236}">
              <a16:creationId xmlns:a16="http://schemas.microsoft.com/office/drawing/2014/main" id="{035B8D14-AB3B-4440-9639-C878AE09E0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 name="Text Box 15">
          <a:extLst>
            <a:ext uri="{FF2B5EF4-FFF2-40B4-BE49-F238E27FC236}">
              <a16:creationId xmlns:a16="http://schemas.microsoft.com/office/drawing/2014/main" id="{F1C7FA9B-F443-429B-A20F-AEB211BAE49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 name="Text Box 15">
          <a:extLst>
            <a:ext uri="{FF2B5EF4-FFF2-40B4-BE49-F238E27FC236}">
              <a16:creationId xmlns:a16="http://schemas.microsoft.com/office/drawing/2014/main" id="{2540CB19-798E-42E9-8337-F5448E088B9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 name="Text Box 15">
          <a:extLst>
            <a:ext uri="{FF2B5EF4-FFF2-40B4-BE49-F238E27FC236}">
              <a16:creationId xmlns:a16="http://schemas.microsoft.com/office/drawing/2014/main" id="{D9EC1288-F87C-4683-AA3E-48DF01F1BF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 name="Text Box 15">
          <a:extLst>
            <a:ext uri="{FF2B5EF4-FFF2-40B4-BE49-F238E27FC236}">
              <a16:creationId xmlns:a16="http://schemas.microsoft.com/office/drawing/2014/main" id="{9D91250E-46F3-4263-9EA0-4B1AEC6CFA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 name="Text Box 15">
          <a:extLst>
            <a:ext uri="{FF2B5EF4-FFF2-40B4-BE49-F238E27FC236}">
              <a16:creationId xmlns:a16="http://schemas.microsoft.com/office/drawing/2014/main" id="{8D06141E-D855-4524-AC0B-A9A95138D50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 name="Text Box 15">
          <a:extLst>
            <a:ext uri="{FF2B5EF4-FFF2-40B4-BE49-F238E27FC236}">
              <a16:creationId xmlns:a16="http://schemas.microsoft.com/office/drawing/2014/main" id="{42F5ACD3-80AE-464D-A621-E4BD51BF71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 name="Text Box 15">
          <a:extLst>
            <a:ext uri="{FF2B5EF4-FFF2-40B4-BE49-F238E27FC236}">
              <a16:creationId xmlns:a16="http://schemas.microsoft.com/office/drawing/2014/main" id="{FFA5A961-FEDF-4957-9B16-30E1416099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 name="Text Box 15">
          <a:extLst>
            <a:ext uri="{FF2B5EF4-FFF2-40B4-BE49-F238E27FC236}">
              <a16:creationId xmlns:a16="http://schemas.microsoft.com/office/drawing/2014/main" id="{95A9FDD3-9E6A-404B-8678-D71B10C2D5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2" name="Text Box 16">
          <a:extLst>
            <a:ext uri="{FF2B5EF4-FFF2-40B4-BE49-F238E27FC236}">
              <a16:creationId xmlns:a16="http://schemas.microsoft.com/office/drawing/2014/main" id="{CF64D70D-CAB8-4AF3-8A83-6D3891C90D7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3" name="Text Box 17">
          <a:extLst>
            <a:ext uri="{FF2B5EF4-FFF2-40B4-BE49-F238E27FC236}">
              <a16:creationId xmlns:a16="http://schemas.microsoft.com/office/drawing/2014/main" id="{39C13B31-7CA2-4835-8B2D-3FEDFF8126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4" name="Text Box 18">
          <a:extLst>
            <a:ext uri="{FF2B5EF4-FFF2-40B4-BE49-F238E27FC236}">
              <a16:creationId xmlns:a16="http://schemas.microsoft.com/office/drawing/2014/main" id="{903E0EDB-35C7-4191-9AEE-E9CFBA50607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5" name="Text Box 19">
          <a:extLst>
            <a:ext uri="{FF2B5EF4-FFF2-40B4-BE49-F238E27FC236}">
              <a16:creationId xmlns:a16="http://schemas.microsoft.com/office/drawing/2014/main" id="{8B384244-85B5-4F76-B18F-38033151A9F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26" name="Text Box 15">
          <a:extLst>
            <a:ext uri="{FF2B5EF4-FFF2-40B4-BE49-F238E27FC236}">
              <a16:creationId xmlns:a16="http://schemas.microsoft.com/office/drawing/2014/main" id="{255373E3-8686-409F-B6CC-5DA27E71F77A}"/>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7" name="Text Box 16">
          <a:extLst>
            <a:ext uri="{FF2B5EF4-FFF2-40B4-BE49-F238E27FC236}">
              <a16:creationId xmlns:a16="http://schemas.microsoft.com/office/drawing/2014/main" id="{124038C0-7F24-4DE7-8CFB-D3D8AE123FC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8" name="Text Box 17">
          <a:extLst>
            <a:ext uri="{FF2B5EF4-FFF2-40B4-BE49-F238E27FC236}">
              <a16:creationId xmlns:a16="http://schemas.microsoft.com/office/drawing/2014/main" id="{027F0FB2-1ED9-4254-B0DB-4D6DA637D32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29" name="Text Box 18">
          <a:extLst>
            <a:ext uri="{FF2B5EF4-FFF2-40B4-BE49-F238E27FC236}">
              <a16:creationId xmlns:a16="http://schemas.microsoft.com/office/drawing/2014/main" id="{795402CC-D01A-4FF4-A6CA-DCE0400DE21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30" name="Text Box 19">
          <a:extLst>
            <a:ext uri="{FF2B5EF4-FFF2-40B4-BE49-F238E27FC236}">
              <a16:creationId xmlns:a16="http://schemas.microsoft.com/office/drawing/2014/main" id="{84E4837D-71B4-49FA-8FDC-2F86B5B160D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 name="Text Box 15">
          <a:extLst>
            <a:ext uri="{FF2B5EF4-FFF2-40B4-BE49-F238E27FC236}">
              <a16:creationId xmlns:a16="http://schemas.microsoft.com/office/drawing/2014/main" id="{97DB649B-72B6-41F4-AD81-5A60C4D63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2" name="Text Box 16">
          <a:extLst>
            <a:ext uri="{FF2B5EF4-FFF2-40B4-BE49-F238E27FC236}">
              <a16:creationId xmlns:a16="http://schemas.microsoft.com/office/drawing/2014/main" id="{D1F83E3E-8A60-4BD4-A84E-859E5CE202A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3" name="Text Box 17">
          <a:extLst>
            <a:ext uri="{FF2B5EF4-FFF2-40B4-BE49-F238E27FC236}">
              <a16:creationId xmlns:a16="http://schemas.microsoft.com/office/drawing/2014/main" id="{8E03A739-8A05-43A7-A8BD-70C5E1C32D9E}"/>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4" name="Text Box 18">
          <a:extLst>
            <a:ext uri="{FF2B5EF4-FFF2-40B4-BE49-F238E27FC236}">
              <a16:creationId xmlns:a16="http://schemas.microsoft.com/office/drawing/2014/main" id="{2A2509E0-429F-4E2A-85B3-745BAFBB2B29}"/>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35" name="Text Box 19">
          <a:extLst>
            <a:ext uri="{FF2B5EF4-FFF2-40B4-BE49-F238E27FC236}">
              <a16:creationId xmlns:a16="http://schemas.microsoft.com/office/drawing/2014/main" id="{04FA4955-D5B1-4E1E-A4CA-8E98A141D0E0}"/>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442269"/>
    <xdr:sp macro="" textlink="">
      <xdr:nvSpPr>
        <xdr:cNvPr id="36" name="Text Box 15">
          <a:extLst>
            <a:ext uri="{FF2B5EF4-FFF2-40B4-BE49-F238E27FC236}">
              <a16:creationId xmlns:a16="http://schemas.microsoft.com/office/drawing/2014/main" id="{F6910A1D-5846-4E22-9F81-1F8756457C96}"/>
            </a:ext>
          </a:extLst>
        </xdr:cNvPr>
        <xdr:cNvSpPr txBox="1">
          <a:spLocks noChangeArrowheads="1"/>
        </xdr:cNvSpPr>
      </xdr:nvSpPr>
      <xdr:spPr bwMode="auto">
        <a:xfrm>
          <a:off x="14363700" y="10191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 name="Text Box 15">
          <a:extLst>
            <a:ext uri="{FF2B5EF4-FFF2-40B4-BE49-F238E27FC236}">
              <a16:creationId xmlns:a16="http://schemas.microsoft.com/office/drawing/2014/main" id="{B094CE39-A5BE-4B33-97B8-78BAAB746DE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 name="Text Box 15">
          <a:extLst>
            <a:ext uri="{FF2B5EF4-FFF2-40B4-BE49-F238E27FC236}">
              <a16:creationId xmlns:a16="http://schemas.microsoft.com/office/drawing/2014/main" id="{90639CAB-9CA5-4DF4-B803-8EE300C481E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 name="Text Box 15">
          <a:extLst>
            <a:ext uri="{FF2B5EF4-FFF2-40B4-BE49-F238E27FC236}">
              <a16:creationId xmlns:a16="http://schemas.microsoft.com/office/drawing/2014/main" id="{439E7935-6D89-4C3B-AE55-95945907610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 name="Text Box 15">
          <a:extLst>
            <a:ext uri="{FF2B5EF4-FFF2-40B4-BE49-F238E27FC236}">
              <a16:creationId xmlns:a16="http://schemas.microsoft.com/office/drawing/2014/main" id="{BCFC5CCD-8162-4A04-9CC0-FA981512C29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 name="Text Box 15">
          <a:extLst>
            <a:ext uri="{FF2B5EF4-FFF2-40B4-BE49-F238E27FC236}">
              <a16:creationId xmlns:a16="http://schemas.microsoft.com/office/drawing/2014/main" id="{BDC36900-5F3A-4DB2-A457-607A6978B5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 name="Text Box 15">
          <a:extLst>
            <a:ext uri="{FF2B5EF4-FFF2-40B4-BE49-F238E27FC236}">
              <a16:creationId xmlns:a16="http://schemas.microsoft.com/office/drawing/2014/main" id="{92E2112B-130B-4799-89A6-57B41F4BBA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 name="Text Box 15">
          <a:extLst>
            <a:ext uri="{FF2B5EF4-FFF2-40B4-BE49-F238E27FC236}">
              <a16:creationId xmlns:a16="http://schemas.microsoft.com/office/drawing/2014/main" id="{1508E5DD-EEDE-4DED-9C1D-6C0762A0A3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 name="Text Box 15">
          <a:extLst>
            <a:ext uri="{FF2B5EF4-FFF2-40B4-BE49-F238E27FC236}">
              <a16:creationId xmlns:a16="http://schemas.microsoft.com/office/drawing/2014/main" id="{8D373BAE-C64C-45DB-8079-F79EC713F8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 name="Text Box 15">
          <a:extLst>
            <a:ext uri="{FF2B5EF4-FFF2-40B4-BE49-F238E27FC236}">
              <a16:creationId xmlns:a16="http://schemas.microsoft.com/office/drawing/2014/main" id="{CDBC51D1-36EB-4206-BB46-10A12262E8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 name="Text Box 15">
          <a:extLst>
            <a:ext uri="{FF2B5EF4-FFF2-40B4-BE49-F238E27FC236}">
              <a16:creationId xmlns:a16="http://schemas.microsoft.com/office/drawing/2014/main" id="{E79C3140-52D0-493E-8967-35CF795D87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 name="Text Box 15">
          <a:extLst>
            <a:ext uri="{FF2B5EF4-FFF2-40B4-BE49-F238E27FC236}">
              <a16:creationId xmlns:a16="http://schemas.microsoft.com/office/drawing/2014/main" id="{72250FE5-4F01-4C22-B8C8-6A63F44835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 name="Text Box 15">
          <a:extLst>
            <a:ext uri="{FF2B5EF4-FFF2-40B4-BE49-F238E27FC236}">
              <a16:creationId xmlns:a16="http://schemas.microsoft.com/office/drawing/2014/main" id="{A724615F-C737-4B15-9F65-B39F486161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 name="Text Box 15">
          <a:extLst>
            <a:ext uri="{FF2B5EF4-FFF2-40B4-BE49-F238E27FC236}">
              <a16:creationId xmlns:a16="http://schemas.microsoft.com/office/drawing/2014/main" id="{E26D3502-1AAC-40E7-ABA2-538520D58D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 name="Text Box 15">
          <a:extLst>
            <a:ext uri="{FF2B5EF4-FFF2-40B4-BE49-F238E27FC236}">
              <a16:creationId xmlns:a16="http://schemas.microsoft.com/office/drawing/2014/main" id="{24E69A54-097D-4633-8440-52B80B312C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1" name="Text Box 16">
          <a:extLst>
            <a:ext uri="{FF2B5EF4-FFF2-40B4-BE49-F238E27FC236}">
              <a16:creationId xmlns:a16="http://schemas.microsoft.com/office/drawing/2014/main" id="{376E7753-740D-48F7-A97D-C5C7E2BC1D2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2" name="Text Box 17">
          <a:extLst>
            <a:ext uri="{FF2B5EF4-FFF2-40B4-BE49-F238E27FC236}">
              <a16:creationId xmlns:a16="http://schemas.microsoft.com/office/drawing/2014/main" id="{3BD7D891-E51B-427D-872D-0B84D1C618B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3" name="Text Box 18">
          <a:extLst>
            <a:ext uri="{FF2B5EF4-FFF2-40B4-BE49-F238E27FC236}">
              <a16:creationId xmlns:a16="http://schemas.microsoft.com/office/drawing/2014/main" id="{B3686335-C358-4E51-9EF6-86200907DD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4" name="Text Box 19">
          <a:extLst>
            <a:ext uri="{FF2B5EF4-FFF2-40B4-BE49-F238E27FC236}">
              <a16:creationId xmlns:a16="http://schemas.microsoft.com/office/drawing/2014/main" id="{A2F95E67-DE04-4B3D-BE8C-8383D9C8EC6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 name="Text Box 15">
          <a:extLst>
            <a:ext uri="{FF2B5EF4-FFF2-40B4-BE49-F238E27FC236}">
              <a16:creationId xmlns:a16="http://schemas.microsoft.com/office/drawing/2014/main" id="{BAD4EAB8-6DD0-40C6-97A1-E8C28099214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6" name="Text Box 16">
          <a:extLst>
            <a:ext uri="{FF2B5EF4-FFF2-40B4-BE49-F238E27FC236}">
              <a16:creationId xmlns:a16="http://schemas.microsoft.com/office/drawing/2014/main" id="{BDB4F719-437A-45B6-A089-C804650BD5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7" name="Text Box 17">
          <a:extLst>
            <a:ext uri="{FF2B5EF4-FFF2-40B4-BE49-F238E27FC236}">
              <a16:creationId xmlns:a16="http://schemas.microsoft.com/office/drawing/2014/main" id="{FDA7657B-642B-41C7-B990-8A9A205F0E8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8" name="Text Box 18">
          <a:extLst>
            <a:ext uri="{FF2B5EF4-FFF2-40B4-BE49-F238E27FC236}">
              <a16:creationId xmlns:a16="http://schemas.microsoft.com/office/drawing/2014/main" id="{3E231E89-F57D-484F-91C7-493F8EB89A6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59" name="Text Box 19">
          <a:extLst>
            <a:ext uri="{FF2B5EF4-FFF2-40B4-BE49-F238E27FC236}">
              <a16:creationId xmlns:a16="http://schemas.microsoft.com/office/drawing/2014/main" id="{46FBD403-0417-4818-97BB-65BC71E4D7A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 name="Text Box 15">
          <a:extLst>
            <a:ext uri="{FF2B5EF4-FFF2-40B4-BE49-F238E27FC236}">
              <a16:creationId xmlns:a16="http://schemas.microsoft.com/office/drawing/2014/main" id="{50BB9EA0-672D-4277-B89A-61F528218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1" name="Text Box 16">
          <a:extLst>
            <a:ext uri="{FF2B5EF4-FFF2-40B4-BE49-F238E27FC236}">
              <a16:creationId xmlns:a16="http://schemas.microsoft.com/office/drawing/2014/main" id="{AFF2BDF4-77C5-4A83-9591-DCB0995CF170}"/>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2" name="Text Box 17">
          <a:extLst>
            <a:ext uri="{FF2B5EF4-FFF2-40B4-BE49-F238E27FC236}">
              <a16:creationId xmlns:a16="http://schemas.microsoft.com/office/drawing/2014/main" id="{AC5FBE28-2B79-4E04-A7C4-6814EFEA31E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3" name="Text Box 18">
          <a:extLst>
            <a:ext uri="{FF2B5EF4-FFF2-40B4-BE49-F238E27FC236}">
              <a16:creationId xmlns:a16="http://schemas.microsoft.com/office/drawing/2014/main" id="{B1FDC574-0C57-400A-969E-44BDDFD28E7C}"/>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xdr:row>
      <xdr:rowOff>0</xdr:rowOff>
    </xdr:from>
    <xdr:ext cx="95250" cy="171450"/>
    <xdr:sp macro="" textlink="">
      <xdr:nvSpPr>
        <xdr:cNvPr id="64" name="Text Box 19">
          <a:extLst>
            <a:ext uri="{FF2B5EF4-FFF2-40B4-BE49-F238E27FC236}">
              <a16:creationId xmlns:a16="http://schemas.microsoft.com/office/drawing/2014/main" id="{E21735AD-ADD9-4AE0-B857-8AD463BAA648}"/>
            </a:ext>
          </a:extLst>
        </xdr:cNvPr>
        <xdr:cNvSpPr txBox="1">
          <a:spLocks noChangeArrowheads="1"/>
        </xdr:cNvSpPr>
      </xdr:nvSpPr>
      <xdr:spPr bwMode="auto">
        <a:xfrm>
          <a:off x="30918150" y="3257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5" name="Text Box 15">
          <a:extLst>
            <a:ext uri="{FF2B5EF4-FFF2-40B4-BE49-F238E27FC236}">
              <a16:creationId xmlns:a16="http://schemas.microsoft.com/office/drawing/2014/main" id="{98E67ED9-6346-4DB6-812D-2622AA615B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6" name="Text Box 15">
          <a:extLst>
            <a:ext uri="{FF2B5EF4-FFF2-40B4-BE49-F238E27FC236}">
              <a16:creationId xmlns:a16="http://schemas.microsoft.com/office/drawing/2014/main" id="{BD27C334-DBA0-4F6C-93A3-340FC536802E}"/>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7" name="Text Box 15">
          <a:extLst>
            <a:ext uri="{FF2B5EF4-FFF2-40B4-BE49-F238E27FC236}">
              <a16:creationId xmlns:a16="http://schemas.microsoft.com/office/drawing/2014/main" id="{26D4510E-4DE1-4BE7-B363-56CFF6CE8DF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8" name="Text Box 15">
          <a:extLst>
            <a:ext uri="{FF2B5EF4-FFF2-40B4-BE49-F238E27FC236}">
              <a16:creationId xmlns:a16="http://schemas.microsoft.com/office/drawing/2014/main" id="{81C00C36-8297-4308-B5AC-72BDA2E16ED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69" name="Text Box 15">
          <a:extLst>
            <a:ext uri="{FF2B5EF4-FFF2-40B4-BE49-F238E27FC236}">
              <a16:creationId xmlns:a16="http://schemas.microsoft.com/office/drawing/2014/main" id="{21D2C857-970D-4A97-91AE-A9142EA89F7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0" name="Text Box 15">
          <a:extLst>
            <a:ext uri="{FF2B5EF4-FFF2-40B4-BE49-F238E27FC236}">
              <a16:creationId xmlns:a16="http://schemas.microsoft.com/office/drawing/2014/main" id="{AE151AE6-06B9-4623-B897-DCD9A828717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1" name="Text Box 15">
          <a:extLst>
            <a:ext uri="{FF2B5EF4-FFF2-40B4-BE49-F238E27FC236}">
              <a16:creationId xmlns:a16="http://schemas.microsoft.com/office/drawing/2014/main" id="{CD9A988F-8955-4649-9C3A-DD4AFD38316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2" name="Text Box 15">
          <a:extLst>
            <a:ext uri="{FF2B5EF4-FFF2-40B4-BE49-F238E27FC236}">
              <a16:creationId xmlns:a16="http://schemas.microsoft.com/office/drawing/2014/main" id="{D9FE3F0D-E1B6-415D-B79A-55FC139A09AC}"/>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3" name="Text Box 15">
          <a:extLst>
            <a:ext uri="{FF2B5EF4-FFF2-40B4-BE49-F238E27FC236}">
              <a16:creationId xmlns:a16="http://schemas.microsoft.com/office/drawing/2014/main" id="{3FB26C19-4D82-47BF-A251-19CC3E98E18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4" name="Text Box 15">
          <a:extLst>
            <a:ext uri="{FF2B5EF4-FFF2-40B4-BE49-F238E27FC236}">
              <a16:creationId xmlns:a16="http://schemas.microsoft.com/office/drawing/2014/main" id="{1EBFAA6A-47DF-490A-9CA4-654974D0D547}"/>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5" name="Text Box 15">
          <a:extLst>
            <a:ext uri="{FF2B5EF4-FFF2-40B4-BE49-F238E27FC236}">
              <a16:creationId xmlns:a16="http://schemas.microsoft.com/office/drawing/2014/main" id="{37AA66EF-D489-42BF-9AC1-33042EE84DA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6" name="Text Box 15">
          <a:extLst>
            <a:ext uri="{FF2B5EF4-FFF2-40B4-BE49-F238E27FC236}">
              <a16:creationId xmlns:a16="http://schemas.microsoft.com/office/drawing/2014/main" id="{8E680564-3348-431F-8ED9-1466E8BFD6E2}"/>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7" name="Text Box 15">
          <a:extLst>
            <a:ext uri="{FF2B5EF4-FFF2-40B4-BE49-F238E27FC236}">
              <a16:creationId xmlns:a16="http://schemas.microsoft.com/office/drawing/2014/main" id="{55E50FD7-7A78-4948-BEA4-6694FC45AB6A}"/>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78" name="Text Box 15">
          <a:extLst>
            <a:ext uri="{FF2B5EF4-FFF2-40B4-BE49-F238E27FC236}">
              <a16:creationId xmlns:a16="http://schemas.microsoft.com/office/drawing/2014/main" id="{EE0799A2-EB88-4B2A-98E9-2C7CABF6D5A9}"/>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79" name="Text Box 16">
          <a:extLst>
            <a:ext uri="{FF2B5EF4-FFF2-40B4-BE49-F238E27FC236}">
              <a16:creationId xmlns:a16="http://schemas.microsoft.com/office/drawing/2014/main" id="{609C4E5D-432E-4308-8651-5F277ED9836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0" name="Text Box 17">
          <a:extLst>
            <a:ext uri="{FF2B5EF4-FFF2-40B4-BE49-F238E27FC236}">
              <a16:creationId xmlns:a16="http://schemas.microsoft.com/office/drawing/2014/main" id="{0AAE668B-8FD5-4DA1-8A3B-272A02F59EE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1" name="Text Box 18">
          <a:extLst>
            <a:ext uri="{FF2B5EF4-FFF2-40B4-BE49-F238E27FC236}">
              <a16:creationId xmlns:a16="http://schemas.microsoft.com/office/drawing/2014/main" id="{ED1C94BE-452C-4CC0-9C1B-FF1B3A66C72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2" name="Text Box 19">
          <a:extLst>
            <a:ext uri="{FF2B5EF4-FFF2-40B4-BE49-F238E27FC236}">
              <a16:creationId xmlns:a16="http://schemas.microsoft.com/office/drawing/2014/main" id="{35E4538B-D15F-43A4-B40C-30309A3E82E0}"/>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3" name="Text Box 15">
          <a:extLst>
            <a:ext uri="{FF2B5EF4-FFF2-40B4-BE49-F238E27FC236}">
              <a16:creationId xmlns:a16="http://schemas.microsoft.com/office/drawing/2014/main" id="{20B7BB34-7C07-4111-999F-A18BEBAAA3E8}"/>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4" name="Text Box 16">
          <a:extLst>
            <a:ext uri="{FF2B5EF4-FFF2-40B4-BE49-F238E27FC236}">
              <a16:creationId xmlns:a16="http://schemas.microsoft.com/office/drawing/2014/main" id="{5DA473D8-5115-480B-9903-6E51A1C4B34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5" name="Text Box 17">
          <a:extLst>
            <a:ext uri="{FF2B5EF4-FFF2-40B4-BE49-F238E27FC236}">
              <a16:creationId xmlns:a16="http://schemas.microsoft.com/office/drawing/2014/main" id="{809448D1-4D3D-4C52-A418-57FA07A4613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6" name="Text Box 18">
          <a:extLst>
            <a:ext uri="{FF2B5EF4-FFF2-40B4-BE49-F238E27FC236}">
              <a16:creationId xmlns:a16="http://schemas.microsoft.com/office/drawing/2014/main" id="{E01AE411-1955-4D98-8157-9CB0EAF9CDE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87" name="Text Box 19">
          <a:extLst>
            <a:ext uri="{FF2B5EF4-FFF2-40B4-BE49-F238E27FC236}">
              <a16:creationId xmlns:a16="http://schemas.microsoft.com/office/drawing/2014/main" id="{C5BC6EE6-185E-4742-8E21-1BDB08D0E17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88" name="Text Box 15">
          <a:extLst>
            <a:ext uri="{FF2B5EF4-FFF2-40B4-BE49-F238E27FC236}">
              <a16:creationId xmlns:a16="http://schemas.microsoft.com/office/drawing/2014/main" id="{C2C859DF-B219-4173-AC73-8CDC03D2DBDF}"/>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9" name="Text Box 15">
          <a:extLst>
            <a:ext uri="{FF2B5EF4-FFF2-40B4-BE49-F238E27FC236}">
              <a16:creationId xmlns:a16="http://schemas.microsoft.com/office/drawing/2014/main" id="{380F4A7E-B76E-4DD3-B63A-EFF905C3AE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0" name="Text Box 15">
          <a:extLst>
            <a:ext uri="{FF2B5EF4-FFF2-40B4-BE49-F238E27FC236}">
              <a16:creationId xmlns:a16="http://schemas.microsoft.com/office/drawing/2014/main" id="{F92B73E4-C984-4D51-A726-981A9DBFF7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1" name="Text Box 15">
          <a:extLst>
            <a:ext uri="{FF2B5EF4-FFF2-40B4-BE49-F238E27FC236}">
              <a16:creationId xmlns:a16="http://schemas.microsoft.com/office/drawing/2014/main" id="{F3EF9A19-858A-4D0C-B171-3D72EC0B15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92" name="Text Box 15">
          <a:extLst>
            <a:ext uri="{FF2B5EF4-FFF2-40B4-BE49-F238E27FC236}">
              <a16:creationId xmlns:a16="http://schemas.microsoft.com/office/drawing/2014/main" id="{BDF7A0A6-29A2-41C7-8C69-F5DEB1E8C8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3" name="Text Box 15">
          <a:extLst>
            <a:ext uri="{FF2B5EF4-FFF2-40B4-BE49-F238E27FC236}">
              <a16:creationId xmlns:a16="http://schemas.microsoft.com/office/drawing/2014/main" id="{BF653774-42A1-41C2-991F-0C3DFBF77FD3}"/>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94" name="Text Box 15">
          <a:extLst>
            <a:ext uri="{FF2B5EF4-FFF2-40B4-BE49-F238E27FC236}">
              <a16:creationId xmlns:a16="http://schemas.microsoft.com/office/drawing/2014/main" id="{C809FFC6-5CC2-45A5-8137-31DF102FAC14}"/>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5" name="Text Box 15">
          <a:extLst>
            <a:ext uri="{FF2B5EF4-FFF2-40B4-BE49-F238E27FC236}">
              <a16:creationId xmlns:a16="http://schemas.microsoft.com/office/drawing/2014/main" id="{09066077-89B9-4D73-9972-6A829E68C4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6" name="Text Box 15">
          <a:extLst>
            <a:ext uri="{FF2B5EF4-FFF2-40B4-BE49-F238E27FC236}">
              <a16:creationId xmlns:a16="http://schemas.microsoft.com/office/drawing/2014/main" id="{2A560EF0-B2CD-4E43-A1B2-0AEFAAE3B1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7" name="Text Box 15">
          <a:extLst>
            <a:ext uri="{FF2B5EF4-FFF2-40B4-BE49-F238E27FC236}">
              <a16:creationId xmlns:a16="http://schemas.microsoft.com/office/drawing/2014/main" id="{AC0AB7B3-3402-40F5-A34D-7485169E2E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8" name="Text Box 15">
          <a:extLst>
            <a:ext uri="{FF2B5EF4-FFF2-40B4-BE49-F238E27FC236}">
              <a16:creationId xmlns:a16="http://schemas.microsoft.com/office/drawing/2014/main" id="{83D6C010-295A-46AF-9F2C-2BBD44AB54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99" name="Text Box 15">
          <a:extLst>
            <a:ext uri="{FF2B5EF4-FFF2-40B4-BE49-F238E27FC236}">
              <a16:creationId xmlns:a16="http://schemas.microsoft.com/office/drawing/2014/main" id="{8E71C4BB-D8A4-46C2-A688-A42A6A922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0" name="Text Box 15">
          <a:extLst>
            <a:ext uri="{FF2B5EF4-FFF2-40B4-BE49-F238E27FC236}">
              <a16:creationId xmlns:a16="http://schemas.microsoft.com/office/drawing/2014/main" id="{120DB60C-82D7-41D9-A0A0-BAFC71E140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1" name="Text Box 15">
          <a:extLst>
            <a:ext uri="{FF2B5EF4-FFF2-40B4-BE49-F238E27FC236}">
              <a16:creationId xmlns:a16="http://schemas.microsoft.com/office/drawing/2014/main" id="{895B50AD-1660-4DB6-A13A-77D1F4424F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2" name="Text Box 15">
          <a:extLst>
            <a:ext uri="{FF2B5EF4-FFF2-40B4-BE49-F238E27FC236}">
              <a16:creationId xmlns:a16="http://schemas.microsoft.com/office/drawing/2014/main" id="{E159ED72-9D69-41AA-84A6-12C00BE0AB6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3" name="Text Box 15">
          <a:extLst>
            <a:ext uri="{FF2B5EF4-FFF2-40B4-BE49-F238E27FC236}">
              <a16:creationId xmlns:a16="http://schemas.microsoft.com/office/drawing/2014/main" id="{A7888A60-61F7-4E70-976F-BD5B406B06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4" name="Text Box 15">
          <a:extLst>
            <a:ext uri="{FF2B5EF4-FFF2-40B4-BE49-F238E27FC236}">
              <a16:creationId xmlns:a16="http://schemas.microsoft.com/office/drawing/2014/main" id="{2DC0EE31-1B0A-4B59-94B1-02221B7F11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5" name="Text Box 15">
          <a:extLst>
            <a:ext uri="{FF2B5EF4-FFF2-40B4-BE49-F238E27FC236}">
              <a16:creationId xmlns:a16="http://schemas.microsoft.com/office/drawing/2014/main" id="{9D1757AE-B24B-4C8E-BD46-D88EFDD202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6" name="Text Box 15">
          <a:extLst>
            <a:ext uri="{FF2B5EF4-FFF2-40B4-BE49-F238E27FC236}">
              <a16:creationId xmlns:a16="http://schemas.microsoft.com/office/drawing/2014/main" id="{99261494-C2DD-413F-A408-6B655A0558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7" name="Text Box 15">
          <a:extLst>
            <a:ext uri="{FF2B5EF4-FFF2-40B4-BE49-F238E27FC236}">
              <a16:creationId xmlns:a16="http://schemas.microsoft.com/office/drawing/2014/main" id="{460B3C67-AA0E-44ED-8846-DC5D59DB69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08" name="Text Box 15">
          <a:extLst>
            <a:ext uri="{FF2B5EF4-FFF2-40B4-BE49-F238E27FC236}">
              <a16:creationId xmlns:a16="http://schemas.microsoft.com/office/drawing/2014/main" id="{D2AF4C85-DA34-40C7-9F23-4D75578BE5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09" name="Text Box 15">
          <a:extLst>
            <a:ext uri="{FF2B5EF4-FFF2-40B4-BE49-F238E27FC236}">
              <a16:creationId xmlns:a16="http://schemas.microsoft.com/office/drawing/2014/main" id="{60E5DC58-62CA-403E-B90B-6F54A0739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0" name="Text Box 15">
          <a:extLst>
            <a:ext uri="{FF2B5EF4-FFF2-40B4-BE49-F238E27FC236}">
              <a16:creationId xmlns:a16="http://schemas.microsoft.com/office/drawing/2014/main" id="{DF47455E-6B79-4873-AEF2-F57AF334F68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1" name="Text Box 15">
          <a:extLst>
            <a:ext uri="{FF2B5EF4-FFF2-40B4-BE49-F238E27FC236}">
              <a16:creationId xmlns:a16="http://schemas.microsoft.com/office/drawing/2014/main" id="{D9397B0F-E930-4C41-BFA8-1DC97EAC37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2" name="Text Box 15">
          <a:extLst>
            <a:ext uri="{FF2B5EF4-FFF2-40B4-BE49-F238E27FC236}">
              <a16:creationId xmlns:a16="http://schemas.microsoft.com/office/drawing/2014/main" id="{4549D492-E977-47E8-9C9F-73E7CA0C9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3" name="Text Box 15">
          <a:extLst>
            <a:ext uri="{FF2B5EF4-FFF2-40B4-BE49-F238E27FC236}">
              <a16:creationId xmlns:a16="http://schemas.microsoft.com/office/drawing/2014/main" id="{F49BC3E2-8C9D-49B1-B79B-0F45DC0DE7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4" name="Text Box 15">
          <a:extLst>
            <a:ext uri="{FF2B5EF4-FFF2-40B4-BE49-F238E27FC236}">
              <a16:creationId xmlns:a16="http://schemas.microsoft.com/office/drawing/2014/main" id="{CFCF3383-62C6-4CD3-9150-94D387148B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5" name="Text Box 15">
          <a:extLst>
            <a:ext uri="{FF2B5EF4-FFF2-40B4-BE49-F238E27FC236}">
              <a16:creationId xmlns:a16="http://schemas.microsoft.com/office/drawing/2014/main" id="{4B221147-25C9-43C5-B4CE-6C21BC9A96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6" name="Text Box 15">
          <a:extLst>
            <a:ext uri="{FF2B5EF4-FFF2-40B4-BE49-F238E27FC236}">
              <a16:creationId xmlns:a16="http://schemas.microsoft.com/office/drawing/2014/main" id="{33418975-B425-4427-A747-082009E57B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7" name="Text Box 15">
          <a:extLst>
            <a:ext uri="{FF2B5EF4-FFF2-40B4-BE49-F238E27FC236}">
              <a16:creationId xmlns:a16="http://schemas.microsoft.com/office/drawing/2014/main" id="{77E9ED96-CBB9-4313-BDF0-D62CA66DB0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8" name="Text Box 15">
          <a:extLst>
            <a:ext uri="{FF2B5EF4-FFF2-40B4-BE49-F238E27FC236}">
              <a16:creationId xmlns:a16="http://schemas.microsoft.com/office/drawing/2014/main" id="{22671701-E57F-4332-82B1-578FCB9396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19" name="Text Box 15">
          <a:extLst>
            <a:ext uri="{FF2B5EF4-FFF2-40B4-BE49-F238E27FC236}">
              <a16:creationId xmlns:a16="http://schemas.microsoft.com/office/drawing/2014/main" id="{5CE8D825-749A-41FD-A9E2-93C9933A88F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0" name="Text Box 15">
          <a:extLst>
            <a:ext uri="{FF2B5EF4-FFF2-40B4-BE49-F238E27FC236}">
              <a16:creationId xmlns:a16="http://schemas.microsoft.com/office/drawing/2014/main" id="{7126A3BE-4170-45EB-B1A3-E1CC92E54B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1" name="Text Box 15">
          <a:extLst>
            <a:ext uri="{FF2B5EF4-FFF2-40B4-BE49-F238E27FC236}">
              <a16:creationId xmlns:a16="http://schemas.microsoft.com/office/drawing/2014/main" id="{72A43B1A-36EE-4F57-9998-A6175BF64D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2" name="Text Box 15">
          <a:extLst>
            <a:ext uri="{FF2B5EF4-FFF2-40B4-BE49-F238E27FC236}">
              <a16:creationId xmlns:a16="http://schemas.microsoft.com/office/drawing/2014/main" id="{D2346E09-D3FA-4F83-A7D6-AD84C0D1E6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 name="Text Box 15">
          <a:extLst>
            <a:ext uri="{FF2B5EF4-FFF2-40B4-BE49-F238E27FC236}">
              <a16:creationId xmlns:a16="http://schemas.microsoft.com/office/drawing/2014/main" id="{53D9D1A7-FFDA-4F37-96B0-9BE7E594960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 name="Text Box 15">
          <a:extLst>
            <a:ext uri="{FF2B5EF4-FFF2-40B4-BE49-F238E27FC236}">
              <a16:creationId xmlns:a16="http://schemas.microsoft.com/office/drawing/2014/main" id="{DEDAC9CA-BF06-4296-8DAE-E1EB6531FA9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5" name="Text Box 15">
          <a:extLst>
            <a:ext uri="{FF2B5EF4-FFF2-40B4-BE49-F238E27FC236}">
              <a16:creationId xmlns:a16="http://schemas.microsoft.com/office/drawing/2014/main" id="{B8A2EB96-444F-4C64-AD02-925BDD57351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6" name="Text Box 15">
          <a:extLst>
            <a:ext uri="{FF2B5EF4-FFF2-40B4-BE49-F238E27FC236}">
              <a16:creationId xmlns:a16="http://schemas.microsoft.com/office/drawing/2014/main" id="{E5A92512-9B52-44A4-AE55-8D39953F00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7" name="Text Box 15">
          <a:extLst>
            <a:ext uri="{FF2B5EF4-FFF2-40B4-BE49-F238E27FC236}">
              <a16:creationId xmlns:a16="http://schemas.microsoft.com/office/drawing/2014/main" id="{3AA3704F-5959-4840-AC84-F142DF63CA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 name="Text Box 15">
          <a:extLst>
            <a:ext uri="{FF2B5EF4-FFF2-40B4-BE49-F238E27FC236}">
              <a16:creationId xmlns:a16="http://schemas.microsoft.com/office/drawing/2014/main" id="{F5DA8260-13C4-4647-8DDD-D7ED3AAD0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 name="Text Box 15">
          <a:extLst>
            <a:ext uri="{FF2B5EF4-FFF2-40B4-BE49-F238E27FC236}">
              <a16:creationId xmlns:a16="http://schemas.microsoft.com/office/drawing/2014/main" id="{7AFACD18-6DB6-47E9-8BDE-0B1CF64215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0" name="Text Box 15">
          <a:extLst>
            <a:ext uri="{FF2B5EF4-FFF2-40B4-BE49-F238E27FC236}">
              <a16:creationId xmlns:a16="http://schemas.microsoft.com/office/drawing/2014/main" id="{D356D6C7-F70C-4330-9810-A474CA9441B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1" name="Text Box 15">
          <a:extLst>
            <a:ext uri="{FF2B5EF4-FFF2-40B4-BE49-F238E27FC236}">
              <a16:creationId xmlns:a16="http://schemas.microsoft.com/office/drawing/2014/main" id="{52C91295-7B21-4AE7-A058-12353C3C88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 name="Text Box 15">
          <a:extLst>
            <a:ext uri="{FF2B5EF4-FFF2-40B4-BE49-F238E27FC236}">
              <a16:creationId xmlns:a16="http://schemas.microsoft.com/office/drawing/2014/main" id="{A7179A32-88BA-4184-B004-7C0B745972C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3" name="Text Box 15">
          <a:extLst>
            <a:ext uri="{FF2B5EF4-FFF2-40B4-BE49-F238E27FC236}">
              <a16:creationId xmlns:a16="http://schemas.microsoft.com/office/drawing/2014/main" id="{78156E7B-EA6B-4BCD-82F1-4B2061754D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4" name="Text Box 15">
          <a:extLst>
            <a:ext uri="{FF2B5EF4-FFF2-40B4-BE49-F238E27FC236}">
              <a16:creationId xmlns:a16="http://schemas.microsoft.com/office/drawing/2014/main" id="{CC54D8EE-CF6F-423F-8B99-097B2A7085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5" name="Text Box 15">
          <a:extLst>
            <a:ext uri="{FF2B5EF4-FFF2-40B4-BE49-F238E27FC236}">
              <a16:creationId xmlns:a16="http://schemas.microsoft.com/office/drawing/2014/main" id="{F992BE20-290A-40E9-9280-4A71C6848B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6" name="Text Box 15">
          <a:extLst>
            <a:ext uri="{FF2B5EF4-FFF2-40B4-BE49-F238E27FC236}">
              <a16:creationId xmlns:a16="http://schemas.microsoft.com/office/drawing/2014/main" id="{E35CC813-70CA-4BBC-94FD-E3D3E9CD74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7" name="Text Box 15">
          <a:extLst>
            <a:ext uri="{FF2B5EF4-FFF2-40B4-BE49-F238E27FC236}">
              <a16:creationId xmlns:a16="http://schemas.microsoft.com/office/drawing/2014/main" id="{A28BD194-D726-4A5D-BE43-2BEF933197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8" name="Text Box 15">
          <a:extLst>
            <a:ext uri="{FF2B5EF4-FFF2-40B4-BE49-F238E27FC236}">
              <a16:creationId xmlns:a16="http://schemas.microsoft.com/office/drawing/2014/main" id="{B1E0D8E6-BDD3-4EDF-8E56-598F03ECD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9" name="Text Box 15">
          <a:extLst>
            <a:ext uri="{FF2B5EF4-FFF2-40B4-BE49-F238E27FC236}">
              <a16:creationId xmlns:a16="http://schemas.microsoft.com/office/drawing/2014/main" id="{5D527DB0-B27F-4C4A-8995-645A9471A1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0" name="Text Box 15">
          <a:extLst>
            <a:ext uri="{FF2B5EF4-FFF2-40B4-BE49-F238E27FC236}">
              <a16:creationId xmlns:a16="http://schemas.microsoft.com/office/drawing/2014/main" id="{C9E7E246-E416-4594-8627-52424E471F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1" name="Text Box 15">
          <a:extLst>
            <a:ext uri="{FF2B5EF4-FFF2-40B4-BE49-F238E27FC236}">
              <a16:creationId xmlns:a16="http://schemas.microsoft.com/office/drawing/2014/main" id="{8A136F63-D7AD-4380-B82B-D8E1B33755D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2" name="Text Box 15">
          <a:extLst>
            <a:ext uri="{FF2B5EF4-FFF2-40B4-BE49-F238E27FC236}">
              <a16:creationId xmlns:a16="http://schemas.microsoft.com/office/drawing/2014/main" id="{164A963C-B901-4130-8C87-E012542043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3" name="Text Box 15">
          <a:extLst>
            <a:ext uri="{FF2B5EF4-FFF2-40B4-BE49-F238E27FC236}">
              <a16:creationId xmlns:a16="http://schemas.microsoft.com/office/drawing/2014/main" id="{75430C6F-F46B-4A7B-B400-24F9B36F307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4" name="Text Box 15">
          <a:extLst>
            <a:ext uri="{FF2B5EF4-FFF2-40B4-BE49-F238E27FC236}">
              <a16:creationId xmlns:a16="http://schemas.microsoft.com/office/drawing/2014/main" id="{6C28516B-645B-434A-BFF8-7A4F24281A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5" name="Text Box 15">
          <a:extLst>
            <a:ext uri="{FF2B5EF4-FFF2-40B4-BE49-F238E27FC236}">
              <a16:creationId xmlns:a16="http://schemas.microsoft.com/office/drawing/2014/main" id="{AC9B6E83-8023-4B48-B020-2C1575CC0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6" name="Text Box 15">
          <a:extLst>
            <a:ext uri="{FF2B5EF4-FFF2-40B4-BE49-F238E27FC236}">
              <a16:creationId xmlns:a16="http://schemas.microsoft.com/office/drawing/2014/main" id="{A2A73EC7-8FA5-4BC3-916D-7FE7EC50873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7" name="Text Box 15">
          <a:extLst>
            <a:ext uri="{FF2B5EF4-FFF2-40B4-BE49-F238E27FC236}">
              <a16:creationId xmlns:a16="http://schemas.microsoft.com/office/drawing/2014/main" id="{0486CF61-C56D-426A-9A18-234AAC2087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48" name="Text Box 15">
          <a:extLst>
            <a:ext uri="{FF2B5EF4-FFF2-40B4-BE49-F238E27FC236}">
              <a16:creationId xmlns:a16="http://schemas.microsoft.com/office/drawing/2014/main" id="{7F904F37-21F1-42C3-A982-68D9D11C52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49" name="Text Box 15">
          <a:extLst>
            <a:ext uri="{FF2B5EF4-FFF2-40B4-BE49-F238E27FC236}">
              <a16:creationId xmlns:a16="http://schemas.microsoft.com/office/drawing/2014/main" id="{02DDA24D-EF63-4BA4-A22A-CD62C0FA92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0" name="Text Box 15">
          <a:extLst>
            <a:ext uri="{FF2B5EF4-FFF2-40B4-BE49-F238E27FC236}">
              <a16:creationId xmlns:a16="http://schemas.microsoft.com/office/drawing/2014/main" id="{FA92920B-F4BA-4BEB-BD5E-03C2FB6342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1" name="Text Box 15">
          <a:extLst>
            <a:ext uri="{FF2B5EF4-FFF2-40B4-BE49-F238E27FC236}">
              <a16:creationId xmlns:a16="http://schemas.microsoft.com/office/drawing/2014/main" id="{4CD25F0A-77A3-4376-9773-34AB7D8D512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2" name="Text Box 15">
          <a:extLst>
            <a:ext uri="{FF2B5EF4-FFF2-40B4-BE49-F238E27FC236}">
              <a16:creationId xmlns:a16="http://schemas.microsoft.com/office/drawing/2014/main" id="{0C7CD5A8-799C-420D-85EA-01660D940D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3" name="Text Box 15">
          <a:extLst>
            <a:ext uri="{FF2B5EF4-FFF2-40B4-BE49-F238E27FC236}">
              <a16:creationId xmlns:a16="http://schemas.microsoft.com/office/drawing/2014/main" id="{A59E07CF-F848-4C05-9598-EEEEC9F88B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4" name="Text Box 15">
          <a:extLst>
            <a:ext uri="{FF2B5EF4-FFF2-40B4-BE49-F238E27FC236}">
              <a16:creationId xmlns:a16="http://schemas.microsoft.com/office/drawing/2014/main" id="{7AA83647-F400-4DC2-9D6B-6B094C65F6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55" name="Text Box 15">
          <a:extLst>
            <a:ext uri="{FF2B5EF4-FFF2-40B4-BE49-F238E27FC236}">
              <a16:creationId xmlns:a16="http://schemas.microsoft.com/office/drawing/2014/main" id="{03907CBF-8C46-45DA-A606-93C5573127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6" name="Text Box 15">
          <a:extLst>
            <a:ext uri="{FF2B5EF4-FFF2-40B4-BE49-F238E27FC236}">
              <a16:creationId xmlns:a16="http://schemas.microsoft.com/office/drawing/2014/main" id="{53C86C91-F344-4700-BE20-8840DA6E8A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7" name="Text Box 15">
          <a:extLst>
            <a:ext uri="{FF2B5EF4-FFF2-40B4-BE49-F238E27FC236}">
              <a16:creationId xmlns:a16="http://schemas.microsoft.com/office/drawing/2014/main" id="{AB7DB7FC-7F5D-4662-8FC2-99335965E3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8" name="Text Box 15">
          <a:extLst>
            <a:ext uri="{FF2B5EF4-FFF2-40B4-BE49-F238E27FC236}">
              <a16:creationId xmlns:a16="http://schemas.microsoft.com/office/drawing/2014/main" id="{3E3157F0-1840-4344-9757-71BF659EE2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59" name="Text Box 15">
          <a:extLst>
            <a:ext uri="{FF2B5EF4-FFF2-40B4-BE49-F238E27FC236}">
              <a16:creationId xmlns:a16="http://schemas.microsoft.com/office/drawing/2014/main" id="{7F74513F-D5EE-4709-8DAF-04F8B73D31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0" name="Text Box 15">
          <a:extLst>
            <a:ext uri="{FF2B5EF4-FFF2-40B4-BE49-F238E27FC236}">
              <a16:creationId xmlns:a16="http://schemas.microsoft.com/office/drawing/2014/main" id="{F9FA44E6-351D-483E-8D7E-AD5E2FAE5FD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1" name="Text Box 15">
          <a:extLst>
            <a:ext uri="{FF2B5EF4-FFF2-40B4-BE49-F238E27FC236}">
              <a16:creationId xmlns:a16="http://schemas.microsoft.com/office/drawing/2014/main" id="{70F31726-5E8D-42A2-B003-8D1CDA4CD3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2" name="Text Box 15">
          <a:extLst>
            <a:ext uri="{FF2B5EF4-FFF2-40B4-BE49-F238E27FC236}">
              <a16:creationId xmlns:a16="http://schemas.microsoft.com/office/drawing/2014/main" id="{205E3CF5-4CD0-463E-8735-02EDD4BD6E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3" name="Text Box 15">
          <a:extLst>
            <a:ext uri="{FF2B5EF4-FFF2-40B4-BE49-F238E27FC236}">
              <a16:creationId xmlns:a16="http://schemas.microsoft.com/office/drawing/2014/main" id="{9EB8C087-01E5-40F4-8A83-26912C946C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4" name="Text Box 15">
          <a:extLst>
            <a:ext uri="{FF2B5EF4-FFF2-40B4-BE49-F238E27FC236}">
              <a16:creationId xmlns:a16="http://schemas.microsoft.com/office/drawing/2014/main" id="{B559F24E-08CD-46C1-8DCE-C0137C5D34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5" name="Text Box 15">
          <a:extLst>
            <a:ext uri="{FF2B5EF4-FFF2-40B4-BE49-F238E27FC236}">
              <a16:creationId xmlns:a16="http://schemas.microsoft.com/office/drawing/2014/main" id="{BF735800-91DA-4157-82B3-29834C53AEE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66" name="Text Box 15">
          <a:extLst>
            <a:ext uri="{FF2B5EF4-FFF2-40B4-BE49-F238E27FC236}">
              <a16:creationId xmlns:a16="http://schemas.microsoft.com/office/drawing/2014/main" id="{9F181C34-9DE5-4A8F-AC4E-6D4C216DA28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7" name="Text Box 15">
          <a:extLst>
            <a:ext uri="{FF2B5EF4-FFF2-40B4-BE49-F238E27FC236}">
              <a16:creationId xmlns:a16="http://schemas.microsoft.com/office/drawing/2014/main" id="{2F0A131F-94C9-4B79-8A74-47C34B728DD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8" name="Text Box 15">
          <a:extLst>
            <a:ext uri="{FF2B5EF4-FFF2-40B4-BE49-F238E27FC236}">
              <a16:creationId xmlns:a16="http://schemas.microsoft.com/office/drawing/2014/main" id="{14F257B9-9102-4B32-BB38-39C019B65A2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69" name="Text Box 15">
          <a:extLst>
            <a:ext uri="{FF2B5EF4-FFF2-40B4-BE49-F238E27FC236}">
              <a16:creationId xmlns:a16="http://schemas.microsoft.com/office/drawing/2014/main" id="{1AB8ED9B-FBBB-401A-B0F2-6F44F33D3A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0" name="Text Box 15">
          <a:extLst>
            <a:ext uri="{FF2B5EF4-FFF2-40B4-BE49-F238E27FC236}">
              <a16:creationId xmlns:a16="http://schemas.microsoft.com/office/drawing/2014/main" id="{CD6FC9A1-1D3E-4035-85E8-8E9381A6FA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1" name="Text Box 15">
          <a:extLst>
            <a:ext uri="{FF2B5EF4-FFF2-40B4-BE49-F238E27FC236}">
              <a16:creationId xmlns:a16="http://schemas.microsoft.com/office/drawing/2014/main" id="{042D07DF-6E4D-4FD1-A928-994E845E34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2" name="Text Box 15">
          <a:extLst>
            <a:ext uri="{FF2B5EF4-FFF2-40B4-BE49-F238E27FC236}">
              <a16:creationId xmlns:a16="http://schemas.microsoft.com/office/drawing/2014/main" id="{FE32D2B8-E655-4E86-86F4-2419686CC4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73" name="Text Box 15">
          <a:extLst>
            <a:ext uri="{FF2B5EF4-FFF2-40B4-BE49-F238E27FC236}">
              <a16:creationId xmlns:a16="http://schemas.microsoft.com/office/drawing/2014/main" id="{20350F36-F3F5-4C6B-9B3B-E89D9278A4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4" name="Text Box 15">
          <a:extLst>
            <a:ext uri="{FF2B5EF4-FFF2-40B4-BE49-F238E27FC236}">
              <a16:creationId xmlns:a16="http://schemas.microsoft.com/office/drawing/2014/main" id="{CA509C1E-55F4-43CA-8591-526CE494F29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5" name="Text Box 15">
          <a:extLst>
            <a:ext uri="{FF2B5EF4-FFF2-40B4-BE49-F238E27FC236}">
              <a16:creationId xmlns:a16="http://schemas.microsoft.com/office/drawing/2014/main" id="{3A72D10E-2DEF-4BCF-AAD7-756E906FF7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6" name="Text Box 15">
          <a:extLst>
            <a:ext uri="{FF2B5EF4-FFF2-40B4-BE49-F238E27FC236}">
              <a16:creationId xmlns:a16="http://schemas.microsoft.com/office/drawing/2014/main" id="{FC890EC3-FB34-459E-916F-26A2C88ABC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7" name="Text Box 15">
          <a:extLst>
            <a:ext uri="{FF2B5EF4-FFF2-40B4-BE49-F238E27FC236}">
              <a16:creationId xmlns:a16="http://schemas.microsoft.com/office/drawing/2014/main" id="{284E13F3-8A3F-429A-9083-36FD806204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8" name="Text Box 15">
          <a:extLst>
            <a:ext uri="{FF2B5EF4-FFF2-40B4-BE49-F238E27FC236}">
              <a16:creationId xmlns:a16="http://schemas.microsoft.com/office/drawing/2014/main" id="{90F04D96-DD3D-4155-9B68-7D2F32FD5E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79" name="Text Box 15">
          <a:extLst>
            <a:ext uri="{FF2B5EF4-FFF2-40B4-BE49-F238E27FC236}">
              <a16:creationId xmlns:a16="http://schemas.microsoft.com/office/drawing/2014/main" id="{A7768C46-5DF9-484B-BF8F-C1CCAF6F93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0" name="Text Box 15">
          <a:extLst>
            <a:ext uri="{FF2B5EF4-FFF2-40B4-BE49-F238E27FC236}">
              <a16:creationId xmlns:a16="http://schemas.microsoft.com/office/drawing/2014/main" id="{8A4992D3-95F7-4BCC-A71F-D68CAC2612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1" name="Text Box 15">
          <a:extLst>
            <a:ext uri="{FF2B5EF4-FFF2-40B4-BE49-F238E27FC236}">
              <a16:creationId xmlns:a16="http://schemas.microsoft.com/office/drawing/2014/main" id="{179C9495-6268-4BA2-9418-1DC436B4965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2" name="Text Box 15">
          <a:extLst>
            <a:ext uri="{FF2B5EF4-FFF2-40B4-BE49-F238E27FC236}">
              <a16:creationId xmlns:a16="http://schemas.microsoft.com/office/drawing/2014/main" id="{118FCD3A-8BC0-47F6-96EB-4B967D51F63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3" name="Text Box 15">
          <a:extLst>
            <a:ext uri="{FF2B5EF4-FFF2-40B4-BE49-F238E27FC236}">
              <a16:creationId xmlns:a16="http://schemas.microsoft.com/office/drawing/2014/main" id="{885456C2-AD42-479C-AD52-748230EC26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84" name="Text Box 15">
          <a:extLst>
            <a:ext uri="{FF2B5EF4-FFF2-40B4-BE49-F238E27FC236}">
              <a16:creationId xmlns:a16="http://schemas.microsoft.com/office/drawing/2014/main" id="{2F5928DD-C305-4B7F-A7DF-21FA874521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5" name="Text Box 15">
          <a:extLst>
            <a:ext uri="{FF2B5EF4-FFF2-40B4-BE49-F238E27FC236}">
              <a16:creationId xmlns:a16="http://schemas.microsoft.com/office/drawing/2014/main" id="{8599EDFB-A221-4668-B812-FFED416863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6" name="Text Box 15">
          <a:extLst>
            <a:ext uri="{FF2B5EF4-FFF2-40B4-BE49-F238E27FC236}">
              <a16:creationId xmlns:a16="http://schemas.microsoft.com/office/drawing/2014/main" id="{A8BCED63-59E4-4257-B58D-08DE1DDFA19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7" name="Text Box 15">
          <a:extLst>
            <a:ext uri="{FF2B5EF4-FFF2-40B4-BE49-F238E27FC236}">
              <a16:creationId xmlns:a16="http://schemas.microsoft.com/office/drawing/2014/main" id="{319ED434-B64B-4FDB-83A0-88A28CF790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8" name="Text Box 15">
          <a:extLst>
            <a:ext uri="{FF2B5EF4-FFF2-40B4-BE49-F238E27FC236}">
              <a16:creationId xmlns:a16="http://schemas.microsoft.com/office/drawing/2014/main" id="{9302CF06-87A8-4575-A4EE-41B6365560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89" name="Text Box 15">
          <a:extLst>
            <a:ext uri="{FF2B5EF4-FFF2-40B4-BE49-F238E27FC236}">
              <a16:creationId xmlns:a16="http://schemas.microsoft.com/office/drawing/2014/main" id="{9A47E608-486E-4B03-A1ED-DF4204549C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0" name="Text Box 15">
          <a:extLst>
            <a:ext uri="{FF2B5EF4-FFF2-40B4-BE49-F238E27FC236}">
              <a16:creationId xmlns:a16="http://schemas.microsoft.com/office/drawing/2014/main" id="{3F0D8C7A-19B0-4FA3-987B-0808EC45944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1" name="Text Box 15">
          <a:extLst>
            <a:ext uri="{FF2B5EF4-FFF2-40B4-BE49-F238E27FC236}">
              <a16:creationId xmlns:a16="http://schemas.microsoft.com/office/drawing/2014/main" id="{8D0929F5-45ED-4327-9264-BB787EA3D6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2" name="Text Box 15">
          <a:extLst>
            <a:ext uri="{FF2B5EF4-FFF2-40B4-BE49-F238E27FC236}">
              <a16:creationId xmlns:a16="http://schemas.microsoft.com/office/drawing/2014/main" id="{CB5889F1-C275-4281-B1B0-6BE6E56863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3" name="Text Box 15">
          <a:extLst>
            <a:ext uri="{FF2B5EF4-FFF2-40B4-BE49-F238E27FC236}">
              <a16:creationId xmlns:a16="http://schemas.microsoft.com/office/drawing/2014/main" id="{B37BD291-B016-4677-A729-8A0A2822F7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4" name="Text Box 15">
          <a:extLst>
            <a:ext uri="{FF2B5EF4-FFF2-40B4-BE49-F238E27FC236}">
              <a16:creationId xmlns:a16="http://schemas.microsoft.com/office/drawing/2014/main" id="{660C913B-1398-4E2A-A186-2805F0C75FB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5" name="Text Box 15">
          <a:extLst>
            <a:ext uri="{FF2B5EF4-FFF2-40B4-BE49-F238E27FC236}">
              <a16:creationId xmlns:a16="http://schemas.microsoft.com/office/drawing/2014/main" id="{03E935E2-64D0-47E0-9A6B-357492756B5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6" name="Text Box 15">
          <a:extLst>
            <a:ext uri="{FF2B5EF4-FFF2-40B4-BE49-F238E27FC236}">
              <a16:creationId xmlns:a16="http://schemas.microsoft.com/office/drawing/2014/main" id="{07435C96-75FC-43B7-AE19-13B6ABFE7F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7" name="Text Box 15">
          <a:extLst>
            <a:ext uri="{FF2B5EF4-FFF2-40B4-BE49-F238E27FC236}">
              <a16:creationId xmlns:a16="http://schemas.microsoft.com/office/drawing/2014/main" id="{BB546B33-9318-446D-9A4C-CBA427BE7DC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98" name="Text Box 15">
          <a:extLst>
            <a:ext uri="{FF2B5EF4-FFF2-40B4-BE49-F238E27FC236}">
              <a16:creationId xmlns:a16="http://schemas.microsoft.com/office/drawing/2014/main" id="{F590E482-19E1-443B-BDEE-56833E1C4A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99" name="Text Box 15">
          <a:extLst>
            <a:ext uri="{FF2B5EF4-FFF2-40B4-BE49-F238E27FC236}">
              <a16:creationId xmlns:a16="http://schemas.microsoft.com/office/drawing/2014/main" id="{DF7CFFF7-E06E-402E-B9EA-FEFF6583A5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0" name="Text Box 15">
          <a:extLst>
            <a:ext uri="{FF2B5EF4-FFF2-40B4-BE49-F238E27FC236}">
              <a16:creationId xmlns:a16="http://schemas.microsoft.com/office/drawing/2014/main" id="{F8314AE7-ED57-418F-8D1B-E389F7B61B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1" name="Text Box 15">
          <a:extLst>
            <a:ext uri="{FF2B5EF4-FFF2-40B4-BE49-F238E27FC236}">
              <a16:creationId xmlns:a16="http://schemas.microsoft.com/office/drawing/2014/main" id="{0FEC1BDF-F7BB-45A7-8730-736AB78C1C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02" name="Text Box 15">
          <a:extLst>
            <a:ext uri="{FF2B5EF4-FFF2-40B4-BE49-F238E27FC236}">
              <a16:creationId xmlns:a16="http://schemas.microsoft.com/office/drawing/2014/main" id="{3179BC49-8420-4855-8304-B652801A8E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3" name="Text Box 15">
          <a:extLst>
            <a:ext uri="{FF2B5EF4-FFF2-40B4-BE49-F238E27FC236}">
              <a16:creationId xmlns:a16="http://schemas.microsoft.com/office/drawing/2014/main" id="{BD538238-A46C-480E-A007-A54C74E62FD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4" name="Text Box 15">
          <a:extLst>
            <a:ext uri="{FF2B5EF4-FFF2-40B4-BE49-F238E27FC236}">
              <a16:creationId xmlns:a16="http://schemas.microsoft.com/office/drawing/2014/main" id="{34FAE7E5-3135-4321-B077-C4148D5EF8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5" name="Text Box 15">
          <a:extLst>
            <a:ext uri="{FF2B5EF4-FFF2-40B4-BE49-F238E27FC236}">
              <a16:creationId xmlns:a16="http://schemas.microsoft.com/office/drawing/2014/main" id="{4348B1D6-28E8-432F-BA68-85912AE0BE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6" name="Text Box 15">
          <a:extLst>
            <a:ext uri="{FF2B5EF4-FFF2-40B4-BE49-F238E27FC236}">
              <a16:creationId xmlns:a16="http://schemas.microsoft.com/office/drawing/2014/main" id="{2E3AEA7C-7197-45B9-8F3B-52DA89F8E6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7" name="Text Box 15">
          <a:extLst>
            <a:ext uri="{FF2B5EF4-FFF2-40B4-BE49-F238E27FC236}">
              <a16:creationId xmlns:a16="http://schemas.microsoft.com/office/drawing/2014/main" id="{78588241-F838-4B51-BFB0-539A193C3A6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8" name="Text Box 15">
          <a:extLst>
            <a:ext uri="{FF2B5EF4-FFF2-40B4-BE49-F238E27FC236}">
              <a16:creationId xmlns:a16="http://schemas.microsoft.com/office/drawing/2014/main" id="{C2821B12-F0EA-4A5C-946D-7617CF3D2D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09" name="Text Box 15">
          <a:extLst>
            <a:ext uri="{FF2B5EF4-FFF2-40B4-BE49-F238E27FC236}">
              <a16:creationId xmlns:a16="http://schemas.microsoft.com/office/drawing/2014/main" id="{660F5062-DCA6-4004-80E8-183E290BD5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0" name="Text Box 15">
          <a:extLst>
            <a:ext uri="{FF2B5EF4-FFF2-40B4-BE49-F238E27FC236}">
              <a16:creationId xmlns:a16="http://schemas.microsoft.com/office/drawing/2014/main" id="{DEE78CAA-2DE8-43D4-8CAE-4A952F7BF80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1" name="Text Box 15">
          <a:extLst>
            <a:ext uri="{FF2B5EF4-FFF2-40B4-BE49-F238E27FC236}">
              <a16:creationId xmlns:a16="http://schemas.microsoft.com/office/drawing/2014/main" id="{5B0307B5-634E-4029-B4FB-663758FD255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2" name="Text Box 15">
          <a:extLst>
            <a:ext uri="{FF2B5EF4-FFF2-40B4-BE49-F238E27FC236}">
              <a16:creationId xmlns:a16="http://schemas.microsoft.com/office/drawing/2014/main" id="{AA077B18-33B9-47F4-8E36-DE662BAC2B9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3" name="Text Box 15">
          <a:extLst>
            <a:ext uri="{FF2B5EF4-FFF2-40B4-BE49-F238E27FC236}">
              <a16:creationId xmlns:a16="http://schemas.microsoft.com/office/drawing/2014/main" id="{5D6B2154-FED7-4AA6-B4C9-04B6B01CA7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4" name="Text Box 15">
          <a:extLst>
            <a:ext uri="{FF2B5EF4-FFF2-40B4-BE49-F238E27FC236}">
              <a16:creationId xmlns:a16="http://schemas.microsoft.com/office/drawing/2014/main" id="{F68D7A0E-DD2C-47DA-891E-8F9DBD56D9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5" name="Text Box 15">
          <a:extLst>
            <a:ext uri="{FF2B5EF4-FFF2-40B4-BE49-F238E27FC236}">
              <a16:creationId xmlns:a16="http://schemas.microsoft.com/office/drawing/2014/main" id="{394BABD2-8347-4794-B404-A2B02A1635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6" name="Text Box 15">
          <a:extLst>
            <a:ext uri="{FF2B5EF4-FFF2-40B4-BE49-F238E27FC236}">
              <a16:creationId xmlns:a16="http://schemas.microsoft.com/office/drawing/2014/main" id="{93EC6DC0-5E39-4C00-A249-B42FDA971B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7" name="Text Box 15">
          <a:extLst>
            <a:ext uri="{FF2B5EF4-FFF2-40B4-BE49-F238E27FC236}">
              <a16:creationId xmlns:a16="http://schemas.microsoft.com/office/drawing/2014/main" id="{D5E5E7FD-2C4A-450B-AEBA-DD8525C6E32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18" name="Text Box 15">
          <a:extLst>
            <a:ext uri="{FF2B5EF4-FFF2-40B4-BE49-F238E27FC236}">
              <a16:creationId xmlns:a16="http://schemas.microsoft.com/office/drawing/2014/main" id="{5FB8AF4D-61E1-4120-87AF-A9D507EDE1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19" name="Text Box 15">
          <a:extLst>
            <a:ext uri="{FF2B5EF4-FFF2-40B4-BE49-F238E27FC236}">
              <a16:creationId xmlns:a16="http://schemas.microsoft.com/office/drawing/2014/main" id="{479B2E4C-39E5-4650-9D30-BBD32537441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0" name="Text Box 15">
          <a:extLst>
            <a:ext uri="{FF2B5EF4-FFF2-40B4-BE49-F238E27FC236}">
              <a16:creationId xmlns:a16="http://schemas.microsoft.com/office/drawing/2014/main" id="{5D5ED348-1B98-4F7E-BE6E-A3A98C698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1" name="Text Box 15">
          <a:extLst>
            <a:ext uri="{FF2B5EF4-FFF2-40B4-BE49-F238E27FC236}">
              <a16:creationId xmlns:a16="http://schemas.microsoft.com/office/drawing/2014/main" id="{B60B4FCE-CC67-47F4-A93D-87B5868E5F8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2" name="Text Box 15">
          <a:extLst>
            <a:ext uri="{FF2B5EF4-FFF2-40B4-BE49-F238E27FC236}">
              <a16:creationId xmlns:a16="http://schemas.microsoft.com/office/drawing/2014/main" id="{449190D9-5216-44AF-ACA1-328C3184F04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3" name="Text Box 15">
          <a:extLst>
            <a:ext uri="{FF2B5EF4-FFF2-40B4-BE49-F238E27FC236}">
              <a16:creationId xmlns:a16="http://schemas.microsoft.com/office/drawing/2014/main" id="{16710FCC-CC55-45D6-90E3-CA2A7E38FD3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4" name="Text Box 15">
          <a:extLst>
            <a:ext uri="{FF2B5EF4-FFF2-40B4-BE49-F238E27FC236}">
              <a16:creationId xmlns:a16="http://schemas.microsoft.com/office/drawing/2014/main" id="{A6D6D398-4D1E-4C0F-B155-117D0D80877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5" name="Text Box 15">
          <a:extLst>
            <a:ext uri="{FF2B5EF4-FFF2-40B4-BE49-F238E27FC236}">
              <a16:creationId xmlns:a16="http://schemas.microsoft.com/office/drawing/2014/main" id="{74393D72-0F7D-4C97-8682-944AA4E47D4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6" name="Text Box 15">
          <a:extLst>
            <a:ext uri="{FF2B5EF4-FFF2-40B4-BE49-F238E27FC236}">
              <a16:creationId xmlns:a16="http://schemas.microsoft.com/office/drawing/2014/main" id="{D0D89E57-5FB5-4A37-BFF5-C30A5CC91B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27" name="Text Box 15">
          <a:extLst>
            <a:ext uri="{FF2B5EF4-FFF2-40B4-BE49-F238E27FC236}">
              <a16:creationId xmlns:a16="http://schemas.microsoft.com/office/drawing/2014/main" id="{0C7BD504-4A52-494F-814F-85A891AFAF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8" name="Text Box 15">
          <a:extLst>
            <a:ext uri="{FF2B5EF4-FFF2-40B4-BE49-F238E27FC236}">
              <a16:creationId xmlns:a16="http://schemas.microsoft.com/office/drawing/2014/main" id="{EE6CEA95-9D5F-40F2-A006-ADA408223A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29" name="Text Box 15">
          <a:extLst>
            <a:ext uri="{FF2B5EF4-FFF2-40B4-BE49-F238E27FC236}">
              <a16:creationId xmlns:a16="http://schemas.microsoft.com/office/drawing/2014/main" id="{56CDCC22-2940-47AB-B58A-40F9784AA7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0" name="Text Box 15">
          <a:extLst>
            <a:ext uri="{FF2B5EF4-FFF2-40B4-BE49-F238E27FC236}">
              <a16:creationId xmlns:a16="http://schemas.microsoft.com/office/drawing/2014/main" id="{AB4636AE-A4D2-43EC-A75D-D29F773198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1" name="Text Box 15">
          <a:extLst>
            <a:ext uri="{FF2B5EF4-FFF2-40B4-BE49-F238E27FC236}">
              <a16:creationId xmlns:a16="http://schemas.microsoft.com/office/drawing/2014/main" id="{954BCCB7-915E-4F48-BD3A-04F717DED9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2" name="Text Box 15">
          <a:extLst>
            <a:ext uri="{FF2B5EF4-FFF2-40B4-BE49-F238E27FC236}">
              <a16:creationId xmlns:a16="http://schemas.microsoft.com/office/drawing/2014/main" id="{066CF5D4-95A2-4AE0-A94E-4A16EF3B6BF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3" name="Text Box 15">
          <a:extLst>
            <a:ext uri="{FF2B5EF4-FFF2-40B4-BE49-F238E27FC236}">
              <a16:creationId xmlns:a16="http://schemas.microsoft.com/office/drawing/2014/main" id="{066EF339-E1CF-4E96-A0BC-068545A43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4" name="Text Box 15">
          <a:extLst>
            <a:ext uri="{FF2B5EF4-FFF2-40B4-BE49-F238E27FC236}">
              <a16:creationId xmlns:a16="http://schemas.microsoft.com/office/drawing/2014/main" id="{83EDD6CD-BDD1-44C9-968C-A49077D3504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5" name="Text Box 15">
          <a:extLst>
            <a:ext uri="{FF2B5EF4-FFF2-40B4-BE49-F238E27FC236}">
              <a16:creationId xmlns:a16="http://schemas.microsoft.com/office/drawing/2014/main" id="{A9DDEF2C-9C7A-4E11-AC31-3C8E7756D4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6" name="Text Box 15">
          <a:extLst>
            <a:ext uri="{FF2B5EF4-FFF2-40B4-BE49-F238E27FC236}">
              <a16:creationId xmlns:a16="http://schemas.microsoft.com/office/drawing/2014/main" id="{A61C5552-D503-4F76-971E-DC939952A18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7" name="Text Box 15">
          <a:extLst>
            <a:ext uri="{FF2B5EF4-FFF2-40B4-BE49-F238E27FC236}">
              <a16:creationId xmlns:a16="http://schemas.microsoft.com/office/drawing/2014/main" id="{CC0446A7-CD4A-4BCA-BDA0-B175D43FD2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38" name="Text Box 15">
          <a:extLst>
            <a:ext uri="{FF2B5EF4-FFF2-40B4-BE49-F238E27FC236}">
              <a16:creationId xmlns:a16="http://schemas.microsoft.com/office/drawing/2014/main" id="{6193DECB-17E1-4513-9C1B-DDF5942981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39" name="Text Box 15">
          <a:extLst>
            <a:ext uri="{FF2B5EF4-FFF2-40B4-BE49-F238E27FC236}">
              <a16:creationId xmlns:a16="http://schemas.microsoft.com/office/drawing/2014/main" id="{062EF08A-E2EA-4AAB-8101-285D8064C1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0" name="Text Box 15">
          <a:extLst>
            <a:ext uri="{FF2B5EF4-FFF2-40B4-BE49-F238E27FC236}">
              <a16:creationId xmlns:a16="http://schemas.microsoft.com/office/drawing/2014/main" id="{A740765E-D2B7-4AE0-BAFD-EC5BCCA29D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1" name="Text Box 15">
          <a:extLst>
            <a:ext uri="{FF2B5EF4-FFF2-40B4-BE49-F238E27FC236}">
              <a16:creationId xmlns:a16="http://schemas.microsoft.com/office/drawing/2014/main" id="{123DF9F1-ABD4-43F6-A404-3C03600A424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2" name="Text Box 15">
          <a:extLst>
            <a:ext uri="{FF2B5EF4-FFF2-40B4-BE49-F238E27FC236}">
              <a16:creationId xmlns:a16="http://schemas.microsoft.com/office/drawing/2014/main" id="{16DE1D2A-06FF-4865-B431-6015483D6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3" name="Text Box 15">
          <a:extLst>
            <a:ext uri="{FF2B5EF4-FFF2-40B4-BE49-F238E27FC236}">
              <a16:creationId xmlns:a16="http://schemas.microsoft.com/office/drawing/2014/main" id="{7C24D417-E2B4-4EC6-9C7D-C5757C5F79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4" name="Text Box 15">
          <a:extLst>
            <a:ext uri="{FF2B5EF4-FFF2-40B4-BE49-F238E27FC236}">
              <a16:creationId xmlns:a16="http://schemas.microsoft.com/office/drawing/2014/main" id="{8E89912F-AA89-47B5-BBC1-9C3BBF364F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45" name="Text Box 15">
          <a:extLst>
            <a:ext uri="{FF2B5EF4-FFF2-40B4-BE49-F238E27FC236}">
              <a16:creationId xmlns:a16="http://schemas.microsoft.com/office/drawing/2014/main" id="{29377A97-5D33-4593-81C3-3CFB618EA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6" name="Text Box 15">
          <a:extLst>
            <a:ext uri="{FF2B5EF4-FFF2-40B4-BE49-F238E27FC236}">
              <a16:creationId xmlns:a16="http://schemas.microsoft.com/office/drawing/2014/main" id="{0FC0DA03-D082-473B-88F0-45BAF694D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7" name="Text Box 15">
          <a:extLst>
            <a:ext uri="{FF2B5EF4-FFF2-40B4-BE49-F238E27FC236}">
              <a16:creationId xmlns:a16="http://schemas.microsoft.com/office/drawing/2014/main" id="{9E175E29-520D-4FFD-A2F3-9F3CB42C632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8" name="Text Box 15">
          <a:extLst>
            <a:ext uri="{FF2B5EF4-FFF2-40B4-BE49-F238E27FC236}">
              <a16:creationId xmlns:a16="http://schemas.microsoft.com/office/drawing/2014/main" id="{B0FE2E2F-5E7A-4F04-B3F9-09CDA82849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49" name="Text Box 15">
          <a:extLst>
            <a:ext uri="{FF2B5EF4-FFF2-40B4-BE49-F238E27FC236}">
              <a16:creationId xmlns:a16="http://schemas.microsoft.com/office/drawing/2014/main" id="{909369FD-6782-424A-8CEA-2F17078FCF2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0" name="Text Box 15">
          <a:extLst>
            <a:ext uri="{FF2B5EF4-FFF2-40B4-BE49-F238E27FC236}">
              <a16:creationId xmlns:a16="http://schemas.microsoft.com/office/drawing/2014/main" id="{CB44A778-4C38-475C-9100-79F25E12C5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1" name="Text Box 15">
          <a:extLst>
            <a:ext uri="{FF2B5EF4-FFF2-40B4-BE49-F238E27FC236}">
              <a16:creationId xmlns:a16="http://schemas.microsoft.com/office/drawing/2014/main" id="{1A14B476-6CC7-492F-99B2-D7A67FE4424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2" name="Text Box 15">
          <a:extLst>
            <a:ext uri="{FF2B5EF4-FFF2-40B4-BE49-F238E27FC236}">
              <a16:creationId xmlns:a16="http://schemas.microsoft.com/office/drawing/2014/main" id="{AFC35498-0570-4FB9-B6B0-9D985CC684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3" name="Text Box 15">
          <a:extLst>
            <a:ext uri="{FF2B5EF4-FFF2-40B4-BE49-F238E27FC236}">
              <a16:creationId xmlns:a16="http://schemas.microsoft.com/office/drawing/2014/main" id="{9D700B6C-520C-4000-86AD-43A121A1A31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4" name="Text Box 15">
          <a:extLst>
            <a:ext uri="{FF2B5EF4-FFF2-40B4-BE49-F238E27FC236}">
              <a16:creationId xmlns:a16="http://schemas.microsoft.com/office/drawing/2014/main" id="{9B6351C9-433E-40C3-8BFA-3D8FDC6353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5" name="Text Box 15">
          <a:extLst>
            <a:ext uri="{FF2B5EF4-FFF2-40B4-BE49-F238E27FC236}">
              <a16:creationId xmlns:a16="http://schemas.microsoft.com/office/drawing/2014/main" id="{29416B58-482D-4140-8E90-1EE5BE369E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56" name="Text Box 15">
          <a:extLst>
            <a:ext uri="{FF2B5EF4-FFF2-40B4-BE49-F238E27FC236}">
              <a16:creationId xmlns:a16="http://schemas.microsoft.com/office/drawing/2014/main" id="{FA4D459C-6125-489A-AC87-AF6676FE0B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7" name="Text Box 15">
          <a:extLst>
            <a:ext uri="{FF2B5EF4-FFF2-40B4-BE49-F238E27FC236}">
              <a16:creationId xmlns:a16="http://schemas.microsoft.com/office/drawing/2014/main" id="{4CEEDACA-6532-4FCF-AC58-2E80276E52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8" name="Text Box 15">
          <a:extLst>
            <a:ext uri="{FF2B5EF4-FFF2-40B4-BE49-F238E27FC236}">
              <a16:creationId xmlns:a16="http://schemas.microsoft.com/office/drawing/2014/main" id="{3E878697-B028-4268-BCBC-488EF2276CF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59" name="Text Box 15">
          <a:extLst>
            <a:ext uri="{FF2B5EF4-FFF2-40B4-BE49-F238E27FC236}">
              <a16:creationId xmlns:a16="http://schemas.microsoft.com/office/drawing/2014/main" id="{0E48F6EB-D371-4CE2-8278-AE05E318AB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0" name="Text Box 15">
          <a:extLst>
            <a:ext uri="{FF2B5EF4-FFF2-40B4-BE49-F238E27FC236}">
              <a16:creationId xmlns:a16="http://schemas.microsoft.com/office/drawing/2014/main" id="{9E248FD2-CEEB-462D-A79E-F537B064F3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1" name="Text Box 15">
          <a:extLst>
            <a:ext uri="{FF2B5EF4-FFF2-40B4-BE49-F238E27FC236}">
              <a16:creationId xmlns:a16="http://schemas.microsoft.com/office/drawing/2014/main" id="{C25C2F11-B3E0-4E2E-82CB-B129E42C553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2" name="Text Box 15">
          <a:extLst>
            <a:ext uri="{FF2B5EF4-FFF2-40B4-BE49-F238E27FC236}">
              <a16:creationId xmlns:a16="http://schemas.microsoft.com/office/drawing/2014/main" id="{054E30DF-7E57-4A73-A070-CB0F4951401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63" name="Text Box 15">
          <a:extLst>
            <a:ext uri="{FF2B5EF4-FFF2-40B4-BE49-F238E27FC236}">
              <a16:creationId xmlns:a16="http://schemas.microsoft.com/office/drawing/2014/main" id="{AAC565E2-FDBC-4A32-98A2-2A2FEE84CB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4" name="Text Box 15">
          <a:extLst>
            <a:ext uri="{FF2B5EF4-FFF2-40B4-BE49-F238E27FC236}">
              <a16:creationId xmlns:a16="http://schemas.microsoft.com/office/drawing/2014/main" id="{27484F0D-33E1-4FAB-B356-D22D6B33BB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5" name="Text Box 15">
          <a:extLst>
            <a:ext uri="{FF2B5EF4-FFF2-40B4-BE49-F238E27FC236}">
              <a16:creationId xmlns:a16="http://schemas.microsoft.com/office/drawing/2014/main" id="{3923A134-D2F0-498E-9045-D31CE9E7C3E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6" name="Text Box 15">
          <a:extLst>
            <a:ext uri="{FF2B5EF4-FFF2-40B4-BE49-F238E27FC236}">
              <a16:creationId xmlns:a16="http://schemas.microsoft.com/office/drawing/2014/main" id="{D08BFA9E-61C2-4367-94ED-2779285709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7" name="Text Box 15">
          <a:extLst>
            <a:ext uri="{FF2B5EF4-FFF2-40B4-BE49-F238E27FC236}">
              <a16:creationId xmlns:a16="http://schemas.microsoft.com/office/drawing/2014/main" id="{8B522C77-DEA8-46BC-833A-EFA513CDE48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8" name="Text Box 15">
          <a:extLst>
            <a:ext uri="{FF2B5EF4-FFF2-40B4-BE49-F238E27FC236}">
              <a16:creationId xmlns:a16="http://schemas.microsoft.com/office/drawing/2014/main" id="{E316636F-9DD2-4CE0-92F7-4946D20FFE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69" name="Text Box 15">
          <a:extLst>
            <a:ext uri="{FF2B5EF4-FFF2-40B4-BE49-F238E27FC236}">
              <a16:creationId xmlns:a16="http://schemas.microsoft.com/office/drawing/2014/main" id="{C843831D-4F06-473F-98BD-04468D89D4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0" name="Text Box 15">
          <a:extLst>
            <a:ext uri="{FF2B5EF4-FFF2-40B4-BE49-F238E27FC236}">
              <a16:creationId xmlns:a16="http://schemas.microsoft.com/office/drawing/2014/main" id="{6180636B-FA25-44E7-A4AD-624214BEDB9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1" name="Text Box 15">
          <a:extLst>
            <a:ext uri="{FF2B5EF4-FFF2-40B4-BE49-F238E27FC236}">
              <a16:creationId xmlns:a16="http://schemas.microsoft.com/office/drawing/2014/main" id="{93D2A6BA-0B8D-4B92-B1F6-42D6345145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2" name="Text Box 15">
          <a:extLst>
            <a:ext uri="{FF2B5EF4-FFF2-40B4-BE49-F238E27FC236}">
              <a16:creationId xmlns:a16="http://schemas.microsoft.com/office/drawing/2014/main" id="{A47674F0-1494-4CDB-9CC7-28940BB0B2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3" name="Text Box 15">
          <a:extLst>
            <a:ext uri="{FF2B5EF4-FFF2-40B4-BE49-F238E27FC236}">
              <a16:creationId xmlns:a16="http://schemas.microsoft.com/office/drawing/2014/main" id="{D3933BDA-0F06-450C-BDF8-1CA3B81B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74" name="Text Box 15">
          <a:extLst>
            <a:ext uri="{FF2B5EF4-FFF2-40B4-BE49-F238E27FC236}">
              <a16:creationId xmlns:a16="http://schemas.microsoft.com/office/drawing/2014/main" id="{C843370C-D66D-4B2C-BC28-9007D8E4A8A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5" name="Text Box 15">
          <a:extLst>
            <a:ext uri="{FF2B5EF4-FFF2-40B4-BE49-F238E27FC236}">
              <a16:creationId xmlns:a16="http://schemas.microsoft.com/office/drawing/2014/main" id="{463CEE2B-B5AA-4F02-BF93-A511F7997A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6" name="Text Box 15">
          <a:extLst>
            <a:ext uri="{FF2B5EF4-FFF2-40B4-BE49-F238E27FC236}">
              <a16:creationId xmlns:a16="http://schemas.microsoft.com/office/drawing/2014/main" id="{04E4C92A-1ADF-40B3-A6F7-4E28AFCD98E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7" name="Text Box 15">
          <a:extLst>
            <a:ext uri="{FF2B5EF4-FFF2-40B4-BE49-F238E27FC236}">
              <a16:creationId xmlns:a16="http://schemas.microsoft.com/office/drawing/2014/main" id="{16EEE9A3-6B12-4B98-BD8E-533799F6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8" name="Text Box 15">
          <a:extLst>
            <a:ext uri="{FF2B5EF4-FFF2-40B4-BE49-F238E27FC236}">
              <a16:creationId xmlns:a16="http://schemas.microsoft.com/office/drawing/2014/main" id="{23B56155-6396-438B-9346-059833969B2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79" name="Text Box 15">
          <a:extLst>
            <a:ext uri="{FF2B5EF4-FFF2-40B4-BE49-F238E27FC236}">
              <a16:creationId xmlns:a16="http://schemas.microsoft.com/office/drawing/2014/main" id="{677A0DFA-27C0-44A7-958C-3F49CA055A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0" name="Text Box 15">
          <a:extLst>
            <a:ext uri="{FF2B5EF4-FFF2-40B4-BE49-F238E27FC236}">
              <a16:creationId xmlns:a16="http://schemas.microsoft.com/office/drawing/2014/main" id="{EA64A18D-89FD-4F6F-B152-0B9CBF7E50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1" name="Text Box 15">
          <a:extLst>
            <a:ext uri="{FF2B5EF4-FFF2-40B4-BE49-F238E27FC236}">
              <a16:creationId xmlns:a16="http://schemas.microsoft.com/office/drawing/2014/main" id="{755278F8-A607-413A-AAB3-284E516D34D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2" name="Text Box 15">
          <a:extLst>
            <a:ext uri="{FF2B5EF4-FFF2-40B4-BE49-F238E27FC236}">
              <a16:creationId xmlns:a16="http://schemas.microsoft.com/office/drawing/2014/main" id="{6AE9284E-BE8A-49C1-8BCB-5F92C37A06C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3" name="Text Box 15">
          <a:extLst>
            <a:ext uri="{FF2B5EF4-FFF2-40B4-BE49-F238E27FC236}">
              <a16:creationId xmlns:a16="http://schemas.microsoft.com/office/drawing/2014/main" id="{0DBFB88C-2892-4CA5-92D9-156175A4064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4" name="Text Box 15">
          <a:extLst>
            <a:ext uri="{FF2B5EF4-FFF2-40B4-BE49-F238E27FC236}">
              <a16:creationId xmlns:a16="http://schemas.microsoft.com/office/drawing/2014/main" id="{289FD1A6-DD6B-446E-9294-CF893E1730D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5" name="Text Box 15">
          <a:extLst>
            <a:ext uri="{FF2B5EF4-FFF2-40B4-BE49-F238E27FC236}">
              <a16:creationId xmlns:a16="http://schemas.microsoft.com/office/drawing/2014/main" id="{BFFB37E4-89AE-4C0D-B763-5918E53EE02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6" name="Text Box 15">
          <a:extLst>
            <a:ext uri="{FF2B5EF4-FFF2-40B4-BE49-F238E27FC236}">
              <a16:creationId xmlns:a16="http://schemas.microsoft.com/office/drawing/2014/main" id="{6F656344-611E-42A0-B02F-69CB24330A3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7" name="Text Box 15">
          <a:extLst>
            <a:ext uri="{FF2B5EF4-FFF2-40B4-BE49-F238E27FC236}">
              <a16:creationId xmlns:a16="http://schemas.microsoft.com/office/drawing/2014/main" id="{E0685488-E17B-4609-A6C0-FDAF82258C6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88" name="Text Box 15">
          <a:extLst>
            <a:ext uri="{FF2B5EF4-FFF2-40B4-BE49-F238E27FC236}">
              <a16:creationId xmlns:a16="http://schemas.microsoft.com/office/drawing/2014/main" id="{6DBDF7B2-EF83-46D5-847E-0FD0A0545F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89" name="Text Box 15">
          <a:extLst>
            <a:ext uri="{FF2B5EF4-FFF2-40B4-BE49-F238E27FC236}">
              <a16:creationId xmlns:a16="http://schemas.microsoft.com/office/drawing/2014/main" id="{E1D050B5-3F16-444C-ACAC-F0B30E0D90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0" name="Text Box 15">
          <a:extLst>
            <a:ext uri="{FF2B5EF4-FFF2-40B4-BE49-F238E27FC236}">
              <a16:creationId xmlns:a16="http://schemas.microsoft.com/office/drawing/2014/main" id="{CB2CAB9D-A36F-48D2-8267-9F784E09B6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1" name="Text Box 15">
          <a:extLst>
            <a:ext uri="{FF2B5EF4-FFF2-40B4-BE49-F238E27FC236}">
              <a16:creationId xmlns:a16="http://schemas.microsoft.com/office/drawing/2014/main" id="{2EAAAAF1-9E54-4F9E-B64A-41AF51903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292" name="Text Box 15">
          <a:extLst>
            <a:ext uri="{FF2B5EF4-FFF2-40B4-BE49-F238E27FC236}">
              <a16:creationId xmlns:a16="http://schemas.microsoft.com/office/drawing/2014/main" id="{3371141C-F73F-4667-954C-7A2A5C1A96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3" name="Text Box 15">
          <a:extLst>
            <a:ext uri="{FF2B5EF4-FFF2-40B4-BE49-F238E27FC236}">
              <a16:creationId xmlns:a16="http://schemas.microsoft.com/office/drawing/2014/main" id="{B1B7C885-6FDD-495D-AE1C-3D054CC2C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4" name="Text Box 15">
          <a:extLst>
            <a:ext uri="{FF2B5EF4-FFF2-40B4-BE49-F238E27FC236}">
              <a16:creationId xmlns:a16="http://schemas.microsoft.com/office/drawing/2014/main" id="{BEA2B431-B802-4CBC-9566-E53B6163A6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5" name="Text Box 15">
          <a:extLst>
            <a:ext uri="{FF2B5EF4-FFF2-40B4-BE49-F238E27FC236}">
              <a16:creationId xmlns:a16="http://schemas.microsoft.com/office/drawing/2014/main" id="{75A8D25B-3571-4145-A6D1-AB3DA1B645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6" name="Text Box 15">
          <a:extLst>
            <a:ext uri="{FF2B5EF4-FFF2-40B4-BE49-F238E27FC236}">
              <a16:creationId xmlns:a16="http://schemas.microsoft.com/office/drawing/2014/main" id="{456E88B6-6D9E-48D4-AF75-24F72CB5A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7" name="Text Box 15">
          <a:extLst>
            <a:ext uri="{FF2B5EF4-FFF2-40B4-BE49-F238E27FC236}">
              <a16:creationId xmlns:a16="http://schemas.microsoft.com/office/drawing/2014/main" id="{3D78448A-7456-4538-9D2A-3317855FBBF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8" name="Text Box 15">
          <a:extLst>
            <a:ext uri="{FF2B5EF4-FFF2-40B4-BE49-F238E27FC236}">
              <a16:creationId xmlns:a16="http://schemas.microsoft.com/office/drawing/2014/main" id="{28199723-4D95-4CE7-885D-A4C3BD9FD1E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299" name="Text Box 15">
          <a:extLst>
            <a:ext uri="{FF2B5EF4-FFF2-40B4-BE49-F238E27FC236}">
              <a16:creationId xmlns:a16="http://schemas.microsoft.com/office/drawing/2014/main" id="{0A5AEBDE-3303-4ACE-9B15-1BC8ADF970B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0" name="Text Box 15">
          <a:extLst>
            <a:ext uri="{FF2B5EF4-FFF2-40B4-BE49-F238E27FC236}">
              <a16:creationId xmlns:a16="http://schemas.microsoft.com/office/drawing/2014/main" id="{8DCD9B09-FF2F-40C2-8F5D-5E652D5524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1" name="Text Box 15">
          <a:extLst>
            <a:ext uri="{FF2B5EF4-FFF2-40B4-BE49-F238E27FC236}">
              <a16:creationId xmlns:a16="http://schemas.microsoft.com/office/drawing/2014/main" id="{10153C4E-D2BC-4AC0-8AB3-4FF02009E3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2" name="Text Box 15">
          <a:extLst>
            <a:ext uri="{FF2B5EF4-FFF2-40B4-BE49-F238E27FC236}">
              <a16:creationId xmlns:a16="http://schemas.microsoft.com/office/drawing/2014/main" id="{B15CEABD-3310-4193-B692-6FD810B354B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3" name="Text Box 15">
          <a:extLst>
            <a:ext uri="{FF2B5EF4-FFF2-40B4-BE49-F238E27FC236}">
              <a16:creationId xmlns:a16="http://schemas.microsoft.com/office/drawing/2014/main" id="{9C7A5197-A9BE-42B8-8DCD-A93E800A2CC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4" name="Text Box 15">
          <a:extLst>
            <a:ext uri="{FF2B5EF4-FFF2-40B4-BE49-F238E27FC236}">
              <a16:creationId xmlns:a16="http://schemas.microsoft.com/office/drawing/2014/main" id="{37FAD96C-50C6-4F67-A959-6D4EDD4AD8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5" name="Text Box 15">
          <a:extLst>
            <a:ext uri="{FF2B5EF4-FFF2-40B4-BE49-F238E27FC236}">
              <a16:creationId xmlns:a16="http://schemas.microsoft.com/office/drawing/2014/main" id="{EEC17A3C-C7B0-4BEB-86BE-DE627C2D44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6" name="Text Box 15">
          <a:extLst>
            <a:ext uri="{FF2B5EF4-FFF2-40B4-BE49-F238E27FC236}">
              <a16:creationId xmlns:a16="http://schemas.microsoft.com/office/drawing/2014/main" id="{F53B2AD3-BBFF-490E-BF6D-76F5B9DA6A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7" name="Text Box 15">
          <a:extLst>
            <a:ext uri="{FF2B5EF4-FFF2-40B4-BE49-F238E27FC236}">
              <a16:creationId xmlns:a16="http://schemas.microsoft.com/office/drawing/2014/main" id="{AE93F2FC-72DC-466C-B97D-50156E4BBED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08" name="Text Box 15">
          <a:extLst>
            <a:ext uri="{FF2B5EF4-FFF2-40B4-BE49-F238E27FC236}">
              <a16:creationId xmlns:a16="http://schemas.microsoft.com/office/drawing/2014/main" id="{BC1B4DC1-E732-4208-8CBD-C9C4D64010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09" name="Text Box 15">
          <a:extLst>
            <a:ext uri="{FF2B5EF4-FFF2-40B4-BE49-F238E27FC236}">
              <a16:creationId xmlns:a16="http://schemas.microsoft.com/office/drawing/2014/main" id="{F39142B0-7937-401A-9085-C28CFF1BB6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0" name="Text Box 15">
          <a:extLst>
            <a:ext uri="{FF2B5EF4-FFF2-40B4-BE49-F238E27FC236}">
              <a16:creationId xmlns:a16="http://schemas.microsoft.com/office/drawing/2014/main" id="{C6ED0B02-452F-43D1-89B2-85F59AF9871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1" name="Text Box 15">
          <a:extLst>
            <a:ext uri="{FF2B5EF4-FFF2-40B4-BE49-F238E27FC236}">
              <a16:creationId xmlns:a16="http://schemas.microsoft.com/office/drawing/2014/main" id="{CC38BF25-71AC-4C36-914C-3582CEE9DA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2" name="Text Box 15">
          <a:extLst>
            <a:ext uri="{FF2B5EF4-FFF2-40B4-BE49-F238E27FC236}">
              <a16:creationId xmlns:a16="http://schemas.microsoft.com/office/drawing/2014/main" id="{941198F8-A815-4062-BC02-484314692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3" name="Text Box 15">
          <a:extLst>
            <a:ext uri="{FF2B5EF4-FFF2-40B4-BE49-F238E27FC236}">
              <a16:creationId xmlns:a16="http://schemas.microsoft.com/office/drawing/2014/main" id="{49B1AF73-DB5A-4C18-BC07-BA88E49AB4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4" name="Text Box 15">
          <a:extLst>
            <a:ext uri="{FF2B5EF4-FFF2-40B4-BE49-F238E27FC236}">
              <a16:creationId xmlns:a16="http://schemas.microsoft.com/office/drawing/2014/main" id="{E2EE0A56-296E-4A64-8908-87A96E1202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5" name="Text Box 15">
          <a:extLst>
            <a:ext uri="{FF2B5EF4-FFF2-40B4-BE49-F238E27FC236}">
              <a16:creationId xmlns:a16="http://schemas.microsoft.com/office/drawing/2014/main" id="{B962B5F0-282F-452E-BEBC-118BDD94B62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6" name="Text Box 15">
          <a:extLst>
            <a:ext uri="{FF2B5EF4-FFF2-40B4-BE49-F238E27FC236}">
              <a16:creationId xmlns:a16="http://schemas.microsoft.com/office/drawing/2014/main" id="{DBA90283-E068-4AA8-87C0-757216E238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17" name="Text Box 15">
          <a:extLst>
            <a:ext uri="{FF2B5EF4-FFF2-40B4-BE49-F238E27FC236}">
              <a16:creationId xmlns:a16="http://schemas.microsoft.com/office/drawing/2014/main" id="{43C5D4A4-9846-40C3-A5AA-117FD4BA14E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8" name="Text Box 15">
          <a:extLst>
            <a:ext uri="{FF2B5EF4-FFF2-40B4-BE49-F238E27FC236}">
              <a16:creationId xmlns:a16="http://schemas.microsoft.com/office/drawing/2014/main" id="{CEF62234-290B-4F47-9328-C29D21A08D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19" name="Text Box 15">
          <a:extLst>
            <a:ext uri="{FF2B5EF4-FFF2-40B4-BE49-F238E27FC236}">
              <a16:creationId xmlns:a16="http://schemas.microsoft.com/office/drawing/2014/main" id="{966409F5-CBD9-4781-84CD-81A5464A4F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0" name="Text Box 15">
          <a:extLst>
            <a:ext uri="{FF2B5EF4-FFF2-40B4-BE49-F238E27FC236}">
              <a16:creationId xmlns:a16="http://schemas.microsoft.com/office/drawing/2014/main" id="{AFAB1152-39F9-4301-87EA-917BF89624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1" name="Text Box 15">
          <a:extLst>
            <a:ext uri="{FF2B5EF4-FFF2-40B4-BE49-F238E27FC236}">
              <a16:creationId xmlns:a16="http://schemas.microsoft.com/office/drawing/2014/main" id="{D2151C3B-CA5C-41B5-83C2-AB9B2EC0339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2" name="Text Box 15">
          <a:extLst>
            <a:ext uri="{FF2B5EF4-FFF2-40B4-BE49-F238E27FC236}">
              <a16:creationId xmlns:a16="http://schemas.microsoft.com/office/drawing/2014/main" id="{A6133E9B-3D60-4FB0-9330-31B3FD70FF8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3" name="Text Box 15">
          <a:extLst>
            <a:ext uri="{FF2B5EF4-FFF2-40B4-BE49-F238E27FC236}">
              <a16:creationId xmlns:a16="http://schemas.microsoft.com/office/drawing/2014/main" id="{39E410AC-1AFB-48BE-ACF3-AF2612F374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4" name="Text Box 15">
          <a:extLst>
            <a:ext uri="{FF2B5EF4-FFF2-40B4-BE49-F238E27FC236}">
              <a16:creationId xmlns:a16="http://schemas.microsoft.com/office/drawing/2014/main" id="{5B873934-D2F8-45E0-B694-EB63D37D79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5" name="Text Box 15">
          <a:extLst>
            <a:ext uri="{FF2B5EF4-FFF2-40B4-BE49-F238E27FC236}">
              <a16:creationId xmlns:a16="http://schemas.microsoft.com/office/drawing/2014/main" id="{17AEB34B-E087-454C-8CC5-390DEBF53B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6" name="Text Box 15">
          <a:extLst>
            <a:ext uri="{FF2B5EF4-FFF2-40B4-BE49-F238E27FC236}">
              <a16:creationId xmlns:a16="http://schemas.microsoft.com/office/drawing/2014/main" id="{145EE315-6C29-43B2-9620-72059071DD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7" name="Text Box 15">
          <a:extLst>
            <a:ext uri="{FF2B5EF4-FFF2-40B4-BE49-F238E27FC236}">
              <a16:creationId xmlns:a16="http://schemas.microsoft.com/office/drawing/2014/main" id="{1FEE92A6-C9E3-4DE1-B12B-2C03C0D2ED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28" name="Text Box 15">
          <a:extLst>
            <a:ext uri="{FF2B5EF4-FFF2-40B4-BE49-F238E27FC236}">
              <a16:creationId xmlns:a16="http://schemas.microsoft.com/office/drawing/2014/main" id="{DB26D9E0-1BF1-436C-82C0-E1065C18CA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29" name="Text Box 15">
          <a:extLst>
            <a:ext uri="{FF2B5EF4-FFF2-40B4-BE49-F238E27FC236}">
              <a16:creationId xmlns:a16="http://schemas.microsoft.com/office/drawing/2014/main" id="{C20E2910-25D9-43A5-A336-EE07FDE973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0" name="Text Box 15">
          <a:extLst>
            <a:ext uri="{FF2B5EF4-FFF2-40B4-BE49-F238E27FC236}">
              <a16:creationId xmlns:a16="http://schemas.microsoft.com/office/drawing/2014/main" id="{EAF3A6FE-3B8B-46E8-BA16-6224B4958E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1" name="Text Box 15">
          <a:extLst>
            <a:ext uri="{FF2B5EF4-FFF2-40B4-BE49-F238E27FC236}">
              <a16:creationId xmlns:a16="http://schemas.microsoft.com/office/drawing/2014/main" id="{B33FCB09-709C-428E-BD0D-2E7F439C95C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2" name="Text Box 15">
          <a:extLst>
            <a:ext uri="{FF2B5EF4-FFF2-40B4-BE49-F238E27FC236}">
              <a16:creationId xmlns:a16="http://schemas.microsoft.com/office/drawing/2014/main" id="{95EA9DB4-ADB1-415B-B5BA-D53FA8D6F6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3" name="Text Box 15">
          <a:extLst>
            <a:ext uri="{FF2B5EF4-FFF2-40B4-BE49-F238E27FC236}">
              <a16:creationId xmlns:a16="http://schemas.microsoft.com/office/drawing/2014/main" id="{04947EE8-2A42-4226-8EE5-02B89E44A8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4" name="Text Box 15">
          <a:extLst>
            <a:ext uri="{FF2B5EF4-FFF2-40B4-BE49-F238E27FC236}">
              <a16:creationId xmlns:a16="http://schemas.microsoft.com/office/drawing/2014/main" id="{65A47710-091E-4CE8-92E4-F4DBE59474A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35" name="Text Box 15">
          <a:extLst>
            <a:ext uri="{FF2B5EF4-FFF2-40B4-BE49-F238E27FC236}">
              <a16:creationId xmlns:a16="http://schemas.microsoft.com/office/drawing/2014/main" id="{335F8EC7-862B-433C-8207-8547123893C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6" name="Text Box 15">
          <a:extLst>
            <a:ext uri="{FF2B5EF4-FFF2-40B4-BE49-F238E27FC236}">
              <a16:creationId xmlns:a16="http://schemas.microsoft.com/office/drawing/2014/main" id="{D0FC48FB-38BC-4DB9-BC85-89A09073F1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7" name="Text Box 15">
          <a:extLst>
            <a:ext uri="{FF2B5EF4-FFF2-40B4-BE49-F238E27FC236}">
              <a16:creationId xmlns:a16="http://schemas.microsoft.com/office/drawing/2014/main" id="{7D8B1BEA-4F74-47FA-93DF-8715B31D50D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8" name="Text Box 15">
          <a:extLst>
            <a:ext uri="{FF2B5EF4-FFF2-40B4-BE49-F238E27FC236}">
              <a16:creationId xmlns:a16="http://schemas.microsoft.com/office/drawing/2014/main" id="{4DB3F2C2-8FA3-4409-96B3-E8DB0EA753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39" name="Text Box 15">
          <a:extLst>
            <a:ext uri="{FF2B5EF4-FFF2-40B4-BE49-F238E27FC236}">
              <a16:creationId xmlns:a16="http://schemas.microsoft.com/office/drawing/2014/main" id="{F01EAB77-9F8F-4162-8C2B-E849D195259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0" name="Text Box 15">
          <a:extLst>
            <a:ext uri="{FF2B5EF4-FFF2-40B4-BE49-F238E27FC236}">
              <a16:creationId xmlns:a16="http://schemas.microsoft.com/office/drawing/2014/main" id="{EB90EB52-0A28-4179-877E-2CDFC895160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1" name="Text Box 15">
          <a:extLst>
            <a:ext uri="{FF2B5EF4-FFF2-40B4-BE49-F238E27FC236}">
              <a16:creationId xmlns:a16="http://schemas.microsoft.com/office/drawing/2014/main" id="{69DABB74-918F-4CBB-B746-9BE305AA5D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2" name="Text Box 15">
          <a:extLst>
            <a:ext uri="{FF2B5EF4-FFF2-40B4-BE49-F238E27FC236}">
              <a16:creationId xmlns:a16="http://schemas.microsoft.com/office/drawing/2014/main" id="{19030767-EDD3-4B82-8915-AA4DBC05E71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3" name="Text Box 15">
          <a:extLst>
            <a:ext uri="{FF2B5EF4-FFF2-40B4-BE49-F238E27FC236}">
              <a16:creationId xmlns:a16="http://schemas.microsoft.com/office/drawing/2014/main" id="{9D2FF7EA-721D-4E81-97E2-EF73B48551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4" name="Text Box 15">
          <a:extLst>
            <a:ext uri="{FF2B5EF4-FFF2-40B4-BE49-F238E27FC236}">
              <a16:creationId xmlns:a16="http://schemas.microsoft.com/office/drawing/2014/main" id="{BD3D4784-018C-492E-895E-759A2F609A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5" name="Text Box 15">
          <a:extLst>
            <a:ext uri="{FF2B5EF4-FFF2-40B4-BE49-F238E27FC236}">
              <a16:creationId xmlns:a16="http://schemas.microsoft.com/office/drawing/2014/main" id="{53CBCBB9-6D53-4E7A-B29A-160DC55B9A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46" name="Text Box 15">
          <a:extLst>
            <a:ext uri="{FF2B5EF4-FFF2-40B4-BE49-F238E27FC236}">
              <a16:creationId xmlns:a16="http://schemas.microsoft.com/office/drawing/2014/main" id="{C2BC8A61-17E6-4E2E-BD22-0EB24D2E4B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7" name="Text Box 15">
          <a:extLst>
            <a:ext uri="{FF2B5EF4-FFF2-40B4-BE49-F238E27FC236}">
              <a16:creationId xmlns:a16="http://schemas.microsoft.com/office/drawing/2014/main" id="{FAAF95D9-EA62-4346-B615-9801A545F0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8" name="Text Box 15">
          <a:extLst>
            <a:ext uri="{FF2B5EF4-FFF2-40B4-BE49-F238E27FC236}">
              <a16:creationId xmlns:a16="http://schemas.microsoft.com/office/drawing/2014/main" id="{0B3197F1-FB32-4960-8C61-B91A19AB54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49" name="Text Box 15">
          <a:extLst>
            <a:ext uri="{FF2B5EF4-FFF2-40B4-BE49-F238E27FC236}">
              <a16:creationId xmlns:a16="http://schemas.microsoft.com/office/drawing/2014/main" id="{24512CD2-B530-403D-B9A1-FCBC0B7524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0" name="Text Box 15">
          <a:extLst>
            <a:ext uri="{FF2B5EF4-FFF2-40B4-BE49-F238E27FC236}">
              <a16:creationId xmlns:a16="http://schemas.microsoft.com/office/drawing/2014/main" id="{1163D03E-9F8B-4C32-BA06-3571510C0E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1" name="Text Box 15">
          <a:extLst>
            <a:ext uri="{FF2B5EF4-FFF2-40B4-BE49-F238E27FC236}">
              <a16:creationId xmlns:a16="http://schemas.microsoft.com/office/drawing/2014/main" id="{F961E6DA-95C4-416F-915C-C856DC9D79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2" name="Text Box 15">
          <a:extLst>
            <a:ext uri="{FF2B5EF4-FFF2-40B4-BE49-F238E27FC236}">
              <a16:creationId xmlns:a16="http://schemas.microsoft.com/office/drawing/2014/main" id="{E4AFEC06-1807-40BA-8E8A-966678B144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53" name="Text Box 15">
          <a:extLst>
            <a:ext uri="{FF2B5EF4-FFF2-40B4-BE49-F238E27FC236}">
              <a16:creationId xmlns:a16="http://schemas.microsoft.com/office/drawing/2014/main" id="{F4866587-49DA-4B79-9C34-F838C02218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4" name="Text Box 15">
          <a:extLst>
            <a:ext uri="{FF2B5EF4-FFF2-40B4-BE49-F238E27FC236}">
              <a16:creationId xmlns:a16="http://schemas.microsoft.com/office/drawing/2014/main" id="{66EB362F-F0EA-42CC-A120-A4FD4337E5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5" name="Text Box 15">
          <a:extLst>
            <a:ext uri="{FF2B5EF4-FFF2-40B4-BE49-F238E27FC236}">
              <a16:creationId xmlns:a16="http://schemas.microsoft.com/office/drawing/2014/main" id="{5890A4BA-9C26-4FF3-B616-D116BFF924A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6" name="Text Box 15">
          <a:extLst>
            <a:ext uri="{FF2B5EF4-FFF2-40B4-BE49-F238E27FC236}">
              <a16:creationId xmlns:a16="http://schemas.microsoft.com/office/drawing/2014/main" id="{BCF8494E-FFFC-46AB-BB12-6CD5D101F9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7" name="Text Box 15">
          <a:extLst>
            <a:ext uri="{FF2B5EF4-FFF2-40B4-BE49-F238E27FC236}">
              <a16:creationId xmlns:a16="http://schemas.microsoft.com/office/drawing/2014/main" id="{13F1B464-5FD1-4878-92CB-6F11DBD186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8" name="Text Box 15">
          <a:extLst>
            <a:ext uri="{FF2B5EF4-FFF2-40B4-BE49-F238E27FC236}">
              <a16:creationId xmlns:a16="http://schemas.microsoft.com/office/drawing/2014/main" id="{1CC94CBF-27B0-4DF6-9843-AB56178CB8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59" name="Text Box 15">
          <a:extLst>
            <a:ext uri="{FF2B5EF4-FFF2-40B4-BE49-F238E27FC236}">
              <a16:creationId xmlns:a16="http://schemas.microsoft.com/office/drawing/2014/main" id="{5DA04C25-58F5-448C-9100-7706B399A38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0" name="Text Box 15">
          <a:extLst>
            <a:ext uri="{FF2B5EF4-FFF2-40B4-BE49-F238E27FC236}">
              <a16:creationId xmlns:a16="http://schemas.microsoft.com/office/drawing/2014/main" id="{FEA4B175-1A48-41F8-A8E9-74AB6798DC8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1" name="Text Box 15">
          <a:extLst>
            <a:ext uri="{FF2B5EF4-FFF2-40B4-BE49-F238E27FC236}">
              <a16:creationId xmlns:a16="http://schemas.microsoft.com/office/drawing/2014/main" id="{2E7D8967-D8BF-486B-814D-D9A82028665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2" name="Text Box 15">
          <a:extLst>
            <a:ext uri="{FF2B5EF4-FFF2-40B4-BE49-F238E27FC236}">
              <a16:creationId xmlns:a16="http://schemas.microsoft.com/office/drawing/2014/main" id="{E35FF1A5-8758-4094-B8E6-0E2ACBE691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3" name="Text Box 15">
          <a:extLst>
            <a:ext uri="{FF2B5EF4-FFF2-40B4-BE49-F238E27FC236}">
              <a16:creationId xmlns:a16="http://schemas.microsoft.com/office/drawing/2014/main" id="{5F06C55E-6A74-4F4A-9C09-4CC73A648D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64" name="Text Box 15">
          <a:extLst>
            <a:ext uri="{FF2B5EF4-FFF2-40B4-BE49-F238E27FC236}">
              <a16:creationId xmlns:a16="http://schemas.microsoft.com/office/drawing/2014/main" id="{E59879BB-2B76-45B4-B93F-BE41792CA43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5" name="Text Box 15">
          <a:extLst>
            <a:ext uri="{FF2B5EF4-FFF2-40B4-BE49-F238E27FC236}">
              <a16:creationId xmlns:a16="http://schemas.microsoft.com/office/drawing/2014/main" id="{E0390B6D-EDCB-4721-8094-72FD08C1A74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6" name="Text Box 15">
          <a:extLst>
            <a:ext uri="{FF2B5EF4-FFF2-40B4-BE49-F238E27FC236}">
              <a16:creationId xmlns:a16="http://schemas.microsoft.com/office/drawing/2014/main" id="{ABA98292-DACD-4535-B71A-87933C387B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7" name="Text Box 15">
          <a:extLst>
            <a:ext uri="{FF2B5EF4-FFF2-40B4-BE49-F238E27FC236}">
              <a16:creationId xmlns:a16="http://schemas.microsoft.com/office/drawing/2014/main" id="{07D461A4-C57F-4ACE-95B0-163AC56DEF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8" name="Text Box 15">
          <a:extLst>
            <a:ext uri="{FF2B5EF4-FFF2-40B4-BE49-F238E27FC236}">
              <a16:creationId xmlns:a16="http://schemas.microsoft.com/office/drawing/2014/main" id="{52CE526B-3849-4256-BAEE-F4E0876DDF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69" name="Text Box 15">
          <a:extLst>
            <a:ext uri="{FF2B5EF4-FFF2-40B4-BE49-F238E27FC236}">
              <a16:creationId xmlns:a16="http://schemas.microsoft.com/office/drawing/2014/main" id="{FD892BE8-DA04-4D07-AA73-80BB428C0F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0" name="Text Box 15">
          <a:extLst>
            <a:ext uri="{FF2B5EF4-FFF2-40B4-BE49-F238E27FC236}">
              <a16:creationId xmlns:a16="http://schemas.microsoft.com/office/drawing/2014/main" id="{6E83CC93-E765-43C3-A2B4-A3B5464E35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1" name="Text Box 15">
          <a:extLst>
            <a:ext uri="{FF2B5EF4-FFF2-40B4-BE49-F238E27FC236}">
              <a16:creationId xmlns:a16="http://schemas.microsoft.com/office/drawing/2014/main" id="{86E6F71C-FD75-4875-8804-BBEC238B734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2" name="Text Box 15">
          <a:extLst>
            <a:ext uri="{FF2B5EF4-FFF2-40B4-BE49-F238E27FC236}">
              <a16:creationId xmlns:a16="http://schemas.microsoft.com/office/drawing/2014/main" id="{E09BCA58-3808-48E7-8E05-E44635E1C2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3" name="Text Box 15">
          <a:extLst>
            <a:ext uri="{FF2B5EF4-FFF2-40B4-BE49-F238E27FC236}">
              <a16:creationId xmlns:a16="http://schemas.microsoft.com/office/drawing/2014/main" id="{61DB83E8-2102-40F8-B3D8-FE573BCDEF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4" name="Text Box 15">
          <a:extLst>
            <a:ext uri="{FF2B5EF4-FFF2-40B4-BE49-F238E27FC236}">
              <a16:creationId xmlns:a16="http://schemas.microsoft.com/office/drawing/2014/main" id="{C71900E7-3645-4A6F-B147-470E19B4A9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5" name="Text Box 15">
          <a:extLst>
            <a:ext uri="{FF2B5EF4-FFF2-40B4-BE49-F238E27FC236}">
              <a16:creationId xmlns:a16="http://schemas.microsoft.com/office/drawing/2014/main" id="{17660870-FF94-4E37-B873-0B0C6125AAA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6" name="Text Box 15">
          <a:extLst>
            <a:ext uri="{FF2B5EF4-FFF2-40B4-BE49-F238E27FC236}">
              <a16:creationId xmlns:a16="http://schemas.microsoft.com/office/drawing/2014/main" id="{309B3E6C-2840-4AC4-912B-06835D080C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7" name="Text Box 15">
          <a:extLst>
            <a:ext uri="{FF2B5EF4-FFF2-40B4-BE49-F238E27FC236}">
              <a16:creationId xmlns:a16="http://schemas.microsoft.com/office/drawing/2014/main" id="{CDBB6789-6F9E-4A42-AA20-1046EF90D3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78" name="Text Box 15">
          <a:extLst>
            <a:ext uri="{FF2B5EF4-FFF2-40B4-BE49-F238E27FC236}">
              <a16:creationId xmlns:a16="http://schemas.microsoft.com/office/drawing/2014/main" id="{B6D86B35-E3CF-4FED-B289-0B74718DEE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79" name="Text Box 15">
          <a:extLst>
            <a:ext uri="{FF2B5EF4-FFF2-40B4-BE49-F238E27FC236}">
              <a16:creationId xmlns:a16="http://schemas.microsoft.com/office/drawing/2014/main" id="{7262BE16-D1C6-4A76-BE73-C0779D4406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0" name="Text Box 15">
          <a:extLst>
            <a:ext uri="{FF2B5EF4-FFF2-40B4-BE49-F238E27FC236}">
              <a16:creationId xmlns:a16="http://schemas.microsoft.com/office/drawing/2014/main" id="{C016881F-83C0-42F1-8EF4-F0D7BEFF265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1" name="Text Box 15">
          <a:extLst>
            <a:ext uri="{FF2B5EF4-FFF2-40B4-BE49-F238E27FC236}">
              <a16:creationId xmlns:a16="http://schemas.microsoft.com/office/drawing/2014/main" id="{89ECD522-FD89-4758-81E1-9ECED9DCBCE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82" name="Text Box 15">
          <a:extLst>
            <a:ext uri="{FF2B5EF4-FFF2-40B4-BE49-F238E27FC236}">
              <a16:creationId xmlns:a16="http://schemas.microsoft.com/office/drawing/2014/main" id="{1C3EDB8A-BF8A-4613-94F9-BD764E8840E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3" name="Text Box 15">
          <a:extLst>
            <a:ext uri="{FF2B5EF4-FFF2-40B4-BE49-F238E27FC236}">
              <a16:creationId xmlns:a16="http://schemas.microsoft.com/office/drawing/2014/main" id="{98611053-4A54-48DA-A940-453CE9DD70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4" name="Text Box 15">
          <a:extLst>
            <a:ext uri="{FF2B5EF4-FFF2-40B4-BE49-F238E27FC236}">
              <a16:creationId xmlns:a16="http://schemas.microsoft.com/office/drawing/2014/main" id="{6212A9D1-D4EB-49D0-A142-F1605183BB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5" name="Text Box 15">
          <a:extLst>
            <a:ext uri="{FF2B5EF4-FFF2-40B4-BE49-F238E27FC236}">
              <a16:creationId xmlns:a16="http://schemas.microsoft.com/office/drawing/2014/main" id="{62B3FCB4-EEE9-45E0-B969-BDD1BB24209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6" name="Text Box 15">
          <a:extLst>
            <a:ext uri="{FF2B5EF4-FFF2-40B4-BE49-F238E27FC236}">
              <a16:creationId xmlns:a16="http://schemas.microsoft.com/office/drawing/2014/main" id="{4B269BEF-ED65-4A06-9DA6-70F22E0C2E4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7" name="Text Box 15">
          <a:extLst>
            <a:ext uri="{FF2B5EF4-FFF2-40B4-BE49-F238E27FC236}">
              <a16:creationId xmlns:a16="http://schemas.microsoft.com/office/drawing/2014/main" id="{4435D259-74C5-4551-81AC-C400C3F779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8" name="Text Box 15">
          <a:extLst>
            <a:ext uri="{FF2B5EF4-FFF2-40B4-BE49-F238E27FC236}">
              <a16:creationId xmlns:a16="http://schemas.microsoft.com/office/drawing/2014/main" id="{C8EB1FC6-7C8B-491F-A0D1-553E971AFB2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89" name="Text Box 15">
          <a:extLst>
            <a:ext uri="{FF2B5EF4-FFF2-40B4-BE49-F238E27FC236}">
              <a16:creationId xmlns:a16="http://schemas.microsoft.com/office/drawing/2014/main" id="{8899D6B8-105D-4687-B49C-8B382CFE19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0" name="Text Box 15">
          <a:extLst>
            <a:ext uri="{FF2B5EF4-FFF2-40B4-BE49-F238E27FC236}">
              <a16:creationId xmlns:a16="http://schemas.microsoft.com/office/drawing/2014/main" id="{7DA23414-4B8D-42CF-9DF1-1CE7D46F0A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1" name="Text Box 15">
          <a:extLst>
            <a:ext uri="{FF2B5EF4-FFF2-40B4-BE49-F238E27FC236}">
              <a16:creationId xmlns:a16="http://schemas.microsoft.com/office/drawing/2014/main" id="{4DE7E7CD-1ADC-44D1-AE29-436B962CB3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2" name="Text Box 15">
          <a:extLst>
            <a:ext uri="{FF2B5EF4-FFF2-40B4-BE49-F238E27FC236}">
              <a16:creationId xmlns:a16="http://schemas.microsoft.com/office/drawing/2014/main" id="{F2973D8D-E966-41C1-B2FA-4C6DD4F8277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3" name="Text Box 15">
          <a:extLst>
            <a:ext uri="{FF2B5EF4-FFF2-40B4-BE49-F238E27FC236}">
              <a16:creationId xmlns:a16="http://schemas.microsoft.com/office/drawing/2014/main" id="{546D942A-C4AD-42EF-A1C1-7F2380DE952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4" name="Text Box 15">
          <a:extLst>
            <a:ext uri="{FF2B5EF4-FFF2-40B4-BE49-F238E27FC236}">
              <a16:creationId xmlns:a16="http://schemas.microsoft.com/office/drawing/2014/main" id="{062EF6B4-E590-49CC-9F28-90138A1455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5" name="Text Box 15">
          <a:extLst>
            <a:ext uri="{FF2B5EF4-FFF2-40B4-BE49-F238E27FC236}">
              <a16:creationId xmlns:a16="http://schemas.microsoft.com/office/drawing/2014/main" id="{23D33D85-7376-4C93-B37A-F99ED5514C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6" name="Text Box 15">
          <a:extLst>
            <a:ext uri="{FF2B5EF4-FFF2-40B4-BE49-F238E27FC236}">
              <a16:creationId xmlns:a16="http://schemas.microsoft.com/office/drawing/2014/main" id="{E48E2F06-F9A0-428C-842C-28C5BB33E7B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7" name="Text Box 15">
          <a:extLst>
            <a:ext uri="{FF2B5EF4-FFF2-40B4-BE49-F238E27FC236}">
              <a16:creationId xmlns:a16="http://schemas.microsoft.com/office/drawing/2014/main" id="{EB18C41A-FD83-4A2C-BCC4-7805761D25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398" name="Text Box 15">
          <a:extLst>
            <a:ext uri="{FF2B5EF4-FFF2-40B4-BE49-F238E27FC236}">
              <a16:creationId xmlns:a16="http://schemas.microsoft.com/office/drawing/2014/main" id="{F7DACFFB-7050-4258-99A8-D05E77C053D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399" name="Text Box 15">
          <a:extLst>
            <a:ext uri="{FF2B5EF4-FFF2-40B4-BE49-F238E27FC236}">
              <a16:creationId xmlns:a16="http://schemas.microsoft.com/office/drawing/2014/main" id="{ABEFA854-DA37-4472-A108-20017CFFE7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0" name="Text Box 15">
          <a:extLst>
            <a:ext uri="{FF2B5EF4-FFF2-40B4-BE49-F238E27FC236}">
              <a16:creationId xmlns:a16="http://schemas.microsoft.com/office/drawing/2014/main" id="{F7CD50C4-3F2E-4079-9D6B-90A995A913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1" name="Text Box 15">
          <a:extLst>
            <a:ext uri="{FF2B5EF4-FFF2-40B4-BE49-F238E27FC236}">
              <a16:creationId xmlns:a16="http://schemas.microsoft.com/office/drawing/2014/main" id="{DCD2FA31-CDBF-48DF-93F0-3BCE4739B17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2" name="Text Box 15">
          <a:extLst>
            <a:ext uri="{FF2B5EF4-FFF2-40B4-BE49-F238E27FC236}">
              <a16:creationId xmlns:a16="http://schemas.microsoft.com/office/drawing/2014/main" id="{FBCD1D81-5B49-4D2D-A834-D4E01EA50A3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3" name="Text Box 15">
          <a:extLst>
            <a:ext uri="{FF2B5EF4-FFF2-40B4-BE49-F238E27FC236}">
              <a16:creationId xmlns:a16="http://schemas.microsoft.com/office/drawing/2014/main" id="{4B92AF82-AFAE-4242-BC2F-B2A1315C1E3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4" name="Text Box 15">
          <a:extLst>
            <a:ext uri="{FF2B5EF4-FFF2-40B4-BE49-F238E27FC236}">
              <a16:creationId xmlns:a16="http://schemas.microsoft.com/office/drawing/2014/main" id="{6175FF3B-7F28-463A-83AD-17B802959E0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5" name="Text Box 15">
          <a:extLst>
            <a:ext uri="{FF2B5EF4-FFF2-40B4-BE49-F238E27FC236}">
              <a16:creationId xmlns:a16="http://schemas.microsoft.com/office/drawing/2014/main" id="{29C73D2D-A3FB-4983-9E80-551E1EF6D8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6" name="Text Box 15">
          <a:extLst>
            <a:ext uri="{FF2B5EF4-FFF2-40B4-BE49-F238E27FC236}">
              <a16:creationId xmlns:a16="http://schemas.microsoft.com/office/drawing/2014/main" id="{28D50581-798A-4EAF-8C6B-B2EA2E660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07" name="Text Box 15">
          <a:extLst>
            <a:ext uri="{FF2B5EF4-FFF2-40B4-BE49-F238E27FC236}">
              <a16:creationId xmlns:a16="http://schemas.microsoft.com/office/drawing/2014/main" id="{75A5A892-3457-4160-9E03-4AE554AF9EE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8" name="Text Box 15">
          <a:extLst>
            <a:ext uri="{FF2B5EF4-FFF2-40B4-BE49-F238E27FC236}">
              <a16:creationId xmlns:a16="http://schemas.microsoft.com/office/drawing/2014/main" id="{DCE5F2CA-D555-4164-B0B6-57DFA755B8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09" name="Text Box 15">
          <a:extLst>
            <a:ext uri="{FF2B5EF4-FFF2-40B4-BE49-F238E27FC236}">
              <a16:creationId xmlns:a16="http://schemas.microsoft.com/office/drawing/2014/main" id="{86669504-DBBD-4F29-88CA-98D133829E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0" name="Text Box 15">
          <a:extLst>
            <a:ext uri="{FF2B5EF4-FFF2-40B4-BE49-F238E27FC236}">
              <a16:creationId xmlns:a16="http://schemas.microsoft.com/office/drawing/2014/main" id="{44BA752E-F19B-4F33-9B7A-9AD7FF2F30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1" name="Text Box 15">
          <a:extLst>
            <a:ext uri="{FF2B5EF4-FFF2-40B4-BE49-F238E27FC236}">
              <a16:creationId xmlns:a16="http://schemas.microsoft.com/office/drawing/2014/main" id="{5511922E-3323-4CF6-9247-0DC434D0E39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2" name="Text Box 15">
          <a:extLst>
            <a:ext uri="{FF2B5EF4-FFF2-40B4-BE49-F238E27FC236}">
              <a16:creationId xmlns:a16="http://schemas.microsoft.com/office/drawing/2014/main" id="{70295E87-57EB-4120-B13D-4C06813FEBF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3" name="Text Box 15">
          <a:extLst>
            <a:ext uri="{FF2B5EF4-FFF2-40B4-BE49-F238E27FC236}">
              <a16:creationId xmlns:a16="http://schemas.microsoft.com/office/drawing/2014/main" id="{6D4D58F3-4790-4506-A157-AA23CF7BE03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4" name="Text Box 15">
          <a:extLst>
            <a:ext uri="{FF2B5EF4-FFF2-40B4-BE49-F238E27FC236}">
              <a16:creationId xmlns:a16="http://schemas.microsoft.com/office/drawing/2014/main" id="{69751DDD-C14F-413A-918A-93EB59E7615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5" name="Text Box 15">
          <a:extLst>
            <a:ext uri="{FF2B5EF4-FFF2-40B4-BE49-F238E27FC236}">
              <a16:creationId xmlns:a16="http://schemas.microsoft.com/office/drawing/2014/main" id="{0D593723-D2B6-44F7-9172-5CA0E4D68F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6" name="Text Box 15">
          <a:extLst>
            <a:ext uri="{FF2B5EF4-FFF2-40B4-BE49-F238E27FC236}">
              <a16:creationId xmlns:a16="http://schemas.microsoft.com/office/drawing/2014/main" id="{96FB9324-BAC8-4E82-9F7F-E347BBFAEEE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7" name="Text Box 15">
          <a:extLst>
            <a:ext uri="{FF2B5EF4-FFF2-40B4-BE49-F238E27FC236}">
              <a16:creationId xmlns:a16="http://schemas.microsoft.com/office/drawing/2014/main" id="{A2C58D00-752C-4F4F-8F03-76F22BBDD30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18" name="Text Box 15">
          <a:extLst>
            <a:ext uri="{FF2B5EF4-FFF2-40B4-BE49-F238E27FC236}">
              <a16:creationId xmlns:a16="http://schemas.microsoft.com/office/drawing/2014/main" id="{62727714-84BD-417A-9518-16FB7A753B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19" name="Text Box 15">
          <a:extLst>
            <a:ext uri="{FF2B5EF4-FFF2-40B4-BE49-F238E27FC236}">
              <a16:creationId xmlns:a16="http://schemas.microsoft.com/office/drawing/2014/main" id="{A710593B-1B15-4CAD-9E8A-86DF653425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0" name="Text Box 15">
          <a:extLst>
            <a:ext uri="{FF2B5EF4-FFF2-40B4-BE49-F238E27FC236}">
              <a16:creationId xmlns:a16="http://schemas.microsoft.com/office/drawing/2014/main" id="{14BA629F-88DC-4F16-8C57-53F05A8732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1" name="Text Box 15">
          <a:extLst>
            <a:ext uri="{FF2B5EF4-FFF2-40B4-BE49-F238E27FC236}">
              <a16:creationId xmlns:a16="http://schemas.microsoft.com/office/drawing/2014/main" id="{0FE7A49D-1818-4F73-8148-9B027F633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2" name="Text Box 15">
          <a:extLst>
            <a:ext uri="{FF2B5EF4-FFF2-40B4-BE49-F238E27FC236}">
              <a16:creationId xmlns:a16="http://schemas.microsoft.com/office/drawing/2014/main" id="{F0AC8461-17FF-488A-9628-2F20D96D86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3" name="Text Box 15">
          <a:extLst>
            <a:ext uri="{FF2B5EF4-FFF2-40B4-BE49-F238E27FC236}">
              <a16:creationId xmlns:a16="http://schemas.microsoft.com/office/drawing/2014/main" id="{D7F002EF-E015-45C7-B9E6-0F5CE1F075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4" name="Text Box 15">
          <a:extLst>
            <a:ext uri="{FF2B5EF4-FFF2-40B4-BE49-F238E27FC236}">
              <a16:creationId xmlns:a16="http://schemas.microsoft.com/office/drawing/2014/main" id="{F95BB3A8-5057-4849-A90F-3155AD3B97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25" name="Text Box 15">
          <a:extLst>
            <a:ext uri="{FF2B5EF4-FFF2-40B4-BE49-F238E27FC236}">
              <a16:creationId xmlns:a16="http://schemas.microsoft.com/office/drawing/2014/main" id="{A092E4EB-FFB0-4525-9B04-CF52033C26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6" name="Text Box 15">
          <a:extLst>
            <a:ext uri="{FF2B5EF4-FFF2-40B4-BE49-F238E27FC236}">
              <a16:creationId xmlns:a16="http://schemas.microsoft.com/office/drawing/2014/main" id="{8F92F1B5-B050-466B-A4C7-79C922B8D2E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7" name="Text Box 15">
          <a:extLst>
            <a:ext uri="{FF2B5EF4-FFF2-40B4-BE49-F238E27FC236}">
              <a16:creationId xmlns:a16="http://schemas.microsoft.com/office/drawing/2014/main" id="{3D5FE79C-D031-4CA3-8A5A-04947D12FD8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8" name="Text Box 15">
          <a:extLst>
            <a:ext uri="{FF2B5EF4-FFF2-40B4-BE49-F238E27FC236}">
              <a16:creationId xmlns:a16="http://schemas.microsoft.com/office/drawing/2014/main" id="{C65C05B1-C6E7-4BA4-B091-20405578191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29" name="Text Box 15">
          <a:extLst>
            <a:ext uri="{FF2B5EF4-FFF2-40B4-BE49-F238E27FC236}">
              <a16:creationId xmlns:a16="http://schemas.microsoft.com/office/drawing/2014/main" id="{F4757FAC-E286-4405-92AB-3D61BD23CCD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0" name="Text Box 15">
          <a:extLst>
            <a:ext uri="{FF2B5EF4-FFF2-40B4-BE49-F238E27FC236}">
              <a16:creationId xmlns:a16="http://schemas.microsoft.com/office/drawing/2014/main" id="{4B8A4FE4-0D63-4610-8A3C-FBE1F60FA9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1" name="Text Box 15">
          <a:extLst>
            <a:ext uri="{FF2B5EF4-FFF2-40B4-BE49-F238E27FC236}">
              <a16:creationId xmlns:a16="http://schemas.microsoft.com/office/drawing/2014/main" id="{AB6B794D-C5AD-4367-8607-7CFD51924E9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2" name="Text Box 15">
          <a:extLst>
            <a:ext uri="{FF2B5EF4-FFF2-40B4-BE49-F238E27FC236}">
              <a16:creationId xmlns:a16="http://schemas.microsoft.com/office/drawing/2014/main" id="{52595170-37CE-476F-9EC5-C4BFE4C26C5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3" name="Text Box 15">
          <a:extLst>
            <a:ext uri="{FF2B5EF4-FFF2-40B4-BE49-F238E27FC236}">
              <a16:creationId xmlns:a16="http://schemas.microsoft.com/office/drawing/2014/main" id="{B70497EC-8D62-43D7-BA8F-FEAFE0260B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4" name="Text Box 15">
          <a:extLst>
            <a:ext uri="{FF2B5EF4-FFF2-40B4-BE49-F238E27FC236}">
              <a16:creationId xmlns:a16="http://schemas.microsoft.com/office/drawing/2014/main" id="{1B067218-8F81-42B8-89ED-18C41D8C95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5" name="Text Box 15">
          <a:extLst>
            <a:ext uri="{FF2B5EF4-FFF2-40B4-BE49-F238E27FC236}">
              <a16:creationId xmlns:a16="http://schemas.microsoft.com/office/drawing/2014/main" id="{1ACE32E5-EC4B-444B-B94D-30B789689D8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36" name="Text Box 15">
          <a:extLst>
            <a:ext uri="{FF2B5EF4-FFF2-40B4-BE49-F238E27FC236}">
              <a16:creationId xmlns:a16="http://schemas.microsoft.com/office/drawing/2014/main" id="{EE99EC4F-4680-4F6A-897D-061D45E83BF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7" name="Text Box 15">
          <a:extLst>
            <a:ext uri="{FF2B5EF4-FFF2-40B4-BE49-F238E27FC236}">
              <a16:creationId xmlns:a16="http://schemas.microsoft.com/office/drawing/2014/main" id="{57934F44-E8A9-466B-86EF-90B90CDD3A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8" name="Text Box 15">
          <a:extLst>
            <a:ext uri="{FF2B5EF4-FFF2-40B4-BE49-F238E27FC236}">
              <a16:creationId xmlns:a16="http://schemas.microsoft.com/office/drawing/2014/main" id="{7037EC41-D039-4641-BF49-12F168A21E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39" name="Text Box 15">
          <a:extLst>
            <a:ext uri="{FF2B5EF4-FFF2-40B4-BE49-F238E27FC236}">
              <a16:creationId xmlns:a16="http://schemas.microsoft.com/office/drawing/2014/main" id="{B1A8FCF3-1DC9-4CD1-AF13-8A72A8447B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0" name="Text Box 15">
          <a:extLst>
            <a:ext uri="{FF2B5EF4-FFF2-40B4-BE49-F238E27FC236}">
              <a16:creationId xmlns:a16="http://schemas.microsoft.com/office/drawing/2014/main" id="{532035D7-6816-479E-B1C2-C0B5EC3A47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1" name="Text Box 15">
          <a:extLst>
            <a:ext uri="{FF2B5EF4-FFF2-40B4-BE49-F238E27FC236}">
              <a16:creationId xmlns:a16="http://schemas.microsoft.com/office/drawing/2014/main" id="{534AE956-4E34-46CE-8D6F-B79E57D80E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2" name="Text Box 15">
          <a:extLst>
            <a:ext uri="{FF2B5EF4-FFF2-40B4-BE49-F238E27FC236}">
              <a16:creationId xmlns:a16="http://schemas.microsoft.com/office/drawing/2014/main" id="{42948CDE-47A0-4BAA-8CD0-16D52D2E8D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43" name="Text Box 15">
          <a:extLst>
            <a:ext uri="{FF2B5EF4-FFF2-40B4-BE49-F238E27FC236}">
              <a16:creationId xmlns:a16="http://schemas.microsoft.com/office/drawing/2014/main" id="{126DE959-9E1F-4520-96C2-96AE3E223D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4" name="Text Box 15">
          <a:extLst>
            <a:ext uri="{FF2B5EF4-FFF2-40B4-BE49-F238E27FC236}">
              <a16:creationId xmlns:a16="http://schemas.microsoft.com/office/drawing/2014/main" id="{693752E2-6DF2-4F1C-967C-D8C53D41390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5" name="Text Box 15">
          <a:extLst>
            <a:ext uri="{FF2B5EF4-FFF2-40B4-BE49-F238E27FC236}">
              <a16:creationId xmlns:a16="http://schemas.microsoft.com/office/drawing/2014/main" id="{64C4DD99-5E3C-4BDB-BB94-4DF48F49867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6" name="Text Box 15">
          <a:extLst>
            <a:ext uri="{FF2B5EF4-FFF2-40B4-BE49-F238E27FC236}">
              <a16:creationId xmlns:a16="http://schemas.microsoft.com/office/drawing/2014/main" id="{1B9E8513-40A1-4884-85AE-9C04CCAC855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7" name="Text Box 15">
          <a:extLst>
            <a:ext uri="{FF2B5EF4-FFF2-40B4-BE49-F238E27FC236}">
              <a16:creationId xmlns:a16="http://schemas.microsoft.com/office/drawing/2014/main" id="{B26A6BB4-F50F-4CFA-94CC-FBB33F67F67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8" name="Text Box 15">
          <a:extLst>
            <a:ext uri="{FF2B5EF4-FFF2-40B4-BE49-F238E27FC236}">
              <a16:creationId xmlns:a16="http://schemas.microsoft.com/office/drawing/2014/main" id="{55C0AC06-57CB-4BC1-BD33-8532C4C148C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49" name="Text Box 15">
          <a:extLst>
            <a:ext uri="{FF2B5EF4-FFF2-40B4-BE49-F238E27FC236}">
              <a16:creationId xmlns:a16="http://schemas.microsoft.com/office/drawing/2014/main" id="{D3FFA9A8-A7B9-43DE-A690-378583E2D13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0" name="Text Box 15">
          <a:extLst>
            <a:ext uri="{FF2B5EF4-FFF2-40B4-BE49-F238E27FC236}">
              <a16:creationId xmlns:a16="http://schemas.microsoft.com/office/drawing/2014/main" id="{B7581FD5-4552-47A0-815A-9B694F9504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1" name="Text Box 15">
          <a:extLst>
            <a:ext uri="{FF2B5EF4-FFF2-40B4-BE49-F238E27FC236}">
              <a16:creationId xmlns:a16="http://schemas.microsoft.com/office/drawing/2014/main" id="{D7F698DC-EAEE-4ED8-A92B-C9EEC1F9DE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2" name="Text Box 15">
          <a:extLst>
            <a:ext uri="{FF2B5EF4-FFF2-40B4-BE49-F238E27FC236}">
              <a16:creationId xmlns:a16="http://schemas.microsoft.com/office/drawing/2014/main" id="{848DC7C9-929E-445B-9D8A-44E273372F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3" name="Text Box 15">
          <a:extLst>
            <a:ext uri="{FF2B5EF4-FFF2-40B4-BE49-F238E27FC236}">
              <a16:creationId xmlns:a16="http://schemas.microsoft.com/office/drawing/2014/main" id="{272B6FAC-2366-43F0-BBCC-37D53C8E10F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54" name="Text Box 15">
          <a:extLst>
            <a:ext uri="{FF2B5EF4-FFF2-40B4-BE49-F238E27FC236}">
              <a16:creationId xmlns:a16="http://schemas.microsoft.com/office/drawing/2014/main" id="{07D0C9B3-5E40-40F5-81C9-73410BCE13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5" name="Text Box 15">
          <a:extLst>
            <a:ext uri="{FF2B5EF4-FFF2-40B4-BE49-F238E27FC236}">
              <a16:creationId xmlns:a16="http://schemas.microsoft.com/office/drawing/2014/main" id="{BFD3D48E-40DA-41F2-AEB0-77452E69CC2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6" name="Text Box 15">
          <a:extLst>
            <a:ext uri="{FF2B5EF4-FFF2-40B4-BE49-F238E27FC236}">
              <a16:creationId xmlns:a16="http://schemas.microsoft.com/office/drawing/2014/main" id="{387A189D-5A06-4A39-9459-59C555274F9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7" name="Text Box 15">
          <a:extLst>
            <a:ext uri="{FF2B5EF4-FFF2-40B4-BE49-F238E27FC236}">
              <a16:creationId xmlns:a16="http://schemas.microsoft.com/office/drawing/2014/main" id="{F3012598-955B-4C69-B791-B2A872C7DA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8" name="Text Box 15">
          <a:extLst>
            <a:ext uri="{FF2B5EF4-FFF2-40B4-BE49-F238E27FC236}">
              <a16:creationId xmlns:a16="http://schemas.microsoft.com/office/drawing/2014/main" id="{CF96934A-BBE0-4643-B629-97B0F090B5F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59" name="Text Box 15">
          <a:extLst>
            <a:ext uri="{FF2B5EF4-FFF2-40B4-BE49-F238E27FC236}">
              <a16:creationId xmlns:a16="http://schemas.microsoft.com/office/drawing/2014/main" id="{9529244E-AB86-4D34-9F4D-F4F69829A4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0" name="Text Box 15">
          <a:extLst>
            <a:ext uri="{FF2B5EF4-FFF2-40B4-BE49-F238E27FC236}">
              <a16:creationId xmlns:a16="http://schemas.microsoft.com/office/drawing/2014/main" id="{78C426FD-4747-4D8A-803C-7E963463EDF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1" name="Text Box 15">
          <a:extLst>
            <a:ext uri="{FF2B5EF4-FFF2-40B4-BE49-F238E27FC236}">
              <a16:creationId xmlns:a16="http://schemas.microsoft.com/office/drawing/2014/main" id="{243FB38D-7BE3-4C56-ACDB-DD1A2ED10E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2" name="Text Box 15">
          <a:extLst>
            <a:ext uri="{FF2B5EF4-FFF2-40B4-BE49-F238E27FC236}">
              <a16:creationId xmlns:a16="http://schemas.microsoft.com/office/drawing/2014/main" id="{8C6A6E05-D1DC-45F9-B37E-DC47223537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3" name="Text Box 15">
          <a:extLst>
            <a:ext uri="{FF2B5EF4-FFF2-40B4-BE49-F238E27FC236}">
              <a16:creationId xmlns:a16="http://schemas.microsoft.com/office/drawing/2014/main" id="{2387214D-CF44-4B53-9940-F076CFCB9C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4" name="Text Box 15">
          <a:extLst>
            <a:ext uri="{FF2B5EF4-FFF2-40B4-BE49-F238E27FC236}">
              <a16:creationId xmlns:a16="http://schemas.microsoft.com/office/drawing/2014/main" id="{E04F9D6C-41E4-4650-A0BC-F9256D1555D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5" name="Text Box 15">
          <a:extLst>
            <a:ext uri="{FF2B5EF4-FFF2-40B4-BE49-F238E27FC236}">
              <a16:creationId xmlns:a16="http://schemas.microsoft.com/office/drawing/2014/main" id="{090B9486-7790-4E5B-BF22-25A1F9F6B2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6" name="Text Box 15">
          <a:extLst>
            <a:ext uri="{FF2B5EF4-FFF2-40B4-BE49-F238E27FC236}">
              <a16:creationId xmlns:a16="http://schemas.microsoft.com/office/drawing/2014/main" id="{4087FDEB-333E-4424-BDC0-DEC9B557B2F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7" name="Text Box 15">
          <a:extLst>
            <a:ext uri="{FF2B5EF4-FFF2-40B4-BE49-F238E27FC236}">
              <a16:creationId xmlns:a16="http://schemas.microsoft.com/office/drawing/2014/main" id="{F0EFB75B-D6DF-4E68-9B1E-590408F2516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68" name="Text Box 15">
          <a:extLst>
            <a:ext uri="{FF2B5EF4-FFF2-40B4-BE49-F238E27FC236}">
              <a16:creationId xmlns:a16="http://schemas.microsoft.com/office/drawing/2014/main" id="{AB450CBB-C3ED-4B72-99E6-FF80CF3672B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69" name="Text Box 15">
          <a:extLst>
            <a:ext uri="{FF2B5EF4-FFF2-40B4-BE49-F238E27FC236}">
              <a16:creationId xmlns:a16="http://schemas.microsoft.com/office/drawing/2014/main" id="{0BCADD14-6DEC-40A0-A6EB-EE5F90C5F8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0" name="Text Box 15">
          <a:extLst>
            <a:ext uri="{FF2B5EF4-FFF2-40B4-BE49-F238E27FC236}">
              <a16:creationId xmlns:a16="http://schemas.microsoft.com/office/drawing/2014/main" id="{7124A07C-CD52-49A6-935C-81BF5912B9C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1" name="Text Box 15">
          <a:extLst>
            <a:ext uri="{FF2B5EF4-FFF2-40B4-BE49-F238E27FC236}">
              <a16:creationId xmlns:a16="http://schemas.microsoft.com/office/drawing/2014/main" id="{7F555B54-90FD-40A6-AB19-FBD360185D4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72" name="Text Box 15">
          <a:extLst>
            <a:ext uri="{FF2B5EF4-FFF2-40B4-BE49-F238E27FC236}">
              <a16:creationId xmlns:a16="http://schemas.microsoft.com/office/drawing/2014/main" id="{F2DC09B9-12E0-470F-BE62-EA1AA30C35F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3" name="Text Box 15">
          <a:extLst>
            <a:ext uri="{FF2B5EF4-FFF2-40B4-BE49-F238E27FC236}">
              <a16:creationId xmlns:a16="http://schemas.microsoft.com/office/drawing/2014/main" id="{8EB71F7F-C370-41D7-AF6E-D3E7CDF6DED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4" name="Text Box 15">
          <a:extLst>
            <a:ext uri="{FF2B5EF4-FFF2-40B4-BE49-F238E27FC236}">
              <a16:creationId xmlns:a16="http://schemas.microsoft.com/office/drawing/2014/main" id="{48DB168E-CABF-4B73-BE18-6D0C2DD4B36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5" name="Text Box 15">
          <a:extLst>
            <a:ext uri="{FF2B5EF4-FFF2-40B4-BE49-F238E27FC236}">
              <a16:creationId xmlns:a16="http://schemas.microsoft.com/office/drawing/2014/main" id="{62E0A8F7-DDB0-469D-B036-C79EAA567DA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6" name="Text Box 15">
          <a:extLst>
            <a:ext uri="{FF2B5EF4-FFF2-40B4-BE49-F238E27FC236}">
              <a16:creationId xmlns:a16="http://schemas.microsoft.com/office/drawing/2014/main" id="{2C53B0FD-5D76-449C-9BE0-AC2E11C3B06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7" name="Text Box 15">
          <a:extLst>
            <a:ext uri="{FF2B5EF4-FFF2-40B4-BE49-F238E27FC236}">
              <a16:creationId xmlns:a16="http://schemas.microsoft.com/office/drawing/2014/main" id="{9418F5B2-2B66-4949-A1A6-5714948B188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8" name="Text Box 15">
          <a:extLst>
            <a:ext uri="{FF2B5EF4-FFF2-40B4-BE49-F238E27FC236}">
              <a16:creationId xmlns:a16="http://schemas.microsoft.com/office/drawing/2014/main" id="{84D3BBF2-FD79-47C6-8553-D6CA891D87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79" name="Text Box 15">
          <a:extLst>
            <a:ext uri="{FF2B5EF4-FFF2-40B4-BE49-F238E27FC236}">
              <a16:creationId xmlns:a16="http://schemas.microsoft.com/office/drawing/2014/main" id="{C5EFCD2C-31B3-4E36-BD60-FE5C9A2832C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0" name="Text Box 15">
          <a:extLst>
            <a:ext uri="{FF2B5EF4-FFF2-40B4-BE49-F238E27FC236}">
              <a16:creationId xmlns:a16="http://schemas.microsoft.com/office/drawing/2014/main" id="{D3BC02B8-0788-47EA-B2D8-753B95E0832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1" name="Text Box 15">
          <a:extLst>
            <a:ext uri="{FF2B5EF4-FFF2-40B4-BE49-F238E27FC236}">
              <a16:creationId xmlns:a16="http://schemas.microsoft.com/office/drawing/2014/main" id="{F22A7F1C-93F3-4F22-8028-090E21BF5F0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2" name="Text Box 15">
          <a:extLst>
            <a:ext uri="{FF2B5EF4-FFF2-40B4-BE49-F238E27FC236}">
              <a16:creationId xmlns:a16="http://schemas.microsoft.com/office/drawing/2014/main" id="{050FF0F2-2D4F-4E93-ABDE-FBA6019AB6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3" name="Text Box 15">
          <a:extLst>
            <a:ext uri="{FF2B5EF4-FFF2-40B4-BE49-F238E27FC236}">
              <a16:creationId xmlns:a16="http://schemas.microsoft.com/office/drawing/2014/main" id="{1B9F0BDF-0522-4FE7-B173-8266D49B47A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4" name="Text Box 15">
          <a:extLst>
            <a:ext uri="{FF2B5EF4-FFF2-40B4-BE49-F238E27FC236}">
              <a16:creationId xmlns:a16="http://schemas.microsoft.com/office/drawing/2014/main" id="{B68B20B4-7687-4742-8287-97B5CA56BE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5" name="Text Box 15">
          <a:extLst>
            <a:ext uri="{FF2B5EF4-FFF2-40B4-BE49-F238E27FC236}">
              <a16:creationId xmlns:a16="http://schemas.microsoft.com/office/drawing/2014/main" id="{1D581F45-8674-4118-811D-646C5FBA3E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6" name="Text Box 15">
          <a:extLst>
            <a:ext uri="{FF2B5EF4-FFF2-40B4-BE49-F238E27FC236}">
              <a16:creationId xmlns:a16="http://schemas.microsoft.com/office/drawing/2014/main" id="{E40A4E74-CBF0-4740-9053-83717C0632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7" name="Text Box 15">
          <a:extLst>
            <a:ext uri="{FF2B5EF4-FFF2-40B4-BE49-F238E27FC236}">
              <a16:creationId xmlns:a16="http://schemas.microsoft.com/office/drawing/2014/main" id="{3A0F68C8-FFED-463B-888F-B71F37609FA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88" name="Text Box 15">
          <a:extLst>
            <a:ext uri="{FF2B5EF4-FFF2-40B4-BE49-F238E27FC236}">
              <a16:creationId xmlns:a16="http://schemas.microsoft.com/office/drawing/2014/main" id="{952ACC24-3FA7-4125-99F5-5D99DECCCB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89" name="Text Box 15">
          <a:extLst>
            <a:ext uri="{FF2B5EF4-FFF2-40B4-BE49-F238E27FC236}">
              <a16:creationId xmlns:a16="http://schemas.microsoft.com/office/drawing/2014/main" id="{522F4CFC-39DA-4F53-9AA7-A243530446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0" name="Text Box 15">
          <a:extLst>
            <a:ext uri="{FF2B5EF4-FFF2-40B4-BE49-F238E27FC236}">
              <a16:creationId xmlns:a16="http://schemas.microsoft.com/office/drawing/2014/main" id="{BECC59FC-AD1D-434E-8171-CE9F0321F0C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1" name="Text Box 15">
          <a:extLst>
            <a:ext uri="{FF2B5EF4-FFF2-40B4-BE49-F238E27FC236}">
              <a16:creationId xmlns:a16="http://schemas.microsoft.com/office/drawing/2014/main" id="{879AEA34-58D7-4672-A2A2-B5732EE359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2" name="Text Box 15">
          <a:extLst>
            <a:ext uri="{FF2B5EF4-FFF2-40B4-BE49-F238E27FC236}">
              <a16:creationId xmlns:a16="http://schemas.microsoft.com/office/drawing/2014/main" id="{586115AB-252D-4F05-9BDF-C54726359D7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3" name="Text Box 15">
          <a:extLst>
            <a:ext uri="{FF2B5EF4-FFF2-40B4-BE49-F238E27FC236}">
              <a16:creationId xmlns:a16="http://schemas.microsoft.com/office/drawing/2014/main" id="{B89D209B-AE79-4ABB-99C2-674C0C57BC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4" name="Text Box 15">
          <a:extLst>
            <a:ext uri="{FF2B5EF4-FFF2-40B4-BE49-F238E27FC236}">
              <a16:creationId xmlns:a16="http://schemas.microsoft.com/office/drawing/2014/main" id="{2074F39C-1842-4398-8555-94CCE44A23D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5" name="Text Box 15">
          <a:extLst>
            <a:ext uri="{FF2B5EF4-FFF2-40B4-BE49-F238E27FC236}">
              <a16:creationId xmlns:a16="http://schemas.microsoft.com/office/drawing/2014/main" id="{4B479883-511B-46BB-9970-765A56358C5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6" name="Text Box 15">
          <a:extLst>
            <a:ext uri="{FF2B5EF4-FFF2-40B4-BE49-F238E27FC236}">
              <a16:creationId xmlns:a16="http://schemas.microsoft.com/office/drawing/2014/main" id="{2DAC0492-5F0F-4911-91C3-AFFE1306972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497" name="Text Box 15">
          <a:extLst>
            <a:ext uri="{FF2B5EF4-FFF2-40B4-BE49-F238E27FC236}">
              <a16:creationId xmlns:a16="http://schemas.microsoft.com/office/drawing/2014/main" id="{4B990E08-3EE7-4CFF-A717-D7178892FEB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8" name="Text Box 15">
          <a:extLst>
            <a:ext uri="{FF2B5EF4-FFF2-40B4-BE49-F238E27FC236}">
              <a16:creationId xmlns:a16="http://schemas.microsoft.com/office/drawing/2014/main" id="{E949BA9D-5B21-4963-8C35-1833BE65E53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499" name="Text Box 15">
          <a:extLst>
            <a:ext uri="{FF2B5EF4-FFF2-40B4-BE49-F238E27FC236}">
              <a16:creationId xmlns:a16="http://schemas.microsoft.com/office/drawing/2014/main" id="{984969A0-DFA3-45E0-AB73-02E9B57D8B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0" name="Text Box 15">
          <a:extLst>
            <a:ext uri="{FF2B5EF4-FFF2-40B4-BE49-F238E27FC236}">
              <a16:creationId xmlns:a16="http://schemas.microsoft.com/office/drawing/2014/main" id="{C9E0E7C8-6226-4AC6-ABE8-C9A47C96495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1" name="Text Box 15">
          <a:extLst>
            <a:ext uri="{FF2B5EF4-FFF2-40B4-BE49-F238E27FC236}">
              <a16:creationId xmlns:a16="http://schemas.microsoft.com/office/drawing/2014/main" id="{EFC1934E-39CF-4AFF-BAED-8B6F3E44D10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2" name="Text Box 15">
          <a:extLst>
            <a:ext uri="{FF2B5EF4-FFF2-40B4-BE49-F238E27FC236}">
              <a16:creationId xmlns:a16="http://schemas.microsoft.com/office/drawing/2014/main" id="{E3586C32-5818-4197-9D4F-A603966E92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3" name="Text Box 15">
          <a:extLst>
            <a:ext uri="{FF2B5EF4-FFF2-40B4-BE49-F238E27FC236}">
              <a16:creationId xmlns:a16="http://schemas.microsoft.com/office/drawing/2014/main" id="{8FDF2CE7-21C9-4EF3-91B3-CB83E337557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4" name="Text Box 15">
          <a:extLst>
            <a:ext uri="{FF2B5EF4-FFF2-40B4-BE49-F238E27FC236}">
              <a16:creationId xmlns:a16="http://schemas.microsoft.com/office/drawing/2014/main" id="{C79116DD-7ADA-47D9-AECA-CE65116DF2A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5" name="Text Box 15">
          <a:extLst>
            <a:ext uri="{FF2B5EF4-FFF2-40B4-BE49-F238E27FC236}">
              <a16:creationId xmlns:a16="http://schemas.microsoft.com/office/drawing/2014/main" id="{83F2016A-C838-423E-A200-36537F5AC0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6" name="Text Box 15">
          <a:extLst>
            <a:ext uri="{FF2B5EF4-FFF2-40B4-BE49-F238E27FC236}">
              <a16:creationId xmlns:a16="http://schemas.microsoft.com/office/drawing/2014/main" id="{1E259154-6B79-4145-9EED-8BA7708D7D0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7" name="Text Box 15">
          <a:extLst>
            <a:ext uri="{FF2B5EF4-FFF2-40B4-BE49-F238E27FC236}">
              <a16:creationId xmlns:a16="http://schemas.microsoft.com/office/drawing/2014/main" id="{C5ED6090-7622-4212-9AC6-4506F7F3D4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08" name="Text Box 15">
          <a:extLst>
            <a:ext uri="{FF2B5EF4-FFF2-40B4-BE49-F238E27FC236}">
              <a16:creationId xmlns:a16="http://schemas.microsoft.com/office/drawing/2014/main" id="{90178B80-85F6-475C-BA89-90D1F1506D6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09" name="Text Box 15">
          <a:extLst>
            <a:ext uri="{FF2B5EF4-FFF2-40B4-BE49-F238E27FC236}">
              <a16:creationId xmlns:a16="http://schemas.microsoft.com/office/drawing/2014/main" id="{AEA2B7BD-3232-4588-B566-4F1251EEC4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0" name="Text Box 15">
          <a:extLst>
            <a:ext uri="{FF2B5EF4-FFF2-40B4-BE49-F238E27FC236}">
              <a16:creationId xmlns:a16="http://schemas.microsoft.com/office/drawing/2014/main" id="{20BE4115-C167-4C00-9041-4B9C43D28C6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1" name="Text Box 15">
          <a:extLst>
            <a:ext uri="{FF2B5EF4-FFF2-40B4-BE49-F238E27FC236}">
              <a16:creationId xmlns:a16="http://schemas.microsoft.com/office/drawing/2014/main" id="{E43F0B12-F14A-493F-AA5B-6B1E813B073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2" name="Text Box 15">
          <a:extLst>
            <a:ext uri="{FF2B5EF4-FFF2-40B4-BE49-F238E27FC236}">
              <a16:creationId xmlns:a16="http://schemas.microsoft.com/office/drawing/2014/main" id="{2588662C-A20C-47CF-96F3-F8718B5C978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3" name="Text Box 15">
          <a:extLst>
            <a:ext uri="{FF2B5EF4-FFF2-40B4-BE49-F238E27FC236}">
              <a16:creationId xmlns:a16="http://schemas.microsoft.com/office/drawing/2014/main" id="{C00D7626-C845-4296-A23C-589E44E7CE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4" name="Text Box 15">
          <a:extLst>
            <a:ext uri="{FF2B5EF4-FFF2-40B4-BE49-F238E27FC236}">
              <a16:creationId xmlns:a16="http://schemas.microsoft.com/office/drawing/2014/main" id="{2C90D5CF-BB26-49DC-BB1F-45CEF7FB2E0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15" name="Text Box 15">
          <a:extLst>
            <a:ext uri="{FF2B5EF4-FFF2-40B4-BE49-F238E27FC236}">
              <a16:creationId xmlns:a16="http://schemas.microsoft.com/office/drawing/2014/main" id="{811FD8E2-D256-49D4-861D-D91A4CBD5EB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6" name="Text Box 15">
          <a:extLst>
            <a:ext uri="{FF2B5EF4-FFF2-40B4-BE49-F238E27FC236}">
              <a16:creationId xmlns:a16="http://schemas.microsoft.com/office/drawing/2014/main" id="{3D839377-2221-48D8-A9FF-8ABC2522BC5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7" name="Text Box 15">
          <a:extLst>
            <a:ext uri="{FF2B5EF4-FFF2-40B4-BE49-F238E27FC236}">
              <a16:creationId xmlns:a16="http://schemas.microsoft.com/office/drawing/2014/main" id="{2826BD23-C087-429D-9CF5-7519905B13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8" name="Text Box 15">
          <a:extLst>
            <a:ext uri="{FF2B5EF4-FFF2-40B4-BE49-F238E27FC236}">
              <a16:creationId xmlns:a16="http://schemas.microsoft.com/office/drawing/2014/main" id="{D27A6B31-66DC-4E48-B801-19E83C970A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19" name="Text Box 15">
          <a:extLst>
            <a:ext uri="{FF2B5EF4-FFF2-40B4-BE49-F238E27FC236}">
              <a16:creationId xmlns:a16="http://schemas.microsoft.com/office/drawing/2014/main" id="{EA76C112-D0D5-4D03-A768-6F14E26C5E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0" name="Text Box 15">
          <a:extLst>
            <a:ext uri="{FF2B5EF4-FFF2-40B4-BE49-F238E27FC236}">
              <a16:creationId xmlns:a16="http://schemas.microsoft.com/office/drawing/2014/main" id="{6A4B0B8D-903B-4303-A232-20FE4FD60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1" name="Text Box 15">
          <a:extLst>
            <a:ext uri="{FF2B5EF4-FFF2-40B4-BE49-F238E27FC236}">
              <a16:creationId xmlns:a16="http://schemas.microsoft.com/office/drawing/2014/main" id="{9CC87216-92EF-4C09-9887-2AFCAFD5C2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2" name="Text Box 15">
          <a:extLst>
            <a:ext uri="{FF2B5EF4-FFF2-40B4-BE49-F238E27FC236}">
              <a16:creationId xmlns:a16="http://schemas.microsoft.com/office/drawing/2014/main" id="{510A1193-DA4C-4CC8-B6FF-930916B1822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3" name="Text Box 15">
          <a:extLst>
            <a:ext uri="{FF2B5EF4-FFF2-40B4-BE49-F238E27FC236}">
              <a16:creationId xmlns:a16="http://schemas.microsoft.com/office/drawing/2014/main" id="{E70C9C13-047F-4BA6-B828-B371C0E4D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4" name="Text Box 15">
          <a:extLst>
            <a:ext uri="{FF2B5EF4-FFF2-40B4-BE49-F238E27FC236}">
              <a16:creationId xmlns:a16="http://schemas.microsoft.com/office/drawing/2014/main" id="{6241BBB9-2E6E-46DE-8BE7-3BF59C72A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5" name="Text Box 15">
          <a:extLst>
            <a:ext uri="{FF2B5EF4-FFF2-40B4-BE49-F238E27FC236}">
              <a16:creationId xmlns:a16="http://schemas.microsoft.com/office/drawing/2014/main" id="{D3887140-ED7A-438B-A3AD-9556523776E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26" name="Text Box 15">
          <a:extLst>
            <a:ext uri="{FF2B5EF4-FFF2-40B4-BE49-F238E27FC236}">
              <a16:creationId xmlns:a16="http://schemas.microsoft.com/office/drawing/2014/main" id="{8E634DDD-1D77-487D-9F08-C15606595D2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7" name="Text Box 15">
          <a:extLst>
            <a:ext uri="{FF2B5EF4-FFF2-40B4-BE49-F238E27FC236}">
              <a16:creationId xmlns:a16="http://schemas.microsoft.com/office/drawing/2014/main" id="{B6DD0197-20A4-4629-9A73-C261E3ECB8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8" name="Text Box 15">
          <a:extLst>
            <a:ext uri="{FF2B5EF4-FFF2-40B4-BE49-F238E27FC236}">
              <a16:creationId xmlns:a16="http://schemas.microsoft.com/office/drawing/2014/main" id="{33B5807A-28F5-4137-93A9-546F0E1DE98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29" name="Text Box 15">
          <a:extLst>
            <a:ext uri="{FF2B5EF4-FFF2-40B4-BE49-F238E27FC236}">
              <a16:creationId xmlns:a16="http://schemas.microsoft.com/office/drawing/2014/main" id="{FDD119ED-2E97-478A-B852-1D7A0AB911B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0" name="Text Box 15">
          <a:extLst>
            <a:ext uri="{FF2B5EF4-FFF2-40B4-BE49-F238E27FC236}">
              <a16:creationId xmlns:a16="http://schemas.microsoft.com/office/drawing/2014/main" id="{C1F76312-562B-4F49-B177-EE59F1DCAD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1" name="Text Box 15">
          <a:extLst>
            <a:ext uri="{FF2B5EF4-FFF2-40B4-BE49-F238E27FC236}">
              <a16:creationId xmlns:a16="http://schemas.microsoft.com/office/drawing/2014/main" id="{0F7F54E1-003F-4C1B-8F71-607FDFD42FC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2" name="Text Box 15">
          <a:extLst>
            <a:ext uri="{FF2B5EF4-FFF2-40B4-BE49-F238E27FC236}">
              <a16:creationId xmlns:a16="http://schemas.microsoft.com/office/drawing/2014/main" id="{4B9C7BE9-0942-42C6-A2B3-326D98B523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33" name="Text Box 15">
          <a:extLst>
            <a:ext uri="{FF2B5EF4-FFF2-40B4-BE49-F238E27FC236}">
              <a16:creationId xmlns:a16="http://schemas.microsoft.com/office/drawing/2014/main" id="{C2601BA5-E9AC-4CBE-96AC-D89BA53769B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4" name="Text Box 15">
          <a:extLst>
            <a:ext uri="{FF2B5EF4-FFF2-40B4-BE49-F238E27FC236}">
              <a16:creationId xmlns:a16="http://schemas.microsoft.com/office/drawing/2014/main" id="{93BD5067-7BD2-4EA7-B80D-63AAF7D5B6B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5" name="Text Box 15">
          <a:extLst>
            <a:ext uri="{FF2B5EF4-FFF2-40B4-BE49-F238E27FC236}">
              <a16:creationId xmlns:a16="http://schemas.microsoft.com/office/drawing/2014/main" id="{43B7C3B3-6F5E-4BA6-9698-AF8791D9D7B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6" name="Text Box 15">
          <a:extLst>
            <a:ext uri="{FF2B5EF4-FFF2-40B4-BE49-F238E27FC236}">
              <a16:creationId xmlns:a16="http://schemas.microsoft.com/office/drawing/2014/main" id="{101F7EFF-3021-44AF-AF80-A5529CB8E3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7" name="Text Box 15">
          <a:extLst>
            <a:ext uri="{FF2B5EF4-FFF2-40B4-BE49-F238E27FC236}">
              <a16:creationId xmlns:a16="http://schemas.microsoft.com/office/drawing/2014/main" id="{F49AAE46-DC97-4BB2-86D5-0D6CB5B2AAD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8" name="Text Box 15">
          <a:extLst>
            <a:ext uri="{FF2B5EF4-FFF2-40B4-BE49-F238E27FC236}">
              <a16:creationId xmlns:a16="http://schemas.microsoft.com/office/drawing/2014/main" id="{30E2C32E-801A-4D67-88EE-FD9D2243561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39" name="Text Box 15">
          <a:extLst>
            <a:ext uri="{FF2B5EF4-FFF2-40B4-BE49-F238E27FC236}">
              <a16:creationId xmlns:a16="http://schemas.microsoft.com/office/drawing/2014/main" id="{F1ACAE9D-1889-4B40-8507-FB55D336903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0" name="Text Box 15">
          <a:extLst>
            <a:ext uri="{FF2B5EF4-FFF2-40B4-BE49-F238E27FC236}">
              <a16:creationId xmlns:a16="http://schemas.microsoft.com/office/drawing/2014/main" id="{563D2D52-2465-4D03-B196-EA5327AF93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1" name="Text Box 15">
          <a:extLst>
            <a:ext uri="{FF2B5EF4-FFF2-40B4-BE49-F238E27FC236}">
              <a16:creationId xmlns:a16="http://schemas.microsoft.com/office/drawing/2014/main" id="{A1DBDA85-F1F6-4279-8FA1-70EEB756725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2" name="Text Box 15">
          <a:extLst>
            <a:ext uri="{FF2B5EF4-FFF2-40B4-BE49-F238E27FC236}">
              <a16:creationId xmlns:a16="http://schemas.microsoft.com/office/drawing/2014/main" id="{E6CB5152-E8EE-410E-947C-9682E88CA2F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3" name="Text Box 15">
          <a:extLst>
            <a:ext uri="{FF2B5EF4-FFF2-40B4-BE49-F238E27FC236}">
              <a16:creationId xmlns:a16="http://schemas.microsoft.com/office/drawing/2014/main" id="{75661DC5-EBF9-4375-9C1B-09FB12D8974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44" name="Text Box 15">
          <a:extLst>
            <a:ext uri="{FF2B5EF4-FFF2-40B4-BE49-F238E27FC236}">
              <a16:creationId xmlns:a16="http://schemas.microsoft.com/office/drawing/2014/main" id="{DCCF677B-8CB1-4082-AD98-EF912438A22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5" name="Text Box 15">
          <a:extLst>
            <a:ext uri="{FF2B5EF4-FFF2-40B4-BE49-F238E27FC236}">
              <a16:creationId xmlns:a16="http://schemas.microsoft.com/office/drawing/2014/main" id="{EE257CE8-B9E6-4EA8-BBE5-AD27153C78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6" name="Text Box 15">
          <a:extLst>
            <a:ext uri="{FF2B5EF4-FFF2-40B4-BE49-F238E27FC236}">
              <a16:creationId xmlns:a16="http://schemas.microsoft.com/office/drawing/2014/main" id="{72C5C725-F8E7-4D72-9911-5E761A3FF0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7" name="Text Box 15">
          <a:extLst>
            <a:ext uri="{FF2B5EF4-FFF2-40B4-BE49-F238E27FC236}">
              <a16:creationId xmlns:a16="http://schemas.microsoft.com/office/drawing/2014/main" id="{85F96D15-0CD3-4A1A-B14E-7144078096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8" name="Text Box 15">
          <a:extLst>
            <a:ext uri="{FF2B5EF4-FFF2-40B4-BE49-F238E27FC236}">
              <a16:creationId xmlns:a16="http://schemas.microsoft.com/office/drawing/2014/main" id="{C927544A-8CB0-455D-8A80-57B64ADA05C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49" name="Text Box 15">
          <a:extLst>
            <a:ext uri="{FF2B5EF4-FFF2-40B4-BE49-F238E27FC236}">
              <a16:creationId xmlns:a16="http://schemas.microsoft.com/office/drawing/2014/main" id="{746A3E79-846C-4A3D-B376-6DC9F29B398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0" name="Text Box 15">
          <a:extLst>
            <a:ext uri="{FF2B5EF4-FFF2-40B4-BE49-F238E27FC236}">
              <a16:creationId xmlns:a16="http://schemas.microsoft.com/office/drawing/2014/main" id="{0D15B876-3C03-4073-A031-024C6A4BA87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1" name="Text Box 15">
          <a:extLst>
            <a:ext uri="{FF2B5EF4-FFF2-40B4-BE49-F238E27FC236}">
              <a16:creationId xmlns:a16="http://schemas.microsoft.com/office/drawing/2014/main" id="{D10AB738-A5E1-4EC5-912E-CF4591410F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2" name="Text Box 15">
          <a:extLst>
            <a:ext uri="{FF2B5EF4-FFF2-40B4-BE49-F238E27FC236}">
              <a16:creationId xmlns:a16="http://schemas.microsoft.com/office/drawing/2014/main" id="{77E67054-BDE1-469F-99C0-1BA0769578E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3" name="Text Box 15">
          <a:extLst>
            <a:ext uri="{FF2B5EF4-FFF2-40B4-BE49-F238E27FC236}">
              <a16:creationId xmlns:a16="http://schemas.microsoft.com/office/drawing/2014/main" id="{1080CA8A-2DA6-4DFA-A61F-72F7B4FFC9D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4" name="Text Box 15">
          <a:extLst>
            <a:ext uri="{FF2B5EF4-FFF2-40B4-BE49-F238E27FC236}">
              <a16:creationId xmlns:a16="http://schemas.microsoft.com/office/drawing/2014/main" id="{3667D667-DF28-49AD-902D-7EE0EC1709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5" name="Text Box 15">
          <a:extLst>
            <a:ext uri="{FF2B5EF4-FFF2-40B4-BE49-F238E27FC236}">
              <a16:creationId xmlns:a16="http://schemas.microsoft.com/office/drawing/2014/main" id="{15D25372-8753-4847-9B1C-DCD7E3C6B05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6" name="Text Box 15">
          <a:extLst>
            <a:ext uri="{FF2B5EF4-FFF2-40B4-BE49-F238E27FC236}">
              <a16:creationId xmlns:a16="http://schemas.microsoft.com/office/drawing/2014/main" id="{114D20B1-03CB-49C7-9A76-E5108E7AC0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7" name="Text Box 15">
          <a:extLst>
            <a:ext uri="{FF2B5EF4-FFF2-40B4-BE49-F238E27FC236}">
              <a16:creationId xmlns:a16="http://schemas.microsoft.com/office/drawing/2014/main" id="{A3B9C611-AB53-4A53-9548-0FFB4FB73FA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58" name="Text Box 15">
          <a:extLst>
            <a:ext uri="{FF2B5EF4-FFF2-40B4-BE49-F238E27FC236}">
              <a16:creationId xmlns:a16="http://schemas.microsoft.com/office/drawing/2014/main" id="{E236C605-0FCF-4C3F-B336-A54E6D11D9B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59" name="Text Box 15">
          <a:extLst>
            <a:ext uri="{FF2B5EF4-FFF2-40B4-BE49-F238E27FC236}">
              <a16:creationId xmlns:a16="http://schemas.microsoft.com/office/drawing/2014/main" id="{49CC072A-46F1-4FDF-B02F-78EC151837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0" name="Text Box 15">
          <a:extLst>
            <a:ext uri="{FF2B5EF4-FFF2-40B4-BE49-F238E27FC236}">
              <a16:creationId xmlns:a16="http://schemas.microsoft.com/office/drawing/2014/main" id="{322A9B2A-0BCD-4C40-907C-83999A60E94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1" name="Text Box 15">
          <a:extLst>
            <a:ext uri="{FF2B5EF4-FFF2-40B4-BE49-F238E27FC236}">
              <a16:creationId xmlns:a16="http://schemas.microsoft.com/office/drawing/2014/main" id="{2AF9F4F7-9988-41AF-A130-60067BB2BB9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62" name="Text Box 15">
          <a:extLst>
            <a:ext uri="{FF2B5EF4-FFF2-40B4-BE49-F238E27FC236}">
              <a16:creationId xmlns:a16="http://schemas.microsoft.com/office/drawing/2014/main" id="{3597DE41-C3D8-4AAD-A22F-FB4297AA970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3" name="Text Box 15">
          <a:extLst>
            <a:ext uri="{FF2B5EF4-FFF2-40B4-BE49-F238E27FC236}">
              <a16:creationId xmlns:a16="http://schemas.microsoft.com/office/drawing/2014/main" id="{204751B4-75ED-4A0E-9863-34B157EC63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4" name="Text Box 15">
          <a:extLst>
            <a:ext uri="{FF2B5EF4-FFF2-40B4-BE49-F238E27FC236}">
              <a16:creationId xmlns:a16="http://schemas.microsoft.com/office/drawing/2014/main" id="{4C5FFCEE-D43B-48B2-B721-93D660EC0D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5" name="Text Box 15">
          <a:extLst>
            <a:ext uri="{FF2B5EF4-FFF2-40B4-BE49-F238E27FC236}">
              <a16:creationId xmlns:a16="http://schemas.microsoft.com/office/drawing/2014/main" id="{1410BF49-1D0C-47BC-B76D-0638199792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6" name="Text Box 15">
          <a:extLst>
            <a:ext uri="{FF2B5EF4-FFF2-40B4-BE49-F238E27FC236}">
              <a16:creationId xmlns:a16="http://schemas.microsoft.com/office/drawing/2014/main" id="{11CAC81D-BBE1-4AF6-B78F-8EF0F9BB55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7" name="Text Box 15">
          <a:extLst>
            <a:ext uri="{FF2B5EF4-FFF2-40B4-BE49-F238E27FC236}">
              <a16:creationId xmlns:a16="http://schemas.microsoft.com/office/drawing/2014/main" id="{69333173-57BB-47D9-A07F-15DF88AC17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8" name="Text Box 15">
          <a:extLst>
            <a:ext uri="{FF2B5EF4-FFF2-40B4-BE49-F238E27FC236}">
              <a16:creationId xmlns:a16="http://schemas.microsoft.com/office/drawing/2014/main" id="{7F96D92E-B37C-4F90-819F-66C4AF165B7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69" name="Text Box 15">
          <a:extLst>
            <a:ext uri="{FF2B5EF4-FFF2-40B4-BE49-F238E27FC236}">
              <a16:creationId xmlns:a16="http://schemas.microsoft.com/office/drawing/2014/main" id="{965E1CDD-0E09-4C0B-9A56-C5E368410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0" name="Text Box 15">
          <a:extLst>
            <a:ext uri="{FF2B5EF4-FFF2-40B4-BE49-F238E27FC236}">
              <a16:creationId xmlns:a16="http://schemas.microsoft.com/office/drawing/2014/main" id="{C41C21BD-2300-4A7D-AF43-875B3BC82D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1" name="Text Box 15">
          <a:extLst>
            <a:ext uri="{FF2B5EF4-FFF2-40B4-BE49-F238E27FC236}">
              <a16:creationId xmlns:a16="http://schemas.microsoft.com/office/drawing/2014/main" id="{BA7A4263-6F84-4F77-8861-48AADCBACA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2" name="Text Box 15">
          <a:extLst>
            <a:ext uri="{FF2B5EF4-FFF2-40B4-BE49-F238E27FC236}">
              <a16:creationId xmlns:a16="http://schemas.microsoft.com/office/drawing/2014/main" id="{1D8B0C0A-F5F0-4069-B51E-090A78022DE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3" name="Text Box 15">
          <a:extLst>
            <a:ext uri="{FF2B5EF4-FFF2-40B4-BE49-F238E27FC236}">
              <a16:creationId xmlns:a16="http://schemas.microsoft.com/office/drawing/2014/main" id="{411B1D8C-223A-486B-978F-826536D13BC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4" name="Text Box 15">
          <a:extLst>
            <a:ext uri="{FF2B5EF4-FFF2-40B4-BE49-F238E27FC236}">
              <a16:creationId xmlns:a16="http://schemas.microsoft.com/office/drawing/2014/main" id="{C5B3D6B5-99C7-492B-BF03-7839CD1A436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5" name="Text Box 15">
          <a:extLst>
            <a:ext uri="{FF2B5EF4-FFF2-40B4-BE49-F238E27FC236}">
              <a16:creationId xmlns:a16="http://schemas.microsoft.com/office/drawing/2014/main" id="{6C723813-64E0-44ED-9D0B-BA34B6337E9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6" name="Text Box 15">
          <a:extLst>
            <a:ext uri="{FF2B5EF4-FFF2-40B4-BE49-F238E27FC236}">
              <a16:creationId xmlns:a16="http://schemas.microsoft.com/office/drawing/2014/main" id="{A3A3A2A2-E601-4F70-92D0-90D1AAD2A3B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7" name="Text Box 15">
          <a:extLst>
            <a:ext uri="{FF2B5EF4-FFF2-40B4-BE49-F238E27FC236}">
              <a16:creationId xmlns:a16="http://schemas.microsoft.com/office/drawing/2014/main" id="{A7E36892-8992-4B34-A557-7CDF067735C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78" name="Text Box 15">
          <a:extLst>
            <a:ext uri="{FF2B5EF4-FFF2-40B4-BE49-F238E27FC236}">
              <a16:creationId xmlns:a16="http://schemas.microsoft.com/office/drawing/2014/main" id="{24556448-2D9A-4F58-BB21-82D7CF4005B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79" name="Text Box 15">
          <a:extLst>
            <a:ext uri="{FF2B5EF4-FFF2-40B4-BE49-F238E27FC236}">
              <a16:creationId xmlns:a16="http://schemas.microsoft.com/office/drawing/2014/main" id="{4740CD8B-6872-4DDB-B924-4BEABA87D1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0" name="Text Box 15">
          <a:extLst>
            <a:ext uri="{FF2B5EF4-FFF2-40B4-BE49-F238E27FC236}">
              <a16:creationId xmlns:a16="http://schemas.microsoft.com/office/drawing/2014/main" id="{6653A9F3-C7BC-4FCF-A2EC-F594B12C091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1" name="Text Box 15">
          <a:extLst>
            <a:ext uri="{FF2B5EF4-FFF2-40B4-BE49-F238E27FC236}">
              <a16:creationId xmlns:a16="http://schemas.microsoft.com/office/drawing/2014/main" id="{00AF03B0-D142-4049-ABFA-E617785C0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2" name="Text Box 15">
          <a:extLst>
            <a:ext uri="{FF2B5EF4-FFF2-40B4-BE49-F238E27FC236}">
              <a16:creationId xmlns:a16="http://schemas.microsoft.com/office/drawing/2014/main" id="{ECFF9730-AE7B-4AED-B61A-B5EB194E796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3" name="Text Box 15">
          <a:extLst>
            <a:ext uri="{FF2B5EF4-FFF2-40B4-BE49-F238E27FC236}">
              <a16:creationId xmlns:a16="http://schemas.microsoft.com/office/drawing/2014/main" id="{9EA72F26-086B-4CF2-8ED3-05B6ACAA02B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4" name="Text Box 15">
          <a:extLst>
            <a:ext uri="{FF2B5EF4-FFF2-40B4-BE49-F238E27FC236}">
              <a16:creationId xmlns:a16="http://schemas.microsoft.com/office/drawing/2014/main" id="{9E53C072-A825-45E3-B875-16E716E3A0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5" name="Text Box 15">
          <a:extLst>
            <a:ext uri="{FF2B5EF4-FFF2-40B4-BE49-F238E27FC236}">
              <a16:creationId xmlns:a16="http://schemas.microsoft.com/office/drawing/2014/main" id="{124F9122-E94E-49BD-9221-A015A8112E4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6" name="Text Box 15">
          <a:extLst>
            <a:ext uri="{FF2B5EF4-FFF2-40B4-BE49-F238E27FC236}">
              <a16:creationId xmlns:a16="http://schemas.microsoft.com/office/drawing/2014/main" id="{8B2FB559-2DBA-4D23-901F-B6AA719549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87" name="Text Box 15">
          <a:extLst>
            <a:ext uri="{FF2B5EF4-FFF2-40B4-BE49-F238E27FC236}">
              <a16:creationId xmlns:a16="http://schemas.microsoft.com/office/drawing/2014/main" id="{1EC1A13D-F630-4E1E-86D2-F449B2F08E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8" name="Text Box 15">
          <a:extLst>
            <a:ext uri="{FF2B5EF4-FFF2-40B4-BE49-F238E27FC236}">
              <a16:creationId xmlns:a16="http://schemas.microsoft.com/office/drawing/2014/main" id="{977844E7-980D-4A6D-A342-6A1D4A0463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89" name="Text Box 15">
          <a:extLst>
            <a:ext uri="{FF2B5EF4-FFF2-40B4-BE49-F238E27FC236}">
              <a16:creationId xmlns:a16="http://schemas.microsoft.com/office/drawing/2014/main" id="{8565EA39-36F8-4443-8956-C39059C0602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0" name="Text Box 15">
          <a:extLst>
            <a:ext uri="{FF2B5EF4-FFF2-40B4-BE49-F238E27FC236}">
              <a16:creationId xmlns:a16="http://schemas.microsoft.com/office/drawing/2014/main" id="{D73B7D95-2A96-4CF0-8491-336B2573935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1" name="Text Box 15">
          <a:extLst>
            <a:ext uri="{FF2B5EF4-FFF2-40B4-BE49-F238E27FC236}">
              <a16:creationId xmlns:a16="http://schemas.microsoft.com/office/drawing/2014/main" id="{B5A3DA02-5B0D-4D53-BEB7-194F421B15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2" name="Text Box 15">
          <a:extLst>
            <a:ext uri="{FF2B5EF4-FFF2-40B4-BE49-F238E27FC236}">
              <a16:creationId xmlns:a16="http://schemas.microsoft.com/office/drawing/2014/main" id="{64F0D188-4A74-451E-A84D-1CF55D3A1A0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3" name="Text Box 15">
          <a:extLst>
            <a:ext uri="{FF2B5EF4-FFF2-40B4-BE49-F238E27FC236}">
              <a16:creationId xmlns:a16="http://schemas.microsoft.com/office/drawing/2014/main" id="{BBF04513-9CDF-4268-A8BC-F3D84DDE93A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4" name="Text Box 15">
          <a:extLst>
            <a:ext uri="{FF2B5EF4-FFF2-40B4-BE49-F238E27FC236}">
              <a16:creationId xmlns:a16="http://schemas.microsoft.com/office/drawing/2014/main" id="{4998F46C-82B8-468B-9DDC-C35F8987A03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5" name="Text Box 15">
          <a:extLst>
            <a:ext uri="{FF2B5EF4-FFF2-40B4-BE49-F238E27FC236}">
              <a16:creationId xmlns:a16="http://schemas.microsoft.com/office/drawing/2014/main" id="{00A6A632-EA0D-45E9-BADD-52B56352379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6" name="Text Box 15">
          <a:extLst>
            <a:ext uri="{FF2B5EF4-FFF2-40B4-BE49-F238E27FC236}">
              <a16:creationId xmlns:a16="http://schemas.microsoft.com/office/drawing/2014/main" id="{2B0F5994-D300-4AA9-91C8-3A5E2A34E31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7" name="Text Box 15">
          <a:extLst>
            <a:ext uri="{FF2B5EF4-FFF2-40B4-BE49-F238E27FC236}">
              <a16:creationId xmlns:a16="http://schemas.microsoft.com/office/drawing/2014/main" id="{71AF47A5-D44F-426F-9F3C-4A6E37BAB37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598" name="Text Box 15">
          <a:extLst>
            <a:ext uri="{FF2B5EF4-FFF2-40B4-BE49-F238E27FC236}">
              <a16:creationId xmlns:a16="http://schemas.microsoft.com/office/drawing/2014/main" id="{EE1B8018-1235-436C-9AAB-C9F5AF1A4C7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599" name="Text Box 15">
          <a:extLst>
            <a:ext uri="{FF2B5EF4-FFF2-40B4-BE49-F238E27FC236}">
              <a16:creationId xmlns:a16="http://schemas.microsoft.com/office/drawing/2014/main" id="{3B08D9F8-F05A-49D0-AAC7-E24EB9AE928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0" name="Text Box 15">
          <a:extLst>
            <a:ext uri="{FF2B5EF4-FFF2-40B4-BE49-F238E27FC236}">
              <a16:creationId xmlns:a16="http://schemas.microsoft.com/office/drawing/2014/main" id="{28035937-EADF-4164-BB04-AA6B22CB461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1" name="Text Box 15">
          <a:extLst>
            <a:ext uri="{FF2B5EF4-FFF2-40B4-BE49-F238E27FC236}">
              <a16:creationId xmlns:a16="http://schemas.microsoft.com/office/drawing/2014/main" id="{23BC5C75-382E-420C-A8E4-FACDA081DE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2" name="Text Box 15">
          <a:extLst>
            <a:ext uri="{FF2B5EF4-FFF2-40B4-BE49-F238E27FC236}">
              <a16:creationId xmlns:a16="http://schemas.microsoft.com/office/drawing/2014/main" id="{6434A357-D0CD-487A-BD40-8E45B585189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3" name="Text Box 15">
          <a:extLst>
            <a:ext uri="{FF2B5EF4-FFF2-40B4-BE49-F238E27FC236}">
              <a16:creationId xmlns:a16="http://schemas.microsoft.com/office/drawing/2014/main" id="{0DC4A5AB-D57E-489F-A16C-3B0B8FF7D7E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4" name="Text Box 15">
          <a:extLst>
            <a:ext uri="{FF2B5EF4-FFF2-40B4-BE49-F238E27FC236}">
              <a16:creationId xmlns:a16="http://schemas.microsoft.com/office/drawing/2014/main" id="{24F1E388-EC35-451F-8344-EBAC37C3EDE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05" name="Text Box 15">
          <a:extLst>
            <a:ext uri="{FF2B5EF4-FFF2-40B4-BE49-F238E27FC236}">
              <a16:creationId xmlns:a16="http://schemas.microsoft.com/office/drawing/2014/main" id="{6D68F231-884F-4EEB-8D42-3E58AAD0132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6" name="Text Box 15">
          <a:extLst>
            <a:ext uri="{FF2B5EF4-FFF2-40B4-BE49-F238E27FC236}">
              <a16:creationId xmlns:a16="http://schemas.microsoft.com/office/drawing/2014/main" id="{26BF4FED-FCF4-4510-8E55-A80D351B444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7" name="Text Box 15">
          <a:extLst>
            <a:ext uri="{FF2B5EF4-FFF2-40B4-BE49-F238E27FC236}">
              <a16:creationId xmlns:a16="http://schemas.microsoft.com/office/drawing/2014/main" id="{FF6CA273-9643-4470-BC1A-E5D338A3605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8" name="Text Box 15">
          <a:extLst>
            <a:ext uri="{FF2B5EF4-FFF2-40B4-BE49-F238E27FC236}">
              <a16:creationId xmlns:a16="http://schemas.microsoft.com/office/drawing/2014/main" id="{5AB3177F-7A14-4A79-8AA1-3EC6BF8AEDD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09" name="Text Box 15">
          <a:extLst>
            <a:ext uri="{FF2B5EF4-FFF2-40B4-BE49-F238E27FC236}">
              <a16:creationId xmlns:a16="http://schemas.microsoft.com/office/drawing/2014/main" id="{F347B9ED-A339-47C3-827A-4F4EEDA7F62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0" name="Text Box 15">
          <a:extLst>
            <a:ext uri="{FF2B5EF4-FFF2-40B4-BE49-F238E27FC236}">
              <a16:creationId xmlns:a16="http://schemas.microsoft.com/office/drawing/2014/main" id="{E97DEEA9-BCF6-4563-BE9C-1AB3A9C7E8F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1" name="Text Box 15">
          <a:extLst>
            <a:ext uri="{FF2B5EF4-FFF2-40B4-BE49-F238E27FC236}">
              <a16:creationId xmlns:a16="http://schemas.microsoft.com/office/drawing/2014/main" id="{8C246DB5-0912-48AD-9B8D-DE179582F4E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2" name="Text Box 15">
          <a:extLst>
            <a:ext uri="{FF2B5EF4-FFF2-40B4-BE49-F238E27FC236}">
              <a16:creationId xmlns:a16="http://schemas.microsoft.com/office/drawing/2014/main" id="{B89B60F0-2DEC-4F39-B2EE-F1F78366CA2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3" name="Text Box 15">
          <a:extLst>
            <a:ext uri="{FF2B5EF4-FFF2-40B4-BE49-F238E27FC236}">
              <a16:creationId xmlns:a16="http://schemas.microsoft.com/office/drawing/2014/main" id="{C45AB22C-C344-448C-8CD4-66F9F0A428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4" name="Text Box 15">
          <a:extLst>
            <a:ext uri="{FF2B5EF4-FFF2-40B4-BE49-F238E27FC236}">
              <a16:creationId xmlns:a16="http://schemas.microsoft.com/office/drawing/2014/main" id="{066CE5C0-6CB4-4B7A-B6C2-3B9A68DAE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5" name="Text Box 15">
          <a:extLst>
            <a:ext uri="{FF2B5EF4-FFF2-40B4-BE49-F238E27FC236}">
              <a16:creationId xmlns:a16="http://schemas.microsoft.com/office/drawing/2014/main" id="{2546E99D-037F-4F5E-B829-491B77B450B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16" name="Text Box 15">
          <a:extLst>
            <a:ext uri="{FF2B5EF4-FFF2-40B4-BE49-F238E27FC236}">
              <a16:creationId xmlns:a16="http://schemas.microsoft.com/office/drawing/2014/main" id="{2731F2C2-8D38-414C-9837-D2938DE7A2B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7" name="Text Box 15">
          <a:extLst>
            <a:ext uri="{FF2B5EF4-FFF2-40B4-BE49-F238E27FC236}">
              <a16:creationId xmlns:a16="http://schemas.microsoft.com/office/drawing/2014/main" id="{B54AFEE9-D60C-479B-8B6D-65A7F941FF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8" name="Text Box 15">
          <a:extLst>
            <a:ext uri="{FF2B5EF4-FFF2-40B4-BE49-F238E27FC236}">
              <a16:creationId xmlns:a16="http://schemas.microsoft.com/office/drawing/2014/main" id="{DAC84DFD-BDDB-4998-9067-0456EE09E3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19" name="Text Box 15">
          <a:extLst>
            <a:ext uri="{FF2B5EF4-FFF2-40B4-BE49-F238E27FC236}">
              <a16:creationId xmlns:a16="http://schemas.microsoft.com/office/drawing/2014/main" id="{33277D40-E7A9-4699-ACC7-F1A8DD30AFF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0" name="Text Box 15">
          <a:extLst>
            <a:ext uri="{FF2B5EF4-FFF2-40B4-BE49-F238E27FC236}">
              <a16:creationId xmlns:a16="http://schemas.microsoft.com/office/drawing/2014/main" id="{83085615-A6B7-4EC0-8F1A-DBF1914391A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1" name="Text Box 15">
          <a:extLst>
            <a:ext uri="{FF2B5EF4-FFF2-40B4-BE49-F238E27FC236}">
              <a16:creationId xmlns:a16="http://schemas.microsoft.com/office/drawing/2014/main" id="{195F327F-317D-4C6C-9758-48446FCA95E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2" name="Text Box 15">
          <a:extLst>
            <a:ext uri="{FF2B5EF4-FFF2-40B4-BE49-F238E27FC236}">
              <a16:creationId xmlns:a16="http://schemas.microsoft.com/office/drawing/2014/main" id="{42926E7C-70E5-4311-A5E3-053B4D404D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23" name="Text Box 15">
          <a:extLst>
            <a:ext uri="{FF2B5EF4-FFF2-40B4-BE49-F238E27FC236}">
              <a16:creationId xmlns:a16="http://schemas.microsoft.com/office/drawing/2014/main" id="{C0C36544-50AD-485B-99E2-91D3BB0002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4" name="Text Box 15">
          <a:extLst>
            <a:ext uri="{FF2B5EF4-FFF2-40B4-BE49-F238E27FC236}">
              <a16:creationId xmlns:a16="http://schemas.microsoft.com/office/drawing/2014/main" id="{05F4FA7A-4EC0-42AB-BE5D-6AD8B650452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5" name="Text Box 15">
          <a:extLst>
            <a:ext uri="{FF2B5EF4-FFF2-40B4-BE49-F238E27FC236}">
              <a16:creationId xmlns:a16="http://schemas.microsoft.com/office/drawing/2014/main" id="{395E54FE-BC37-4E09-8A3E-8158C17DB33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6" name="Text Box 15">
          <a:extLst>
            <a:ext uri="{FF2B5EF4-FFF2-40B4-BE49-F238E27FC236}">
              <a16:creationId xmlns:a16="http://schemas.microsoft.com/office/drawing/2014/main" id="{B15F6F72-E0F0-496D-9C24-EC0834658EC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7" name="Text Box 15">
          <a:extLst>
            <a:ext uri="{FF2B5EF4-FFF2-40B4-BE49-F238E27FC236}">
              <a16:creationId xmlns:a16="http://schemas.microsoft.com/office/drawing/2014/main" id="{C9A05681-EFBE-4F2C-918C-9051B3CE05D5}"/>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8" name="Text Box 15">
          <a:extLst>
            <a:ext uri="{FF2B5EF4-FFF2-40B4-BE49-F238E27FC236}">
              <a16:creationId xmlns:a16="http://schemas.microsoft.com/office/drawing/2014/main" id="{075787B9-1939-4A29-BFC4-973A7316591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29" name="Text Box 15">
          <a:extLst>
            <a:ext uri="{FF2B5EF4-FFF2-40B4-BE49-F238E27FC236}">
              <a16:creationId xmlns:a16="http://schemas.microsoft.com/office/drawing/2014/main" id="{C651071E-740E-4E48-95C7-0D3AC02FCEF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0" name="Text Box 15">
          <a:extLst>
            <a:ext uri="{FF2B5EF4-FFF2-40B4-BE49-F238E27FC236}">
              <a16:creationId xmlns:a16="http://schemas.microsoft.com/office/drawing/2014/main" id="{3AD41AFF-4B9B-4989-B6FE-707D8717056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1" name="Text Box 15">
          <a:extLst>
            <a:ext uri="{FF2B5EF4-FFF2-40B4-BE49-F238E27FC236}">
              <a16:creationId xmlns:a16="http://schemas.microsoft.com/office/drawing/2014/main" id="{81B3161A-3CE7-4F81-9DD9-7CFCD5DD63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2" name="Text Box 15">
          <a:extLst>
            <a:ext uri="{FF2B5EF4-FFF2-40B4-BE49-F238E27FC236}">
              <a16:creationId xmlns:a16="http://schemas.microsoft.com/office/drawing/2014/main" id="{A0DE0C4F-6CA9-41E6-91D3-9981002757D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3" name="Text Box 15">
          <a:extLst>
            <a:ext uri="{FF2B5EF4-FFF2-40B4-BE49-F238E27FC236}">
              <a16:creationId xmlns:a16="http://schemas.microsoft.com/office/drawing/2014/main" id="{8FFE5D93-DAA5-4EC2-A2A4-3DA6BE8DE14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34" name="Text Box 15">
          <a:extLst>
            <a:ext uri="{FF2B5EF4-FFF2-40B4-BE49-F238E27FC236}">
              <a16:creationId xmlns:a16="http://schemas.microsoft.com/office/drawing/2014/main" id="{1C8DA8A4-3D10-4142-897C-732B32AE2A3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5" name="Text Box 15">
          <a:extLst>
            <a:ext uri="{FF2B5EF4-FFF2-40B4-BE49-F238E27FC236}">
              <a16:creationId xmlns:a16="http://schemas.microsoft.com/office/drawing/2014/main" id="{B4B595A1-FF51-41E1-A683-5E2C1B8379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6" name="Text Box 15">
          <a:extLst>
            <a:ext uri="{FF2B5EF4-FFF2-40B4-BE49-F238E27FC236}">
              <a16:creationId xmlns:a16="http://schemas.microsoft.com/office/drawing/2014/main" id="{195B8D9A-DA29-4E32-BC71-79C585F77E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7" name="Text Box 15">
          <a:extLst>
            <a:ext uri="{FF2B5EF4-FFF2-40B4-BE49-F238E27FC236}">
              <a16:creationId xmlns:a16="http://schemas.microsoft.com/office/drawing/2014/main" id="{F89A36E0-E0F7-48CA-AF2C-C60A17F44AA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8" name="Text Box 15">
          <a:extLst>
            <a:ext uri="{FF2B5EF4-FFF2-40B4-BE49-F238E27FC236}">
              <a16:creationId xmlns:a16="http://schemas.microsoft.com/office/drawing/2014/main" id="{2CEB9EF1-3B73-4B3F-B204-B883CBF2929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39" name="Text Box 15">
          <a:extLst>
            <a:ext uri="{FF2B5EF4-FFF2-40B4-BE49-F238E27FC236}">
              <a16:creationId xmlns:a16="http://schemas.microsoft.com/office/drawing/2014/main" id="{5CD15438-E2A1-4AB7-B283-4CB2C344C31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0" name="Text Box 15">
          <a:extLst>
            <a:ext uri="{FF2B5EF4-FFF2-40B4-BE49-F238E27FC236}">
              <a16:creationId xmlns:a16="http://schemas.microsoft.com/office/drawing/2014/main" id="{197A95EF-3ED0-4828-A662-1E5A12193B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1" name="Text Box 15">
          <a:extLst>
            <a:ext uri="{FF2B5EF4-FFF2-40B4-BE49-F238E27FC236}">
              <a16:creationId xmlns:a16="http://schemas.microsoft.com/office/drawing/2014/main" id="{EB0E7135-290A-4A57-B5A8-C7481E8DCE1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2" name="Text Box 15">
          <a:extLst>
            <a:ext uri="{FF2B5EF4-FFF2-40B4-BE49-F238E27FC236}">
              <a16:creationId xmlns:a16="http://schemas.microsoft.com/office/drawing/2014/main" id="{083E13A4-29B3-4BD2-811D-8CA4BD6BC5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3" name="Text Box 15">
          <a:extLst>
            <a:ext uri="{FF2B5EF4-FFF2-40B4-BE49-F238E27FC236}">
              <a16:creationId xmlns:a16="http://schemas.microsoft.com/office/drawing/2014/main" id="{CD5FABD6-D44B-45B7-9658-C9A6A06F7D0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4" name="Text Box 15">
          <a:extLst>
            <a:ext uri="{FF2B5EF4-FFF2-40B4-BE49-F238E27FC236}">
              <a16:creationId xmlns:a16="http://schemas.microsoft.com/office/drawing/2014/main" id="{FA8C90D2-65C3-4DA0-A606-E891B220C35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5" name="Text Box 15">
          <a:extLst>
            <a:ext uri="{FF2B5EF4-FFF2-40B4-BE49-F238E27FC236}">
              <a16:creationId xmlns:a16="http://schemas.microsoft.com/office/drawing/2014/main" id="{7E69B09D-65DC-4B7F-B986-A333C73A13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6" name="Text Box 15">
          <a:extLst>
            <a:ext uri="{FF2B5EF4-FFF2-40B4-BE49-F238E27FC236}">
              <a16:creationId xmlns:a16="http://schemas.microsoft.com/office/drawing/2014/main" id="{C744187F-741C-42DC-8F36-BC7236B65FD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7" name="Text Box 15">
          <a:extLst>
            <a:ext uri="{FF2B5EF4-FFF2-40B4-BE49-F238E27FC236}">
              <a16:creationId xmlns:a16="http://schemas.microsoft.com/office/drawing/2014/main" id="{BD52E5E6-3714-42CD-ACE1-97588DA9948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48" name="Text Box 15">
          <a:extLst>
            <a:ext uri="{FF2B5EF4-FFF2-40B4-BE49-F238E27FC236}">
              <a16:creationId xmlns:a16="http://schemas.microsoft.com/office/drawing/2014/main" id="{BD4F127B-D49F-4124-B025-ECBBBE6F178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49" name="Text Box 15">
          <a:extLst>
            <a:ext uri="{FF2B5EF4-FFF2-40B4-BE49-F238E27FC236}">
              <a16:creationId xmlns:a16="http://schemas.microsoft.com/office/drawing/2014/main" id="{CBCF5D53-1D71-4B61-B35C-ED62C5F8FD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0" name="Text Box 15">
          <a:extLst>
            <a:ext uri="{FF2B5EF4-FFF2-40B4-BE49-F238E27FC236}">
              <a16:creationId xmlns:a16="http://schemas.microsoft.com/office/drawing/2014/main" id="{C2F97D96-D685-421B-BA96-5B3D776EBF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1" name="Text Box 15">
          <a:extLst>
            <a:ext uri="{FF2B5EF4-FFF2-40B4-BE49-F238E27FC236}">
              <a16:creationId xmlns:a16="http://schemas.microsoft.com/office/drawing/2014/main" id="{7A89C6D5-2AC9-44BB-AA5C-3021181577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52" name="Text Box 15">
          <a:extLst>
            <a:ext uri="{FF2B5EF4-FFF2-40B4-BE49-F238E27FC236}">
              <a16:creationId xmlns:a16="http://schemas.microsoft.com/office/drawing/2014/main" id="{FD336F77-6692-4302-8899-590496AF6484}"/>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3" name="Text Box 15">
          <a:extLst>
            <a:ext uri="{FF2B5EF4-FFF2-40B4-BE49-F238E27FC236}">
              <a16:creationId xmlns:a16="http://schemas.microsoft.com/office/drawing/2014/main" id="{D627AB67-747C-4152-BBE1-29BC49123AD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4" name="Text Box 15">
          <a:extLst>
            <a:ext uri="{FF2B5EF4-FFF2-40B4-BE49-F238E27FC236}">
              <a16:creationId xmlns:a16="http://schemas.microsoft.com/office/drawing/2014/main" id="{0169539B-20FE-4040-AE07-56D946D0B57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5" name="Text Box 15">
          <a:extLst>
            <a:ext uri="{FF2B5EF4-FFF2-40B4-BE49-F238E27FC236}">
              <a16:creationId xmlns:a16="http://schemas.microsoft.com/office/drawing/2014/main" id="{15FB45C3-FB4F-4B86-AD7A-11C3A3FC2C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6" name="Text Box 15">
          <a:extLst>
            <a:ext uri="{FF2B5EF4-FFF2-40B4-BE49-F238E27FC236}">
              <a16:creationId xmlns:a16="http://schemas.microsoft.com/office/drawing/2014/main" id="{8F3E3739-EC87-4793-BB50-2BE03A830EC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7" name="Text Box 15">
          <a:extLst>
            <a:ext uri="{FF2B5EF4-FFF2-40B4-BE49-F238E27FC236}">
              <a16:creationId xmlns:a16="http://schemas.microsoft.com/office/drawing/2014/main" id="{0DD90A25-BE2D-43D6-A33B-96CCAA22BC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8" name="Text Box 15">
          <a:extLst>
            <a:ext uri="{FF2B5EF4-FFF2-40B4-BE49-F238E27FC236}">
              <a16:creationId xmlns:a16="http://schemas.microsoft.com/office/drawing/2014/main" id="{A8FC414D-81F2-413E-9FC5-9D96F16D7C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59" name="Text Box 15">
          <a:extLst>
            <a:ext uri="{FF2B5EF4-FFF2-40B4-BE49-F238E27FC236}">
              <a16:creationId xmlns:a16="http://schemas.microsoft.com/office/drawing/2014/main" id="{13031790-EA07-407A-B62C-E3B830FD8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0" name="Text Box 15">
          <a:extLst>
            <a:ext uri="{FF2B5EF4-FFF2-40B4-BE49-F238E27FC236}">
              <a16:creationId xmlns:a16="http://schemas.microsoft.com/office/drawing/2014/main" id="{BC1CE903-862E-4377-84C0-60682D5C194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1" name="Text Box 15">
          <a:extLst>
            <a:ext uri="{FF2B5EF4-FFF2-40B4-BE49-F238E27FC236}">
              <a16:creationId xmlns:a16="http://schemas.microsoft.com/office/drawing/2014/main" id="{38B15BC1-BA2C-4538-8F45-A156B6D290B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2" name="Text Box 15">
          <a:extLst>
            <a:ext uri="{FF2B5EF4-FFF2-40B4-BE49-F238E27FC236}">
              <a16:creationId xmlns:a16="http://schemas.microsoft.com/office/drawing/2014/main" id="{7E203D63-DE99-4717-86E7-EEE0B084D4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3" name="Text Box 15">
          <a:extLst>
            <a:ext uri="{FF2B5EF4-FFF2-40B4-BE49-F238E27FC236}">
              <a16:creationId xmlns:a16="http://schemas.microsoft.com/office/drawing/2014/main" id="{5178ACA8-41B0-4AF2-BC68-FE7F1200FDB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4" name="Text Box 15">
          <a:extLst>
            <a:ext uri="{FF2B5EF4-FFF2-40B4-BE49-F238E27FC236}">
              <a16:creationId xmlns:a16="http://schemas.microsoft.com/office/drawing/2014/main" id="{CDF8FBD7-04CA-45F3-9362-C69EC6B17E8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5" name="Text Box 15">
          <a:extLst>
            <a:ext uri="{FF2B5EF4-FFF2-40B4-BE49-F238E27FC236}">
              <a16:creationId xmlns:a16="http://schemas.microsoft.com/office/drawing/2014/main" id="{773434CD-6F54-4CB0-8483-5238C27645F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6" name="Text Box 15">
          <a:extLst>
            <a:ext uri="{FF2B5EF4-FFF2-40B4-BE49-F238E27FC236}">
              <a16:creationId xmlns:a16="http://schemas.microsoft.com/office/drawing/2014/main" id="{793B0D43-84F2-4BE0-A30F-9B91442905A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7" name="Text Box 15">
          <a:extLst>
            <a:ext uri="{FF2B5EF4-FFF2-40B4-BE49-F238E27FC236}">
              <a16:creationId xmlns:a16="http://schemas.microsoft.com/office/drawing/2014/main" id="{79F90BE2-A3E1-4A20-B14B-E7F4C1D8611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68" name="Text Box 15">
          <a:extLst>
            <a:ext uri="{FF2B5EF4-FFF2-40B4-BE49-F238E27FC236}">
              <a16:creationId xmlns:a16="http://schemas.microsoft.com/office/drawing/2014/main" id="{072D8961-528B-4BDB-A1B6-83824DC7A0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69" name="Text Box 15">
          <a:extLst>
            <a:ext uri="{FF2B5EF4-FFF2-40B4-BE49-F238E27FC236}">
              <a16:creationId xmlns:a16="http://schemas.microsoft.com/office/drawing/2014/main" id="{CC818F72-2FCD-41CF-B5A7-56367D04692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0" name="Text Box 15">
          <a:extLst>
            <a:ext uri="{FF2B5EF4-FFF2-40B4-BE49-F238E27FC236}">
              <a16:creationId xmlns:a16="http://schemas.microsoft.com/office/drawing/2014/main" id="{ACE4DB8B-186E-4B06-99C6-9C9B89A0E1C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1" name="Text Box 15">
          <a:extLst>
            <a:ext uri="{FF2B5EF4-FFF2-40B4-BE49-F238E27FC236}">
              <a16:creationId xmlns:a16="http://schemas.microsoft.com/office/drawing/2014/main" id="{C8B065FD-ED36-4641-B66F-30125D05763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2" name="Text Box 15">
          <a:extLst>
            <a:ext uri="{FF2B5EF4-FFF2-40B4-BE49-F238E27FC236}">
              <a16:creationId xmlns:a16="http://schemas.microsoft.com/office/drawing/2014/main" id="{DFECDD07-3EBE-43C8-9EDE-E452F76B161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3" name="Text Box 15">
          <a:extLst>
            <a:ext uri="{FF2B5EF4-FFF2-40B4-BE49-F238E27FC236}">
              <a16:creationId xmlns:a16="http://schemas.microsoft.com/office/drawing/2014/main" id="{CE526B39-BB1F-4BA0-AC27-2F36EE57DA1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4" name="Text Box 15">
          <a:extLst>
            <a:ext uri="{FF2B5EF4-FFF2-40B4-BE49-F238E27FC236}">
              <a16:creationId xmlns:a16="http://schemas.microsoft.com/office/drawing/2014/main" id="{1ED50557-5D2F-4B22-A2D1-52A365DEB1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5" name="Text Box 15">
          <a:extLst>
            <a:ext uri="{FF2B5EF4-FFF2-40B4-BE49-F238E27FC236}">
              <a16:creationId xmlns:a16="http://schemas.microsoft.com/office/drawing/2014/main" id="{A8CAD965-F823-4CAB-B601-816900CA1C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6" name="Text Box 15">
          <a:extLst>
            <a:ext uri="{FF2B5EF4-FFF2-40B4-BE49-F238E27FC236}">
              <a16:creationId xmlns:a16="http://schemas.microsoft.com/office/drawing/2014/main" id="{56FCAABD-2144-4E08-B846-5BE4245F33A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77" name="Text Box 15">
          <a:extLst>
            <a:ext uri="{FF2B5EF4-FFF2-40B4-BE49-F238E27FC236}">
              <a16:creationId xmlns:a16="http://schemas.microsoft.com/office/drawing/2014/main" id="{10DB5166-A5D8-4A25-BA17-FC1E680369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8" name="Text Box 15">
          <a:extLst>
            <a:ext uri="{FF2B5EF4-FFF2-40B4-BE49-F238E27FC236}">
              <a16:creationId xmlns:a16="http://schemas.microsoft.com/office/drawing/2014/main" id="{247746DF-7659-446D-A17C-E75C8B5FC2C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79" name="Text Box 15">
          <a:extLst>
            <a:ext uri="{FF2B5EF4-FFF2-40B4-BE49-F238E27FC236}">
              <a16:creationId xmlns:a16="http://schemas.microsoft.com/office/drawing/2014/main" id="{B4520546-E39C-4147-BA9E-28EF7BB92B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0" name="Text Box 15">
          <a:extLst>
            <a:ext uri="{FF2B5EF4-FFF2-40B4-BE49-F238E27FC236}">
              <a16:creationId xmlns:a16="http://schemas.microsoft.com/office/drawing/2014/main" id="{B6F8ACCF-C84B-407D-BFBF-C03D86AC483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1" name="Text Box 15">
          <a:extLst>
            <a:ext uri="{FF2B5EF4-FFF2-40B4-BE49-F238E27FC236}">
              <a16:creationId xmlns:a16="http://schemas.microsoft.com/office/drawing/2014/main" id="{06AEA450-C648-4E70-BAA2-A9C2E69B6B8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2" name="Text Box 15">
          <a:extLst>
            <a:ext uri="{FF2B5EF4-FFF2-40B4-BE49-F238E27FC236}">
              <a16:creationId xmlns:a16="http://schemas.microsoft.com/office/drawing/2014/main" id="{11EB7FDE-7FA0-4660-9C0C-3C83F40779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3" name="Text Box 15">
          <a:extLst>
            <a:ext uri="{FF2B5EF4-FFF2-40B4-BE49-F238E27FC236}">
              <a16:creationId xmlns:a16="http://schemas.microsoft.com/office/drawing/2014/main" id="{2561E76F-09CE-46E1-AEC4-83808C81110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4" name="Text Box 15">
          <a:extLst>
            <a:ext uri="{FF2B5EF4-FFF2-40B4-BE49-F238E27FC236}">
              <a16:creationId xmlns:a16="http://schemas.microsoft.com/office/drawing/2014/main" id="{C228462D-5C59-403F-B126-5D64199E99F9}"/>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85" name="Text Box 15">
          <a:extLst>
            <a:ext uri="{FF2B5EF4-FFF2-40B4-BE49-F238E27FC236}">
              <a16:creationId xmlns:a16="http://schemas.microsoft.com/office/drawing/2014/main" id="{05007783-F7AB-4607-9148-A42A4C7EEF8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6" name="Text Box 15">
          <a:extLst>
            <a:ext uri="{FF2B5EF4-FFF2-40B4-BE49-F238E27FC236}">
              <a16:creationId xmlns:a16="http://schemas.microsoft.com/office/drawing/2014/main" id="{8F4E931A-548C-4620-B4B1-61A7C62EA0D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687" name="Text Box 15">
          <a:extLst>
            <a:ext uri="{FF2B5EF4-FFF2-40B4-BE49-F238E27FC236}">
              <a16:creationId xmlns:a16="http://schemas.microsoft.com/office/drawing/2014/main" id="{322A3215-BE42-4133-A5BF-840A552397F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688" name="Text Box 15">
          <a:extLst>
            <a:ext uri="{FF2B5EF4-FFF2-40B4-BE49-F238E27FC236}">
              <a16:creationId xmlns:a16="http://schemas.microsoft.com/office/drawing/2014/main" id="{519B8AE4-1358-4EFA-8511-615B0E7ACF5F}"/>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89" name="Text Box 16">
          <a:extLst>
            <a:ext uri="{FF2B5EF4-FFF2-40B4-BE49-F238E27FC236}">
              <a16:creationId xmlns:a16="http://schemas.microsoft.com/office/drawing/2014/main" id="{7B124988-0148-4E51-9BC3-EF704163DBC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0" name="Text Box 17">
          <a:extLst>
            <a:ext uri="{FF2B5EF4-FFF2-40B4-BE49-F238E27FC236}">
              <a16:creationId xmlns:a16="http://schemas.microsoft.com/office/drawing/2014/main" id="{8C7A1FFD-05AC-4862-B033-B80113A4D43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1" name="Text Box 18">
          <a:extLst>
            <a:ext uri="{FF2B5EF4-FFF2-40B4-BE49-F238E27FC236}">
              <a16:creationId xmlns:a16="http://schemas.microsoft.com/office/drawing/2014/main" id="{6F4B4984-24BB-4462-8463-F8222ED8387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692" name="Text Box 19">
          <a:extLst>
            <a:ext uri="{FF2B5EF4-FFF2-40B4-BE49-F238E27FC236}">
              <a16:creationId xmlns:a16="http://schemas.microsoft.com/office/drawing/2014/main" id="{02215751-4975-44E7-AB2A-C95BB960EDC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3" name="Text Box 15">
          <a:extLst>
            <a:ext uri="{FF2B5EF4-FFF2-40B4-BE49-F238E27FC236}">
              <a16:creationId xmlns:a16="http://schemas.microsoft.com/office/drawing/2014/main" id="{2CFA926A-6505-436C-AA95-B18725EEF0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4" name="Text Box 15">
          <a:extLst>
            <a:ext uri="{FF2B5EF4-FFF2-40B4-BE49-F238E27FC236}">
              <a16:creationId xmlns:a16="http://schemas.microsoft.com/office/drawing/2014/main" id="{012FE85A-866D-4872-9925-36DBE2AD265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5" name="Text Box 15">
          <a:extLst>
            <a:ext uri="{FF2B5EF4-FFF2-40B4-BE49-F238E27FC236}">
              <a16:creationId xmlns:a16="http://schemas.microsoft.com/office/drawing/2014/main" id="{9AD31B00-C1A6-4CF3-9F21-F037EBDD335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6" name="Text Box 15">
          <a:extLst>
            <a:ext uri="{FF2B5EF4-FFF2-40B4-BE49-F238E27FC236}">
              <a16:creationId xmlns:a16="http://schemas.microsoft.com/office/drawing/2014/main" id="{AF1AE104-3185-4501-8AAB-1AD74020CA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7" name="Text Box 15">
          <a:extLst>
            <a:ext uri="{FF2B5EF4-FFF2-40B4-BE49-F238E27FC236}">
              <a16:creationId xmlns:a16="http://schemas.microsoft.com/office/drawing/2014/main" id="{2136EF66-A819-4F19-B228-2ED3F100BE7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8" name="Text Box 15">
          <a:extLst>
            <a:ext uri="{FF2B5EF4-FFF2-40B4-BE49-F238E27FC236}">
              <a16:creationId xmlns:a16="http://schemas.microsoft.com/office/drawing/2014/main" id="{CBA11A2F-C714-41BD-B3F5-C29E3F1F23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699" name="Text Box 15">
          <a:extLst>
            <a:ext uri="{FF2B5EF4-FFF2-40B4-BE49-F238E27FC236}">
              <a16:creationId xmlns:a16="http://schemas.microsoft.com/office/drawing/2014/main" id="{9EE8C840-FCAD-4EE5-8812-491B5E8FEB9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0" name="Text Box 15">
          <a:extLst>
            <a:ext uri="{FF2B5EF4-FFF2-40B4-BE49-F238E27FC236}">
              <a16:creationId xmlns:a16="http://schemas.microsoft.com/office/drawing/2014/main" id="{467991F0-AA20-4697-92AE-D3717E1D51F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1" name="Text Box 15">
          <a:extLst>
            <a:ext uri="{FF2B5EF4-FFF2-40B4-BE49-F238E27FC236}">
              <a16:creationId xmlns:a16="http://schemas.microsoft.com/office/drawing/2014/main" id="{ECDEB1D7-6603-49DA-81E7-341AD20A4F6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2" name="Text Box 15">
          <a:extLst>
            <a:ext uri="{FF2B5EF4-FFF2-40B4-BE49-F238E27FC236}">
              <a16:creationId xmlns:a16="http://schemas.microsoft.com/office/drawing/2014/main" id="{877AA9CA-0482-4C99-8F4C-67523261EC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3" name="Text Box 15">
          <a:extLst>
            <a:ext uri="{FF2B5EF4-FFF2-40B4-BE49-F238E27FC236}">
              <a16:creationId xmlns:a16="http://schemas.microsoft.com/office/drawing/2014/main" id="{24E97CAD-0B86-4003-9ED6-BE381A807D2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4" name="Text Box 15">
          <a:extLst>
            <a:ext uri="{FF2B5EF4-FFF2-40B4-BE49-F238E27FC236}">
              <a16:creationId xmlns:a16="http://schemas.microsoft.com/office/drawing/2014/main" id="{B3028898-B53B-409C-A1BF-367AC60F21A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5" name="Text Box 15">
          <a:extLst>
            <a:ext uri="{FF2B5EF4-FFF2-40B4-BE49-F238E27FC236}">
              <a16:creationId xmlns:a16="http://schemas.microsoft.com/office/drawing/2014/main" id="{4A505319-73E0-404D-8208-0EBC43ECBCB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6" name="Text Box 15">
          <a:extLst>
            <a:ext uri="{FF2B5EF4-FFF2-40B4-BE49-F238E27FC236}">
              <a16:creationId xmlns:a16="http://schemas.microsoft.com/office/drawing/2014/main" id="{57235F62-9F76-4101-88A1-E909583F51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xdr:row>
      <xdr:rowOff>504825</xdr:rowOff>
    </xdr:from>
    <xdr:ext cx="95250" cy="444014"/>
    <xdr:sp macro="" textlink="">
      <xdr:nvSpPr>
        <xdr:cNvPr id="707" name="Text Box 15">
          <a:extLst>
            <a:ext uri="{FF2B5EF4-FFF2-40B4-BE49-F238E27FC236}">
              <a16:creationId xmlns:a16="http://schemas.microsoft.com/office/drawing/2014/main" id="{57BC82F4-FE7F-46B2-9FCC-F49666C1F8C2}"/>
            </a:ext>
          </a:extLst>
        </xdr:cNvPr>
        <xdr:cNvSpPr txBox="1">
          <a:spLocks noChangeArrowheads="1"/>
        </xdr:cNvSpPr>
      </xdr:nvSpPr>
      <xdr:spPr bwMode="auto">
        <a:xfrm>
          <a:off x="4743450" y="58864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8" name="Text Box 15">
          <a:extLst>
            <a:ext uri="{FF2B5EF4-FFF2-40B4-BE49-F238E27FC236}">
              <a16:creationId xmlns:a16="http://schemas.microsoft.com/office/drawing/2014/main" id="{BCCFCD55-216E-4B92-9E33-7FB85091292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09" name="Text Box 15">
          <a:extLst>
            <a:ext uri="{FF2B5EF4-FFF2-40B4-BE49-F238E27FC236}">
              <a16:creationId xmlns:a16="http://schemas.microsoft.com/office/drawing/2014/main" id="{EBA07089-B64E-4A88-B3F8-7933BC7D8A8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0" name="Text Box 15">
          <a:extLst>
            <a:ext uri="{FF2B5EF4-FFF2-40B4-BE49-F238E27FC236}">
              <a16:creationId xmlns:a16="http://schemas.microsoft.com/office/drawing/2014/main" id="{567101DB-A189-4577-8DEB-5896C9EC7A4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1" name="Text Box 15">
          <a:extLst>
            <a:ext uri="{FF2B5EF4-FFF2-40B4-BE49-F238E27FC236}">
              <a16:creationId xmlns:a16="http://schemas.microsoft.com/office/drawing/2014/main" id="{1143E3DF-5ABC-4675-A8B6-D873C94156A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2" name="Text Box 15">
          <a:extLst>
            <a:ext uri="{FF2B5EF4-FFF2-40B4-BE49-F238E27FC236}">
              <a16:creationId xmlns:a16="http://schemas.microsoft.com/office/drawing/2014/main" id="{5EAFBC41-FF6E-45C7-9121-5EB7D9C307D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3" name="Text Box 15">
          <a:extLst>
            <a:ext uri="{FF2B5EF4-FFF2-40B4-BE49-F238E27FC236}">
              <a16:creationId xmlns:a16="http://schemas.microsoft.com/office/drawing/2014/main" id="{70299024-CC98-4FEE-A7D6-CE3F488011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4" name="Text Box 15">
          <a:extLst>
            <a:ext uri="{FF2B5EF4-FFF2-40B4-BE49-F238E27FC236}">
              <a16:creationId xmlns:a16="http://schemas.microsoft.com/office/drawing/2014/main" id="{30F6931C-D837-402B-8ACC-89223BFDDF3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5" name="Text Box 15">
          <a:extLst>
            <a:ext uri="{FF2B5EF4-FFF2-40B4-BE49-F238E27FC236}">
              <a16:creationId xmlns:a16="http://schemas.microsoft.com/office/drawing/2014/main" id="{F10FA77A-AD47-416D-9B07-467C6D642DA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6" name="Text Box 15">
          <a:extLst>
            <a:ext uri="{FF2B5EF4-FFF2-40B4-BE49-F238E27FC236}">
              <a16:creationId xmlns:a16="http://schemas.microsoft.com/office/drawing/2014/main" id="{F7011884-9736-4C46-B7C4-F142AB55FF1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7" name="Text Box 15">
          <a:extLst>
            <a:ext uri="{FF2B5EF4-FFF2-40B4-BE49-F238E27FC236}">
              <a16:creationId xmlns:a16="http://schemas.microsoft.com/office/drawing/2014/main" id="{9A5223BF-9CE5-4089-8381-D38F8D2A375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8" name="Text Box 15">
          <a:extLst>
            <a:ext uri="{FF2B5EF4-FFF2-40B4-BE49-F238E27FC236}">
              <a16:creationId xmlns:a16="http://schemas.microsoft.com/office/drawing/2014/main" id="{58C35222-2B72-47CC-8B34-42F1566E820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19" name="Text Box 15">
          <a:extLst>
            <a:ext uri="{FF2B5EF4-FFF2-40B4-BE49-F238E27FC236}">
              <a16:creationId xmlns:a16="http://schemas.microsoft.com/office/drawing/2014/main" id="{02009AEC-3722-4150-B95C-9CA96605D7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0" name="Text Box 15">
          <a:extLst>
            <a:ext uri="{FF2B5EF4-FFF2-40B4-BE49-F238E27FC236}">
              <a16:creationId xmlns:a16="http://schemas.microsoft.com/office/drawing/2014/main" id="{E2EE5E58-08EF-43DE-8726-E4B883BA2C9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21" name="Text Box 15">
          <a:extLst>
            <a:ext uri="{FF2B5EF4-FFF2-40B4-BE49-F238E27FC236}">
              <a16:creationId xmlns:a16="http://schemas.microsoft.com/office/drawing/2014/main" id="{6C7494AC-60EF-4A76-85DB-302BF45FB7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2" name="Text Box 16">
          <a:extLst>
            <a:ext uri="{FF2B5EF4-FFF2-40B4-BE49-F238E27FC236}">
              <a16:creationId xmlns:a16="http://schemas.microsoft.com/office/drawing/2014/main" id="{C64138F5-CA3A-4E7C-8FDA-967C6EF3A1AF}"/>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3" name="Text Box 17">
          <a:extLst>
            <a:ext uri="{FF2B5EF4-FFF2-40B4-BE49-F238E27FC236}">
              <a16:creationId xmlns:a16="http://schemas.microsoft.com/office/drawing/2014/main" id="{B3C0F150-CE36-46B1-AA9E-8049B4FD654A}"/>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4" name="Text Box 18">
          <a:extLst>
            <a:ext uri="{FF2B5EF4-FFF2-40B4-BE49-F238E27FC236}">
              <a16:creationId xmlns:a16="http://schemas.microsoft.com/office/drawing/2014/main" id="{CCEF8890-9EAA-4741-B4BA-4768D83AACF7}"/>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0</xdr:rowOff>
    </xdr:from>
    <xdr:ext cx="95250" cy="171450"/>
    <xdr:sp macro="" textlink="">
      <xdr:nvSpPr>
        <xdr:cNvPr id="725" name="Text Box 19">
          <a:extLst>
            <a:ext uri="{FF2B5EF4-FFF2-40B4-BE49-F238E27FC236}">
              <a16:creationId xmlns:a16="http://schemas.microsoft.com/office/drawing/2014/main" id="{725ED6E3-3744-44D0-A131-716F94A84C71}"/>
            </a:ext>
          </a:extLst>
        </xdr:cNvPr>
        <xdr:cNvSpPr txBox="1">
          <a:spLocks noChangeArrowheads="1"/>
        </xdr:cNvSpPr>
      </xdr:nvSpPr>
      <xdr:spPr bwMode="auto">
        <a:xfrm>
          <a:off x="47434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213632"/>
    <xdr:sp macro="" textlink="">
      <xdr:nvSpPr>
        <xdr:cNvPr id="726" name="Text Box 15">
          <a:extLst>
            <a:ext uri="{FF2B5EF4-FFF2-40B4-BE49-F238E27FC236}">
              <a16:creationId xmlns:a16="http://schemas.microsoft.com/office/drawing/2014/main" id="{54D1DFC2-49DE-4AD8-8C0D-08E807849204}"/>
            </a:ext>
          </a:extLst>
        </xdr:cNvPr>
        <xdr:cNvSpPr txBox="1">
          <a:spLocks noChangeArrowheads="1"/>
        </xdr:cNvSpPr>
      </xdr:nvSpPr>
      <xdr:spPr bwMode="auto">
        <a:xfrm>
          <a:off x="474345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7" name="Text Box 16">
          <a:extLst>
            <a:ext uri="{FF2B5EF4-FFF2-40B4-BE49-F238E27FC236}">
              <a16:creationId xmlns:a16="http://schemas.microsoft.com/office/drawing/2014/main" id="{518D3839-E2D0-4420-870D-17AAE49AE01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8" name="Text Box 17">
          <a:extLst>
            <a:ext uri="{FF2B5EF4-FFF2-40B4-BE49-F238E27FC236}">
              <a16:creationId xmlns:a16="http://schemas.microsoft.com/office/drawing/2014/main" id="{45A5DA2F-0ECE-446F-9382-E681B7AF17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29" name="Text Box 18">
          <a:extLst>
            <a:ext uri="{FF2B5EF4-FFF2-40B4-BE49-F238E27FC236}">
              <a16:creationId xmlns:a16="http://schemas.microsoft.com/office/drawing/2014/main" id="{AB4B9C7D-E5FE-4D73-B09F-3E1F67A7475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0" name="Text Box 19">
          <a:extLst>
            <a:ext uri="{FF2B5EF4-FFF2-40B4-BE49-F238E27FC236}">
              <a16:creationId xmlns:a16="http://schemas.microsoft.com/office/drawing/2014/main" id="{C9A2FDCE-E38D-4668-900E-3AA891E24E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1" name="Text Box 15">
          <a:extLst>
            <a:ext uri="{FF2B5EF4-FFF2-40B4-BE49-F238E27FC236}">
              <a16:creationId xmlns:a16="http://schemas.microsoft.com/office/drawing/2014/main" id="{1057A67C-2A23-452B-869C-0C3E152F69A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2" name="Text Box 15">
          <a:extLst>
            <a:ext uri="{FF2B5EF4-FFF2-40B4-BE49-F238E27FC236}">
              <a16:creationId xmlns:a16="http://schemas.microsoft.com/office/drawing/2014/main" id="{62DBAE27-6583-41F4-93AF-4E040A391D8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3" name="Text Box 15">
          <a:extLst>
            <a:ext uri="{FF2B5EF4-FFF2-40B4-BE49-F238E27FC236}">
              <a16:creationId xmlns:a16="http://schemas.microsoft.com/office/drawing/2014/main" id="{5AA7B066-A8E6-4DC4-9ACE-3C8012852A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xdr:row>
      <xdr:rowOff>504825</xdr:rowOff>
    </xdr:from>
    <xdr:ext cx="95250" cy="444331"/>
    <xdr:sp macro="" textlink="">
      <xdr:nvSpPr>
        <xdr:cNvPr id="734" name="Text Box 15">
          <a:extLst>
            <a:ext uri="{FF2B5EF4-FFF2-40B4-BE49-F238E27FC236}">
              <a16:creationId xmlns:a16="http://schemas.microsoft.com/office/drawing/2014/main" id="{3F134616-09BD-43FE-BE4B-24A275E755FF}"/>
            </a:ext>
          </a:extLst>
        </xdr:cNvPr>
        <xdr:cNvSpPr txBox="1">
          <a:spLocks noChangeArrowheads="1"/>
        </xdr:cNvSpPr>
      </xdr:nvSpPr>
      <xdr:spPr bwMode="auto">
        <a:xfrm>
          <a:off x="4743450" y="10191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5" name="Text Box 16">
          <a:extLst>
            <a:ext uri="{FF2B5EF4-FFF2-40B4-BE49-F238E27FC236}">
              <a16:creationId xmlns:a16="http://schemas.microsoft.com/office/drawing/2014/main" id="{3F8FDDA1-4FD0-4A6E-A7A6-40E81E232C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6" name="Text Box 17">
          <a:extLst>
            <a:ext uri="{FF2B5EF4-FFF2-40B4-BE49-F238E27FC236}">
              <a16:creationId xmlns:a16="http://schemas.microsoft.com/office/drawing/2014/main" id="{A45EADAF-CBFA-4ADB-87A0-4C32BBB0EC3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7" name="Text Box 18">
          <a:extLst>
            <a:ext uri="{FF2B5EF4-FFF2-40B4-BE49-F238E27FC236}">
              <a16:creationId xmlns:a16="http://schemas.microsoft.com/office/drawing/2014/main" id="{568C9F77-0A50-4C5D-B3EC-69114B3725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738" name="Text Box 19">
          <a:extLst>
            <a:ext uri="{FF2B5EF4-FFF2-40B4-BE49-F238E27FC236}">
              <a16:creationId xmlns:a16="http://schemas.microsoft.com/office/drawing/2014/main" id="{D2A45DF5-F81F-447F-A58B-B3FB8EBC189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39" name="Text Box 15">
          <a:extLst>
            <a:ext uri="{FF2B5EF4-FFF2-40B4-BE49-F238E27FC236}">
              <a16:creationId xmlns:a16="http://schemas.microsoft.com/office/drawing/2014/main" id="{5DDB14F6-B8F9-49E8-9F55-BFAAE6A71E0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0" name="Text Box 15">
          <a:extLst>
            <a:ext uri="{FF2B5EF4-FFF2-40B4-BE49-F238E27FC236}">
              <a16:creationId xmlns:a16="http://schemas.microsoft.com/office/drawing/2014/main" id="{A78E66A7-F349-43E6-BFD3-4B7A57CA0DCF}"/>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1" name="Text Box 15">
          <a:extLst>
            <a:ext uri="{FF2B5EF4-FFF2-40B4-BE49-F238E27FC236}">
              <a16:creationId xmlns:a16="http://schemas.microsoft.com/office/drawing/2014/main" id="{31A0A2D9-F4F2-405A-A720-85FA49A529D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2" name="Text Box 15">
          <a:extLst>
            <a:ext uri="{FF2B5EF4-FFF2-40B4-BE49-F238E27FC236}">
              <a16:creationId xmlns:a16="http://schemas.microsoft.com/office/drawing/2014/main" id="{972CBE29-951A-4E32-A69B-1A4BFDDC55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3" name="Text Box 15">
          <a:extLst>
            <a:ext uri="{FF2B5EF4-FFF2-40B4-BE49-F238E27FC236}">
              <a16:creationId xmlns:a16="http://schemas.microsoft.com/office/drawing/2014/main" id="{FF20F4F0-BE59-4D28-B7F9-A226F1666A3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4" name="Text Box 15">
          <a:extLst>
            <a:ext uri="{FF2B5EF4-FFF2-40B4-BE49-F238E27FC236}">
              <a16:creationId xmlns:a16="http://schemas.microsoft.com/office/drawing/2014/main" id="{A4A9DDF3-4B4D-4579-BAB8-E7218180BB2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5" name="Text Box 15">
          <a:extLst>
            <a:ext uri="{FF2B5EF4-FFF2-40B4-BE49-F238E27FC236}">
              <a16:creationId xmlns:a16="http://schemas.microsoft.com/office/drawing/2014/main" id="{15EC31CD-C505-4B14-BE82-681A3D7A32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6" name="Text Box 15">
          <a:extLst>
            <a:ext uri="{FF2B5EF4-FFF2-40B4-BE49-F238E27FC236}">
              <a16:creationId xmlns:a16="http://schemas.microsoft.com/office/drawing/2014/main" id="{517B1F75-0538-4B9F-9F3D-3918AEF3673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7" name="Text Box 15">
          <a:extLst>
            <a:ext uri="{FF2B5EF4-FFF2-40B4-BE49-F238E27FC236}">
              <a16:creationId xmlns:a16="http://schemas.microsoft.com/office/drawing/2014/main" id="{5A959A3F-C6ED-4971-9495-63FE7B6EB69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8" name="Text Box 15">
          <a:extLst>
            <a:ext uri="{FF2B5EF4-FFF2-40B4-BE49-F238E27FC236}">
              <a16:creationId xmlns:a16="http://schemas.microsoft.com/office/drawing/2014/main" id="{463C4352-828B-4F89-8BE7-84F2F849E6B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49" name="Text Box 15">
          <a:extLst>
            <a:ext uri="{FF2B5EF4-FFF2-40B4-BE49-F238E27FC236}">
              <a16:creationId xmlns:a16="http://schemas.microsoft.com/office/drawing/2014/main" id="{339EC4E0-6369-4AF0-9E81-529BAAE7DB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0" name="Text Box 15">
          <a:extLst>
            <a:ext uri="{FF2B5EF4-FFF2-40B4-BE49-F238E27FC236}">
              <a16:creationId xmlns:a16="http://schemas.microsoft.com/office/drawing/2014/main" id="{355201A3-790F-4462-98BE-E0A8240A84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1" name="Text Box 15">
          <a:extLst>
            <a:ext uri="{FF2B5EF4-FFF2-40B4-BE49-F238E27FC236}">
              <a16:creationId xmlns:a16="http://schemas.microsoft.com/office/drawing/2014/main" id="{713429BA-A4DB-456B-8F52-37455A6E6C0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52" name="Text Box 15">
          <a:extLst>
            <a:ext uri="{FF2B5EF4-FFF2-40B4-BE49-F238E27FC236}">
              <a16:creationId xmlns:a16="http://schemas.microsoft.com/office/drawing/2014/main" id="{6DAA24BB-ECA2-4205-9C20-4DB5DDDD1FE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3" name="Text Box 15">
          <a:extLst>
            <a:ext uri="{FF2B5EF4-FFF2-40B4-BE49-F238E27FC236}">
              <a16:creationId xmlns:a16="http://schemas.microsoft.com/office/drawing/2014/main" id="{E5F26A8E-0BC1-4097-A3B7-02404A424D97}"/>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4" name="Text Box 15">
          <a:extLst>
            <a:ext uri="{FF2B5EF4-FFF2-40B4-BE49-F238E27FC236}">
              <a16:creationId xmlns:a16="http://schemas.microsoft.com/office/drawing/2014/main" id="{1FA72BA4-67F2-457B-93FB-271E1B66D03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5" name="Text Box 15">
          <a:extLst>
            <a:ext uri="{FF2B5EF4-FFF2-40B4-BE49-F238E27FC236}">
              <a16:creationId xmlns:a16="http://schemas.microsoft.com/office/drawing/2014/main" id="{B1291E13-7F13-41D9-92AC-D32EB28B436F}"/>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6" name="Text Box 15">
          <a:extLst>
            <a:ext uri="{FF2B5EF4-FFF2-40B4-BE49-F238E27FC236}">
              <a16:creationId xmlns:a16="http://schemas.microsoft.com/office/drawing/2014/main" id="{3C02573E-49C8-46DC-807D-60DF5DEDC06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7" name="Text Box 15">
          <a:extLst>
            <a:ext uri="{FF2B5EF4-FFF2-40B4-BE49-F238E27FC236}">
              <a16:creationId xmlns:a16="http://schemas.microsoft.com/office/drawing/2014/main" id="{18D1B86E-DF2F-49B0-9781-E11E5F55CEAA}"/>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8" name="Text Box 15">
          <a:extLst>
            <a:ext uri="{FF2B5EF4-FFF2-40B4-BE49-F238E27FC236}">
              <a16:creationId xmlns:a16="http://schemas.microsoft.com/office/drawing/2014/main" id="{BD59467E-491D-4EE8-8B54-7B287A93877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59" name="Text Box 15">
          <a:extLst>
            <a:ext uri="{FF2B5EF4-FFF2-40B4-BE49-F238E27FC236}">
              <a16:creationId xmlns:a16="http://schemas.microsoft.com/office/drawing/2014/main" id="{78520C80-C1AE-4BFA-B794-3732C673F55B}"/>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0" name="Text Box 15">
          <a:extLst>
            <a:ext uri="{FF2B5EF4-FFF2-40B4-BE49-F238E27FC236}">
              <a16:creationId xmlns:a16="http://schemas.microsoft.com/office/drawing/2014/main" id="{BB104CC5-81D1-45F9-8949-A8190704FD7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1" name="Text Box 15">
          <a:extLst>
            <a:ext uri="{FF2B5EF4-FFF2-40B4-BE49-F238E27FC236}">
              <a16:creationId xmlns:a16="http://schemas.microsoft.com/office/drawing/2014/main" id="{7DE9BCD5-69D0-4D8F-B97F-FE3A0FEA544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2" name="Text Box 15">
          <a:extLst>
            <a:ext uri="{FF2B5EF4-FFF2-40B4-BE49-F238E27FC236}">
              <a16:creationId xmlns:a16="http://schemas.microsoft.com/office/drawing/2014/main" id="{E3A15029-6A15-41A4-B05E-77013A76312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3" name="Text Box 15">
          <a:extLst>
            <a:ext uri="{FF2B5EF4-FFF2-40B4-BE49-F238E27FC236}">
              <a16:creationId xmlns:a16="http://schemas.microsoft.com/office/drawing/2014/main" id="{201A63EE-BFEE-445B-BBA3-D8B52FC8CC7E}"/>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4" name="Text Box 15">
          <a:extLst>
            <a:ext uri="{FF2B5EF4-FFF2-40B4-BE49-F238E27FC236}">
              <a16:creationId xmlns:a16="http://schemas.microsoft.com/office/drawing/2014/main" id="{238C998E-BE99-4CB4-9F98-383AC4EF287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5" name="Text Box 15">
          <a:extLst>
            <a:ext uri="{FF2B5EF4-FFF2-40B4-BE49-F238E27FC236}">
              <a16:creationId xmlns:a16="http://schemas.microsoft.com/office/drawing/2014/main" id="{8B6B621C-A6BB-438A-ACC2-121692EDCA5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66" name="Text Box 15">
          <a:extLst>
            <a:ext uri="{FF2B5EF4-FFF2-40B4-BE49-F238E27FC236}">
              <a16:creationId xmlns:a16="http://schemas.microsoft.com/office/drawing/2014/main" id="{A372ED6E-6973-421A-AE02-08B81FFAF7B1}"/>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7" name="Text Box 16">
          <a:extLst>
            <a:ext uri="{FF2B5EF4-FFF2-40B4-BE49-F238E27FC236}">
              <a16:creationId xmlns:a16="http://schemas.microsoft.com/office/drawing/2014/main" id="{21E0B195-80CA-48F4-A0AF-CA08E1F9CD88}"/>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0</xdr:rowOff>
    </xdr:from>
    <xdr:ext cx="95250" cy="171450"/>
    <xdr:sp macro="" textlink="">
      <xdr:nvSpPr>
        <xdr:cNvPr id="768" name="Text Box 17">
          <a:extLst>
            <a:ext uri="{FF2B5EF4-FFF2-40B4-BE49-F238E27FC236}">
              <a16:creationId xmlns:a16="http://schemas.microsoft.com/office/drawing/2014/main" id="{47B0684B-52E5-4353-B0DC-65309600F2BD}"/>
            </a:ext>
          </a:extLst>
        </xdr:cNvPr>
        <xdr:cNvSpPr txBox="1">
          <a:spLocks noChangeArrowheads="1"/>
        </xdr:cNvSpPr>
      </xdr:nvSpPr>
      <xdr:spPr bwMode="auto">
        <a:xfrm>
          <a:off x="1436370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15875</xdr:rowOff>
    </xdr:from>
    <xdr:ext cx="95250" cy="171450"/>
    <xdr:sp macro="" textlink="">
      <xdr:nvSpPr>
        <xdr:cNvPr id="769" name="Text Box 18">
          <a:extLst>
            <a:ext uri="{FF2B5EF4-FFF2-40B4-BE49-F238E27FC236}">
              <a16:creationId xmlns:a16="http://schemas.microsoft.com/office/drawing/2014/main" id="{647C7213-61F6-4154-B5B3-1BE72C83B00D}"/>
            </a:ext>
          </a:extLst>
        </xdr:cNvPr>
        <xdr:cNvSpPr txBox="1">
          <a:spLocks noChangeArrowheads="1"/>
        </xdr:cNvSpPr>
      </xdr:nvSpPr>
      <xdr:spPr bwMode="auto">
        <a:xfrm>
          <a:off x="14362112" y="9836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xdr:row>
      <xdr:rowOff>504825</xdr:rowOff>
    </xdr:from>
    <xdr:ext cx="95250" cy="213632"/>
    <xdr:sp macro="" textlink="">
      <xdr:nvSpPr>
        <xdr:cNvPr id="770" name="Text Box 15">
          <a:extLst>
            <a:ext uri="{FF2B5EF4-FFF2-40B4-BE49-F238E27FC236}">
              <a16:creationId xmlns:a16="http://schemas.microsoft.com/office/drawing/2014/main" id="{F2D7A2AC-0396-4513-9CA7-0BD7FF691B89}"/>
            </a:ext>
          </a:extLst>
        </xdr:cNvPr>
        <xdr:cNvSpPr txBox="1">
          <a:spLocks noChangeArrowheads="1"/>
        </xdr:cNvSpPr>
      </xdr:nvSpPr>
      <xdr:spPr bwMode="auto">
        <a:xfrm>
          <a:off x="14363700" y="10191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1" name="Text Box 16">
          <a:extLst>
            <a:ext uri="{FF2B5EF4-FFF2-40B4-BE49-F238E27FC236}">
              <a16:creationId xmlns:a16="http://schemas.microsoft.com/office/drawing/2014/main" id="{8D67E583-B880-43F7-B989-B9651DDB672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2" name="Text Box 17">
          <a:extLst>
            <a:ext uri="{FF2B5EF4-FFF2-40B4-BE49-F238E27FC236}">
              <a16:creationId xmlns:a16="http://schemas.microsoft.com/office/drawing/2014/main" id="{6AA20E65-8255-4EF2-A893-40C61426486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3" name="Text Box 18">
          <a:extLst>
            <a:ext uri="{FF2B5EF4-FFF2-40B4-BE49-F238E27FC236}">
              <a16:creationId xmlns:a16="http://schemas.microsoft.com/office/drawing/2014/main" id="{0AEBC9E2-2CB6-4AB9-8CE8-40AB72200B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774" name="Text Box 19">
          <a:extLst>
            <a:ext uri="{FF2B5EF4-FFF2-40B4-BE49-F238E27FC236}">
              <a16:creationId xmlns:a16="http://schemas.microsoft.com/office/drawing/2014/main" id="{F2E2B377-19D6-4517-B81D-72FD0DDE3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5" name="Text Box 15">
          <a:extLst>
            <a:ext uri="{FF2B5EF4-FFF2-40B4-BE49-F238E27FC236}">
              <a16:creationId xmlns:a16="http://schemas.microsoft.com/office/drawing/2014/main" id="{A8573CBD-17FD-409E-8A89-8BE05A81A348}"/>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6" name="Text Box 15">
          <a:extLst>
            <a:ext uri="{FF2B5EF4-FFF2-40B4-BE49-F238E27FC236}">
              <a16:creationId xmlns:a16="http://schemas.microsoft.com/office/drawing/2014/main" id="{172155C3-4A09-4774-90BE-910B3987E2F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777" name="Text Box 15">
          <a:extLst>
            <a:ext uri="{FF2B5EF4-FFF2-40B4-BE49-F238E27FC236}">
              <a16:creationId xmlns:a16="http://schemas.microsoft.com/office/drawing/2014/main" id="{1BE8BC36-07DC-4E18-B135-5776F43FD293}"/>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8" name="Text Box 15">
          <a:extLst>
            <a:ext uri="{FF2B5EF4-FFF2-40B4-BE49-F238E27FC236}">
              <a16:creationId xmlns:a16="http://schemas.microsoft.com/office/drawing/2014/main" id="{095BAA5B-0CEB-4D7D-B0E7-DFC4A6BA046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79" name="Text Box 15">
          <a:extLst>
            <a:ext uri="{FF2B5EF4-FFF2-40B4-BE49-F238E27FC236}">
              <a16:creationId xmlns:a16="http://schemas.microsoft.com/office/drawing/2014/main" id="{91BE713C-EFBB-4836-AE55-7801CB145C6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0" name="Text Box 15">
          <a:extLst>
            <a:ext uri="{FF2B5EF4-FFF2-40B4-BE49-F238E27FC236}">
              <a16:creationId xmlns:a16="http://schemas.microsoft.com/office/drawing/2014/main" id="{825D59C6-8DF0-4A01-A812-58D5A0C466A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1" name="Text Box 15">
          <a:extLst>
            <a:ext uri="{FF2B5EF4-FFF2-40B4-BE49-F238E27FC236}">
              <a16:creationId xmlns:a16="http://schemas.microsoft.com/office/drawing/2014/main" id="{99922DBD-74A2-4A31-AE6D-62F9A96DB0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2" name="Text Box 15">
          <a:extLst>
            <a:ext uri="{FF2B5EF4-FFF2-40B4-BE49-F238E27FC236}">
              <a16:creationId xmlns:a16="http://schemas.microsoft.com/office/drawing/2014/main" id="{2A490854-33A1-484A-AAAC-1FA92485499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3" name="Text Box 15">
          <a:extLst>
            <a:ext uri="{FF2B5EF4-FFF2-40B4-BE49-F238E27FC236}">
              <a16:creationId xmlns:a16="http://schemas.microsoft.com/office/drawing/2014/main" id="{57A8ECD8-8A3D-4611-9663-4E82E615F4C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4" name="Text Box 15">
          <a:extLst>
            <a:ext uri="{FF2B5EF4-FFF2-40B4-BE49-F238E27FC236}">
              <a16:creationId xmlns:a16="http://schemas.microsoft.com/office/drawing/2014/main" id="{1816BAE8-204D-4FD5-93D0-3B17D8F54B0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5" name="Text Box 15">
          <a:extLst>
            <a:ext uri="{FF2B5EF4-FFF2-40B4-BE49-F238E27FC236}">
              <a16:creationId xmlns:a16="http://schemas.microsoft.com/office/drawing/2014/main" id="{8B830C74-C576-435A-98F6-69D15BAD9D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6" name="Text Box 15">
          <a:extLst>
            <a:ext uri="{FF2B5EF4-FFF2-40B4-BE49-F238E27FC236}">
              <a16:creationId xmlns:a16="http://schemas.microsoft.com/office/drawing/2014/main" id="{3D72ADE0-E56E-4B69-8E10-47FA4170804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7" name="Text Box 15">
          <a:extLst>
            <a:ext uri="{FF2B5EF4-FFF2-40B4-BE49-F238E27FC236}">
              <a16:creationId xmlns:a16="http://schemas.microsoft.com/office/drawing/2014/main" id="{537A635C-AC87-49CF-858F-4C3AF2F10EC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8" name="Text Box 15">
          <a:extLst>
            <a:ext uri="{FF2B5EF4-FFF2-40B4-BE49-F238E27FC236}">
              <a16:creationId xmlns:a16="http://schemas.microsoft.com/office/drawing/2014/main" id="{2DEF84A4-3B5A-4238-9547-ECF6E12D52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89" name="Text Box 15">
          <a:extLst>
            <a:ext uri="{FF2B5EF4-FFF2-40B4-BE49-F238E27FC236}">
              <a16:creationId xmlns:a16="http://schemas.microsoft.com/office/drawing/2014/main" id="{F439983F-3824-4C15-AF75-4C6BDC12062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0" name="Text Box 15">
          <a:extLst>
            <a:ext uri="{FF2B5EF4-FFF2-40B4-BE49-F238E27FC236}">
              <a16:creationId xmlns:a16="http://schemas.microsoft.com/office/drawing/2014/main" id="{1E19128A-26B0-4783-8556-8D9B2AE16A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1" name="Text Box 15">
          <a:extLst>
            <a:ext uri="{FF2B5EF4-FFF2-40B4-BE49-F238E27FC236}">
              <a16:creationId xmlns:a16="http://schemas.microsoft.com/office/drawing/2014/main" id="{9A7CD62F-CA59-4767-82C4-A7580103455D}"/>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2" name="Text Box 15">
          <a:extLst>
            <a:ext uri="{FF2B5EF4-FFF2-40B4-BE49-F238E27FC236}">
              <a16:creationId xmlns:a16="http://schemas.microsoft.com/office/drawing/2014/main" id="{31E07EC0-6D41-4739-A867-2BFBFC57F6B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3" name="Text Box 15">
          <a:extLst>
            <a:ext uri="{FF2B5EF4-FFF2-40B4-BE49-F238E27FC236}">
              <a16:creationId xmlns:a16="http://schemas.microsoft.com/office/drawing/2014/main" id="{19125E2A-9F49-4E8A-8D54-BE54141C51C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4" name="Text Box 15">
          <a:extLst>
            <a:ext uri="{FF2B5EF4-FFF2-40B4-BE49-F238E27FC236}">
              <a16:creationId xmlns:a16="http://schemas.microsoft.com/office/drawing/2014/main" id="{70F449EC-6763-4A14-BC9A-1A6DCC13CFD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5" name="Text Box 15">
          <a:extLst>
            <a:ext uri="{FF2B5EF4-FFF2-40B4-BE49-F238E27FC236}">
              <a16:creationId xmlns:a16="http://schemas.microsoft.com/office/drawing/2014/main" id="{20899C0E-B518-4598-B0E8-CD7A879E0667}"/>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6" name="Text Box 15">
          <a:extLst>
            <a:ext uri="{FF2B5EF4-FFF2-40B4-BE49-F238E27FC236}">
              <a16:creationId xmlns:a16="http://schemas.microsoft.com/office/drawing/2014/main" id="{5964B7F9-97B0-4818-9B99-01B6B35BE7C1}"/>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7" name="Text Box 15">
          <a:extLst>
            <a:ext uri="{FF2B5EF4-FFF2-40B4-BE49-F238E27FC236}">
              <a16:creationId xmlns:a16="http://schemas.microsoft.com/office/drawing/2014/main" id="{80E17950-228C-4ECE-BC94-4FDA83008C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8" name="Text Box 15">
          <a:extLst>
            <a:ext uri="{FF2B5EF4-FFF2-40B4-BE49-F238E27FC236}">
              <a16:creationId xmlns:a16="http://schemas.microsoft.com/office/drawing/2014/main" id="{EE1F25D0-D313-4447-941B-3D4D4BBCA0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799" name="Text Box 15">
          <a:extLst>
            <a:ext uri="{FF2B5EF4-FFF2-40B4-BE49-F238E27FC236}">
              <a16:creationId xmlns:a16="http://schemas.microsoft.com/office/drawing/2014/main" id="{14ED25CD-FB84-44C2-A5A1-528B68C37CE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0" name="Text Box 15">
          <a:extLst>
            <a:ext uri="{FF2B5EF4-FFF2-40B4-BE49-F238E27FC236}">
              <a16:creationId xmlns:a16="http://schemas.microsoft.com/office/drawing/2014/main" id="{661C24F6-D314-4AE9-9FF6-0B508C93837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1" name="Text Box 15">
          <a:extLst>
            <a:ext uri="{FF2B5EF4-FFF2-40B4-BE49-F238E27FC236}">
              <a16:creationId xmlns:a16="http://schemas.microsoft.com/office/drawing/2014/main" id="{03B906BB-2927-4A41-A2C5-4FBDD195A9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2" name="Text Box 15">
          <a:extLst>
            <a:ext uri="{FF2B5EF4-FFF2-40B4-BE49-F238E27FC236}">
              <a16:creationId xmlns:a16="http://schemas.microsoft.com/office/drawing/2014/main" id="{95D818C1-10D2-4CA7-A602-E3F50C26F65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3" name="Text Box 15">
          <a:extLst>
            <a:ext uri="{FF2B5EF4-FFF2-40B4-BE49-F238E27FC236}">
              <a16:creationId xmlns:a16="http://schemas.microsoft.com/office/drawing/2014/main" id="{065DBD1C-2954-4D15-85F3-6B72471254B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4" name="Text Box 15">
          <a:extLst>
            <a:ext uri="{FF2B5EF4-FFF2-40B4-BE49-F238E27FC236}">
              <a16:creationId xmlns:a16="http://schemas.microsoft.com/office/drawing/2014/main" id="{C1F905CF-52F4-4820-B9A4-F93F46D4E3F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5" name="Text Box 15">
          <a:extLst>
            <a:ext uri="{FF2B5EF4-FFF2-40B4-BE49-F238E27FC236}">
              <a16:creationId xmlns:a16="http://schemas.microsoft.com/office/drawing/2014/main" id="{62EB4C44-EB84-4088-A991-03F1DF3B8AE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6" name="Text Box 15">
          <a:extLst>
            <a:ext uri="{FF2B5EF4-FFF2-40B4-BE49-F238E27FC236}">
              <a16:creationId xmlns:a16="http://schemas.microsoft.com/office/drawing/2014/main" id="{D79A3976-6021-45AA-B1AE-44F753586A1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7" name="Text Box 15">
          <a:extLst>
            <a:ext uri="{FF2B5EF4-FFF2-40B4-BE49-F238E27FC236}">
              <a16:creationId xmlns:a16="http://schemas.microsoft.com/office/drawing/2014/main" id="{C758957F-9D85-4803-B069-4D74999499B0}"/>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8" name="Text Box 15">
          <a:extLst>
            <a:ext uri="{FF2B5EF4-FFF2-40B4-BE49-F238E27FC236}">
              <a16:creationId xmlns:a16="http://schemas.microsoft.com/office/drawing/2014/main" id="{FA1A1E1F-7353-4A38-BF83-899F5744137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09" name="Text Box 15">
          <a:extLst>
            <a:ext uri="{FF2B5EF4-FFF2-40B4-BE49-F238E27FC236}">
              <a16:creationId xmlns:a16="http://schemas.microsoft.com/office/drawing/2014/main" id="{A45C37DD-FE4D-441E-B726-7F1691028C6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0" name="Text Box 15">
          <a:extLst>
            <a:ext uri="{FF2B5EF4-FFF2-40B4-BE49-F238E27FC236}">
              <a16:creationId xmlns:a16="http://schemas.microsoft.com/office/drawing/2014/main" id="{7FAF16D5-3EBD-468F-A6AE-A04A590599D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1" name="Text Box 15">
          <a:extLst>
            <a:ext uri="{FF2B5EF4-FFF2-40B4-BE49-F238E27FC236}">
              <a16:creationId xmlns:a16="http://schemas.microsoft.com/office/drawing/2014/main" id="{98900C1A-77E7-440F-99DA-5DC207440F7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2" name="Text Box 15">
          <a:extLst>
            <a:ext uri="{FF2B5EF4-FFF2-40B4-BE49-F238E27FC236}">
              <a16:creationId xmlns:a16="http://schemas.microsoft.com/office/drawing/2014/main" id="{57404EA0-6859-4CA2-A4E9-EEB4157C7FF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3" name="Text Box 15">
          <a:extLst>
            <a:ext uri="{FF2B5EF4-FFF2-40B4-BE49-F238E27FC236}">
              <a16:creationId xmlns:a16="http://schemas.microsoft.com/office/drawing/2014/main" id="{0DEE331D-9347-423A-93E0-D6EF1E37847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4" name="Text Box 15">
          <a:extLst>
            <a:ext uri="{FF2B5EF4-FFF2-40B4-BE49-F238E27FC236}">
              <a16:creationId xmlns:a16="http://schemas.microsoft.com/office/drawing/2014/main" id="{88F69E2E-27B5-42B4-A441-4D3B9F903F68}"/>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5" name="Text Box 15">
          <a:extLst>
            <a:ext uri="{FF2B5EF4-FFF2-40B4-BE49-F238E27FC236}">
              <a16:creationId xmlns:a16="http://schemas.microsoft.com/office/drawing/2014/main" id="{22C79DA8-3BA1-4A39-BA92-EC915CDB813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6" name="Text Box 15">
          <a:extLst>
            <a:ext uri="{FF2B5EF4-FFF2-40B4-BE49-F238E27FC236}">
              <a16:creationId xmlns:a16="http://schemas.microsoft.com/office/drawing/2014/main" id="{A68815B1-4AE1-44A0-86DF-EF854B741E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7" name="Text Box 15">
          <a:extLst>
            <a:ext uri="{FF2B5EF4-FFF2-40B4-BE49-F238E27FC236}">
              <a16:creationId xmlns:a16="http://schemas.microsoft.com/office/drawing/2014/main" id="{83AC8805-A537-49A0-851B-1BA6027A9E4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8" name="Text Box 15">
          <a:extLst>
            <a:ext uri="{FF2B5EF4-FFF2-40B4-BE49-F238E27FC236}">
              <a16:creationId xmlns:a16="http://schemas.microsoft.com/office/drawing/2014/main" id="{4ED2CE22-20C1-4FB4-B876-003BFFCE62A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19" name="Text Box 15">
          <a:extLst>
            <a:ext uri="{FF2B5EF4-FFF2-40B4-BE49-F238E27FC236}">
              <a16:creationId xmlns:a16="http://schemas.microsoft.com/office/drawing/2014/main" id="{167163A6-298C-4FC0-9848-F1F0DCA3DBC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820" name="Text Box 15">
          <a:extLst>
            <a:ext uri="{FF2B5EF4-FFF2-40B4-BE49-F238E27FC236}">
              <a16:creationId xmlns:a16="http://schemas.microsoft.com/office/drawing/2014/main" id="{2C014246-FA79-432A-A0B6-85F6770C57A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1" name="Text Box 16">
          <a:extLst>
            <a:ext uri="{FF2B5EF4-FFF2-40B4-BE49-F238E27FC236}">
              <a16:creationId xmlns:a16="http://schemas.microsoft.com/office/drawing/2014/main" id="{FAA55B04-4E7F-4325-9E2B-63B625F1B4E6}"/>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2" name="Text Box 17">
          <a:extLst>
            <a:ext uri="{FF2B5EF4-FFF2-40B4-BE49-F238E27FC236}">
              <a16:creationId xmlns:a16="http://schemas.microsoft.com/office/drawing/2014/main" id="{3ED32577-8523-44FA-8278-3171EE8CD11F}"/>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3" name="Text Box 18">
          <a:extLst>
            <a:ext uri="{FF2B5EF4-FFF2-40B4-BE49-F238E27FC236}">
              <a16:creationId xmlns:a16="http://schemas.microsoft.com/office/drawing/2014/main" id="{263196B1-5771-4A10-AF9D-FE169645539D}"/>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824" name="Text Box 19">
          <a:extLst>
            <a:ext uri="{FF2B5EF4-FFF2-40B4-BE49-F238E27FC236}">
              <a16:creationId xmlns:a16="http://schemas.microsoft.com/office/drawing/2014/main" id="{A7421531-9F5C-44D3-9FA1-839AD5E5B4D5}"/>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5" name="Text Box 15">
          <a:extLst>
            <a:ext uri="{FF2B5EF4-FFF2-40B4-BE49-F238E27FC236}">
              <a16:creationId xmlns:a16="http://schemas.microsoft.com/office/drawing/2014/main" id="{E48DB433-5D4A-4573-9721-08B7BFCF67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6" name="Text Box 15">
          <a:extLst>
            <a:ext uri="{FF2B5EF4-FFF2-40B4-BE49-F238E27FC236}">
              <a16:creationId xmlns:a16="http://schemas.microsoft.com/office/drawing/2014/main" id="{84827DEE-C4BF-4062-8132-F488F498CB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7" name="Text Box 15">
          <a:extLst>
            <a:ext uri="{FF2B5EF4-FFF2-40B4-BE49-F238E27FC236}">
              <a16:creationId xmlns:a16="http://schemas.microsoft.com/office/drawing/2014/main" id="{F97EE4EF-4BDE-490F-BB40-6A0C4DFFAF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8" name="Text Box 15">
          <a:extLst>
            <a:ext uri="{FF2B5EF4-FFF2-40B4-BE49-F238E27FC236}">
              <a16:creationId xmlns:a16="http://schemas.microsoft.com/office/drawing/2014/main" id="{EC7DE81D-BFE1-448C-ADEF-A207C12DE9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29" name="Text Box 15">
          <a:extLst>
            <a:ext uri="{FF2B5EF4-FFF2-40B4-BE49-F238E27FC236}">
              <a16:creationId xmlns:a16="http://schemas.microsoft.com/office/drawing/2014/main" id="{85AAF14F-5294-4614-A8BB-5F168FECEE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0" name="Text Box 15">
          <a:extLst>
            <a:ext uri="{FF2B5EF4-FFF2-40B4-BE49-F238E27FC236}">
              <a16:creationId xmlns:a16="http://schemas.microsoft.com/office/drawing/2014/main" id="{0C7A410B-00CC-41C8-87E9-110F37D9C43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1" name="Text Box 15">
          <a:extLst>
            <a:ext uri="{FF2B5EF4-FFF2-40B4-BE49-F238E27FC236}">
              <a16:creationId xmlns:a16="http://schemas.microsoft.com/office/drawing/2014/main" id="{9EB23F09-9C8A-4999-A793-540D33B7E2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2" name="Text Box 15">
          <a:extLst>
            <a:ext uri="{FF2B5EF4-FFF2-40B4-BE49-F238E27FC236}">
              <a16:creationId xmlns:a16="http://schemas.microsoft.com/office/drawing/2014/main" id="{1C3559F4-FAF5-4D4B-A377-28F6FF3198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3" name="Text Box 15">
          <a:extLst>
            <a:ext uri="{FF2B5EF4-FFF2-40B4-BE49-F238E27FC236}">
              <a16:creationId xmlns:a16="http://schemas.microsoft.com/office/drawing/2014/main" id="{E97470BD-FE48-488C-A609-1F68AC970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4" name="Text Box 15">
          <a:extLst>
            <a:ext uri="{FF2B5EF4-FFF2-40B4-BE49-F238E27FC236}">
              <a16:creationId xmlns:a16="http://schemas.microsoft.com/office/drawing/2014/main" id="{51B5F8D1-858F-4E71-861B-135D98B4AC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5" name="Text Box 15">
          <a:extLst>
            <a:ext uri="{FF2B5EF4-FFF2-40B4-BE49-F238E27FC236}">
              <a16:creationId xmlns:a16="http://schemas.microsoft.com/office/drawing/2014/main" id="{9A784A8E-C3A6-4DC0-9226-A5E856BAF3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6" name="Text Box 15">
          <a:extLst>
            <a:ext uri="{FF2B5EF4-FFF2-40B4-BE49-F238E27FC236}">
              <a16:creationId xmlns:a16="http://schemas.microsoft.com/office/drawing/2014/main" id="{E807707A-60AF-46D6-858D-B9D323314C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7" name="Text Box 15">
          <a:extLst>
            <a:ext uri="{FF2B5EF4-FFF2-40B4-BE49-F238E27FC236}">
              <a16:creationId xmlns:a16="http://schemas.microsoft.com/office/drawing/2014/main" id="{5A71F629-3C6D-4D20-AEDE-3267F885A8A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38" name="Text Box 15">
          <a:extLst>
            <a:ext uri="{FF2B5EF4-FFF2-40B4-BE49-F238E27FC236}">
              <a16:creationId xmlns:a16="http://schemas.microsoft.com/office/drawing/2014/main" id="{C62E5E6D-867F-4F3E-BECE-1657CAD90B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39" name="Text Box 16">
          <a:extLst>
            <a:ext uri="{FF2B5EF4-FFF2-40B4-BE49-F238E27FC236}">
              <a16:creationId xmlns:a16="http://schemas.microsoft.com/office/drawing/2014/main" id="{6EE3777F-81E3-443F-AE54-5E4BAD04295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0" name="Text Box 17">
          <a:extLst>
            <a:ext uri="{FF2B5EF4-FFF2-40B4-BE49-F238E27FC236}">
              <a16:creationId xmlns:a16="http://schemas.microsoft.com/office/drawing/2014/main" id="{E00E768A-4047-4A8F-B135-0955A5F736C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1" name="Text Box 18">
          <a:extLst>
            <a:ext uri="{FF2B5EF4-FFF2-40B4-BE49-F238E27FC236}">
              <a16:creationId xmlns:a16="http://schemas.microsoft.com/office/drawing/2014/main" id="{FBAEEC12-340A-4EB1-9B9B-08B84062D7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2" name="Text Box 19">
          <a:extLst>
            <a:ext uri="{FF2B5EF4-FFF2-40B4-BE49-F238E27FC236}">
              <a16:creationId xmlns:a16="http://schemas.microsoft.com/office/drawing/2014/main" id="{481B64EC-30F2-4F60-84D3-BB0F98F5746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3" name="Text Box 15">
          <a:extLst>
            <a:ext uri="{FF2B5EF4-FFF2-40B4-BE49-F238E27FC236}">
              <a16:creationId xmlns:a16="http://schemas.microsoft.com/office/drawing/2014/main" id="{6F35F285-A1D3-45CB-9F45-B97CE7D0069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4" name="Text Box 16">
          <a:extLst>
            <a:ext uri="{FF2B5EF4-FFF2-40B4-BE49-F238E27FC236}">
              <a16:creationId xmlns:a16="http://schemas.microsoft.com/office/drawing/2014/main" id="{F8815A3B-5137-4F8B-AA0B-9CFFDBDCDAD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5" name="Text Box 17">
          <a:extLst>
            <a:ext uri="{FF2B5EF4-FFF2-40B4-BE49-F238E27FC236}">
              <a16:creationId xmlns:a16="http://schemas.microsoft.com/office/drawing/2014/main" id="{505CC3E2-2C6B-4477-9EA0-B11B2B33CD3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6" name="Text Box 18">
          <a:extLst>
            <a:ext uri="{FF2B5EF4-FFF2-40B4-BE49-F238E27FC236}">
              <a16:creationId xmlns:a16="http://schemas.microsoft.com/office/drawing/2014/main" id="{279EF72F-2E79-4AD4-BCD7-BECBEF33B83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847" name="Text Box 19">
          <a:extLst>
            <a:ext uri="{FF2B5EF4-FFF2-40B4-BE49-F238E27FC236}">
              <a16:creationId xmlns:a16="http://schemas.microsoft.com/office/drawing/2014/main" id="{2F907EEE-FABA-404D-B3D3-217A952F7FD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8" name="Text Box 15">
          <a:extLst>
            <a:ext uri="{FF2B5EF4-FFF2-40B4-BE49-F238E27FC236}">
              <a16:creationId xmlns:a16="http://schemas.microsoft.com/office/drawing/2014/main" id="{841E8C95-1DCD-431F-8094-9F84CC2294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49" name="Text Box 15">
          <a:extLst>
            <a:ext uri="{FF2B5EF4-FFF2-40B4-BE49-F238E27FC236}">
              <a16:creationId xmlns:a16="http://schemas.microsoft.com/office/drawing/2014/main" id="{6286F8DF-12FF-466E-9370-083505EC19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0" name="Text Box 15">
          <a:extLst>
            <a:ext uri="{FF2B5EF4-FFF2-40B4-BE49-F238E27FC236}">
              <a16:creationId xmlns:a16="http://schemas.microsoft.com/office/drawing/2014/main" id="{6F022495-0567-448A-B6A0-DE61772913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1" name="Text Box 15">
          <a:extLst>
            <a:ext uri="{FF2B5EF4-FFF2-40B4-BE49-F238E27FC236}">
              <a16:creationId xmlns:a16="http://schemas.microsoft.com/office/drawing/2014/main" id="{0DA1F098-E2A7-4146-B9E2-84D44F1FCB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2" name="Text Box 15">
          <a:extLst>
            <a:ext uri="{FF2B5EF4-FFF2-40B4-BE49-F238E27FC236}">
              <a16:creationId xmlns:a16="http://schemas.microsoft.com/office/drawing/2014/main" id="{509767BC-0797-4D49-A406-36F00880A82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3" name="Text Box 15">
          <a:extLst>
            <a:ext uri="{FF2B5EF4-FFF2-40B4-BE49-F238E27FC236}">
              <a16:creationId xmlns:a16="http://schemas.microsoft.com/office/drawing/2014/main" id="{7B8570B1-DF4D-4C01-BB2E-AA930616F9F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4" name="Text Box 15">
          <a:extLst>
            <a:ext uri="{FF2B5EF4-FFF2-40B4-BE49-F238E27FC236}">
              <a16:creationId xmlns:a16="http://schemas.microsoft.com/office/drawing/2014/main" id="{427B7097-7C7F-455A-B94F-654955CBB1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5" name="Text Box 15">
          <a:extLst>
            <a:ext uri="{FF2B5EF4-FFF2-40B4-BE49-F238E27FC236}">
              <a16:creationId xmlns:a16="http://schemas.microsoft.com/office/drawing/2014/main" id="{2BE96202-9F55-4001-BF7D-97DBF0CE5F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6" name="Text Box 15">
          <a:extLst>
            <a:ext uri="{FF2B5EF4-FFF2-40B4-BE49-F238E27FC236}">
              <a16:creationId xmlns:a16="http://schemas.microsoft.com/office/drawing/2014/main" id="{FF415C77-C797-4FD1-8012-454F2790E0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7" name="Text Box 15">
          <a:extLst>
            <a:ext uri="{FF2B5EF4-FFF2-40B4-BE49-F238E27FC236}">
              <a16:creationId xmlns:a16="http://schemas.microsoft.com/office/drawing/2014/main" id="{D3EFC2B3-D1FB-42D4-8AFC-E073BDFA95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8" name="Text Box 15">
          <a:extLst>
            <a:ext uri="{FF2B5EF4-FFF2-40B4-BE49-F238E27FC236}">
              <a16:creationId xmlns:a16="http://schemas.microsoft.com/office/drawing/2014/main" id="{BF4DD132-295E-497D-80C4-B4A8F1592F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59" name="Text Box 15">
          <a:extLst>
            <a:ext uri="{FF2B5EF4-FFF2-40B4-BE49-F238E27FC236}">
              <a16:creationId xmlns:a16="http://schemas.microsoft.com/office/drawing/2014/main" id="{885FDBC1-9511-4DD1-935A-6FAEF69770C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0" name="Text Box 15">
          <a:extLst>
            <a:ext uri="{FF2B5EF4-FFF2-40B4-BE49-F238E27FC236}">
              <a16:creationId xmlns:a16="http://schemas.microsoft.com/office/drawing/2014/main" id="{30BB22B9-298F-4462-8154-D7C6973AD3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1" name="Text Box 15">
          <a:extLst>
            <a:ext uri="{FF2B5EF4-FFF2-40B4-BE49-F238E27FC236}">
              <a16:creationId xmlns:a16="http://schemas.microsoft.com/office/drawing/2014/main" id="{56A7CB4C-2817-4610-BA62-B90BF5CFD5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2" name="Text Box 15">
          <a:extLst>
            <a:ext uri="{FF2B5EF4-FFF2-40B4-BE49-F238E27FC236}">
              <a16:creationId xmlns:a16="http://schemas.microsoft.com/office/drawing/2014/main" id="{4E40167B-B075-48C9-851A-0D2C7AE194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3" name="Text Box 15">
          <a:extLst>
            <a:ext uri="{FF2B5EF4-FFF2-40B4-BE49-F238E27FC236}">
              <a16:creationId xmlns:a16="http://schemas.microsoft.com/office/drawing/2014/main" id="{B071EE82-28AE-45F3-A3FA-4ED3868670D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4" name="Text Box 15">
          <a:extLst>
            <a:ext uri="{FF2B5EF4-FFF2-40B4-BE49-F238E27FC236}">
              <a16:creationId xmlns:a16="http://schemas.microsoft.com/office/drawing/2014/main" id="{D61D90C0-FD71-4CF6-BF32-31E7904E6A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5" name="Text Box 15">
          <a:extLst>
            <a:ext uri="{FF2B5EF4-FFF2-40B4-BE49-F238E27FC236}">
              <a16:creationId xmlns:a16="http://schemas.microsoft.com/office/drawing/2014/main" id="{AD3D3A8F-92F4-4DE7-8ADC-6F3725B39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6" name="Text Box 15">
          <a:extLst>
            <a:ext uri="{FF2B5EF4-FFF2-40B4-BE49-F238E27FC236}">
              <a16:creationId xmlns:a16="http://schemas.microsoft.com/office/drawing/2014/main" id="{C843FED3-0FB6-4330-8E47-0915C112849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7" name="Text Box 15">
          <a:extLst>
            <a:ext uri="{FF2B5EF4-FFF2-40B4-BE49-F238E27FC236}">
              <a16:creationId xmlns:a16="http://schemas.microsoft.com/office/drawing/2014/main" id="{BAB15109-BDAA-48FF-81BC-62C8B3A655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8" name="Text Box 15">
          <a:extLst>
            <a:ext uri="{FF2B5EF4-FFF2-40B4-BE49-F238E27FC236}">
              <a16:creationId xmlns:a16="http://schemas.microsoft.com/office/drawing/2014/main" id="{FF857AD4-62C4-4A1C-ACBA-542F4FF79C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69" name="Text Box 15">
          <a:extLst>
            <a:ext uri="{FF2B5EF4-FFF2-40B4-BE49-F238E27FC236}">
              <a16:creationId xmlns:a16="http://schemas.microsoft.com/office/drawing/2014/main" id="{A564023B-2D01-4CCD-9941-91CA0F9286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0" name="Text Box 15">
          <a:extLst>
            <a:ext uri="{FF2B5EF4-FFF2-40B4-BE49-F238E27FC236}">
              <a16:creationId xmlns:a16="http://schemas.microsoft.com/office/drawing/2014/main" id="{5572AA54-5F48-4D46-B7F7-91B4E043FD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1" name="Text Box 15">
          <a:extLst>
            <a:ext uri="{FF2B5EF4-FFF2-40B4-BE49-F238E27FC236}">
              <a16:creationId xmlns:a16="http://schemas.microsoft.com/office/drawing/2014/main" id="{F36B0F0B-1ECC-47A3-A010-BF05FA38BF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2" name="Text Box 15">
          <a:extLst>
            <a:ext uri="{FF2B5EF4-FFF2-40B4-BE49-F238E27FC236}">
              <a16:creationId xmlns:a16="http://schemas.microsoft.com/office/drawing/2014/main" id="{65122928-2075-4A69-9A11-B81B9BF4EF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3" name="Text Box 15">
          <a:extLst>
            <a:ext uri="{FF2B5EF4-FFF2-40B4-BE49-F238E27FC236}">
              <a16:creationId xmlns:a16="http://schemas.microsoft.com/office/drawing/2014/main" id="{B126B441-1054-476A-826C-65152327041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4" name="Text Box 15">
          <a:extLst>
            <a:ext uri="{FF2B5EF4-FFF2-40B4-BE49-F238E27FC236}">
              <a16:creationId xmlns:a16="http://schemas.microsoft.com/office/drawing/2014/main" id="{6732DD99-DA02-4AB5-A22A-0BF61B800C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5" name="Text Box 15">
          <a:extLst>
            <a:ext uri="{FF2B5EF4-FFF2-40B4-BE49-F238E27FC236}">
              <a16:creationId xmlns:a16="http://schemas.microsoft.com/office/drawing/2014/main" id="{EBE2B5B0-ADF8-4169-9F48-528EA5BB492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6" name="Text Box 15">
          <a:extLst>
            <a:ext uri="{FF2B5EF4-FFF2-40B4-BE49-F238E27FC236}">
              <a16:creationId xmlns:a16="http://schemas.microsoft.com/office/drawing/2014/main" id="{82A42ACA-D076-4E73-8761-784EA6FA4C1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7" name="Text Box 15">
          <a:extLst>
            <a:ext uri="{FF2B5EF4-FFF2-40B4-BE49-F238E27FC236}">
              <a16:creationId xmlns:a16="http://schemas.microsoft.com/office/drawing/2014/main" id="{556C5B4F-CCD9-48E2-92AB-B68945C35D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8" name="Text Box 15">
          <a:extLst>
            <a:ext uri="{FF2B5EF4-FFF2-40B4-BE49-F238E27FC236}">
              <a16:creationId xmlns:a16="http://schemas.microsoft.com/office/drawing/2014/main" id="{37DB0975-F47B-459F-AF5D-ECB6189E31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79" name="Text Box 15">
          <a:extLst>
            <a:ext uri="{FF2B5EF4-FFF2-40B4-BE49-F238E27FC236}">
              <a16:creationId xmlns:a16="http://schemas.microsoft.com/office/drawing/2014/main" id="{28E21F32-57CD-42A8-A65F-CFCF6793D6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0" name="Text Box 15">
          <a:extLst>
            <a:ext uri="{FF2B5EF4-FFF2-40B4-BE49-F238E27FC236}">
              <a16:creationId xmlns:a16="http://schemas.microsoft.com/office/drawing/2014/main" id="{93D15896-98FB-45EA-A081-7EFFB90AC89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1" name="Text Box 15">
          <a:extLst>
            <a:ext uri="{FF2B5EF4-FFF2-40B4-BE49-F238E27FC236}">
              <a16:creationId xmlns:a16="http://schemas.microsoft.com/office/drawing/2014/main" id="{FD53C57E-243F-4341-A3F6-CE318AB858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2" name="Text Box 15">
          <a:extLst>
            <a:ext uri="{FF2B5EF4-FFF2-40B4-BE49-F238E27FC236}">
              <a16:creationId xmlns:a16="http://schemas.microsoft.com/office/drawing/2014/main" id="{816660AF-3570-485C-8831-9223F9A72F8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3" name="Text Box 15">
          <a:extLst>
            <a:ext uri="{FF2B5EF4-FFF2-40B4-BE49-F238E27FC236}">
              <a16:creationId xmlns:a16="http://schemas.microsoft.com/office/drawing/2014/main" id="{4CADA09A-21B5-453F-BC41-55B4C2B654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4" name="Text Box 15">
          <a:extLst>
            <a:ext uri="{FF2B5EF4-FFF2-40B4-BE49-F238E27FC236}">
              <a16:creationId xmlns:a16="http://schemas.microsoft.com/office/drawing/2014/main" id="{37EAA917-2B14-48B5-980C-EB2F9A6CEAD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5" name="Text Box 15">
          <a:extLst>
            <a:ext uri="{FF2B5EF4-FFF2-40B4-BE49-F238E27FC236}">
              <a16:creationId xmlns:a16="http://schemas.microsoft.com/office/drawing/2014/main" id="{9F7E52DB-709D-4004-B182-AE88218112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6" name="Text Box 15">
          <a:extLst>
            <a:ext uri="{FF2B5EF4-FFF2-40B4-BE49-F238E27FC236}">
              <a16:creationId xmlns:a16="http://schemas.microsoft.com/office/drawing/2014/main" id="{3F85A923-8E19-4564-A7DB-B76AE3DE76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7" name="Text Box 15">
          <a:extLst>
            <a:ext uri="{FF2B5EF4-FFF2-40B4-BE49-F238E27FC236}">
              <a16:creationId xmlns:a16="http://schemas.microsoft.com/office/drawing/2014/main" id="{F3AEF02B-3AB0-473B-A4C2-0CF1A8D69C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8" name="Text Box 15">
          <a:extLst>
            <a:ext uri="{FF2B5EF4-FFF2-40B4-BE49-F238E27FC236}">
              <a16:creationId xmlns:a16="http://schemas.microsoft.com/office/drawing/2014/main" id="{9AC48AE7-6327-46A8-BF65-148E83B5D8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89" name="Text Box 15">
          <a:extLst>
            <a:ext uri="{FF2B5EF4-FFF2-40B4-BE49-F238E27FC236}">
              <a16:creationId xmlns:a16="http://schemas.microsoft.com/office/drawing/2014/main" id="{75326634-68ED-464D-A578-F94C9F5047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0" name="Text Box 15">
          <a:extLst>
            <a:ext uri="{FF2B5EF4-FFF2-40B4-BE49-F238E27FC236}">
              <a16:creationId xmlns:a16="http://schemas.microsoft.com/office/drawing/2014/main" id="{9416EB0A-3348-4B09-AE53-1A381A938A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1" name="Text Box 15">
          <a:extLst>
            <a:ext uri="{FF2B5EF4-FFF2-40B4-BE49-F238E27FC236}">
              <a16:creationId xmlns:a16="http://schemas.microsoft.com/office/drawing/2014/main" id="{A2B481B9-535C-444B-A2FB-4E79F38209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2" name="Text Box 15">
          <a:extLst>
            <a:ext uri="{FF2B5EF4-FFF2-40B4-BE49-F238E27FC236}">
              <a16:creationId xmlns:a16="http://schemas.microsoft.com/office/drawing/2014/main" id="{40A1050B-0788-4F0D-8FB3-05FA3AEBF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3" name="Text Box 15">
          <a:extLst>
            <a:ext uri="{FF2B5EF4-FFF2-40B4-BE49-F238E27FC236}">
              <a16:creationId xmlns:a16="http://schemas.microsoft.com/office/drawing/2014/main" id="{FE874B53-01EF-44A9-8552-43E05CAC92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4" name="Text Box 15">
          <a:extLst>
            <a:ext uri="{FF2B5EF4-FFF2-40B4-BE49-F238E27FC236}">
              <a16:creationId xmlns:a16="http://schemas.microsoft.com/office/drawing/2014/main" id="{AA44C204-E9EB-4D78-BD77-F6C689DB54F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5" name="Text Box 15">
          <a:extLst>
            <a:ext uri="{FF2B5EF4-FFF2-40B4-BE49-F238E27FC236}">
              <a16:creationId xmlns:a16="http://schemas.microsoft.com/office/drawing/2014/main" id="{1DC3F474-CC8C-4BFB-AD16-3719545F4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6" name="Text Box 15">
          <a:extLst>
            <a:ext uri="{FF2B5EF4-FFF2-40B4-BE49-F238E27FC236}">
              <a16:creationId xmlns:a16="http://schemas.microsoft.com/office/drawing/2014/main" id="{220E6181-F519-4E4B-A6B9-89117CA5B25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7" name="Text Box 15">
          <a:extLst>
            <a:ext uri="{FF2B5EF4-FFF2-40B4-BE49-F238E27FC236}">
              <a16:creationId xmlns:a16="http://schemas.microsoft.com/office/drawing/2014/main" id="{8A121F56-4EBB-4ACC-9B4D-FA82EA8735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8" name="Text Box 15">
          <a:extLst>
            <a:ext uri="{FF2B5EF4-FFF2-40B4-BE49-F238E27FC236}">
              <a16:creationId xmlns:a16="http://schemas.microsoft.com/office/drawing/2014/main" id="{19F4E6C1-18C9-4DEF-BE09-F6DB4FA4E7C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899" name="Text Box 15">
          <a:extLst>
            <a:ext uri="{FF2B5EF4-FFF2-40B4-BE49-F238E27FC236}">
              <a16:creationId xmlns:a16="http://schemas.microsoft.com/office/drawing/2014/main" id="{5A90A4A2-0325-44A9-AFAE-6B7F9DA31F2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0" name="Text Box 15">
          <a:extLst>
            <a:ext uri="{FF2B5EF4-FFF2-40B4-BE49-F238E27FC236}">
              <a16:creationId xmlns:a16="http://schemas.microsoft.com/office/drawing/2014/main" id="{36D28C4A-D9CE-457A-8E62-5966CF2293B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1" name="Text Box 15">
          <a:extLst>
            <a:ext uri="{FF2B5EF4-FFF2-40B4-BE49-F238E27FC236}">
              <a16:creationId xmlns:a16="http://schemas.microsoft.com/office/drawing/2014/main" id="{B2E67040-A2C7-4B3D-AD47-0505CEA28C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2" name="Text Box 15">
          <a:extLst>
            <a:ext uri="{FF2B5EF4-FFF2-40B4-BE49-F238E27FC236}">
              <a16:creationId xmlns:a16="http://schemas.microsoft.com/office/drawing/2014/main" id="{B5647A07-8DC9-4929-ADC2-44D9E58E34C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3" name="Text Box 15">
          <a:extLst>
            <a:ext uri="{FF2B5EF4-FFF2-40B4-BE49-F238E27FC236}">
              <a16:creationId xmlns:a16="http://schemas.microsoft.com/office/drawing/2014/main" id="{3F96EF54-6422-4475-A96C-5A113F50E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4" name="Text Box 15">
          <a:extLst>
            <a:ext uri="{FF2B5EF4-FFF2-40B4-BE49-F238E27FC236}">
              <a16:creationId xmlns:a16="http://schemas.microsoft.com/office/drawing/2014/main" id="{E00A57DA-8580-47CA-A977-A3A41E18072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5" name="Text Box 15">
          <a:extLst>
            <a:ext uri="{FF2B5EF4-FFF2-40B4-BE49-F238E27FC236}">
              <a16:creationId xmlns:a16="http://schemas.microsoft.com/office/drawing/2014/main" id="{04D411CE-B833-4F77-9E3D-EA7EB6A9A4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6" name="Text Box 15">
          <a:extLst>
            <a:ext uri="{FF2B5EF4-FFF2-40B4-BE49-F238E27FC236}">
              <a16:creationId xmlns:a16="http://schemas.microsoft.com/office/drawing/2014/main" id="{EF11EABB-915E-4448-8CF1-33D086D3D9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7" name="Text Box 15">
          <a:extLst>
            <a:ext uri="{FF2B5EF4-FFF2-40B4-BE49-F238E27FC236}">
              <a16:creationId xmlns:a16="http://schemas.microsoft.com/office/drawing/2014/main" id="{C066A9E5-F90F-4F9F-A2A3-C3B919FAF7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8" name="Text Box 15">
          <a:extLst>
            <a:ext uri="{FF2B5EF4-FFF2-40B4-BE49-F238E27FC236}">
              <a16:creationId xmlns:a16="http://schemas.microsoft.com/office/drawing/2014/main" id="{4BE0899D-BF84-4CC1-BBA9-A87ABCEFDF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09" name="Text Box 15">
          <a:extLst>
            <a:ext uri="{FF2B5EF4-FFF2-40B4-BE49-F238E27FC236}">
              <a16:creationId xmlns:a16="http://schemas.microsoft.com/office/drawing/2014/main" id="{251A7788-99D9-438D-83EB-D4053B824A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0" name="Text Box 15">
          <a:extLst>
            <a:ext uri="{FF2B5EF4-FFF2-40B4-BE49-F238E27FC236}">
              <a16:creationId xmlns:a16="http://schemas.microsoft.com/office/drawing/2014/main" id="{1A4CB2C6-685C-441D-B434-649E2EDA7B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1" name="Text Box 15">
          <a:extLst>
            <a:ext uri="{FF2B5EF4-FFF2-40B4-BE49-F238E27FC236}">
              <a16:creationId xmlns:a16="http://schemas.microsoft.com/office/drawing/2014/main" id="{27A8D59D-8A42-49A0-9A3D-9D4B06C893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2" name="Text Box 15">
          <a:extLst>
            <a:ext uri="{FF2B5EF4-FFF2-40B4-BE49-F238E27FC236}">
              <a16:creationId xmlns:a16="http://schemas.microsoft.com/office/drawing/2014/main" id="{805ED424-FFFA-4EBA-A654-DB6F454B27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3" name="Text Box 15">
          <a:extLst>
            <a:ext uri="{FF2B5EF4-FFF2-40B4-BE49-F238E27FC236}">
              <a16:creationId xmlns:a16="http://schemas.microsoft.com/office/drawing/2014/main" id="{4C0E313A-BAF7-4167-A7B7-E5A179057D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4" name="Text Box 15">
          <a:extLst>
            <a:ext uri="{FF2B5EF4-FFF2-40B4-BE49-F238E27FC236}">
              <a16:creationId xmlns:a16="http://schemas.microsoft.com/office/drawing/2014/main" id="{5FC17E43-C869-4826-B15D-F12A2C179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5" name="Text Box 15">
          <a:extLst>
            <a:ext uri="{FF2B5EF4-FFF2-40B4-BE49-F238E27FC236}">
              <a16:creationId xmlns:a16="http://schemas.microsoft.com/office/drawing/2014/main" id="{49149808-97F2-4B73-B738-F881C81CD5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6" name="Text Box 15">
          <a:extLst>
            <a:ext uri="{FF2B5EF4-FFF2-40B4-BE49-F238E27FC236}">
              <a16:creationId xmlns:a16="http://schemas.microsoft.com/office/drawing/2014/main" id="{F54A153D-A28D-494F-97A0-592AF932F8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7" name="Text Box 15">
          <a:extLst>
            <a:ext uri="{FF2B5EF4-FFF2-40B4-BE49-F238E27FC236}">
              <a16:creationId xmlns:a16="http://schemas.microsoft.com/office/drawing/2014/main" id="{9CD1B63D-853F-4873-9E3E-BF3C06437F7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8" name="Text Box 15">
          <a:extLst>
            <a:ext uri="{FF2B5EF4-FFF2-40B4-BE49-F238E27FC236}">
              <a16:creationId xmlns:a16="http://schemas.microsoft.com/office/drawing/2014/main" id="{8C132C33-633D-49E2-AC1E-3D9F8463CA2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19" name="Text Box 15">
          <a:extLst>
            <a:ext uri="{FF2B5EF4-FFF2-40B4-BE49-F238E27FC236}">
              <a16:creationId xmlns:a16="http://schemas.microsoft.com/office/drawing/2014/main" id="{B56DEC58-8FF0-41D2-80D4-F7FE1ED2E8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0" name="Text Box 15">
          <a:extLst>
            <a:ext uri="{FF2B5EF4-FFF2-40B4-BE49-F238E27FC236}">
              <a16:creationId xmlns:a16="http://schemas.microsoft.com/office/drawing/2014/main" id="{C58180E3-C25B-4450-A4DB-BC43A6DD8A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1" name="Text Box 15">
          <a:extLst>
            <a:ext uri="{FF2B5EF4-FFF2-40B4-BE49-F238E27FC236}">
              <a16:creationId xmlns:a16="http://schemas.microsoft.com/office/drawing/2014/main" id="{2EE3095B-F2A9-4ECA-B649-704E51F5B8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2" name="Text Box 15">
          <a:extLst>
            <a:ext uri="{FF2B5EF4-FFF2-40B4-BE49-F238E27FC236}">
              <a16:creationId xmlns:a16="http://schemas.microsoft.com/office/drawing/2014/main" id="{440405A5-62B7-4FD1-B157-5D98AD558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3" name="Text Box 15">
          <a:extLst>
            <a:ext uri="{FF2B5EF4-FFF2-40B4-BE49-F238E27FC236}">
              <a16:creationId xmlns:a16="http://schemas.microsoft.com/office/drawing/2014/main" id="{7951E66E-5E7F-4128-8831-BFDE6399D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4" name="Text Box 15">
          <a:extLst>
            <a:ext uri="{FF2B5EF4-FFF2-40B4-BE49-F238E27FC236}">
              <a16:creationId xmlns:a16="http://schemas.microsoft.com/office/drawing/2014/main" id="{46D98F1C-6A21-4350-8E43-80CEB23319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5" name="Text Box 15">
          <a:extLst>
            <a:ext uri="{FF2B5EF4-FFF2-40B4-BE49-F238E27FC236}">
              <a16:creationId xmlns:a16="http://schemas.microsoft.com/office/drawing/2014/main" id="{3E4B4B7A-F047-4141-BA66-E77D00C8D3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6" name="Text Box 15">
          <a:extLst>
            <a:ext uri="{FF2B5EF4-FFF2-40B4-BE49-F238E27FC236}">
              <a16:creationId xmlns:a16="http://schemas.microsoft.com/office/drawing/2014/main" id="{730E484B-A894-401D-A643-D37F52FE37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7" name="Text Box 15">
          <a:extLst>
            <a:ext uri="{FF2B5EF4-FFF2-40B4-BE49-F238E27FC236}">
              <a16:creationId xmlns:a16="http://schemas.microsoft.com/office/drawing/2014/main" id="{026B19A2-4374-400A-A800-6678B689B7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8" name="Text Box 15">
          <a:extLst>
            <a:ext uri="{FF2B5EF4-FFF2-40B4-BE49-F238E27FC236}">
              <a16:creationId xmlns:a16="http://schemas.microsoft.com/office/drawing/2014/main" id="{AE8918E9-3BA8-4433-B439-8D9D4ABBE5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29" name="Text Box 15">
          <a:extLst>
            <a:ext uri="{FF2B5EF4-FFF2-40B4-BE49-F238E27FC236}">
              <a16:creationId xmlns:a16="http://schemas.microsoft.com/office/drawing/2014/main" id="{C05D994A-7753-4F63-B4D1-0778142CB73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0" name="Text Box 15">
          <a:extLst>
            <a:ext uri="{FF2B5EF4-FFF2-40B4-BE49-F238E27FC236}">
              <a16:creationId xmlns:a16="http://schemas.microsoft.com/office/drawing/2014/main" id="{4701268A-1011-49B8-9E65-7DC2405137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1" name="Text Box 15">
          <a:extLst>
            <a:ext uri="{FF2B5EF4-FFF2-40B4-BE49-F238E27FC236}">
              <a16:creationId xmlns:a16="http://schemas.microsoft.com/office/drawing/2014/main" id="{0A0F1BB6-20CD-4FC6-857B-7D716AC3165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2" name="Text Box 15">
          <a:extLst>
            <a:ext uri="{FF2B5EF4-FFF2-40B4-BE49-F238E27FC236}">
              <a16:creationId xmlns:a16="http://schemas.microsoft.com/office/drawing/2014/main" id="{252DB918-6018-4C75-84ED-DEC6B2C475A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3" name="Text Box 15">
          <a:extLst>
            <a:ext uri="{FF2B5EF4-FFF2-40B4-BE49-F238E27FC236}">
              <a16:creationId xmlns:a16="http://schemas.microsoft.com/office/drawing/2014/main" id="{F639F68A-9FA1-42E5-87B2-A274CD38B6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4" name="Text Box 15">
          <a:extLst>
            <a:ext uri="{FF2B5EF4-FFF2-40B4-BE49-F238E27FC236}">
              <a16:creationId xmlns:a16="http://schemas.microsoft.com/office/drawing/2014/main" id="{27EB7707-1FBE-422F-8BF0-539E0F9A6D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5" name="Text Box 15">
          <a:extLst>
            <a:ext uri="{FF2B5EF4-FFF2-40B4-BE49-F238E27FC236}">
              <a16:creationId xmlns:a16="http://schemas.microsoft.com/office/drawing/2014/main" id="{D62CD0B1-E71B-4F26-901D-3CC8300B5A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6" name="Text Box 15">
          <a:extLst>
            <a:ext uri="{FF2B5EF4-FFF2-40B4-BE49-F238E27FC236}">
              <a16:creationId xmlns:a16="http://schemas.microsoft.com/office/drawing/2014/main" id="{8F15F506-FB52-411A-897A-242299715CE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7" name="Text Box 15">
          <a:extLst>
            <a:ext uri="{FF2B5EF4-FFF2-40B4-BE49-F238E27FC236}">
              <a16:creationId xmlns:a16="http://schemas.microsoft.com/office/drawing/2014/main" id="{B06C3EE0-608B-484D-9828-EE406608A3D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8" name="Text Box 15">
          <a:extLst>
            <a:ext uri="{FF2B5EF4-FFF2-40B4-BE49-F238E27FC236}">
              <a16:creationId xmlns:a16="http://schemas.microsoft.com/office/drawing/2014/main" id="{23FC20F7-6DB1-4A84-9B4F-2C5E79D4CA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39" name="Text Box 15">
          <a:extLst>
            <a:ext uri="{FF2B5EF4-FFF2-40B4-BE49-F238E27FC236}">
              <a16:creationId xmlns:a16="http://schemas.microsoft.com/office/drawing/2014/main" id="{545B1CB5-696B-40E8-B081-5658DF8D5D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0" name="Text Box 15">
          <a:extLst>
            <a:ext uri="{FF2B5EF4-FFF2-40B4-BE49-F238E27FC236}">
              <a16:creationId xmlns:a16="http://schemas.microsoft.com/office/drawing/2014/main" id="{FFA207DD-3028-4B8B-93C1-298A2C608EB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1" name="Text Box 15">
          <a:extLst>
            <a:ext uri="{FF2B5EF4-FFF2-40B4-BE49-F238E27FC236}">
              <a16:creationId xmlns:a16="http://schemas.microsoft.com/office/drawing/2014/main" id="{E6A357B9-A7D8-43B1-B297-6CD6E555244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2" name="Text Box 15">
          <a:extLst>
            <a:ext uri="{FF2B5EF4-FFF2-40B4-BE49-F238E27FC236}">
              <a16:creationId xmlns:a16="http://schemas.microsoft.com/office/drawing/2014/main" id="{6CC08EE7-E8B2-4A9F-93FF-4DBC17F0D1D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3" name="Text Box 15">
          <a:extLst>
            <a:ext uri="{FF2B5EF4-FFF2-40B4-BE49-F238E27FC236}">
              <a16:creationId xmlns:a16="http://schemas.microsoft.com/office/drawing/2014/main" id="{B9DBF999-EB51-4709-8037-2A43A28CD3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4" name="Text Box 15">
          <a:extLst>
            <a:ext uri="{FF2B5EF4-FFF2-40B4-BE49-F238E27FC236}">
              <a16:creationId xmlns:a16="http://schemas.microsoft.com/office/drawing/2014/main" id="{F47930C9-876D-4CA8-9E6C-8C6F7E5D82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5" name="Text Box 15">
          <a:extLst>
            <a:ext uri="{FF2B5EF4-FFF2-40B4-BE49-F238E27FC236}">
              <a16:creationId xmlns:a16="http://schemas.microsoft.com/office/drawing/2014/main" id="{23B3EEEA-1FE8-4722-82AF-B42896631DA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6" name="Text Box 15">
          <a:extLst>
            <a:ext uri="{FF2B5EF4-FFF2-40B4-BE49-F238E27FC236}">
              <a16:creationId xmlns:a16="http://schemas.microsoft.com/office/drawing/2014/main" id="{431D316F-B614-484C-A8A6-EF9C94BA98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7" name="Text Box 15">
          <a:extLst>
            <a:ext uri="{FF2B5EF4-FFF2-40B4-BE49-F238E27FC236}">
              <a16:creationId xmlns:a16="http://schemas.microsoft.com/office/drawing/2014/main" id="{6B1E9000-0C4D-44E9-917F-0C756A1D68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8" name="Text Box 15">
          <a:extLst>
            <a:ext uri="{FF2B5EF4-FFF2-40B4-BE49-F238E27FC236}">
              <a16:creationId xmlns:a16="http://schemas.microsoft.com/office/drawing/2014/main" id="{CB91D0BF-F225-431B-A984-CAD1C4D2A9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49" name="Text Box 15">
          <a:extLst>
            <a:ext uri="{FF2B5EF4-FFF2-40B4-BE49-F238E27FC236}">
              <a16:creationId xmlns:a16="http://schemas.microsoft.com/office/drawing/2014/main" id="{AA207C33-6E8E-4A3C-8C5D-3890F81CEDE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0" name="Text Box 15">
          <a:extLst>
            <a:ext uri="{FF2B5EF4-FFF2-40B4-BE49-F238E27FC236}">
              <a16:creationId xmlns:a16="http://schemas.microsoft.com/office/drawing/2014/main" id="{F41CD3AB-0563-414F-83C4-9C74A54A08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1" name="Text Box 15">
          <a:extLst>
            <a:ext uri="{FF2B5EF4-FFF2-40B4-BE49-F238E27FC236}">
              <a16:creationId xmlns:a16="http://schemas.microsoft.com/office/drawing/2014/main" id="{3B07EDDD-B5E1-4CED-904F-5B71F50195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2" name="Text Box 15">
          <a:extLst>
            <a:ext uri="{FF2B5EF4-FFF2-40B4-BE49-F238E27FC236}">
              <a16:creationId xmlns:a16="http://schemas.microsoft.com/office/drawing/2014/main" id="{77AAF7EC-A7E6-4B8D-A7C7-BC4F47F1E4C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3" name="Text Box 15">
          <a:extLst>
            <a:ext uri="{FF2B5EF4-FFF2-40B4-BE49-F238E27FC236}">
              <a16:creationId xmlns:a16="http://schemas.microsoft.com/office/drawing/2014/main" id="{08D0DD17-81A0-4EDC-8EEF-BEF8803D59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4" name="Text Box 15">
          <a:extLst>
            <a:ext uri="{FF2B5EF4-FFF2-40B4-BE49-F238E27FC236}">
              <a16:creationId xmlns:a16="http://schemas.microsoft.com/office/drawing/2014/main" id="{2C078E2F-7121-4E27-9CE6-B81E086069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5" name="Text Box 15">
          <a:extLst>
            <a:ext uri="{FF2B5EF4-FFF2-40B4-BE49-F238E27FC236}">
              <a16:creationId xmlns:a16="http://schemas.microsoft.com/office/drawing/2014/main" id="{CCB5BEBD-55E1-4C61-91CA-048E4B5FB8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6" name="Text Box 15">
          <a:extLst>
            <a:ext uri="{FF2B5EF4-FFF2-40B4-BE49-F238E27FC236}">
              <a16:creationId xmlns:a16="http://schemas.microsoft.com/office/drawing/2014/main" id="{A390FAAB-FF51-4DC0-A68E-DC3BE52E3F1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7" name="Text Box 15">
          <a:extLst>
            <a:ext uri="{FF2B5EF4-FFF2-40B4-BE49-F238E27FC236}">
              <a16:creationId xmlns:a16="http://schemas.microsoft.com/office/drawing/2014/main" id="{D09DCF6A-403B-4B3B-917F-B68DAF0008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8" name="Text Box 15">
          <a:extLst>
            <a:ext uri="{FF2B5EF4-FFF2-40B4-BE49-F238E27FC236}">
              <a16:creationId xmlns:a16="http://schemas.microsoft.com/office/drawing/2014/main" id="{7B6BF337-8D21-4BA0-AD25-852C0E95858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59" name="Text Box 15">
          <a:extLst>
            <a:ext uri="{FF2B5EF4-FFF2-40B4-BE49-F238E27FC236}">
              <a16:creationId xmlns:a16="http://schemas.microsoft.com/office/drawing/2014/main" id="{91CEA7BA-0216-4974-B558-C2AAD3828C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0" name="Text Box 15">
          <a:extLst>
            <a:ext uri="{FF2B5EF4-FFF2-40B4-BE49-F238E27FC236}">
              <a16:creationId xmlns:a16="http://schemas.microsoft.com/office/drawing/2014/main" id="{07D5CDFA-E1B8-4B2E-9780-16AC3C94AB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1" name="Text Box 15">
          <a:extLst>
            <a:ext uri="{FF2B5EF4-FFF2-40B4-BE49-F238E27FC236}">
              <a16:creationId xmlns:a16="http://schemas.microsoft.com/office/drawing/2014/main" id="{10563D1E-EB87-41EC-B2FF-7D928E1BE0E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2" name="Text Box 15">
          <a:extLst>
            <a:ext uri="{FF2B5EF4-FFF2-40B4-BE49-F238E27FC236}">
              <a16:creationId xmlns:a16="http://schemas.microsoft.com/office/drawing/2014/main" id="{FCBFD1AB-82BF-4EDF-8BD4-BE8BC9E1CA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3" name="Text Box 15">
          <a:extLst>
            <a:ext uri="{FF2B5EF4-FFF2-40B4-BE49-F238E27FC236}">
              <a16:creationId xmlns:a16="http://schemas.microsoft.com/office/drawing/2014/main" id="{089885B0-8E57-4C19-AE9E-2E287B4020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4" name="Text Box 15">
          <a:extLst>
            <a:ext uri="{FF2B5EF4-FFF2-40B4-BE49-F238E27FC236}">
              <a16:creationId xmlns:a16="http://schemas.microsoft.com/office/drawing/2014/main" id="{454A53A6-8852-467E-A898-ADFDAAF39C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5" name="Text Box 15">
          <a:extLst>
            <a:ext uri="{FF2B5EF4-FFF2-40B4-BE49-F238E27FC236}">
              <a16:creationId xmlns:a16="http://schemas.microsoft.com/office/drawing/2014/main" id="{6BA7CDCB-C84E-46B5-AE1F-722E9077E2C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6" name="Text Box 15">
          <a:extLst>
            <a:ext uri="{FF2B5EF4-FFF2-40B4-BE49-F238E27FC236}">
              <a16:creationId xmlns:a16="http://schemas.microsoft.com/office/drawing/2014/main" id="{9BB01645-30A4-4BAA-A463-2561CAD7BC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7" name="Text Box 15">
          <a:extLst>
            <a:ext uri="{FF2B5EF4-FFF2-40B4-BE49-F238E27FC236}">
              <a16:creationId xmlns:a16="http://schemas.microsoft.com/office/drawing/2014/main" id="{3A14B34C-27ED-4075-95CE-1041206B02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8" name="Text Box 15">
          <a:extLst>
            <a:ext uri="{FF2B5EF4-FFF2-40B4-BE49-F238E27FC236}">
              <a16:creationId xmlns:a16="http://schemas.microsoft.com/office/drawing/2014/main" id="{DC08961C-1358-4B32-A07E-D7C28A14BD3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69" name="Text Box 15">
          <a:extLst>
            <a:ext uri="{FF2B5EF4-FFF2-40B4-BE49-F238E27FC236}">
              <a16:creationId xmlns:a16="http://schemas.microsoft.com/office/drawing/2014/main" id="{8342424E-7303-4F9E-ABB9-2D7E18B9F4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0" name="Text Box 15">
          <a:extLst>
            <a:ext uri="{FF2B5EF4-FFF2-40B4-BE49-F238E27FC236}">
              <a16:creationId xmlns:a16="http://schemas.microsoft.com/office/drawing/2014/main" id="{BEDE60A6-C2B8-4DE5-AFA3-22881D6E440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1" name="Text Box 15">
          <a:extLst>
            <a:ext uri="{FF2B5EF4-FFF2-40B4-BE49-F238E27FC236}">
              <a16:creationId xmlns:a16="http://schemas.microsoft.com/office/drawing/2014/main" id="{C15153AB-D193-41BD-BE69-4D4C4CF6EF1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2" name="Text Box 15">
          <a:extLst>
            <a:ext uri="{FF2B5EF4-FFF2-40B4-BE49-F238E27FC236}">
              <a16:creationId xmlns:a16="http://schemas.microsoft.com/office/drawing/2014/main" id="{561EFF2F-E612-486D-B690-F196A396C22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3" name="Text Box 15">
          <a:extLst>
            <a:ext uri="{FF2B5EF4-FFF2-40B4-BE49-F238E27FC236}">
              <a16:creationId xmlns:a16="http://schemas.microsoft.com/office/drawing/2014/main" id="{8CF951E1-5EE6-466B-BB42-8BD84D51C56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4" name="Text Box 15">
          <a:extLst>
            <a:ext uri="{FF2B5EF4-FFF2-40B4-BE49-F238E27FC236}">
              <a16:creationId xmlns:a16="http://schemas.microsoft.com/office/drawing/2014/main" id="{D5D1493B-4266-4E0D-9C8D-910821D4E1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5" name="Text Box 15">
          <a:extLst>
            <a:ext uri="{FF2B5EF4-FFF2-40B4-BE49-F238E27FC236}">
              <a16:creationId xmlns:a16="http://schemas.microsoft.com/office/drawing/2014/main" id="{4082BD94-7F84-451C-A2CC-5A4E30B256B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6" name="Text Box 15">
          <a:extLst>
            <a:ext uri="{FF2B5EF4-FFF2-40B4-BE49-F238E27FC236}">
              <a16:creationId xmlns:a16="http://schemas.microsoft.com/office/drawing/2014/main" id="{CD6F1E19-96BB-49D4-8C55-81E60CF2CED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7" name="Text Box 15">
          <a:extLst>
            <a:ext uri="{FF2B5EF4-FFF2-40B4-BE49-F238E27FC236}">
              <a16:creationId xmlns:a16="http://schemas.microsoft.com/office/drawing/2014/main" id="{38470E16-30E3-4123-926A-C6DD4F03CF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8" name="Text Box 15">
          <a:extLst>
            <a:ext uri="{FF2B5EF4-FFF2-40B4-BE49-F238E27FC236}">
              <a16:creationId xmlns:a16="http://schemas.microsoft.com/office/drawing/2014/main" id="{43B4ED96-C3D4-40EF-9634-B11BBB3034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79" name="Text Box 15">
          <a:extLst>
            <a:ext uri="{FF2B5EF4-FFF2-40B4-BE49-F238E27FC236}">
              <a16:creationId xmlns:a16="http://schemas.microsoft.com/office/drawing/2014/main" id="{D3AE12A2-213B-48BD-B33B-BF4A5199C33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0" name="Text Box 15">
          <a:extLst>
            <a:ext uri="{FF2B5EF4-FFF2-40B4-BE49-F238E27FC236}">
              <a16:creationId xmlns:a16="http://schemas.microsoft.com/office/drawing/2014/main" id="{87D18AF7-692F-4A88-9C1F-E9E30F871F8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1" name="Text Box 15">
          <a:extLst>
            <a:ext uri="{FF2B5EF4-FFF2-40B4-BE49-F238E27FC236}">
              <a16:creationId xmlns:a16="http://schemas.microsoft.com/office/drawing/2014/main" id="{7853A131-AABD-46F1-B27F-E38857BC2A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2" name="Text Box 15">
          <a:extLst>
            <a:ext uri="{FF2B5EF4-FFF2-40B4-BE49-F238E27FC236}">
              <a16:creationId xmlns:a16="http://schemas.microsoft.com/office/drawing/2014/main" id="{183CE4E5-A081-4C54-AB60-6A5F76DFD37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3" name="Text Box 15">
          <a:extLst>
            <a:ext uri="{FF2B5EF4-FFF2-40B4-BE49-F238E27FC236}">
              <a16:creationId xmlns:a16="http://schemas.microsoft.com/office/drawing/2014/main" id="{712A83D9-8E3B-4121-8BE9-756E60F9B05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4" name="Text Box 15">
          <a:extLst>
            <a:ext uri="{FF2B5EF4-FFF2-40B4-BE49-F238E27FC236}">
              <a16:creationId xmlns:a16="http://schemas.microsoft.com/office/drawing/2014/main" id="{3ACE74CD-300C-47F6-AD08-4F813DA7945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5" name="Text Box 15">
          <a:extLst>
            <a:ext uri="{FF2B5EF4-FFF2-40B4-BE49-F238E27FC236}">
              <a16:creationId xmlns:a16="http://schemas.microsoft.com/office/drawing/2014/main" id="{EB41849E-BFC3-49BC-B3A7-024CBB5287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6" name="Text Box 15">
          <a:extLst>
            <a:ext uri="{FF2B5EF4-FFF2-40B4-BE49-F238E27FC236}">
              <a16:creationId xmlns:a16="http://schemas.microsoft.com/office/drawing/2014/main" id="{9FC74EC2-DBB6-4ECC-8D80-1BB680C7F8B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7" name="Text Box 15">
          <a:extLst>
            <a:ext uri="{FF2B5EF4-FFF2-40B4-BE49-F238E27FC236}">
              <a16:creationId xmlns:a16="http://schemas.microsoft.com/office/drawing/2014/main" id="{F8324DA5-BE03-41B0-B1DE-FA9AE5814C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8" name="Text Box 15">
          <a:extLst>
            <a:ext uri="{FF2B5EF4-FFF2-40B4-BE49-F238E27FC236}">
              <a16:creationId xmlns:a16="http://schemas.microsoft.com/office/drawing/2014/main" id="{75C77521-2FDC-4DA0-BA16-083EBCC48A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89" name="Text Box 15">
          <a:extLst>
            <a:ext uri="{FF2B5EF4-FFF2-40B4-BE49-F238E27FC236}">
              <a16:creationId xmlns:a16="http://schemas.microsoft.com/office/drawing/2014/main" id="{641121CC-8CB5-423B-9B0D-A2198E6DD8A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0" name="Text Box 15">
          <a:extLst>
            <a:ext uri="{FF2B5EF4-FFF2-40B4-BE49-F238E27FC236}">
              <a16:creationId xmlns:a16="http://schemas.microsoft.com/office/drawing/2014/main" id="{E53F0CEF-DA7C-4F1D-BCC1-AB68A211A1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1" name="Text Box 15">
          <a:extLst>
            <a:ext uri="{FF2B5EF4-FFF2-40B4-BE49-F238E27FC236}">
              <a16:creationId xmlns:a16="http://schemas.microsoft.com/office/drawing/2014/main" id="{543079F0-CE20-4BD0-9215-3D0127E0BE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2" name="Text Box 15">
          <a:extLst>
            <a:ext uri="{FF2B5EF4-FFF2-40B4-BE49-F238E27FC236}">
              <a16:creationId xmlns:a16="http://schemas.microsoft.com/office/drawing/2014/main" id="{02481106-BB22-4FEC-BD0B-D52E00419F3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3" name="Text Box 15">
          <a:extLst>
            <a:ext uri="{FF2B5EF4-FFF2-40B4-BE49-F238E27FC236}">
              <a16:creationId xmlns:a16="http://schemas.microsoft.com/office/drawing/2014/main" id="{FCBE65C2-CD71-4B83-B79A-3A07E1BD94D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4" name="Text Box 15">
          <a:extLst>
            <a:ext uri="{FF2B5EF4-FFF2-40B4-BE49-F238E27FC236}">
              <a16:creationId xmlns:a16="http://schemas.microsoft.com/office/drawing/2014/main" id="{524F75AE-5849-4BAC-B704-C477CB9FF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5" name="Text Box 15">
          <a:extLst>
            <a:ext uri="{FF2B5EF4-FFF2-40B4-BE49-F238E27FC236}">
              <a16:creationId xmlns:a16="http://schemas.microsoft.com/office/drawing/2014/main" id="{264C4D02-09C3-4BE7-A5E6-CC7348E88E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6" name="Text Box 15">
          <a:extLst>
            <a:ext uri="{FF2B5EF4-FFF2-40B4-BE49-F238E27FC236}">
              <a16:creationId xmlns:a16="http://schemas.microsoft.com/office/drawing/2014/main" id="{EA0BC6C8-C807-4B14-A03D-6CE6497C226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7" name="Text Box 15">
          <a:extLst>
            <a:ext uri="{FF2B5EF4-FFF2-40B4-BE49-F238E27FC236}">
              <a16:creationId xmlns:a16="http://schemas.microsoft.com/office/drawing/2014/main" id="{CA5DF672-125C-4CF2-BA28-667E48F0E9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8" name="Text Box 15">
          <a:extLst>
            <a:ext uri="{FF2B5EF4-FFF2-40B4-BE49-F238E27FC236}">
              <a16:creationId xmlns:a16="http://schemas.microsoft.com/office/drawing/2014/main" id="{350DB184-8DFF-471D-B101-EA9E050BE3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999" name="Text Box 15">
          <a:extLst>
            <a:ext uri="{FF2B5EF4-FFF2-40B4-BE49-F238E27FC236}">
              <a16:creationId xmlns:a16="http://schemas.microsoft.com/office/drawing/2014/main" id="{D442195F-649D-4CA4-BB6C-0F84A01C40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0" name="Text Box 15">
          <a:extLst>
            <a:ext uri="{FF2B5EF4-FFF2-40B4-BE49-F238E27FC236}">
              <a16:creationId xmlns:a16="http://schemas.microsoft.com/office/drawing/2014/main" id="{BC957B17-DFC1-4965-A373-351B41506C4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1" name="Text Box 15">
          <a:extLst>
            <a:ext uri="{FF2B5EF4-FFF2-40B4-BE49-F238E27FC236}">
              <a16:creationId xmlns:a16="http://schemas.microsoft.com/office/drawing/2014/main" id="{21BD441B-EB8B-4483-BEF1-407D377E0A0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2" name="Text Box 15">
          <a:extLst>
            <a:ext uri="{FF2B5EF4-FFF2-40B4-BE49-F238E27FC236}">
              <a16:creationId xmlns:a16="http://schemas.microsoft.com/office/drawing/2014/main" id="{F0F5E6C8-2166-4C6C-85BF-5C9E211C39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3" name="Text Box 15">
          <a:extLst>
            <a:ext uri="{FF2B5EF4-FFF2-40B4-BE49-F238E27FC236}">
              <a16:creationId xmlns:a16="http://schemas.microsoft.com/office/drawing/2014/main" id="{1734FDB0-419D-4BB4-AE54-2A7672C2B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4" name="Text Box 15">
          <a:extLst>
            <a:ext uri="{FF2B5EF4-FFF2-40B4-BE49-F238E27FC236}">
              <a16:creationId xmlns:a16="http://schemas.microsoft.com/office/drawing/2014/main" id="{76997358-A955-493C-A83A-035F3718580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5" name="Text Box 15">
          <a:extLst>
            <a:ext uri="{FF2B5EF4-FFF2-40B4-BE49-F238E27FC236}">
              <a16:creationId xmlns:a16="http://schemas.microsoft.com/office/drawing/2014/main" id="{CA3C26B8-A824-4E31-8CDA-663781593E0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6" name="Text Box 15">
          <a:extLst>
            <a:ext uri="{FF2B5EF4-FFF2-40B4-BE49-F238E27FC236}">
              <a16:creationId xmlns:a16="http://schemas.microsoft.com/office/drawing/2014/main" id="{DC1F0AA2-3E42-4631-8F4C-3939E8A8C6B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7" name="Text Box 15">
          <a:extLst>
            <a:ext uri="{FF2B5EF4-FFF2-40B4-BE49-F238E27FC236}">
              <a16:creationId xmlns:a16="http://schemas.microsoft.com/office/drawing/2014/main" id="{7E253477-32F0-4992-B81B-F1C99591F51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8" name="Text Box 15">
          <a:extLst>
            <a:ext uri="{FF2B5EF4-FFF2-40B4-BE49-F238E27FC236}">
              <a16:creationId xmlns:a16="http://schemas.microsoft.com/office/drawing/2014/main" id="{D8466AE0-6054-455D-B31C-AF72BDDC06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09" name="Text Box 15">
          <a:extLst>
            <a:ext uri="{FF2B5EF4-FFF2-40B4-BE49-F238E27FC236}">
              <a16:creationId xmlns:a16="http://schemas.microsoft.com/office/drawing/2014/main" id="{ECE32A7D-2DAD-4B94-B322-8CFC5AB7B17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0" name="Text Box 15">
          <a:extLst>
            <a:ext uri="{FF2B5EF4-FFF2-40B4-BE49-F238E27FC236}">
              <a16:creationId xmlns:a16="http://schemas.microsoft.com/office/drawing/2014/main" id="{7727179D-A601-40B2-B59E-86BD42846C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1" name="Text Box 15">
          <a:extLst>
            <a:ext uri="{FF2B5EF4-FFF2-40B4-BE49-F238E27FC236}">
              <a16:creationId xmlns:a16="http://schemas.microsoft.com/office/drawing/2014/main" id="{394B3DEC-C495-4A4D-9C75-22F3F98728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2" name="Text Box 15">
          <a:extLst>
            <a:ext uri="{FF2B5EF4-FFF2-40B4-BE49-F238E27FC236}">
              <a16:creationId xmlns:a16="http://schemas.microsoft.com/office/drawing/2014/main" id="{3D9A54AB-350F-4E07-AC77-8BF139815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3" name="Text Box 15">
          <a:extLst>
            <a:ext uri="{FF2B5EF4-FFF2-40B4-BE49-F238E27FC236}">
              <a16:creationId xmlns:a16="http://schemas.microsoft.com/office/drawing/2014/main" id="{4A61419B-5302-4438-804D-91682F54BA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4" name="Text Box 15">
          <a:extLst>
            <a:ext uri="{FF2B5EF4-FFF2-40B4-BE49-F238E27FC236}">
              <a16:creationId xmlns:a16="http://schemas.microsoft.com/office/drawing/2014/main" id="{D0007D95-581A-46DC-A17B-7B1EB93A16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5" name="Text Box 15">
          <a:extLst>
            <a:ext uri="{FF2B5EF4-FFF2-40B4-BE49-F238E27FC236}">
              <a16:creationId xmlns:a16="http://schemas.microsoft.com/office/drawing/2014/main" id="{E46BF5C1-2314-4707-A1CA-C5555D78856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6" name="Text Box 15">
          <a:extLst>
            <a:ext uri="{FF2B5EF4-FFF2-40B4-BE49-F238E27FC236}">
              <a16:creationId xmlns:a16="http://schemas.microsoft.com/office/drawing/2014/main" id="{20078F47-EE17-4108-AC4A-CF66A6F97E6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7" name="Text Box 15">
          <a:extLst>
            <a:ext uri="{FF2B5EF4-FFF2-40B4-BE49-F238E27FC236}">
              <a16:creationId xmlns:a16="http://schemas.microsoft.com/office/drawing/2014/main" id="{ADCA858C-E345-4A67-BDBA-D71CA5A974F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8" name="Text Box 15">
          <a:extLst>
            <a:ext uri="{FF2B5EF4-FFF2-40B4-BE49-F238E27FC236}">
              <a16:creationId xmlns:a16="http://schemas.microsoft.com/office/drawing/2014/main" id="{D81BB838-38EB-4630-9F25-2A2E639CB6E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19" name="Text Box 15">
          <a:extLst>
            <a:ext uri="{FF2B5EF4-FFF2-40B4-BE49-F238E27FC236}">
              <a16:creationId xmlns:a16="http://schemas.microsoft.com/office/drawing/2014/main" id="{19E490B8-62B4-465C-8E82-477E59875EE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0" name="Text Box 15">
          <a:extLst>
            <a:ext uri="{FF2B5EF4-FFF2-40B4-BE49-F238E27FC236}">
              <a16:creationId xmlns:a16="http://schemas.microsoft.com/office/drawing/2014/main" id="{A0CFB007-796C-4056-9A61-8C4AFDBBEA8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1" name="Text Box 15">
          <a:extLst>
            <a:ext uri="{FF2B5EF4-FFF2-40B4-BE49-F238E27FC236}">
              <a16:creationId xmlns:a16="http://schemas.microsoft.com/office/drawing/2014/main" id="{20BE7FDA-2C12-42D4-9A9C-3DE017EB6A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2" name="Text Box 15">
          <a:extLst>
            <a:ext uri="{FF2B5EF4-FFF2-40B4-BE49-F238E27FC236}">
              <a16:creationId xmlns:a16="http://schemas.microsoft.com/office/drawing/2014/main" id="{DB5C4402-B8D8-43F3-9E69-17D268AF9E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3" name="Text Box 15">
          <a:extLst>
            <a:ext uri="{FF2B5EF4-FFF2-40B4-BE49-F238E27FC236}">
              <a16:creationId xmlns:a16="http://schemas.microsoft.com/office/drawing/2014/main" id="{CBF3AB22-119E-41D3-8C72-E3ECA0E2D5F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4" name="Text Box 15">
          <a:extLst>
            <a:ext uri="{FF2B5EF4-FFF2-40B4-BE49-F238E27FC236}">
              <a16:creationId xmlns:a16="http://schemas.microsoft.com/office/drawing/2014/main" id="{CF717145-35D5-4B7C-AA64-DCF1B9A1A5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5" name="Text Box 15">
          <a:extLst>
            <a:ext uri="{FF2B5EF4-FFF2-40B4-BE49-F238E27FC236}">
              <a16:creationId xmlns:a16="http://schemas.microsoft.com/office/drawing/2014/main" id="{7DBEEF40-A380-4669-A646-11909181DB5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6" name="Text Box 15">
          <a:extLst>
            <a:ext uri="{FF2B5EF4-FFF2-40B4-BE49-F238E27FC236}">
              <a16:creationId xmlns:a16="http://schemas.microsoft.com/office/drawing/2014/main" id="{2102EC53-C7F2-4A43-9E05-E3DC65F30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7" name="Text Box 15">
          <a:extLst>
            <a:ext uri="{FF2B5EF4-FFF2-40B4-BE49-F238E27FC236}">
              <a16:creationId xmlns:a16="http://schemas.microsoft.com/office/drawing/2014/main" id="{791337C2-392D-46AE-98A7-7DCAD960EA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8" name="Text Box 15">
          <a:extLst>
            <a:ext uri="{FF2B5EF4-FFF2-40B4-BE49-F238E27FC236}">
              <a16:creationId xmlns:a16="http://schemas.microsoft.com/office/drawing/2014/main" id="{80A664EA-B263-4039-A623-41DB905AB27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29" name="Text Box 15">
          <a:extLst>
            <a:ext uri="{FF2B5EF4-FFF2-40B4-BE49-F238E27FC236}">
              <a16:creationId xmlns:a16="http://schemas.microsoft.com/office/drawing/2014/main" id="{A5D27A18-18D9-455D-98B5-3776C75FF00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0" name="Text Box 15">
          <a:extLst>
            <a:ext uri="{FF2B5EF4-FFF2-40B4-BE49-F238E27FC236}">
              <a16:creationId xmlns:a16="http://schemas.microsoft.com/office/drawing/2014/main" id="{E4F9974B-D65B-4F1A-879F-C88A50E79D2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1" name="Text Box 15">
          <a:extLst>
            <a:ext uri="{FF2B5EF4-FFF2-40B4-BE49-F238E27FC236}">
              <a16:creationId xmlns:a16="http://schemas.microsoft.com/office/drawing/2014/main" id="{F726DC17-E3CE-4B8D-A620-5F39CA05DCB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2" name="Text Box 15">
          <a:extLst>
            <a:ext uri="{FF2B5EF4-FFF2-40B4-BE49-F238E27FC236}">
              <a16:creationId xmlns:a16="http://schemas.microsoft.com/office/drawing/2014/main" id="{6F8A0B3C-6CEC-402E-B7E1-8ED52A1BCE5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3" name="Text Box 15">
          <a:extLst>
            <a:ext uri="{FF2B5EF4-FFF2-40B4-BE49-F238E27FC236}">
              <a16:creationId xmlns:a16="http://schemas.microsoft.com/office/drawing/2014/main" id="{1BB222A3-D424-457F-AEE7-E78FAEB381E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4" name="Text Box 15">
          <a:extLst>
            <a:ext uri="{FF2B5EF4-FFF2-40B4-BE49-F238E27FC236}">
              <a16:creationId xmlns:a16="http://schemas.microsoft.com/office/drawing/2014/main" id="{6357BF44-516E-4459-8082-131126CE24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5" name="Text Box 15">
          <a:extLst>
            <a:ext uri="{FF2B5EF4-FFF2-40B4-BE49-F238E27FC236}">
              <a16:creationId xmlns:a16="http://schemas.microsoft.com/office/drawing/2014/main" id="{E10E9A59-FF24-40A2-BAF4-2A5C09FAA9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6" name="Text Box 15">
          <a:extLst>
            <a:ext uri="{FF2B5EF4-FFF2-40B4-BE49-F238E27FC236}">
              <a16:creationId xmlns:a16="http://schemas.microsoft.com/office/drawing/2014/main" id="{B251E7C3-BEBA-4287-86B8-9048C5C01C3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7" name="Text Box 15">
          <a:extLst>
            <a:ext uri="{FF2B5EF4-FFF2-40B4-BE49-F238E27FC236}">
              <a16:creationId xmlns:a16="http://schemas.microsoft.com/office/drawing/2014/main" id="{D946505F-0251-4E42-9016-B8D2AB2AE91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8" name="Text Box 15">
          <a:extLst>
            <a:ext uri="{FF2B5EF4-FFF2-40B4-BE49-F238E27FC236}">
              <a16:creationId xmlns:a16="http://schemas.microsoft.com/office/drawing/2014/main" id="{6DE0CC2B-71D2-415D-AA83-9547057DE4E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39" name="Text Box 15">
          <a:extLst>
            <a:ext uri="{FF2B5EF4-FFF2-40B4-BE49-F238E27FC236}">
              <a16:creationId xmlns:a16="http://schemas.microsoft.com/office/drawing/2014/main" id="{B2698F05-5818-4CE5-8073-110311EE82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0" name="Text Box 15">
          <a:extLst>
            <a:ext uri="{FF2B5EF4-FFF2-40B4-BE49-F238E27FC236}">
              <a16:creationId xmlns:a16="http://schemas.microsoft.com/office/drawing/2014/main" id="{3156D217-A050-450E-BF16-28241752C9E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1" name="Text Box 15">
          <a:extLst>
            <a:ext uri="{FF2B5EF4-FFF2-40B4-BE49-F238E27FC236}">
              <a16:creationId xmlns:a16="http://schemas.microsoft.com/office/drawing/2014/main" id="{A6D8FF89-2553-4496-9F92-E4B6C749D3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2" name="Text Box 15">
          <a:extLst>
            <a:ext uri="{FF2B5EF4-FFF2-40B4-BE49-F238E27FC236}">
              <a16:creationId xmlns:a16="http://schemas.microsoft.com/office/drawing/2014/main" id="{B53029F4-0FA5-484D-8533-F1588015F4B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3" name="Text Box 15">
          <a:extLst>
            <a:ext uri="{FF2B5EF4-FFF2-40B4-BE49-F238E27FC236}">
              <a16:creationId xmlns:a16="http://schemas.microsoft.com/office/drawing/2014/main" id="{CF5FB007-DD42-4D6A-8F2E-16EC388DE84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4" name="Text Box 15">
          <a:extLst>
            <a:ext uri="{FF2B5EF4-FFF2-40B4-BE49-F238E27FC236}">
              <a16:creationId xmlns:a16="http://schemas.microsoft.com/office/drawing/2014/main" id="{869597D4-BBBF-4D90-B613-B569B5576C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5" name="Text Box 15">
          <a:extLst>
            <a:ext uri="{FF2B5EF4-FFF2-40B4-BE49-F238E27FC236}">
              <a16:creationId xmlns:a16="http://schemas.microsoft.com/office/drawing/2014/main" id="{AF38285C-926A-4A12-A64E-EC4469BD88F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6" name="Text Box 15">
          <a:extLst>
            <a:ext uri="{FF2B5EF4-FFF2-40B4-BE49-F238E27FC236}">
              <a16:creationId xmlns:a16="http://schemas.microsoft.com/office/drawing/2014/main" id="{FBB90318-E18E-4781-AFAF-D7C060F8B1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7" name="Text Box 15">
          <a:extLst>
            <a:ext uri="{FF2B5EF4-FFF2-40B4-BE49-F238E27FC236}">
              <a16:creationId xmlns:a16="http://schemas.microsoft.com/office/drawing/2014/main" id="{C3254115-DCC5-4BC8-A4CD-63B655943E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8" name="Text Box 15">
          <a:extLst>
            <a:ext uri="{FF2B5EF4-FFF2-40B4-BE49-F238E27FC236}">
              <a16:creationId xmlns:a16="http://schemas.microsoft.com/office/drawing/2014/main" id="{858A20FE-C9E7-4ED2-963D-0664AB3C16E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49" name="Text Box 15">
          <a:extLst>
            <a:ext uri="{FF2B5EF4-FFF2-40B4-BE49-F238E27FC236}">
              <a16:creationId xmlns:a16="http://schemas.microsoft.com/office/drawing/2014/main" id="{27D332B0-E03A-43D6-A6DB-B6850A3B4E2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0" name="Text Box 15">
          <a:extLst>
            <a:ext uri="{FF2B5EF4-FFF2-40B4-BE49-F238E27FC236}">
              <a16:creationId xmlns:a16="http://schemas.microsoft.com/office/drawing/2014/main" id="{BB054661-C9CB-499D-A300-193BE8C31B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1" name="Text Box 15">
          <a:extLst>
            <a:ext uri="{FF2B5EF4-FFF2-40B4-BE49-F238E27FC236}">
              <a16:creationId xmlns:a16="http://schemas.microsoft.com/office/drawing/2014/main" id="{17DC6F06-30F3-4BAB-8F9E-5DDB9335531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2" name="Text Box 15">
          <a:extLst>
            <a:ext uri="{FF2B5EF4-FFF2-40B4-BE49-F238E27FC236}">
              <a16:creationId xmlns:a16="http://schemas.microsoft.com/office/drawing/2014/main" id="{07E68C49-7254-40F5-87AA-5F6E8EBD5B6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3" name="Text Box 15">
          <a:extLst>
            <a:ext uri="{FF2B5EF4-FFF2-40B4-BE49-F238E27FC236}">
              <a16:creationId xmlns:a16="http://schemas.microsoft.com/office/drawing/2014/main" id="{C503DD17-67E2-4F16-BD31-7D4B48F63B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4" name="Text Box 15">
          <a:extLst>
            <a:ext uri="{FF2B5EF4-FFF2-40B4-BE49-F238E27FC236}">
              <a16:creationId xmlns:a16="http://schemas.microsoft.com/office/drawing/2014/main" id="{31FA2803-4869-45EC-9F78-B4EDAFC41E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5" name="Text Box 15">
          <a:extLst>
            <a:ext uri="{FF2B5EF4-FFF2-40B4-BE49-F238E27FC236}">
              <a16:creationId xmlns:a16="http://schemas.microsoft.com/office/drawing/2014/main" id="{BA0BCEE2-6D2D-4B69-8ACF-36684A5A771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6" name="Text Box 15">
          <a:extLst>
            <a:ext uri="{FF2B5EF4-FFF2-40B4-BE49-F238E27FC236}">
              <a16:creationId xmlns:a16="http://schemas.microsoft.com/office/drawing/2014/main" id="{076B242A-AF39-458F-A72B-CA0F11DB46D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7" name="Text Box 15">
          <a:extLst>
            <a:ext uri="{FF2B5EF4-FFF2-40B4-BE49-F238E27FC236}">
              <a16:creationId xmlns:a16="http://schemas.microsoft.com/office/drawing/2014/main" id="{98D060A8-DDE1-4B04-BDE3-D2AA29D2B76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8" name="Text Box 15">
          <a:extLst>
            <a:ext uri="{FF2B5EF4-FFF2-40B4-BE49-F238E27FC236}">
              <a16:creationId xmlns:a16="http://schemas.microsoft.com/office/drawing/2014/main" id="{F283D01D-E985-4DEE-8207-FA2C0E00325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59" name="Text Box 15">
          <a:extLst>
            <a:ext uri="{FF2B5EF4-FFF2-40B4-BE49-F238E27FC236}">
              <a16:creationId xmlns:a16="http://schemas.microsoft.com/office/drawing/2014/main" id="{251841F3-228E-4C93-BD99-42DCC569D0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0" name="Text Box 15">
          <a:extLst>
            <a:ext uri="{FF2B5EF4-FFF2-40B4-BE49-F238E27FC236}">
              <a16:creationId xmlns:a16="http://schemas.microsoft.com/office/drawing/2014/main" id="{860DBDBB-FA7C-427D-943A-CABA0622136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1" name="Text Box 15">
          <a:extLst>
            <a:ext uri="{FF2B5EF4-FFF2-40B4-BE49-F238E27FC236}">
              <a16:creationId xmlns:a16="http://schemas.microsoft.com/office/drawing/2014/main" id="{B279DFD3-4D77-4918-ACE0-5E43AFC6B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2" name="Text Box 15">
          <a:extLst>
            <a:ext uri="{FF2B5EF4-FFF2-40B4-BE49-F238E27FC236}">
              <a16:creationId xmlns:a16="http://schemas.microsoft.com/office/drawing/2014/main" id="{BC848B86-216C-4DCF-946F-537CE51CD23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3" name="Text Box 15">
          <a:extLst>
            <a:ext uri="{FF2B5EF4-FFF2-40B4-BE49-F238E27FC236}">
              <a16:creationId xmlns:a16="http://schemas.microsoft.com/office/drawing/2014/main" id="{6E3AD56E-5370-4F57-A205-05891EC8D36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4" name="Text Box 15">
          <a:extLst>
            <a:ext uri="{FF2B5EF4-FFF2-40B4-BE49-F238E27FC236}">
              <a16:creationId xmlns:a16="http://schemas.microsoft.com/office/drawing/2014/main" id="{C9834F82-6AC6-41E2-A73B-8569570AD39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5" name="Text Box 15">
          <a:extLst>
            <a:ext uri="{FF2B5EF4-FFF2-40B4-BE49-F238E27FC236}">
              <a16:creationId xmlns:a16="http://schemas.microsoft.com/office/drawing/2014/main" id="{8BAA2D36-2607-4206-908B-39462E80224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6" name="Text Box 15">
          <a:extLst>
            <a:ext uri="{FF2B5EF4-FFF2-40B4-BE49-F238E27FC236}">
              <a16:creationId xmlns:a16="http://schemas.microsoft.com/office/drawing/2014/main" id="{5115C98C-CBF4-4767-8070-92BF7BEBC2B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7" name="Text Box 15">
          <a:extLst>
            <a:ext uri="{FF2B5EF4-FFF2-40B4-BE49-F238E27FC236}">
              <a16:creationId xmlns:a16="http://schemas.microsoft.com/office/drawing/2014/main" id="{8A47CDFC-FAA0-40D7-AB43-C9228BB97C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8" name="Text Box 15">
          <a:extLst>
            <a:ext uri="{FF2B5EF4-FFF2-40B4-BE49-F238E27FC236}">
              <a16:creationId xmlns:a16="http://schemas.microsoft.com/office/drawing/2014/main" id="{3827F4C9-872D-4221-89B7-D53527857C5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69" name="Text Box 15">
          <a:extLst>
            <a:ext uri="{FF2B5EF4-FFF2-40B4-BE49-F238E27FC236}">
              <a16:creationId xmlns:a16="http://schemas.microsoft.com/office/drawing/2014/main" id="{9B5C71D6-3BAB-495B-BB84-23F7DF107F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0" name="Text Box 15">
          <a:extLst>
            <a:ext uri="{FF2B5EF4-FFF2-40B4-BE49-F238E27FC236}">
              <a16:creationId xmlns:a16="http://schemas.microsoft.com/office/drawing/2014/main" id="{310D958D-16B4-4223-A6C0-B0643CA5520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1" name="Text Box 15">
          <a:extLst>
            <a:ext uri="{FF2B5EF4-FFF2-40B4-BE49-F238E27FC236}">
              <a16:creationId xmlns:a16="http://schemas.microsoft.com/office/drawing/2014/main" id="{DC8A8A41-EC0F-4A22-9FD2-19507DBFF1A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2" name="Text Box 15">
          <a:extLst>
            <a:ext uri="{FF2B5EF4-FFF2-40B4-BE49-F238E27FC236}">
              <a16:creationId xmlns:a16="http://schemas.microsoft.com/office/drawing/2014/main" id="{1C67BC4E-2704-471E-AFD1-8108FB8B2B7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3" name="Text Box 15">
          <a:extLst>
            <a:ext uri="{FF2B5EF4-FFF2-40B4-BE49-F238E27FC236}">
              <a16:creationId xmlns:a16="http://schemas.microsoft.com/office/drawing/2014/main" id="{390F2717-EDEE-46F8-8822-741DD17A0B8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4" name="Text Box 15">
          <a:extLst>
            <a:ext uri="{FF2B5EF4-FFF2-40B4-BE49-F238E27FC236}">
              <a16:creationId xmlns:a16="http://schemas.microsoft.com/office/drawing/2014/main" id="{E0C2CB8B-E5F7-4054-AF0D-FBA0B902CE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5" name="Text Box 15">
          <a:extLst>
            <a:ext uri="{FF2B5EF4-FFF2-40B4-BE49-F238E27FC236}">
              <a16:creationId xmlns:a16="http://schemas.microsoft.com/office/drawing/2014/main" id="{63723085-31D1-47F2-890C-D09B670699C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6" name="Text Box 15">
          <a:extLst>
            <a:ext uri="{FF2B5EF4-FFF2-40B4-BE49-F238E27FC236}">
              <a16:creationId xmlns:a16="http://schemas.microsoft.com/office/drawing/2014/main" id="{DB452580-EF71-43A0-BBC2-897CA9DEE2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7" name="Text Box 15">
          <a:extLst>
            <a:ext uri="{FF2B5EF4-FFF2-40B4-BE49-F238E27FC236}">
              <a16:creationId xmlns:a16="http://schemas.microsoft.com/office/drawing/2014/main" id="{B6F72566-85F4-4EA0-BCF6-0970C43809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8" name="Text Box 15">
          <a:extLst>
            <a:ext uri="{FF2B5EF4-FFF2-40B4-BE49-F238E27FC236}">
              <a16:creationId xmlns:a16="http://schemas.microsoft.com/office/drawing/2014/main" id="{897414C9-BD05-42A8-AECB-4EE00A1F7B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79" name="Text Box 15">
          <a:extLst>
            <a:ext uri="{FF2B5EF4-FFF2-40B4-BE49-F238E27FC236}">
              <a16:creationId xmlns:a16="http://schemas.microsoft.com/office/drawing/2014/main" id="{33C80CB6-C77F-4964-8B19-A32925CE29E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0" name="Text Box 15">
          <a:extLst>
            <a:ext uri="{FF2B5EF4-FFF2-40B4-BE49-F238E27FC236}">
              <a16:creationId xmlns:a16="http://schemas.microsoft.com/office/drawing/2014/main" id="{D4860681-73F3-4FA3-97AC-4972FF3DE29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1" name="Text Box 15">
          <a:extLst>
            <a:ext uri="{FF2B5EF4-FFF2-40B4-BE49-F238E27FC236}">
              <a16:creationId xmlns:a16="http://schemas.microsoft.com/office/drawing/2014/main" id="{A4C42E12-6DA0-4AC9-BF29-CF5952C133A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2" name="Text Box 15">
          <a:extLst>
            <a:ext uri="{FF2B5EF4-FFF2-40B4-BE49-F238E27FC236}">
              <a16:creationId xmlns:a16="http://schemas.microsoft.com/office/drawing/2014/main" id="{852E4B91-30B5-4749-90AA-F3F18C6E65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3" name="Text Box 15">
          <a:extLst>
            <a:ext uri="{FF2B5EF4-FFF2-40B4-BE49-F238E27FC236}">
              <a16:creationId xmlns:a16="http://schemas.microsoft.com/office/drawing/2014/main" id="{6DD32E68-BD69-418B-A895-875AF4C051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4" name="Text Box 15">
          <a:extLst>
            <a:ext uri="{FF2B5EF4-FFF2-40B4-BE49-F238E27FC236}">
              <a16:creationId xmlns:a16="http://schemas.microsoft.com/office/drawing/2014/main" id="{7D5032CD-93DC-413C-AE5F-4CEC5C7B953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5" name="Text Box 15">
          <a:extLst>
            <a:ext uri="{FF2B5EF4-FFF2-40B4-BE49-F238E27FC236}">
              <a16:creationId xmlns:a16="http://schemas.microsoft.com/office/drawing/2014/main" id="{AB3DDC5F-9CB6-49BD-B27D-800DAD3ABC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6" name="Text Box 15">
          <a:extLst>
            <a:ext uri="{FF2B5EF4-FFF2-40B4-BE49-F238E27FC236}">
              <a16:creationId xmlns:a16="http://schemas.microsoft.com/office/drawing/2014/main" id="{5CD38862-8061-41A4-991E-A01FF4DCA3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7" name="Text Box 15">
          <a:extLst>
            <a:ext uri="{FF2B5EF4-FFF2-40B4-BE49-F238E27FC236}">
              <a16:creationId xmlns:a16="http://schemas.microsoft.com/office/drawing/2014/main" id="{8F375098-B305-4F04-9496-2E165E2C8AF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8" name="Text Box 15">
          <a:extLst>
            <a:ext uri="{FF2B5EF4-FFF2-40B4-BE49-F238E27FC236}">
              <a16:creationId xmlns:a16="http://schemas.microsoft.com/office/drawing/2014/main" id="{3E733DD7-D6BA-4751-B605-3C575161323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89" name="Text Box 15">
          <a:extLst>
            <a:ext uri="{FF2B5EF4-FFF2-40B4-BE49-F238E27FC236}">
              <a16:creationId xmlns:a16="http://schemas.microsoft.com/office/drawing/2014/main" id="{284C004B-9FE1-4BD9-A7B2-3639F9D45D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0" name="Text Box 15">
          <a:extLst>
            <a:ext uri="{FF2B5EF4-FFF2-40B4-BE49-F238E27FC236}">
              <a16:creationId xmlns:a16="http://schemas.microsoft.com/office/drawing/2014/main" id="{2B0693D5-364F-4112-AACC-DC85FC7F81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1" name="Text Box 15">
          <a:extLst>
            <a:ext uri="{FF2B5EF4-FFF2-40B4-BE49-F238E27FC236}">
              <a16:creationId xmlns:a16="http://schemas.microsoft.com/office/drawing/2014/main" id="{48646F6E-F8AA-4048-9649-DB623003023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2" name="Text Box 15">
          <a:extLst>
            <a:ext uri="{FF2B5EF4-FFF2-40B4-BE49-F238E27FC236}">
              <a16:creationId xmlns:a16="http://schemas.microsoft.com/office/drawing/2014/main" id="{90148BAB-1BCB-40EE-A12F-096FFF320C4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3" name="Text Box 15">
          <a:extLst>
            <a:ext uri="{FF2B5EF4-FFF2-40B4-BE49-F238E27FC236}">
              <a16:creationId xmlns:a16="http://schemas.microsoft.com/office/drawing/2014/main" id="{C418B84A-BAA2-424C-B8E3-71AE41F0EDD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4" name="Text Box 15">
          <a:extLst>
            <a:ext uri="{FF2B5EF4-FFF2-40B4-BE49-F238E27FC236}">
              <a16:creationId xmlns:a16="http://schemas.microsoft.com/office/drawing/2014/main" id="{23C775C6-21FE-47EC-8164-6BCF390B261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5" name="Text Box 15">
          <a:extLst>
            <a:ext uri="{FF2B5EF4-FFF2-40B4-BE49-F238E27FC236}">
              <a16:creationId xmlns:a16="http://schemas.microsoft.com/office/drawing/2014/main" id="{464664E6-AB94-4D10-9428-983846897B4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6" name="Text Box 15">
          <a:extLst>
            <a:ext uri="{FF2B5EF4-FFF2-40B4-BE49-F238E27FC236}">
              <a16:creationId xmlns:a16="http://schemas.microsoft.com/office/drawing/2014/main" id="{56E00D5C-2391-4975-981A-A46D3F3D72C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7" name="Text Box 15">
          <a:extLst>
            <a:ext uri="{FF2B5EF4-FFF2-40B4-BE49-F238E27FC236}">
              <a16:creationId xmlns:a16="http://schemas.microsoft.com/office/drawing/2014/main" id="{67DC8735-3651-4F78-B72A-97FE3D1CAE6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8" name="Text Box 15">
          <a:extLst>
            <a:ext uri="{FF2B5EF4-FFF2-40B4-BE49-F238E27FC236}">
              <a16:creationId xmlns:a16="http://schemas.microsoft.com/office/drawing/2014/main" id="{28131586-F532-4549-B397-EE99433E3A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099" name="Text Box 15">
          <a:extLst>
            <a:ext uri="{FF2B5EF4-FFF2-40B4-BE49-F238E27FC236}">
              <a16:creationId xmlns:a16="http://schemas.microsoft.com/office/drawing/2014/main" id="{7976E2C8-A77C-41BA-A5A7-FCAFD9D7F1C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0" name="Text Box 15">
          <a:extLst>
            <a:ext uri="{FF2B5EF4-FFF2-40B4-BE49-F238E27FC236}">
              <a16:creationId xmlns:a16="http://schemas.microsoft.com/office/drawing/2014/main" id="{83B69BEB-109C-48D2-B91F-FA49B2CBE1A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1" name="Text Box 15">
          <a:extLst>
            <a:ext uri="{FF2B5EF4-FFF2-40B4-BE49-F238E27FC236}">
              <a16:creationId xmlns:a16="http://schemas.microsoft.com/office/drawing/2014/main" id="{F89C9CDE-71E3-4F12-8105-99A4452C837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2" name="Text Box 15">
          <a:extLst>
            <a:ext uri="{FF2B5EF4-FFF2-40B4-BE49-F238E27FC236}">
              <a16:creationId xmlns:a16="http://schemas.microsoft.com/office/drawing/2014/main" id="{F9C7415E-CCBA-42D9-88B2-944052430CC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3" name="Text Box 15">
          <a:extLst>
            <a:ext uri="{FF2B5EF4-FFF2-40B4-BE49-F238E27FC236}">
              <a16:creationId xmlns:a16="http://schemas.microsoft.com/office/drawing/2014/main" id="{69BCE5DE-3428-43AD-B4CA-7FD27DB0FA0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4" name="Text Box 15">
          <a:extLst>
            <a:ext uri="{FF2B5EF4-FFF2-40B4-BE49-F238E27FC236}">
              <a16:creationId xmlns:a16="http://schemas.microsoft.com/office/drawing/2014/main" id="{18246621-4E4E-449C-ABE0-BBDC372EF75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5" name="Text Box 15">
          <a:extLst>
            <a:ext uri="{FF2B5EF4-FFF2-40B4-BE49-F238E27FC236}">
              <a16:creationId xmlns:a16="http://schemas.microsoft.com/office/drawing/2014/main" id="{B1C4EF78-D34E-40CE-B192-EE9A708CAFA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6" name="Text Box 15">
          <a:extLst>
            <a:ext uri="{FF2B5EF4-FFF2-40B4-BE49-F238E27FC236}">
              <a16:creationId xmlns:a16="http://schemas.microsoft.com/office/drawing/2014/main" id="{2A23FFB8-9759-473B-8CB5-693DDBCF9F60}"/>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7" name="Text Box 15">
          <a:extLst>
            <a:ext uri="{FF2B5EF4-FFF2-40B4-BE49-F238E27FC236}">
              <a16:creationId xmlns:a16="http://schemas.microsoft.com/office/drawing/2014/main" id="{AEF98DEE-2738-4722-81E2-E9B314E7903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8" name="Text Box 15">
          <a:extLst>
            <a:ext uri="{FF2B5EF4-FFF2-40B4-BE49-F238E27FC236}">
              <a16:creationId xmlns:a16="http://schemas.microsoft.com/office/drawing/2014/main" id="{5FABE91E-BE57-45CF-B216-6D13FD15A09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09" name="Text Box 15">
          <a:extLst>
            <a:ext uri="{FF2B5EF4-FFF2-40B4-BE49-F238E27FC236}">
              <a16:creationId xmlns:a16="http://schemas.microsoft.com/office/drawing/2014/main" id="{8D00FB1C-5C3C-4ECC-9DAF-335BBA7C0AA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0" name="Text Box 15">
          <a:extLst>
            <a:ext uri="{FF2B5EF4-FFF2-40B4-BE49-F238E27FC236}">
              <a16:creationId xmlns:a16="http://schemas.microsoft.com/office/drawing/2014/main" id="{22BBBB03-B79C-45F3-9F7F-B0266E67800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1" name="Text Box 15">
          <a:extLst>
            <a:ext uri="{FF2B5EF4-FFF2-40B4-BE49-F238E27FC236}">
              <a16:creationId xmlns:a16="http://schemas.microsoft.com/office/drawing/2014/main" id="{92D5C74E-FA92-42CE-9E2F-A2BD95565EE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2" name="Text Box 15">
          <a:extLst>
            <a:ext uri="{FF2B5EF4-FFF2-40B4-BE49-F238E27FC236}">
              <a16:creationId xmlns:a16="http://schemas.microsoft.com/office/drawing/2014/main" id="{AD4014A4-7C38-4C20-843E-81ED591EC5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3" name="Text Box 15">
          <a:extLst>
            <a:ext uri="{FF2B5EF4-FFF2-40B4-BE49-F238E27FC236}">
              <a16:creationId xmlns:a16="http://schemas.microsoft.com/office/drawing/2014/main" id="{23F188FB-DD7E-4C95-9789-8E8F47768AA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4" name="Text Box 15">
          <a:extLst>
            <a:ext uri="{FF2B5EF4-FFF2-40B4-BE49-F238E27FC236}">
              <a16:creationId xmlns:a16="http://schemas.microsoft.com/office/drawing/2014/main" id="{61FA5144-F91F-4014-9978-06DB9DB0DE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5" name="Text Box 15">
          <a:extLst>
            <a:ext uri="{FF2B5EF4-FFF2-40B4-BE49-F238E27FC236}">
              <a16:creationId xmlns:a16="http://schemas.microsoft.com/office/drawing/2014/main" id="{B6247770-50CB-4FBC-80E8-2C57EB6A297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6" name="Text Box 15">
          <a:extLst>
            <a:ext uri="{FF2B5EF4-FFF2-40B4-BE49-F238E27FC236}">
              <a16:creationId xmlns:a16="http://schemas.microsoft.com/office/drawing/2014/main" id="{FB97B94F-1506-44F8-93D4-C0F839E3B5C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7" name="Text Box 15">
          <a:extLst>
            <a:ext uri="{FF2B5EF4-FFF2-40B4-BE49-F238E27FC236}">
              <a16:creationId xmlns:a16="http://schemas.microsoft.com/office/drawing/2014/main" id="{5A48DB19-DE43-49A4-BFA3-446C2A24160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8" name="Text Box 15">
          <a:extLst>
            <a:ext uri="{FF2B5EF4-FFF2-40B4-BE49-F238E27FC236}">
              <a16:creationId xmlns:a16="http://schemas.microsoft.com/office/drawing/2014/main" id="{FC902B0D-8CCE-443E-8EEC-BCCCF025366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19" name="Text Box 15">
          <a:extLst>
            <a:ext uri="{FF2B5EF4-FFF2-40B4-BE49-F238E27FC236}">
              <a16:creationId xmlns:a16="http://schemas.microsoft.com/office/drawing/2014/main" id="{0FEFA264-5144-4C65-9A2E-C4F439953B8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0" name="Text Box 15">
          <a:extLst>
            <a:ext uri="{FF2B5EF4-FFF2-40B4-BE49-F238E27FC236}">
              <a16:creationId xmlns:a16="http://schemas.microsoft.com/office/drawing/2014/main" id="{0E811069-1307-4AAA-B756-108DAC9B757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1" name="Text Box 15">
          <a:extLst>
            <a:ext uri="{FF2B5EF4-FFF2-40B4-BE49-F238E27FC236}">
              <a16:creationId xmlns:a16="http://schemas.microsoft.com/office/drawing/2014/main" id="{FF0B5515-E8F1-4B7B-8D3E-E505F60A40F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2" name="Text Box 15">
          <a:extLst>
            <a:ext uri="{FF2B5EF4-FFF2-40B4-BE49-F238E27FC236}">
              <a16:creationId xmlns:a16="http://schemas.microsoft.com/office/drawing/2014/main" id="{22457B2A-AB0E-4142-8F93-E25C28DB5CB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3" name="Text Box 15">
          <a:extLst>
            <a:ext uri="{FF2B5EF4-FFF2-40B4-BE49-F238E27FC236}">
              <a16:creationId xmlns:a16="http://schemas.microsoft.com/office/drawing/2014/main" id="{86686590-4D8D-442B-9816-2AAFF2687BA7}"/>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4" name="Text Box 15">
          <a:extLst>
            <a:ext uri="{FF2B5EF4-FFF2-40B4-BE49-F238E27FC236}">
              <a16:creationId xmlns:a16="http://schemas.microsoft.com/office/drawing/2014/main" id="{230A61B0-1282-46A6-A22D-1F919C790C7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5" name="Text Box 15">
          <a:extLst>
            <a:ext uri="{FF2B5EF4-FFF2-40B4-BE49-F238E27FC236}">
              <a16:creationId xmlns:a16="http://schemas.microsoft.com/office/drawing/2014/main" id="{20F39363-A3CF-4C93-85AD-205024CE553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6" name="Text Box 15">
          <a:extLst>
            <a:ext uri="{FF2B5EF4-FFF2-40B4-BE49-F238E27FC236}">
              <a16:creationId xmlns:a16="http://schemas.microsoft.com/office/drawing/2014/main" id="{0A7D0B54-E17A-4641-9A67-BAD45FFA3E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7" name="Text Box 15">
          <a:extLst>
            <a:ext uri="{FF2B5EF4-FFF2-40B4-BE49-F238E27FC236}">
              <a16:creationId xmlns:a16="http://schemas.microsoft.com/office/drawing/2014/main" id="{AE6F5FF3-C01F-48D4-92CA-16134E09C0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8" name="Text Box 15">
          <a:extLst>
            <a:ext uri="{FF2B5EF4-FFF2-40B4-BE49-F238E27FC236}">
              <a16:creationId xmlns:a16="http://schemas.microsoft.com/office/drawing/2014/main" id="{FC184F2E-B02E-42CA-9670-6EB8B131E8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29" name="Text Box 15">
          <a:extLst>
            <a:ext uri="{FF2B5EF4-FFF2-40B4-BE49-F238E27FC236}">
              <a16:creationId xmlns:a16="http://schemas.microsoft.com/office/drawing/2014/main" id="{C78B7308-DE73-40A4-B1ED-B649BB670E4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0" name="Text Box 15">
          <a:extLst>
            <a:ext uri="{FF2B5EF4-FFF2-40B4-BE49-F238E27FC236}">
              <a16:creationId xmlns:a16="http://schemas.microsoft.com/office/drawing/2014/main" id="{7DF42EE3-70C9-4103-9C46-427195E1F00F}"/>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1" name="Text Box 15">
          <a:extLst>
            <a:ext uri="{FF2B5EF4-FFF2-40B4-BE49-F238E27FC236}">
              <a16:creationId xmlns:a16="http://schemas.microsoft.com/office/drawing/2014/main" id="{95CD0645-5344-40FB-9EEA-0D44115CDE2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2" name="Text Box 15">
          <a:extLst>
            <a:ext uri="{FF2B5EF4-FFF2-40B4-BE49-F238E27FC236}">
              <a16:creationId xmlns:a16="http://schemas.microsoft.com/office/drawing/2014/main" id="{1E8ED4C9-2289-4E64-B73E-40272ECC22F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3" name="Text Box 15">
          <a:extLst>
            <a:ext uri="{FF2B5EF4-FFF2-40B4-BE49-F238E27FC236}">
              <a16:creationId xmlns:a16="http://schemas.microsoft.com/office/drawing/2014/main" id="{6AA99CD1-ED57-486F-9B18-0825CB13E42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4" name="Text Box 15">
          <a:extLst>
            <a:ext uri="{FF2B5EF4-FFF2-40B4-BE49-F238E27FC236}">
              <a16:creationId xmlns:a16="http://schemas.microsoft.com/office/drawing/2014/main" id="{4790C54F-BF71-4D27-B66A-346562C47263}"/>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5" name="Text Box 15">
          <a:extLst>
            <a:ext uri="{FF2B5EF4-FFF2-40B4-BE49-F238E27FC236}">
              <a16:creationId xmlns:a16="http://schemas.microsoft.com/office/drawing/2014/main" id="{699804E8-3F61-4C55-898A-5F0D794A90D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6" name="Text Box 15">
          <a:extLst>
            <a:ext uri="{FF2B5EF4-FFF2-40B4-BE49-F238E27FC236}">
              <a16:creationId xmlns:a16="http://schemas.microsoft.com/office/drawing/2014/main" id="{863363FD-861F-4991-8190-4914FABA37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7" name="Text Box 15">
          <a:extLst>
            <a:ext uri="{FF2B5EF4-FFF2-40B4-BE49-F238E27FC236}">
              <a16:creationId xmlns:a16="http://schemas.microsoft.com/office/drawing/2014/main" id="{22EA30E0-C4DF-4881-A516-52EB2273874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8" name="Text Box 15">
          <a:extLst>
            <a:ext uri="{FF2B5EF4-FFF2-40B4-BE49-F238E27FC236}">
              <a16:creationId xmlns:a16="http://schemas.microsoft.com/office/drawing/2014/main" id="{269F40E4-3D92-4F0F-870A-325B2642F9F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39" name="Text Box 15">
          <a:extLst>
            <a:ext uri="{FF2B5EF4-FFF2-40B4-BE49-F238E27FC236}">
              <a16:creationId xmlns:a16="http://schemas.microsoft.com/office/drawing/2014/main" id="{C7FAB257-6937-400D-B68A-CD6567AC01D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0" name="Text Box 15">
          <a:extLst>
            <a:ext uri="{FF2B5EF4-FFF2-40B4-BE49-F238E27FC236}">
              <a16:creationId xmlns:a16="http://schemas.microsoft.com/office/drawing/2014/main" id="{B167537F-51F6-4F7A-A00D-8EA2D559DF9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1" name="Text Box 15">
          <a:extLst>
            <a:ext uri="{FF2B5EF4-FFF2-40B4-BE49-F238E27FC236}">
              <a16:creationId xmlns:a16="http://schemas.microsoft.com/office/drawing/2014/main" id="{0D31069B-7A79-4C4D-9655-5365C37AA6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2" name="Text Box 15">
          <a:extLst>
            <a:ext uri="{FF2B5EF4-FFF2-40B4-BE49-F238E27FC236}">
              <a16:creationId xmlns:a16="http://schemas.microsoft.com/office/drawing/2014/main" id="{7CE83576-30B1-4345-B298-4A4474633B8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3" name="Text Box 15">
          <a:extLst>
            <a:ext uri="{FF2B5EF4-FFF2-40B4-BE49-F238E27FC236}">
              <a16:creationId xmlns:a16="http://schemas.microsoft.com/office/drawing/2014/main" id="{6F189580-92F6-48CA-93BC-1C566582924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4" name="Text Box 15">
          <a:extLst>
            <a:ext uri="{FF2B5EF4-FFF2-40B4-BE49-F238E27FC236}">
              <a16:creationId xmlns:a16="http://schemas.microsoft.com/office/drawing/2014/main" id="{A2A41BB3-F23B-4A4C-B4D0-B112C844CC0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5" name="Text Box 15">
          <a:extLst>
            <a:ext uri="{FF2B5EF4-FFF2-40B4-BE49-F238E27FC236}">
              <a16:creationId xmlns:a16="http://schemas.microsoft.com/office/drawing/2014/main" id="{9F78E895-8C5D-4870-9C94-5FC9AF57F37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6" name="Text Box 15">
          <a:extLst>
            <a:ext uri="{FF2B5EF4-FFF2-40B4-BE49-F238E27FC236}">
              <a16:creationId xmlns:a16="http://schemas.microsoft.com/office/drawing/2014/main" id="{CBB48E08-0FBC-4C35-B6A9-881011CA859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7" name="Text Box 15">
          <a:extLst>
            <a:ext uri="{FF2B5EF4-FFF2-40B4-BE49-F238E27FC236}">
              <a16:creationId xmlns:a16="http://schemas.microsoft.com/office/drawing/2014/main" id="{C8B539F2-248F-443D-908D-1372F5EF4FB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8" name="Text Box 15">
          <a:extLst>
            <a:ext uri="{FF2B5EF4-FFF2-40B4-BE49-F238E27FC236}">
              <a16:creationId xmlns:a16="http://schemas.microsoft.com/office/drawing/2014/main" id="{ADC16802-F866-4BF0-AF3E-6DD85E39480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49" name="Text Box 15">
          <a:extLst>
            <a:ext uri="{FF2B5EF4-FFF2-40B4-BE49-F238E27FC236}">
              <a16:creationId xmlns:a16="http://schemas.microsoft.com/office/drawing/2014/main" id="{86F283F8-FB8A-4A6C-8FD0-25AFBA36DA8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0" name="Text Box 15">
          <a:extLst>
            <a:ext uri="{FF2B5EF4-FFF2-40B4-BE49-F238E27FC236}">
              <a16:creationId xmlns:a16="http://schemas.microsoft.com/office/drawing/2014/main" id="{3E319EDD-A519-4705-B873-FEDF7562F70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1" name="Text Box 15">
          <a:extLst>
            <a:ext uri="{FF2B5EF4-FFF2-40B4-BE49-F238E27FC236}">
              <a16:creationId xmlns:a16="http://schemas.microsoft.com/office/drawing/2014/main" id="{BD8023E0-A51C-4AFE-9BE3-CBF79721ADE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2" name="Text Box 15">
          <a:extLst>
            <a:ext uri="{FF2B5EF4-FFF2-40B4-BE49-F238E27FC236}">
              <a16:creationId xmlns:a16="http://schemas.microsoft.com/office/drawing/2014/main" id="{00D4F53C-3FCA-442F-B187-AAE6B107160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3" name="Text Box 15">
          <a:extLst>
            <a:ext uri="{FF2B5EF4-FFF2-40B4-BE49-F238E27FC236}">
              <a16:creationId xmlns:a16="http://schemas.microsoft.com/office/drawing/2014/main" id="{41677354-3853-4C55-84D6-8E71DDAA21F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4" name="Text Box 15">
          <a:extLst>
            <a:ext uri="{FF2B5EF4-FFF2-40B4-BE49-F238E27FC236}">
              <a16:creationId xmlns:a16="http://schemas.microsoft.com/office/drawing/2014/main" id="{1885BE14-02C2-4F5E-8016-0BC39B4048A6}"/>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5" name="Text Box 15">
          <a:extLst>
            <a:ext uri="{FF2B5EF4-FFF2-40B4-BE49-F238E27FC236}">
              <a16:creationId xmlns:a16="http://schemas.microsoft.com/office/drawing/2014/main" id="{8DBDECB2-B527-4C67-97B4-84203C7243F5}"/>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6" name="Text Box 15">
          <a:extLst>
            <a:ext uri="{FF2B5EF4-FFF2-40B4-BE49-F238E27FC236}">
              <a16:creationId xmlns:a16="http://schemas.microsoft.com/office/drawing/2014/main" id="{277B4403-5A7E-4488-BB6B-DF6FAF268891}"/>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7" name="Text Box 15">
          <a:extLst>
            <a:ext uri="{FF2B5EF4-FFF2-40B4-BE49-F238E27FC236}">
              <a16:creationId xmlns:a16="http://schemas.microsoft.com/office/drawing/2014/main" id="{F6EA67C8-6ABA-4F6E-9CC1-2C2FC16F01DD}"/>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8" name="Text Box 15">
          <a:extLst>
            <a:ext uri="{FF2B5EF4-FFF2-40B4-BE49-F238E27FC236}">
              <a16:creationId xmlns:a16="http://schemas.microsoft.com/office/drawing/2014/main" id="{148A8F2A-5D15-4C7F-8F83-65E68A7B3B7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59" name="Text Box 15">
          <a:extLst>
            <a:ext uri="{FF2B5EF4-FFF2-40B4-BE49-F238E27FC236}">
              <a16:creationId xmlns:a16="http://schemas.microsoft.com/office/drawing/2014/main" id="{2F460F55-1961-4322-9B23-64A25DA85E8C}"/>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0" name="Text Box 15">
          <a:extLst>
            <a:ext uri="{FF2B5EF4-FFF2-40B4-BE49-F238E27FC236}">
              <a16:creationId xmlns:a16="http://schemas.microsoft.com/office/drawing/2014/main" id="{CC2E1380-FF1A-49B0-AA45-C2F8DDDB941E}"/>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1" name="Text Box 15">
          <a:extLst>
            <a:ext uri="{FF2B5EF4-FFF2-40B4-BE49-F238E27FC236}">
              <a16:creationId xmlns:a16="http://schemas.microsoft.com/office/drawing/2014/main" id="{D4403595-03A9-4F67-92A8-A8D7F0A719AB}"/>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xdr:row>
      <xdr:rowOff>0</xdr:rowOff>
    </xdr:from>
    <xdr:ext cx="95250" cy="171450"/>
    <xdr:sp macro="" textlink="">
      <xdr:nvSpPr>
        <xdr:cNvPr id="1162" name="Text Box 16">
          <a:extLst>
            <a:ext uri="{FF2B5EF4-FFF2-40B4-BE49-F238E27FC236}">
              <a16:creationId xmlns:a16="http://schemas.microsoft.com/office/drawing/2014/main" id="{ED28177C-C859-4E76-A529-AB095EDBCA33}"/>
            </a:ext>
          </a:extLst>
        </xdr:cNvPr>
        <xdr:cNvSpPr txBox="1">
          <a:spLocks noChangeArrowheads="1"/>
        </xdr:cNvSpPr>
      </xdr:nvSpPr>
      <xdr:spPr bwMode="auto">
        <a:xfrm>
          <a:off x="19183350" y="98202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3" name="Text Box 16">
          <a:extLst>
            <a:ext uri="{FF2B5EF4-FFF2-40B4-BE49-F238E27FC236}">
              <a16:creationId xmlns:a16="http://schemas.microsoft.com/office/drawing/2014/main" id="{31206EF1-4C1F-4BBA-B535-F8B05B3E914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4" name="Text Box 17">
          <a:extLst>
            <a:ext uri="{FF2B5EF4-FFF2-40B4-BE49-F238E27FC236}">
              <a16:creationId xmlns:a16="http://schemas.microsoft.com/office/drawing/2014/main" id="{88C055E6-9456-47B4-83FA-AA41DC69C26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5" name="Text Box 18">
          <a:extLst>
            <a:ext uri="{FF2B5EF4-FFF2-40B4-BE49-F238E27FC236}">
              <a16:creationId xmlns:a16="http://schemas.microsoft.com/office/drawing/2014/main" id="{331CB65A-C946-4692-BAF0-CC2149E745F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166" name="Text Box 19">
          <a:extLst>
            <a:ext uri="{FF2B5EF4-FFF2-40B4-BE49-F238E27FC236}">
              <a16:creationId xmlns:a16="http://schemas.microsoft.com/office/drawing/2014/main" id="{BA14F59B-3920-4EC9-B584-7B932DA7F00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7" name="Text Box 15">
          <a:extLst>
            <a:ext uri="{FF2B5EF4-FFF2-40B4-BE49-F238E27FC236}">
              <a16:creationId xmlns:a16="http://schemas.microsoft.com/office/drawing/2014/main" id="{1B68CFAF-FBA6-42E5-9CF9-F158D2C30DB9}"/>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168" name="Text Box 15">
          <a:extLst>
            <a:ext uri="{FF2B5EF4-FFF2-40B4-BE49-F238E27FC236}">
              <a16:creationId xmlns:a16="http://schemas.microsoft.com/office/drawing/2014/main" id="{70A5DEA1-814B-49C5-BE43-F53C6DECC244}"/>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69" name="Text Box 16">
          <a:extLst>
            <a:ext uri="{FF2B5EF4-FFF2-40B4-BE49-F238E27FC236}">
              <a16:creationId xmlns:a16="http://schemas.microsoft.com/office/drawing/2014/main" id="{20348AA2-859C-42E2-B7D6-6BB351BB303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0" name="Text Box 17">
          <a:extLst>
            <a:ext uri="{FF2B5EF4-FFF2-40B4-BE49-F238E27FC236}">
              <a16:creationId xmlns:a16="http://schemas.microsoft.com/office/drawing/2014/main" id="{A4D47934-CEE4-4BB0-8286-7D07021952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1" name="Text Box 18">
          <a:extLst>
            <a:ext uri="{FF2B5EF4-FFF2-40B4-BE49-F238E27FC236}">
              <a16:creationId xmlns:a16="http://schemas.microsoft.com/office/drawing/2014/main" id="{03F9D3E4-2D91-409A-B3E7-808E4B88CAB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2" name="Text Box 19">
          <a:extLst>
            <a:ext uri="{FF2B5EF4-FFF2-40B4-BE49-F238E27FC236}">
              <a16:creationId xmlns:a16="http://schemas.microsoft.com/office/drawing/2014/main" id="{10E0B642-E2A7-4A95-B420-79F5C5C3BAB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35713"/>
    <xdr:sp macro="" textlink="">
      <xdr:nvSpPr>
        <xdr:cNvPr id="1173" name="Text Box 15">
          <a:extLst>
            <a:ext uri="{FF2B5EF4-FFF2-40B4-BE49-F238E27FC236}">
              <a16:creationId xmlns:a16="http://schemas.microsoft.com/office/drawing/2014/main" id="{FDC79BA6-D4A9-4058-8E27-CFD3C8C8BEBF}"/>
            </a:ext>
          </a:extLst>
        </xdr:cNvPr>
        <xdr:cNvSpPr txBox="1">
          <a:spLocks noChangeArrowheads="1"/>
        </xdr:cNvSpPr>
      </xdr:nvSpPr>
      <xdr:spPr bwMode="auto">
        <a:xfrm>
          <a:off x="4743450" y="525399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4" name="Text Box 16">
          <a:extLst>
            <a:ext uri="{FF2B5EF4-FFF2-40B4-BE49-F238E27FC236}">
              <a16:creationId xmlns:a16="http://schemas.microsoft.com/office/drawing/2014/main" id="{776FED83-FA88-428B-9AC0-3547086C8AD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5" name="Text Box 17">
          <a:extLst>
            <a:ext uri="{FF2B5EF4-FFF2-40B4-BE49-F238E27FC236}">
              <a16:creationId xmlns:a16="http://schemas.microsoft.com/office/drawing/2014/main" id="{FB246570-0063-4A66-AF03-CF4EF8DF3E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6" name="Text Box 18">
          <a:extLst>
            <a:ext uri="{FF2B5EF4-FFF2-40B4-BE49-F238E27FC236}">
              <a16:creationId xmlns:a16="http://schemas.microsoft.com/office/drawing/2014/main" id="{BA089DA3-B276-4DA3-940A-5668F4E7D84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7" name="Text Box 19">
          <a:extLst>
            <a:ext uri="{FF2B5EF4-FFF2-40B4-BE49-F238E27FC236}">
              <a16:creationId xmlns:a16="http://schemas.microsoft.com/office/drawing/2014/main" id="{0BB93DEC-397B-4801-A44C-4774CE14020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127</xdr:row>
      <xdr:rowOff>0</xdr:rowOff>
    </xdr:from>
    <xdr:ext cx="95250" cy="213632"/>
    <xdr:sp macro="" textlink="">
      <xdr:nvSpPr>
        <xdr:cNvPr id="1178" name="Text Box 15">
          <a:extLst>
            <a:ext uri="{FF2B5EF4-FFF2-40B4-BE49-F238E27FC236}">
              <a16:creationId xmlns:a16="http://schemas.microsoft.com/office/drawing/2014/main" id="{8DBC6D67-FBC8-41E1-8C4F-4E73D5F4AA73}"/>
            </a:ext>
          </a:extLst>
        </xdr:cNvPr>
        <xdr:cNvSpPr txBox="1">
          <a:spLocks noChangeArrowheads="1"/>
        </xdr:cNvSpPr>
      </xdr:nvSpPr>
      <xdr:spPr bwMode="auto">
        <a:xfrm>
          <a:off x="5415643"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79" name="Text Box 16">
          <a:extLst>
            <a:ext uri="{FF2B5EF4-FFF2-40B4-BE49-F238E27FC236}">
              <a16:creationId xmlns:a16="http://schemas.microsoft.com/office/drawing/2014/main" id="{4F1C11CF-839E-4A58-BD4C-64025CD16FF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0" name="Text Box 17">
          <a:extLst>
            <a:ext uri="{FF2B5EF4-FFF2-40B4-BE49-F238E27FC236}">
              <a16:creationId xmlns:a16="http://schemas.microsoft.com/office/drawing/2014/main" id="{5B3153D7-F983-4245-B31B-3488FEFE258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1" name="Text Box 18">
          <a:extLst>
            <a:ext uri="{FF2B5EF4-FFF2-40B4-BE49-F238E27FC236}">
              <a16:creationId xmlns:a16="http://schemas.microsoft.com/office/drawing/2014/main" id="{46877DBD-0CD3-4A7A-BD81-FBF91EB41D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182" name="Text Box 19">
          <a:extLst>
            <a:ext uri="{FF2B5EF4-FFF2-40B4-BE49-F238E27FC236}">
              <a16:creationId xmlns:a16="http://schemas.microsoft.com/office/drawing/2014/main" id="{B44DCA12-9060-45C3-B48D-836F29940B6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3" name="Text Box 16">
          <a:extLst>
            <a:ext uri="{FF2B5EF4-FFF2-40B4-BE49-F238E27FC236}">
              <a16:creationId xmlns:a16="http://schemas.microsoft.com/office/drawing/2014/main" id="{0A265801-91FD-453F-8428-6EBE8873338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4" name="Text Box 17">
          <a:extLst>
            <a:ext uri="{FF2B5EF4-FFF2-40B4-BE49-F238E27FC236}">
              <a16:creationId xmlns:a16="http://schemas.microsoft.com/office/drawing/2014/main" id="{75D1AA9B-77BE-4FD3-93D0-734F6F83086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5" name="Text Box 18">
          <a:extLst>
            <a:ext uri="{FF2B5EF4-FFF2-40B4-BE49-F238E27FC236}">
              <a16:creationId xmlns:a16="http://schemas.microsoft.com/office/drawing/2014/main" id="{B1C20CA5-219B-4E01-9EDC-EA18E27716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6" name="Text Box 19">
          <a:extLst>
            <a:ext uri="{FF2B5EF4-FFF2-40B4-BE49-F238E27FC236}">
              <a16:creationId xmlns:a16="http://schemas.microsoft.com/office/drawing/2014/main" id="{602E8BAF-81DB-49FD-A99E-80EF9B13FE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187" name="Text Box 15">
          <a:extLst>
            <a:ext uri="{FF2B5EF4-FFF2-40B4-BE49-F238E27FC236}">
              <a16:creationId xmlns:a16="http://schemas.microsoft.com/office/drawing/2014/main" id="{0A274482-EBA8-40DB-BD0C-B0BD5671717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8" name="Text Box 16">
          <a:extLst>
            <a:ext uri="{FF2B5EF4-FFF2-40B4-BE49-F238E27FC236}">
              <a16:creationId xmlns:a16="http://schemas.microsoft.com/office/drawing/2014/main" id="{42D668A4-335A-4699-B51B-8AFF7F43C10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89" name="Text Box 17">
          <a:extLst>
            <a:ext uri="{FF2B5EF4-FFF2-40B4-BE49-F238E27FC236}">
              <a16:creationId xmlns:a16="http://schemas.microsoft.com/office/drawing/2014/main" id="{381AB434-5E9C-4BA3-8019-EC40D8F6E73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0" name="Text Box 18">
          <a:extLst>
            <a:ext uri="{FF2B5EF4-FFF2-40B4-BE49-F238E27FC236}">
              <a16:creationId xmlns:a16="http://schemas.microsoft.com/office/drawing/2014/main" id="{0D413347-2DEA-4792-B61B-E9EFB080C9D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1" name="Text Box 19">
          <a:extLst>
            <a:ext uri="{FF2B5EF4-FFF2-40B4-BE49-F238E27FC236}">
              <a16:creationId xmlns:a16="http://schemas.microsoft.com/office/drawing/2014/main" id="{D9946FD6-B2CC-446F-8EC9-99932207F94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192" name="Text Box 15">
          <a:extLst>
            <a:ext uri="{FF2B5EF4-FFF2-40B4-BE49-F238E27FC236}">
              <a16:creationId xmlns:a16="http://schemas.microsoft.com/office/drawing/2014/main" id="{A8D91A17-46F8-418D-9226-565811E16A60}"/>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3" name="Text Box 16">
          <a:extLst>
            <a:ext uri="{FF2B5EF4-FFF2-40B4-BE49-F238E27FC236}">
              <a16:creationId xmlns:a16="http://schemas.microsoft.com/office/drawing/2014/main" id="{099B3338-6D63-4AD4-B897-70ED246A2C2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4" name="Text Box 17">
          <a:extLst>
            <a:ext uri="{FF2B5EF4-FFF2-40B4-BE49-F238E27FC236}">
              <a16:creationId xmlns:a16="http://schemas.microsoft.com/office/drawing/2014/main" id="{B41EAFBF-6FC1-4FD6-B977-644706C740F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5" name="Text Box 18">
          <a:extLst>
            <a:ext uri="{FF2B5EF4-FFF2-40B4-BE49-F238E27FC236}">
              <a16:creationId xmlns:a16="http://schemas.microsoft.com/office/drawing/2014/main" id="{9D600D05-2FD1-44D0-B977-FF1EFDE552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196" name="Text Box 19">
          <a:extLst>
            <a:ext uri="{FF2B5EF4-FFF2-40B4-BE49-F238E27FC236}">
              <a16:creationId xmlns:a16="http://schemas.microsoft.com/office/drawing/2014/main" id="{92AC49CE-D9C5-48D5-9237-6EABBABDD9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7" name="Text Box 16">
          <a:extLst>
            <a:ext uri="{FF2B5EF4-FFF2-40B4-BE49-F238E27FC236}">
              <a16:creationId xmlns:a16="http://schemas.microsoft.com/office/drawing/2014/main" id="{DC93D7C4-88A1-4D80-B8B2-CDCAEFC737F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8" name="Text Box 17">
          <a:extLst>
            <a:ext uri="{FF2B5EF4-FFF2-40B4-BE49-F238E27FC236}">
              <a16:creationId xmlns:a16="http://schemas.microsoft.com/office/drawing/2014/main" id="{4356E2F1-6301-402C-A206-520F3D54B879}"/>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199" name="Text Box 18">
          <a:extLst>
            <a:ext uri="{FF2B5EF4-FFF2-40B4-BE49-F238E27FC236}">
              <a16:creationId xmlns:a16="http://schemas.microsoft.com/office/drawing/2014/main" id="{E1DEAA03-3ED2-4558-98EE-0D9709B991D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0" name="Text Box 19">
          <a:extLst>
            <a:ext uri="{FF2B5EF4-FFF2-40B4-BE49-F238E27FC236}">
              <a16:creationId xmlns:a16="http://schemas.microsoft.com/office/drawing/2014/main" id="{32281C4E-1AF7-4871-B83E-BAEC0C5A979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442269"/>
    <xdr:sp macro="" textlink="">
      <xdr:nvSpPr>
        <xdr:cNvPr id="1201" name="Text Box 15">
          <a:extLst>
            <a:ext uri="{FF2B5EF4-FFF2-40B4-BE49-F238E27FC236}">
              <a16:creationId xmlns:a16="http://schemas.microsoft.com/office/drawing/2014/main" id="{1B5A6576-6288-43C1-A400-2C35C0E0435B}"/>
            </a:ext>
          </a:extLst>
        </xdr:cNvPr>
        <xdr:cNvSpPr txBox="1">
          <a:spLocks noChangeArrowheads="1"/>
        </xdr:cNvSpPr>
      </xdr:nvSpPr>
      <xdr:spPr bwMode="auto">
        <a:xfrm>
          <a:off x="309181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2" name="Text Box 16">
          <a:extLst>
            <a:ext uri="{FF2B5EF4-FFF2-40B4-BE49-F238E27FC236}">
              <a16:creationId xmlns:a16="http://schemas.microsoft.com/office/drawing/2014/main" id="{E2F25A01-7F01-4C21-BDB4-D53BDDB3008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3" name="Text Box 17">
          <a:extLst>
            <a:ext uri="{FF2B5EF4-FFF2-40B4-BE49-F238E27FC236}">
              <a16:creationId xmlns:a16="http://schemas.microsoft.com/office/drawing/2014/main" id="{896E33DC-629A-49DA-B517-E9E739FD7384}"/>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4" name="Text Box 18">
          <a:extLst>
            <a:ext uri="{FF2B5EF4-FFF2-40B4-BE49-F238E27FC236}">
              <a16:creationId xmlns:a16="http://schemas.microsoft.com/office/drawing/2014/main" id="{443BE00C-83DA-4A72-8AC9-0F5E28F367B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5" name="Text Box 19">
          <a:extLst>
            <a:ext uri="{FF2B5EF4-FFF2-40B4-BE49-F238E27FC236}">
              <a16:creationId xmlns:a16="http://schemas.microsoft.com/office/drawing/2014/main" id="{7133277A-1482-4FBA-B240-F659269C91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213632"/>
    <xdr:sp macro="" textlink="">
      <xdr:nvSpPr>
        <xdr:cNvPr id="1206" name="Text Box 15">
          <a:extLst>
            <a:ext uri="{FF2B5EF4-FFF2-40B4-BE49-F238E27FC236}">
              <a16:creationId xmlns:a16="http://schemas.microsoft.com/office/drawing/2014/main" id="{96FC2F80-10D5-40D6-924B-BF158599029B}"/>
            </a:ext>
          </a:extLst>
        </xdr:cNvPr>
        <xdr:cNvSpPr txBox="1">
          <a:spLocks noChangeArrowheads="1"/>
        </xdr:cNvSpPr>
      </xdr:nvSpPr>
      <xdr:spPr bwMode="auto">
        <a:xfrm>
          <a:off x="309181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7" name="Text Box 16">
          <a:extLst>
            <a:ext uri="{FF2B5EF4-FFF2-40B4-BE49-F238E27FC236}">
              <a16:creationId xmlns:a16="http://schemas.microsoft.com/office/drawing/2014/main" id="{DE472C43-35AB-4E6B-B78C-D672E05B26C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8" name="Text Box 17">
          <a:extLst>
            <a:ext uri="{FF2B5EF4-FFF2-40B4-BE49-F238E27FC236}">
              <a16:creationId xmlns:a16="http://schemas.microsoft.com/office/drawing/2014/main" id="{75F57C49-0C58-4443-BADE-33364F2D61D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09" name="Text Box 18">
          <a:extLst>
            <a:ext uri="{FF2B5EF4-FFF2-40B4-BE49-F238E27FC236}">
              <a16:creationId xmlns:a16="http://schemas.microsoft.com/office/drawing/2014/main" id="{2D2BE7BC-4026-4636-8CB4-BEC60CE25D3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10" name="Text Box 19">
          <a:extLst>
            <a:ext uri="{FF2B5EF4-FFF2-40B4-BE49-F238E27FC236}">
              <a16:creationId xmlns:a16="http://schemas.microsoft.com/office/drawing/2014/main" id="{F7028A72-53D5-4305-96D2-8E37F5992A8D}"/>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1" name="Text Box 16">
          <a:extLst>
            <a:ext uri="{FF2B5EF4-FFF2-40B4-BE49-F238E27FC236}">
              <a16:creationId xmlns:a16="http://schemas.microsoft.com/office/drawing/2014/main" id="{18BB48FA-09FC-490C-B482-B9D3D26533B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2" name="Text Box 17">
          <a:extLst>
            <a:ext uri="{FF2B5EF4-FFF2-40B4-BE49-F238E27FC236}">
              <a16:creationId xmlns:a16="http://schemas.microsoft.com/office/drawing/2014/main" id="{156DA532-C55E-4F4A-BB12-D3EC60CC828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3" name="Text Box 18">
          <a:extLst>
            <a:ext uri="{FF2B5EF4-FFF2-40B4-BE49-F238E27FC236}">
              <a16:creationId xmlns:a16="http://schemas.microsoft.com/office/drawing/2014/main" id="{E017ED00-3261-47FE-9600-A39B17D4878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4" name="Text Box 19">
          <a:extLst>
            <a:ext uri="{FF2B5EF4-FFF2-40B4-BE49-F238E27FC236}">
              <a16:creationId xmlns:a16="http://schemas.microsoft.com/office/drawing/2014/main" id="{3EE92454-5900-4114-8F20-62290A135E2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15" name="Text Box 15">
          <a:extLst>
            <a:ext uri="{FF2B5EF4-FFF2-40B4-BE49-F238E27FC236}">
              <a16:creationId xmlns:a16="http://schemas.microsoft.com/office/drawing/2014/main" id="{C02E3501-9AEC-4E7E-ACF8-CACB47A7ADDE}"/>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16" name="Text Box 15">
          <a:extLst>
            <a:ext uri="{FF2B5EF4-FFF2-40B4-BE49-F238E27FC236}">
              <a16:creationId xmlns:a16="http://schemas.microsoft.com/office/drawing/2014/main" id="{D95483CB-4E13-4468-97D1-F5F07D4915F3}"/>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7" name="Text Box 16">
          <a:extLst>
            <a:ext uri="{FF2B5EF4-FFF2-40B4-BE49-F238E27FC236}">
              <a16:creationId xmlns:a16="http://schemas.microsoft.com/office/drawing/2014/main" id="{E9998702-B283-4F48-8C6F-E9305E166E5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8" name="Text Box 17">
          <a:extLst>
            <a:ext uri="{FF2B5EF4-FFF2-40B4-BE49-F238E27FC236}">
              <a16:creationId xmlns:a16="http://schemas.microsoft.com/office/drawing/2014/main" id="{A599F61F-1DB3-4001-917B-88DB1FB26EE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19" name="Text Box 18">
          <a:extLst>
            <a:ext uri="{FF2B5EF4-FFF2-40B4-BE49-F238E27FC236}">
              <a16:creationId xmlns:a16="http://schemas.microsoft.com/office/drawing/2014/main" id="{E1AEE278-9A23-4B5C-8166-BD4DD20F911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0" name="Text Box 19">
          <a:extLst>
            <a:ext uri="{FF2B5EF4-FFF2-40B4-BE49-F238E27FC236}">
              <a16:creationId xmlns:a16="http://schemas.microsoft.com/office/drawing/2014/main" id="{1F083E69-2F12-46D6-BE81-F948E745DB3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1" name="Text Box 15">
          <a:extLst>
            <a:ext uri="{FF2B5EF4-FFF2-40B4-BE49-F238E27FC236}">
              <a16:creationId xmlns:a16="http://schemas.microsoft.com/office/drawing/2014/main" id="{9F7CBC4C-B95E-447C-BDE9-687C68A7DD4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2" name="Text Box 16">
          <a:extLst>
            <a:ext uri="{FF2B5EF4-FFF2-40B4-BE49-F238E27FC236}">
              <a16:creationId xmlns:a16="http://schemas.microsoft.com/office/drawing/2014/main" id="{29113EA6-5CD6-4680-A25F-13468EFDFA4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3" name="Text Box 17">
          <a:extLst>
            <a:ext uri="{FF2B5EF4-FFF2-40B4-BE49-F238E27FC236}">
              <a16:creationId xmlns:a16="http://schemas.microsoft.com/office/drawing/2014/main" id="{B1E292B7-728C-4E26-B624-B3BCEF88FF3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4" name="Text Box 18">
          <a:extLst>
            <a:ext uri="{FF2B5EF4-FFF2-40B4-BE49-F238E27FC236}">
              <a16:creationId xmlns:a16="http://schemas.microsoft.com/office/drawing/2014/main" id="{F72C0AA0-CBAD-4390-AF63-2B40FCC999F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5" name="Text Box 19">
          <a:extLst>
            <a:ext uri="{FF2B5EF4-FFF2-40B4-BE49-F238E27FC236}">
              <a16:creationId xmlns:a16="http://schemas.microsoft.com/office/drawing/2014/main" id="{29296233-D0E7-46A5-B5E6-B6F43294341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26" name="Text Box 15">
          <a:extLst>
            <a:ext uri="{FF2B5EF4-FFF2-40B4-BE49-F238E27FC236}">
              <a16:creationId xmlns:a16="http://schemas.microsoft.com/office/drawing/2014/main" id="{C18EDD04-6A39-4BDE-9BDD-FC7AE4BC319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331"/>
    <xdr:sp macro="" textlink="">
      <xdr:nvSpPr>
        <xdr:cNvPr id="1227" name="Text Box 15">
          <a:extLst>
            <a:ext uri="{FF2B5EF4-FFF2-40B4-BE49-F238E27FC236}">
              <a16:creationId xmlns:a16="http://schemas.microsoft.com/office/drawing/2014/main" id="{C003F740-8483-4BFC-B72B-65A8B569334D}"/>
            </a:ext>
          </a:extLst>
        </xdr:cNvPr>
        <xdr:cNvSpPr txBox="1">
          <a:spLocks noChangeArrowheads="1"/>
        </xdr:cNvSpPr>
      </xdr:nvSpPr>
      <xdr:spPr bwMode="auto">
        <a:xfrm>
          <a:off x="4743450" y="52539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8" name="Text Box 16">
          <a:extLst>
            <a:ext uri="{FF2B5EF4-FFF2-40B4-BE49-F238E27FC236}">
              <a16:creationId xmlns:a16="http://schemas.microsoft.com/office/drawing/2014/main" id="{FFF24D87-6AFF-4E22-BB15-C063232B4B7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29" name="Text Box 17">
          <a:extLst>
            <a:ext uri="{FF2B5EF4-FFF2-40B4-BE49-F238E27FC236}">
              <a16:creationId xmlns:a16="http://schemas.microsoft.com/office/drawing/2014/main" id="{B94A5A07-EFA3-427C-9B37-E72667ED721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0" name="Text Box 18">
          <a:extLst>
            <a:ext uri="{FF2B5EF4-FFF2-40B4-BE49-F238E27FC236}">
              <a16:creationId xmlns:a16="http://schemas.microsoft.com/office/drawing/2014/main" id="{9F0AD07F-68F2-431D-9474-DAD2BB0780C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31" name="Text Box 19">
          <a:extLst>
            <a:ext uri="{FF2B5EF4-FFF2-40B4-BE49-F238E27FC236}">
              <a16:creationId xmlns:a16="http://schemas.microsoft.com/office/drawing/2014/main" id="{E674B420-D9E8-4F37-953E-4BA70E1946C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32" name="Text Box 15">
          <a:extLst>
            <a:ext uri="{FF2B5EF4-FFF2-40B4-BE49-F238E27FC236}">
              <a16:creationId xmlns:a16="http://schemas.microsoft.com/office/drawing/2014/main" id="{D039FDF1-D378-4A62-A4D2-A74034DF73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33" name="Text Box 15">
          <a:extLst>
            <a:ext uri="{FF2B5EF4-FFF2-40B4-BE49-F238E27FC236}">
              <a16:creationId xmlns:a16="http://schemas.microsoft.com/office/drawing/2014/main" id="{D0F6AA6A-D51B-499F-8252-752610D6D5E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4" name="Text Box 15">
          <a:extLst>
            <a:ext uri="{FF2B5EF4-FFF2-40B4-BE49-F238E27FC236}">
              <a16:creationId xmlns:a16="http://schemas.microsoft.com/office/drawing/2014/main" id="{3C2AB6AF-777A-41EA-9FEC-C3EFC1705716}"/>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5" name="Text Box 16">
          <a:extLst>
            <a:ext uri="{FF2B5EF4-FFF2-40B4-BE49-F238E27FC236}">
              <a16:creationId xmlns:a16="http://schemas.microsoft.com/office/drawing/2014/main" id="{549BC0C9-6F0F-478C-B572-D50B1D4D3C90}"/>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6" name="Text Box 17">
          <a:extLst>
            <a:ext uri="{FF2B5EF4-FFF2-40B4-BE49-F238E27FC236}">
              <a16:creationId xmlns:a16="http://schemas.microsoft.com/office/drawing/2014/main" id="{AF92A2B7-3176-4D1A-8CEF-D7098AC058E9}"/>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7" name="Text Box 18">
          <a:extLst>
            <a:ext uri="{FF2B5EF4-FFF2-40B4-BE49-F238E27FC236}">
              <a16:creationId xmlns:a16="http://schemas.microsoft.com/office/drawing/2014/main" id="{42B09637-60BF-48C7-9F5D-FE9D7818B23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38" name="Text Box 19">
          <a:extLst>
            <a:ext uri="{FF2B5EF4-FFF2-40B4-BE49-F238E27FC236}">
              <a16:creationId xmlns:a16="http://schemas.microsoft.com/office/drawing/2014/main" id="{8D82811E-AD76-43B3-8CF4-92A34FDAE44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39" name="Text Box 15">
          <a:extLst>
            <a:ext uri="{FF2B5EF4-FFF2-40B4-BE49-F238E27FC236}">
              <a16:creationId xmlns:a16="http://schemas.microsoft.com/office/drawing/2014/main" id="{3446D76C-C83C-48E4-9F5A-0B651BF6756D}"/>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0" name="Text Box 16">
          <a:extLst>
            <a:ext uri="{FF2B5EF4-FFF2-40B4-BE49-F238E27FC236}">
              <a16:creationId xmlns:a16="http://schemas.microsoft.com/office/drawing/2014/main" id="{BAC2B87A-C662-401A-8B96-5D44AE8AAEA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1" name="Text Box 17">
          <a:extLst>
            <a:ext uri="{FF2B5EF4-FFF2-40B4-BE49-F238E27FC236}">
              <a16:creationId xmlns:a16="http://schemas.microsoft.com/office/drawing/2014/main" id="{9643F2F8-8906-44E3-9031-06215F2C968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2" name="Text Box 18">
          <a:extLst>
            <a:ext uri="{FF2B5EF4-FFF2-40B4-BE49-F238E27FC236}">
              <a16:creationId xmlns:a16="http://schemas.microsoft.com/office/drawing/2014/main" id="{15F5C8C6-465A-40A4-9FEB-DED92F095D1C}"/>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43" name="Text Box 19">
          <a:extLst>
            <a:ext uri="{FF2B5EF4-FFF2-40B4-BE49-F238E27FC236}">
              <a16:creationId xmlns:a16="http://schemas.microsoft.com/office/drawing/2014/main" id="{BD3654B5-B624-471A-9B23-A4F186CB175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44" name="Text Box 15">
          <a:extLst>
            <a:ext uri="{FF2B5EF4-FFF2-40B4-BE49-F238E27FC236}">
              <a16:creationId xmlns:a16="http://schemas.microsoft.com/office/drawing/2014/main" id="{B2075919-E427-4BBD-8C6B-5AFC6C7B866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5" name="Text Box 16">
          <a:extLst>
            <a:ext uri="{FF2B5EF4-FFF2-40B4-BE49-F238E27FC236}">
              <a16:creationId xmlns:a16="http://schemas.microsoft.com/office/drawing/2014/main" id="{D93F46D2-417A-4AC8-A6C0-F58B4293B8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6" name="Text Box 17">
          <a:extLst>
            <a:ext uri="{FF2B5EF4-FFF2-40B4-BE49-F238E27FC236}">
              <a16:creationId xmlns:a16="http://schemas.microsoft.com/office/drawing/2014/main" id="{464AE80B-6ED0-4708-BA4F-86987A2C68B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7" name="Text Box 18">
          <a:extLst>
            <a:ext uri="{FF2B5EF4-FFF2-40B4-BE49-F238E27FC236}">
              <a16:creationId xmlns:a16="http://schemas.microsoft.com/office/drawing/2014/main" id="{72697264-DBDD-4C04-810F-5014FAE5FA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48" name="Text Box 19">
          <a:extLst>
            <a:ext uri="{FF2B5EF4-FFF2-40B4-BE49-F238E27FC236}">
              <a16:creationId xmlns:a16="http://schemas.microsoft.com/office/drawing/2014/main" id="{8B894105-1F33-42C8-90D6-CB8C407275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49" name="Text Box 15">
          <a:extLst>
            <a:ext uri="{FF2B5EF4-FFF2-40B4-BE49-F238E27FC236}">
              <a16:creationId xmlns:a16="http://schemas.microsoft.com/office/drawing/2014/main" id="{62ECD87D-0B4A-4C11-A9AC-FAC8E6C00E3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0" name="Text Box 16">
          <a:extLst>
            <a:ext uri="{FF2B5EF4-FFF2-40B4-BE49-F238E27FC236}">
              <a16:creationId xmlns:a16="http://schemas.microsoft.com/office/drawing/2014/main" id="{9A6D051D-43C7-4CD7-9882-8353E20E1BF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1" name="Text Box 17">
          <a:extLst>
            <a:ext uri="{FF2B5EF4-FFF2-40B4-BE49-F238E27FC236}">
              <a16:creationId xmlns:a16="http://schemas.microsoft.com/office/drawing/2014/main" id="{C6B3B5E7-EDF2-4C17-BCAE-7A0EF0AA09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2" name="Text Box 18">
          <a:extLst>
            <a:ext uri="{FF2B5EF4-FFF2-40B4-BE49-F238E27FC236}">
              <a16:creationId xmlns:a16="http://schemas.microsoft.com/office/drawing/2014/main" id="{43D191BC-DCE0-4C83-9572-FFAA6C8541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3" name="Text Box 19">
          <a:extLst>
            <a:ext uri="{FF2B5EF4-FFF2-40B4-BE49-F238E27FC236}">
              <a16:creationId xmlns:a16="http://schemas.microsoft.com/office/drawing/2014/main" id="{61EDAD4D-7339-4EAC-84C5-6CDCF38124E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54" name="Text Box 15">
          <a:extLst>
            <a:ext uri="{FF2B5EF4-FFF2-40B4-BE49-F238E27FC236}">
              <a16:creationId xmlns:a16="http://schemas.microsoft.com/office/drawing/2014/main" id="{11E3385F-8EE2-4178-A5E0-658DE1F97E28}"/>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5" name="Text Box 16">
          <a:extLst>
            <a:ext uri="{FF2B5EF4-FFF2-40B4-BE49-F238E27FC236}">
              <a16:creationId xmlns:a16="http://schemas.microsoft.com/office/drawing/2014/main" id="{C0776591-2B21-4545-BE44-0E7FD43DFFD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6" name="Text Box 17">
          <a:extLst>
            <a:ext uri="{FF2B5EF4-FFF2-40B4-BE49-F238E27FC236}">
              <a16:creationId xmlns:a16="http://schemas.microsoft.com/office/drawing/2014/main" id="{A1778F8D-5D0D-4AB5-A923-1E9A126761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7" name="Text Box 18">
          <a:extLst>
            <a:ext uri="{FF2B5EF4-FFF2-40B4-BE49-F238E27FC236}">
              <a16:creationId xmlns:a16="http://schemas.microsoft.com/office/drawing/2014/main" id="{C4B86638-9796-4C0C-9AC2-D55AD5B2D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58" name="Text Box 19">
          <a:extLst>
            <a:ext uri="{FF2B5EF4-FFF2-40B4-BE49-F238E27FC236}">
              <a16:creationId xmlns:a16="http://schemas.microsoft.com/office/drawing/2014/main" id="{CD047BD5-B718-455C-885A-BDBEF04E07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59" name="Text Box 15">
          <a:extLst>
            <a:ext uri="{FF2B5EF4-FFF2-40B4-BE49-F238E27FC236}">
              <a16:creationId xmlns:a16="http://schemas.microsoft.com/office/drawing/2014/main" id="{59AC7FD3-B08F-4A41-9052-B723DF603361}"/>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0" name="Text Box 15">
          <a:extLst>
            <a:ext uri="{FF2B5EF4-FFF2-40B4-BE49-F238E27FC236}">
              <a16:creationId xmlns:a16="http://schemas.microsoft.com/office/drawing/2014/main" id="{1DAE6FDF-2477-47F0-9B9A-40F32CBBFAEA}"/>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1" name="Text Box 16">
          <a:extLst>
            <a:ext uri="{FF2B5EF4-FFF2-40B4-BE49-F238E27FC236}">
              <a16:creationId xmlns:a16="http://schemas.microsoft.com/office/drawing/2014/main" id="{33E7FD28-EE53-4894-AF28-3289CFE8D18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2" name="Text Box 17">
          <a:extLst>
            <a:ext uri="{FF2B5EF4-FFF2-40B4-BE49-F238E27FC236}">
              <a16:creationId xmlns:a16="http://schemas.microsoft.com/office/drawing/2014/main" id="{546F056C-306F-4961-89C4-1362043839D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3" name="Text Box 18">
          <a:extLst>
            <a:ext uri="{FF2B5EF4-FFF2-40B4-BE49-F238E27FC236}">
              <a16:creationId xmlns:a16="http://schemas.microsoft.com/office/drawing/2014/main" id="{5D481E74-284A-4C72-B1AE-1F637C9F976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4" name="Text Box 19">
          <a:extLst>
            <a:ext uri="{FF2B5EF4-FFF2-40B4-BE49-F238E27FC236}">
              <a16:creationId xmlns:a16="http://schemas.microsoft.com/office/drawing/2014/main" id="{14A05ED4-46DF-4971-B425-06EB66F0AA1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65" name="Text Box 15">
          <a:extLst>
            <a:ext uri="{FF2B5EF4-FFF2-40B4-BE49-F238E27FC236}">
              <a16:creationId xmlns:a16="http://schemas.microsoft.com/office/drawing/2014/main" id="{7E01B6E6-FDD6-4244-8BCF-55474D63C78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6" name="Text Box 16">
          <a:extLst>
            <a:ext uri="{FF2B5EF4-FFF2-40B4-BE49-F238E27FC236}">
              <a16:creationId xmlns:a16="http://schemas.microsoft.com/office/drawing/2014/main" id="{ABC386E6-7E51-4A4E-9CD1-3ADF501FD83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7" name="Text Box 17">
          <a:extLst>
            <a:ext uri="{FF2B5EF4-FFF2-40B4-BE49-F238E27FC236}">
              <a16:creationId xmlns:a16="http://schemas.microsoft.com/office/drawing/2014/main" id="{593BC48D-6B31-433F-A68D-9CE050C40B9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8" name="Text Box 18">
          <a:extLst>
            <a:ext uri="{FF2B5EF4-FFF2-40B4-BE49-F238E27FC236}">
              <a16:creationId xmlns:a16="http://schemas.microsoft.com/office/drawing/2014/main" id="{EBCE7717-6363-4A8B-82CA-1A6CCB57A36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69" name="Text Box 19">
          <a:extLst>
            <a:ext uri="{FF2B5EF4-FFF2-40B4-BE49-F238E27FC236}">
              <a16:creationId xmlns:a16="http://schemas.microsoft.com/office/drawing/2014/main" id="{70A3389C-97C6-4842-8038-74A590540A9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213632"/>
    <xdr:sp macro="" textlink="">
      <xdr:nvSpPr>
        <xdr:cNvPr id="1270" name="Text Box 15">
          <a:extLst>
            <a:ext uri="{FF2B5EF4-FFF2-40B4-BE49-F238E27FC236}">
              <a16:creationId xmlns:a16="http://schemas.microsoft.com/office/drawing/2014/main" id="{3AC38C88-F3E4-4DA5-BF38-33FD183B14C2}"/>
            </a:ext>
          </a:extLst>
        </xdr:cNvPr>
        <xdr:cNvSpPr txBox="1">
          <a:spLocks noChangeArrowheads="1"/>
        </xdr:cNvSpPr>
      </xdr:nvSpPr>
      <xdr:spPr bwMode="auto">
        <a:xfrm>
          <a:off x="191833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1" name="Text Box 16">
          <a:extLst>
            <a:ext uri="{FF2B5EF4-FFF2-40B4-BE49-F238E27FC236}">
              <a16:creationId xmlns:a16="http://schemas.microsoft.com/office/drawing/2014/main" id="{BC4A8670-B56C-4324-9D13-958A9EFDB2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2" name="Text Box 17">
          <a:extLst>
            <a:ext uri="{FF2B5EF4-FFF2-40B4-BE49-F238E27FC236}">
              <a16:creationId xmlns:a16="http://schemas.microsoft.com/office/drawing/2014/main" id="{2C6B1731-9712-4F4C-8A78-866E76AE7A0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3" name="Text Box 18">
          <a:extLst>
            <a:ext uri="{FF2B5EF4-FFF2-40B4-BE49-F238E27FC236}">
              <a16:creationId xmlns:a16="http://schemas.microsoft.com/office/drawing/2014/main" id="{1ED3B47F-92EF-4BBA-A6A9-87E81EBCCD5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74" name="Text Box 19">
          <a:extLst>
            <a:ext uri="{FF2B5EF4-FFF2-40B4-BE49-F238E27FC236}">
              <a16:creationId xmlns:a16="http://schemas.microsoft.com/office/drawing/2014/main" id="{4EA21A8F-ED4E-4941-9147-553C5531B7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5" name="Text Box 16">
          <a:extLst>
            <a:ext uri="{FF2B5EF4-FFF2-40B4-BE49-F238E27FC236}">
              <a16:creationId xmlns:a16="http://schemas.microsoft.com/office/drawing/2014/main" id="{1F0701DB-9F5B-4569-B26A-ACAAF998830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6" name="Text Box 17">
          <a:extLst>
            <a:ext uri="{FF2B5EF4-FFF2-40B4-BE49-F238E27FC236}">
              <a16:creationId xmlns:a16="http://schemas.microsoft.com/office/drawing/2014/main" id="{75ED0AD0-1142-4918-BBC2-A113B82AC87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7" name="Text Box 18">
          <a:extLst>
            <a:ext uri="{FF2B5EF4-FFF2-40B4-BE49-F238E27FC236}">
              <a16:creationId xmlns:a16="http://schemas.microsoft.com/office/drawing/2014/main" id="{25EE3579-3111-436B-9048-CECC19964E4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78" name="Text Box 19">
          <a:extLst>
            <a:ext uri="{FF2B5EF4-FFF2-40B4-BE49-F238E27FC236}">
              <a16:creationId xmlns:a16="http://schemas.microsoft.com/office/drawing/2014/main" id="{39771B41-61C4-411D-B44C-4FF45E464C4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79" name="Text Box 16">
          <a:extLst>
            <a:ext uri="{FF2B5EF4-FFF2-40B4-BE49-F238E27FC236}">
              <a16:creationId xmlns:a16="http://schemas.microsoft.com/office/drawing/2014/main" id="{7A8840BF-0352-4A7C-A76E-195FC9A74C8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0" name="Text Box 17">
          <a:extLst>
            <a:ext uri="{FF2B5EF4-FFF2-40B4-BE49-F238E27FC236}">
              <a16:creationId xmlns:a16="http://schemas.microsoft.com/office/drawing/2014/main" id="{19F5AB11-D210-4269-97DE-8E06B3831C2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1" name="Text Box 18">
          <a:extLst>
            <a:ext uri="{FF2B5EF4-FFF2-40B4-BE49-F238E27FC236}">
              <a16:creationId xmlns:a16="http://schemas.microsoft.com/office/drawing/2014/main" id="{FEB5B047-65B9-48DF-A284-9FC9C33DF36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282" name="Text Box 19">
          <a:extLst>
            <a:ext uri="{FF2B5EF4-FFF2-40B4-BE49-F238E27FC236}">
              <a16:creationId xmlns:a16="http://schemas.microsoft.com/office/drawing/2014/main" id="{C37324A7-0C14-4681-852F-5544EF727155}"/>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283" name="Text Box 15">
          <a:extLst>
            <a:ext uri="{FF2B5EF4-FFF2-40B4-BE49-F238E27FC236}">
              <a16:creationId xmlns:a16="http://schemas.microsoft.com/office/drawing/2014/main" id="{1912B3B0-05D0-4562-B2CC-64968BBEBC6C}"/>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4" name="Text Box 16">
          <a:extLst>
            <a:ext uri="{FF2B5EF4-FFF2-40B4-BE49-F238E27FC236}">
              <a16:creationId xmlns:a16="http://schemas.microsoft.com/office/drawing/2014/main" id="{43B54787-6D9A-4698-9726-E1D2485744E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5" name="Text Box 17">
          <a:extLst>
            <a:ext uri="{FF2B5EF4-FFF2-40B4-BE49-F238E27FC236}">
              <a16:creationId xmlns:a16="http://schemas.microsoft.com/office/drawing/2014/main" id="{A90444CB-64A7-416D-BBC0-FF1A39D0A14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6" name="Text Box 18">
          <a:extLst>
            <a:ext uri="{FF2B5EF4-FFF2-40B4-BE49-F238E27FC236}">
              <a16:creationId xmlns:a16="http://schemas.microsoft.com/office/drawing/2014/main" id="{129FB62C-3277-48EF-B5B5-74A426BD99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287" name="Text Box 19">
          <a:extLst>
            <a:ext uri="{FF2B5EF4-FFF2-40B4-BE49-F238E27FC236}">
              <a16:creationId xmlns:a16="http://schemas.microsoft.com/office/drawing/2014/main" id="{E7CDF382-7D4D-4905-AE37-BEB27B586D15}"/>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288" name="Text Box 15">
          <a:extLst>
            <a:ext uri="{FF2B5EF4-FFF2-40B4-BE49-F238E27FC236}">
              <a16:creationId xmlns:a16="http://schemas.microsoft.com/office/drawing/2014/main" id="{155BD507-0FAF-4263-A303-6194977E7746}"/>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289" name="Text Box 15">
          <a:extLst>
            <a:ext uri="{FF2B5EF4-FFF2-40B4-BE49-F238E27FC236}">
              <a16:creationId xmlns:a16="http://schemas.microsoft.com/office/drawing/2014/main" id="{1D833D04-2BAC-4F0A-86EA-D94DE251EED7}"/>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0" name="Text Box 16">
          <a:extLst>
            <a:ext uri="{FF2B5EF4-FFF2-40B4-BE49-F238E27FC236}">
              <a16:creationId xmlns:a16="http://schemas.microsoft.com/office/drawing/2014/main" id="{B4F3E303-FBDD-42B7-BC59-5FF2AB58A42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1" name="Text Box 17">
          <a:extLst>
            <a:ext uri="{FF2B5EF4-FFF2-40B4-BE49-F238E27FC236}">
              <a16:creationId xmlns:a16="http://schemas.microsoft.com/office/drawing/2014/main" id="{952616AD-E57A-4767-9468-B84AE87A5F54}"/>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292" name="Text Box 18">
          <a:extLst>
            <a:ext uri="{FF2B5EF4-FFF2-40B4-BE49-F238E27FC236}">
              <a16:creationId xmlns:a16="http://schemas.microsoft.com/office/drawing/2014/main" id="{9C54EC7B-6F76-490D-9A95-DD21A362330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293" name="Text Box 15">
          <a:extLst>
            <a:ext uri="{FF2B5EF4-FFF2-40B4-BE49-F238E27FC236}">
              <a16:creationId xmlns:a16="http://schemas.microsoft.com/office/drawing/2014/main" id="{32A90F23-62EB-400A-9C35-5F0F6645C212}"/>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4" name="Text Box 16">
          <a:extLst>
            <a:ext uri="{FF2B5EF4-FFF2-40B4-BE49-F238E27FC236}">
              <a16:creationId xmlns:a16="http://schemas.microsoft.com/office/drawing/2014/main" id="{F3DE20D8-FC5C-4227-B460-8E7B55207DD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5" name="Text Box 17">
          <a:extLst>
            <a:ext uri="{FF2B5EF4-FFF2-40B4-BE49-F238E27FC236}">
              <a16:creationId xmlns:a16="http://schemas.microsoft.com/office/drawing/2014/main" id="{1DE4E476-AA7C-478F-9D29-DDBD81CC118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6" name="Text Box 18">
          <a:extLst>
            <a:ext uri="{FF2B5EF4-FFF2-40B4-BE49-F238E27FC236}">
              <a16:creationId xmlns:a16="http://schemas.microsoft.com/office/drawing/2014/main" id="{AB8C73F3-56DE-41E3-A079-2EA1EEE3691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7" name="Text Box 19">
          <a:extLst>
            <a:ext uri="{FF2B5EF4-FFF2-40B4-BE49-F238E27FC236}">
              <a16:creationId xmlns:a16="http://schemas.microsoft.com/office/drawing/2014/main" id="{10A150CE-F57F-4499-BB6E-744124283EE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298" name="Text Box 15">
          <a:extLst>
            <a:ext uri="{FF2B5EF4-FFF2-40B4-BE49-F238E27FC236}">
              <a16:creationId xmlns:a16="http://schemas.microsoft.com/office/drawing/2014/main" id="{ACF88D3E-D1C1-4051-BCE8-EA1DCA1E0EEA}"/>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299" name="Text Box 16">
          <a:extLst>
            <a:ext uri="{FF2B5EF4-FFF2-40B4-BE49-F238E27FC236}">
              <a16:creationId xmlns:a16="http://schemas.microsoft.com/office/drawing/2014/main" id="{6331569B-F128-4AB4-8EC3-4D76F3CC05F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0" name="Text Box 17">
          <a:extLst>
            <a:ext uri="{FF2B5EF4-FFF2-40B4-BE49-F238E27FC236}">
              <a16:creationId xmlns:a16="http://schemas.microsoft.com/office/drawing/2014/main" id="{21E4CA2B-BD60-4A27-B887-CA7072EBF89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1" name="Text Box 18">
          <a:extLst>
            <a:ext uri="{FF2B5EF4-FFF2-40B4-BE49-F238E27FC236}">
              <a16:creationId xmlns:a16="http://schemas.microsoft.com/office/drawing/2014/main" id="{DBDA0402-BDD2-486B-894E-449C43B68B3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02" name="Text Box 19">
          <a:extLst>
            <a:ext uri="{FF2B5EF4-FFF2-40B4-BE49-F238E27FC236}">
              <a16:creationId xmlns:a16="http://schemas.microsoft.com/office/drawing/2014/main" id="{12BCB67A-5447-4349-961A-73B7AE93D5F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3" name="Text Box 16">
          <a:extLst>
            <a:ext uri="{FF2B5EF4-FFF2-40B4-BE49-F238E27FC236}">
              <a16:creationId xmlns:a16="http://schemas.microsoft.com/office/drawing/2014/main" id="{AE5AB00A-7E20-4C94-9C05-8F007480453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4" name="Text Box 17">
          <a:extLst>
            <a:ext uri="{FF2B5EF4-FFF2-40B4-BE49-F238E27FC236}">
              <a16:creationId xmlns:a16="http://schemas.microsoft.com/office/drawing/2014/main" id="{C591F1D2-6DC5-4931-8D82-BC9B7971F0E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5" name="Text Box 18">
          <a:extLst>
            <a:ext uri="{FF2B5EF4-FFF2-40B4-BE49-F238E27FC236}">
              <a16:creationId xmlns:a16="http://schemas.microsoft.com/office/drawing/2014/main" id="{703EE694-D58F-4392-BC15-BDA9AE9986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06" name="Text Box 19">
          <a:extLst>
            <a:ext uri="{FF2B5EF4-FFF2-40B4-BE49-F238E27FC236}">
              <a16:creationId xmlns:a16="http://schemas.microsoft.com/office/drawing/2014/main" id="{07A75BBF-F655-4B5A-B851-B3D9F481B7B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7" name="Text Box 16">
          <a:extLst>
            <a:ext uri="{FF2B5EF4-FFF2-40B4-BE49-F238E27FC236}">
              <a16:creationId xmlns:a16="http://schemas.microsoft.com/office/drawing/2014/main" id="{E222232E-F45E-4F44-B369-9F566DBE04C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8" name="Text Box 17">
          <a:extLst>
            <a:ext uri="{FF2B5EF4-FFF2-40B4-BE49-F238E27FC236}">
              <a16:creationId xmlns:a16="http://schemas.microsoft.com/office/drawing/2014/main" id="{83309BB8-A392-45D9-970F-32675B7EA2D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09" name="Text Box 18">
          <a:extLst>
            <a:ext uri="{FF2B5EF4-FFF2-40B4-BE49-F238E27FC236}">
              <a16:creationId xmlns:a16="http://schemas.microsoft.com/office/drawing/2014/main" id="{88DAC8DA-18CE-4FFF-A5E3-CD819679997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10" name="Text Box 19">
          <a:extLst>
            <a:ext uri="{FF2B5EF4-FFF2-40B4-BE49-F238E27FC236}">
              <a16:creationId xmlns:a16="http://schemas.microsoft.com/office/drawing/2014/main" id="{34DCBC41-7EB0-45FE-A36E-C9FD656A7D1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1" name="Text Box 16">
          <a:extLst>
            <a:ext uri="{FF2B5EF4-FFF2-40B4-BE49-F238E27FC236}">
              <a16:creationId xmlns:a16="http://schemas.microsoft.com/office/drawing/2014/main" id="{0FBE52A8-9651-4BAE-9974-5DC4F41A5F2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2" name="Text Box 17">
          <a:extLst>
            <a:ext uri="{FF2B5EF4-FFF2-40B4-BE49-F238E27FC236}">
              <a16:creationId xmlns:a16="http://schemas.microsoft.com/office/drawing/2014/main" id="{FFE5DC1D-511B-4C6E-ACD5-ECA7C604EE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3" name="Text Box 18">
          <a:extLst>
            <a:ext uri="{FF2B5EF4-FFF2-40B4-BE49-F238E27FC236}">
              <a16:creationId xmlns:a16="http://schemas.microsoft.com/office/drawing/2014/main" id="{AF62F599-A901-49DF-B58F-77BBF83CAB5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14" name="Text Box 19">
          <a:extLst>
            <a:ext uri="{FF2B5EF4-FFF2-40B4-BE49-F238E27FC236}">
              <a16:creationId xmlns:a16="http://schemas.microsoft.com/office/drawing/2014/main" id="{DA6DA5F5-52A0-44DA-B0AC-FB284B6C535C}"/>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15" name="Text Box 15">
          <a:extLst>
            <a:ext uri="{FF2B5EF4-FFF2-40B4-BE49-F238E27FC236}">
              <a16:creationId xmlns:a16="http://schemas.microsoft.com/office/drawing/2014/main" id="{CA76111E-C854-416C-B86A-0599E29FDF78}"/>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6" name="Text Box 16">
          <a:extLst>
            <a:ext uri="{FF2B5EF4-FFF2-40B4-BE49-F238E27FC236}">
              <a16:creationId xmlns:a16="http://schemas.microsoft.com/office/drawing/2014/main" id="{E91662B5-D08B-4C27-B6DE-13D1466628D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7" name="Text Box 17">
          <a:extLst>
            <a:ext uri="{FF2B5EF4-FFF2-40B4-BE49-F238E27FC236}">
              <a16:creationId xmlns:a16="http://schemas.microsoft.com/office/drawing/2014/main" id="{D3155AF3-B514-4459-A4C8-93F2089AC570}"/>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8" name="Text Box 18">
          <a:extLst>
            <a:ext uri="{FF2B5EF4-FFF2-40B4-BE49-F238E27FC236}">
              <a16:creationId xmlns:a16="http://schemas.microsoft.com/office/drawing/2014/main" id="{9B0CA599-4CD5-4C6E-9F1F-243CB9BFF2A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19" name="Text Box 19">
          <a:extLst>
            <a:ext uri="{FF2B5EF4-FFF2-40B4-BE49-F238E27FC236}">
              <a16:creationId xmlns:a16="http://schemas.microsoft.com/office/drawing/2014/main" id="{E401295E-4C25-47D4-959A-C2DD862C2F6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213632"/>
    <xdr:sp macro="" textlink="">
      <xdr:nvSpPr>
        <xdr:cNvPr id="1320" name="Text Box 15">
          <a:extLst>
            <a:ext uri="{FF2B5EF4-FFF2-40B4-BE49-F238E27FC236}">
              <a16:creationId xmlns:a16="http://schemas.microsoft.com/office/drawing/2014/main" id="{B7445292-83BA-43C0-9A25-7B1EC3E4D70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21" name="Text Box 15">
          <a:extLst>
            <a:ext uri="{FF2B5EF4-FFF2-40B4-BE49-F238E27FC236}">
              <a16:creationId xmlns:a16="http://schemas.microsoft.com/office/drawing/2014/main" id="{E65E139D-B2B3-4F80-8FA8-A530B5765BA2}"/>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2" name="Text Box 16">
          <a:extLst>
            <a:ext uri="{FF2B5EF4-FFF2-40B4-BE49-F238E27FC236}">
              <a16:creationId xmlns:a16="http://schemas.microsoft.com/office/drawing/2014/main" id="{8AE54B38-7E87-4980-9409-73FA698E70A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3" name="Text Box 17">
          <a:extLst>
            <a:ext uri="{FF2B5EF4-FFF2-40B4-BE49-F238E27FC236}">
              <a16:creationId xmlns:a16="http://schemas.microsoft.com/office/drawing/2014/main" id="{E3403FA3-807E-4554-9E04-37938DE7518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24" name="Text Box 18">
          <a:extLst>
            <a:ext uri="{FF2B5EF4-FFF2-40B4-BE49-F238E27FC236}">
              <a16:creationId xmlns:a16="http://schemas.microsoft.com/office/drawing/2014/main" id="{43909174-2D97-43A6-8DF6-E681BDB471B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213632"/>
    <xdr:sp macro="" textlink="">
      <xdr:nvSpPr>
        <xdr:cNvPr id="1325" name="Text Box 15">
          <a:extLst>
            <a:ext uri="{FF2B5EF4-FFF2-40B4-BE49-F238E27FC236}">
              <a16:creationId xmlns:a16="http://schemas.microsoft.com/office/drawing/2014/main" id="{7CECCE13-FD29-438A-B235-69689796288C}"/>
            </a:ext>
          </a:extLst>
        </xdr:cNvPr>
        <xdr:cNvSpPr txBox="1">
          <a:spLocks noChangeArrowheads="1"/>
        </xdr:cNvSpPr>
      </xdr:nvSpPr>
      <xdr:spPr bwMode="auto">
        <a:xfrm>
          <a:off x="1436370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6" name="Text Box 16">
          <a:extLst>
            <a:ext uri="{FF2B5EF4-FFF2-40B4-BE49-F238E27FC236}">
              <a16:creationId xmlns:a16="http://schemas.microsoft.com/office/drawing/2014/main" id="{89CFEB50-C5CE-40FC-B070-FF0910EC1B1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7" name="Text Box 17">
          <a:extLst>
            <a:ext uri="{FF2B5EF4-FFF2-40B4-BE49-F238E27FC236}">
              <a16:creationId xmlns:a16="http://schemas.microsoft.com/office/drawing/2014/main" id="{A16735C0-B028-46EB-BE7F-9D65673C0E4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8" name="Text Box 18">
          <a:extLst>
            <a:ext uri="{FF2B5EF4-FFF2-40B4-BE49-F238E27FC236}">
              <a16:creationId xmlns:a16="http://schemas.microsoft.com/office/drawing/2014/main" id="{51C45C18-953D-4D83-AFCA-C9EB330D2C13}"/>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29" name="Text Box 19">
          <a:extLst>
            <a:ext uri="{FF2B5EF4-FFF2-40B4-BE49-F238E27FC236}">
              <a16:creationId xmlns:a16="http://schemas.microsoft.com/office/drawing/2014/main" id="{8FB74678-243B-4CB8-83A2-1C36427DE94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30" name="Text Box 15">
          <a:extLst>
            <a:ext uri="{FF2B5EF4-FFF2-40B4-BE49-F238E27FC236}">
              <a16:creationId xmlns:a16="http://schemas.microsoft.com/office/drawing/2014/main" id="{C61B0380-6748-4C71-96F0-B11062189664}"/>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1" name="Text Box 16">
          <a:extLst>
            <a:ext uri="{FF2B5EF4-FFF2-40B4-BE49-F238E27FC236}">
              <a16:creationId xmlns:a16="http://schemas.microsoft.com/office/drawing/2014/main" id="{882DE59C-B281-4BDA-95E3-F93B5F2ADAB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2" name="Text Box 17">
          <a:extLst>
            <a:ext uri="{FF2B5EF4-FFF2-40B4-BE49-F238E27FC236}">
              <a16:creationId xmlns:a16="http://schemas.microsoft.com/office/drawing/2014/main" id="{74A079B2-8BD0-4698-B3B4-76060A5CC18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3" name="Text Box 18">
          <a:extLst>
            <a:ext uri="{FF2B5EF4-FFF2-40B4-BE49-F238E27FC236}">
              <a16:creationId xmlns:a16="http://schemas.microsoft.com/office/drawing/2014/main" id="{3DA92250-36BE-4307-BDF9-FE7B6F36837B}"/>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34" name="Text Box 19">
          <a:extLst>
            <a:ext uri="{FF2B5EF4-FFF2-40B4-BE49-F238E27FC236}">
              <a16:creationId xmlns:a16="http://schemas.microsoft.com/office/drawing/2014/main" id="{E93D9B7B-B4B7-4BEB-87A3-B9BDABCE4977}"/>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5" name="Text Box 16">
          <a:extLst>
            <a:ext uri="{FF2B5EF4-FFF2-40B4-BE49-F238E27FC236}">
              <a16:creationId xmlns:a16="http://schemas.microsoft.com/office/drawing/2014/main" id="{2FF7D320-DD82-4734-B722-86B8BDFED56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6" name="Text Box 17">
          <a:extLst>
            <a:ext uri="{FF2B5EF4-FFF2-40B4-BE49-F238E27FC236}">
              <a16:creationId xmlns:a16="http://schemas.microsoft.com/office/drawing/2014/main" id="{C212BAE7-DC01-4442-A4F8-DAC904315BE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7" name="Text Box 18">
          <a:extLst>
            <a:ext uri="{FF2B5EF4-FFF2-40B4-BE49-F238E27FC236}">
              <a16:creationId xmlns:a16="http://schemas.microsoft.com/office/drawing/2014/main" id="{D992C79E-2D35-4210-AC20-340B0A344D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38" name="Text Box 19">
          <a:extLst>
            <a:ext uri="{FF2B5EF4-FFF2-40B4-BE49-F238E27FC236}">
              <a16:creationId xmlns:a16="http://schemas.microsoft.com/office/drawing/2014/main" id="{587019BB-373E-48F9-A6A2-1C403E1C780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39" name="Text Box 16">
          <a:extLst>
            <a:ext uri="{FF2B5EF4-FFF2-40B4-BE49-F238E27FC236}">
              <a16:creationId xmlns:a16="http://schemas.microsoft.com/office/drawing/2014/main" id="{039EAAA2-42D5-4D10-ABD3-E8BF74E1ECE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0" name="Text Box 17">
          <a:extLst>
            <a:ext uri="{FF2B5EF4-FFF2-40B4-BE49-F238E27FC236}">
              <a16:creationId xmlns:a16="http://schemas.microsoft.com/office/drawing/2014/main" id="{EE53F973-ACFA-4B5E-AA01-43C62DF34635}"/>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1" name="Text Box 18">
          <a:extLst>
            <a:ext uri="{FF2B5EF4-FFF2-40B4-BE49-F238E27FC236}">
              <a16:creationId xmlns:a16="http://schemas.microsoft.com/office/drawing/2014/main" id="{02F0938E-C87B-468A-AA19-BE3F7B53643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42" name="Text Box 19">
          <a:extLst>
            <a:ext uri="{FF2B5EF4-FFF2-40B4-BE49-F238E27FC236}">
              <a16:creationId xmlns:a16="http://schemas.microsoft.com/office/drawing/2014/main" id="{93BE9296-A2B5-4BCA-925D-1BC0D12796DE}"/>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3" name="Text Box 16">
          <a:extLst>
            <a:ext uri="{FF2B5EF4-FFF2-40B4-BE49-F238E27FC236}">
              <a16:creationId xmlns:a16="http://schemas.microsoft.com/office/drawing/2014/main" id="{A27A40DF-0D18-49B0-BD93-5CFD90B8589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4" name="Text Box 17">
          <a:extLst>
            <a:ext uri="{FF2B5EF4-FFF2-40B4-BE49-F238E27FC236}">
              <a16:creationId xmlns:a16="http://schemas.microsoft.com/office/drawing/2014/main" id="{71934A29-F365-4915-BF6F-D5AEAA73CFBF}"/>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5" name="Text Box 18">
          <a:extLst>
            <a:ext uri="{FF2B5EF4-FFF2-40B4-BE49-F238E27FC236}">
              <a16:creationId xmlns:a16="http://schemas.microsoft.com/office/drawing/2014/main" id="{4AB0AB48-2EC4-4697-82DF-7789B42ED957}"/>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46" name="Text Box 19">
          <a:extLst>
            <a:ext uri="{FF2B5EF4-FFF2-40B4-BE49-F238E27FC236}">
              <a16:creationId xmlns:a16="http://schemas.microsoft.com/office/drawing/2014/main" id="{409C1445-345E-46B2-A74D-F25F9245011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47" name="Text Box 15">
          <a:extLst>
            <a:ext uri="{FF2B5EF4-FFF2-40B4-BE49-F238E27FC236}">
              <a16:creationId xmlns:a16="http://schemas.microsoft.com/office/drawing/2014/main" id="{4E222D49-160C-4B83-AB38-017B6554804F}"/>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8" name="Text Box 16">
          <a:extLst>
            <a:ext uri="{FF2B5EF4-FFF2-40B4-BE49-F238E27FC236}">
              <a16:creationId xmlns:a16="http://schemas.microsoft.com/office/drawing/2014/main" id="{B86652A1-8E02-40F8-928E-B5D5A3560B3A}"/>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49" name="Text Box 17">
          <a:extLst>
            <a:ext uri="{FF2B5EF4-FFF2-40B4-BE49-F238E27FC236}">
              <a16:creationId xmlns:a16="http://schemas.microsoft.com/office/drawing/2014/main" id="{11364C4D-CFFE-469D-9EDB-F7EDAA72C028}"/>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0" name="Text Box 18">
          <a:extLst>
            <a:ext uri="{FF2B5EF4-FFF2-40B4-BE49-F238E27FC236}">
              <a16:creationId xmlns:a16="http://schemas.microsoft.com/office/drawing/2014/main" id="{1CF41C3F-2CD3-4B42-A7B1-F61A36254B83}"/>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51" name="Text Box 19">
          <a:extLst>
            <a:ext uri="{FF2B5EF4-FFF2-40B4-BE49-F238E27FC236}">
              <a16:creationId xmlns:a16="http://schemas.microsoft.com/office/drawing/2014/main" id="{4C2099A1-3611-46F0-9E7A-F35389C790A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52" name="Text Box 15">
          <a:extLst>
            <a:ext uri="{FF2B5EF4-FFF2-40B4-BE49-F238E27FC236}">
              <a16:creationId xmlns:a16="http://schemas.microsoft.com/office/drawing/2014/main" id="{68699578-2FCC-48B6-AD5C-BD912199903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3" name="Text Box 16">
          <a:extLst>
            <a:ext uri="{FF2B5EF4-FFF2-40B4-BE49-F238E27FC236}">
              <a16:creationId xmlns:a16="http://schemas.microsoft.com/office/drawing/2014/main" id="{7F7F9907-2EEB-428C-A3E6-268F13BFE2F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4" name="Text Box 17">
          <a:extLst>
            <a:ext uri="{FF2B5EF4-FFF2-40B4-BE49-F238E27FC236}">
              <a16:creationId xmlns:a16="http://schemas.microsoft.com/office/drawing/2014/main" id="{34ACA3B1-1E8D-4D6A-A1C3-474CDAB18CDA}"/>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55" name="Text Box 18">
          <a:extLst>
            <a:ext uri="{FF2B5EF4-FFF2-40B4-BE49-F238E27FC236}">
              <a16:creationId xmlns:a16="http://schemas.microsoft.com/office/drawing/2014/main" id="{ED1AD5B3-783C-4BF5-9B5F-5DDD9D44CF1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6" name="Text Box 16">
          <a:extLst>
            <a:ext uri="{FF2B5EF4-FFF2-40B4-BE49-F238E27FC236}">
              <a16:creationId xmlns:a16="http://schemas.microsoft.com/office/drawing/2014/main" id="{2CA5FCF0-374A-4BC3-9C93-6924513BEFB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7" name="Text Box 17">
          <a:extLst>
            <a:ext uri="{FF2B5EF4-FFF2-40B4-BE49-F238E27FC236}">
              <a16:creationId xmlns:a16="http://schemas.microsoft.com/office/drawing/2014/main" id="{C987B57B-44A1-4624-9591-3F09531DDA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8" name="Text Box 18">
          <a:extLst>
            <a:ext uri="{FF2B5EF4-FFF2-40B4-BE49-F238E27FC236}">
              <a16:creationId xmlns:a16="http://schemas.microsoft.com/office/drawing/2014/main" id="{2E5CA998-7711-47EC-95C3-935C204177A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59" name="Text Box 19">
          <a:extLst>
            <a:ext uri="{FF2B5EF4-FFF2-40B4-BE49-F238E27FC236}">
              <a16:creationId xmlns:a16="http://schemas.microsoft.com/office/drawing/2014/main" id="{1A2003AA-D797-4F5C-B86E-0CFEE864317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442269"/>
    <xdr:sp macro="" textlink="">
      <xdr:nvSpPr>
        <xdr:cNvPr id="1360" name="Text Box 15">
          <a:extLst>
            <a:ext uri="{FF2B5EF4-FFF2-40B4-BE49-F238E27FC236}">
              <a16:creationId xmlns:a16="http://schemas.microsoft.com/office/drawing/2014/main" id="{519E31B6-8441-4FBE-9E5D-7FFEDEF71E30}"/>
            </a:ext>
          </a:extLst>
        </xdr:cNvPr>
        <xdr:cNvSpPr txBox="1">
          <a:spLocks noChangeArrowheads="1"/>
        </xdr:cNvSpPr>
      </xdr:nvSpPr>
      <xdr:spPr bwMode="auto">
        <a:xfrm>
          <a:off x="1918335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1" name="Text Box 16">
          <a:extLst>
            <a:ext uri="{FF2B5EF4-FFF2-40B4-BE49-F238E27FC236}">
              <a16:creationId xmlns:a16="http://schemas.microsoft.com/office/drawing/2014/main" id="{D5EBA969-262D-45AC-A1C8-3D9C9941EAC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2" name="Text Box 17">
          <a:extLst>
            <a:ext uri="{FF2B5EF4-FFF2-40B4-BE49-F238E27FC236}">
              <a16:creationId xmlns:a16="http://schemas.microsoft.com/office/drawing/2014/main" id="{6CBE1F40-FC5B-401A-BE67-4FB317F033DC}"/>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3" name="Text Box 18">
          <a:extLst>
            <a:ext uri="{FF2B5EF4-FFF2-40B4-BE49-F238E27FC236}">
              <a16:creationId xmlns:a16="http://schemas.microsoft.com/office/drawing/2014/main" id="{583BC9C1-7272-421D-A216-742047E024F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64" name="Text Box 19">
          <a:extLst>
            <a:ext uri="{FF2B5EF4-FFF2-40B4-BE49-F238E27FC236}">
              <a16:creationId xmlns:a16="http://schemas.microsoft.com/office/drawing/2014/main" id="{AAF280F7-CC49-4A70-A661-9987EF20A80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5" name="Text Box 16">
          <a:extLst>
            <a:ext uri="{FF2B5EF4-FFF2-40B4-BE49-F238E27FC236}">
              <a16:creationId xmlns:a16="http://schemas.microsoft.com/office/drawing/2014/main" id="{D59FFB30-49DC-4501-94AB-352DFF7BCF6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6" name="Text Box 17">
          <a:extLst>
            <a:ext uri="{FF2B5EF4-FFF2-40B4-BE49-F238E27FC236}">
              <a16:creationId xmlns:a16="http://schemas.microsoft.com/office/drawing/2014/main" id="{D08BE0FC-D3EE-4230-AB96-37EFF1BE63B1}"/>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7" name="Text Box 18">
          <a:extLst>
            <a:ext uri="{FF2B5EF4-FFF2-40B4-BE49-F238E27FC236}">
              <a16:creationId xmlns:a16="http://schemas.microsoft.com/office/drawing/2014/main" id="{D859AE02-B66E-4823-ACC8-55E96B767347}"/>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68" name="Text Box 19">
          <a:extLst>
            <a:ext uri="{FF2B5EF4-FFF2-40B4-BE49-F238E27FC236}">
              <a16:creationId xmlns:a16="http://schemas.microsoft.com/office/drawing/2014/main" id="{2779FF76-DD9D-4D7F-903C-228C640E849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69" name="Text Box 16">
          <a:extLst>
            <a:ext uri="{FF2B5EF4-FFF2-40B4-BE49-F238E27FC236}">
              <a16:creationId xmlns:a16="http://schemas.microsoft.com/office/drawing/2014/main" id="{CBC47FD0-8AAE-4BA6-B55F-F875AA06B44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0" name="Text Box 17">
          <a:extLst>
            <a:ext uri="{FF2B5EF4-FFF2-40B4-BE49-F238E27FC236}">
              <a16:creationId xmlns:a16="http://schemas.microsoft.com/office/drawing/2014/main" id="{B4240A03-E897-47AD-AA7D-9166A1EB1EF3}"/>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1" name="Text Box 18">
          <a:extLst>
            <a:ext uri="{FF2B5EF4-FFF2-40B4-BE49-F238E27FC236}">
              <a16:creationId xmlns:a16="http://schemas.microsoft.com/office/drawing/2014/main" id="{2E915010-8786-4D8F-8893-0FEEB2A71F91}"/>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72" name="Text Box 19">
          <a:extLst>
            <a:ext uri="{FF2B5EF4-FFF2-40B4-BE49-F238E27FC236}">
              <a16:creationId xmlns:a16="http://schemas.microsoft.com/office/drawing/2014/main" id="{95BAB3E8-39E8-4D03-BDD7-E850EFE343EB}"/>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3" name="Text Box 16">
          <a:extLst>
            <a:ext uri="{FF2B5EF4-FFF2-40B4-BE49-F238E27FC236}">
              <a16:creationId xmlns:a16="http://schemas.microsoft.com/office/drawing/2014/main" id="{6F607CE7-5226-4E97-875F-3DC0A502ADC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4" name="Text Box 17">
          <a:extLst>
            <a:ext uri="{FF2B5EF4-FFF2-40B4-BE49-F238E27FC236}">
              <a16:creationId xmlns:a16="http://schemas.microsoft.com/office/drawing/2014/main" id="{7D58D521-3F70-49B7-ADA6-B18E34ADC316}"/>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5" name="Text Box 18">
          <a:extLst>
            <a:ext uri="{FF2B5EF4-FFF2-40B4-BE49-F238E27FC236}">
              <a16:creationId xmlns:a16="http://schemas.microsoft.com/office/drawing/2014/main" id="{6DDE8CB0-5891-4EEB-B757-F34D72F98DFE}"/>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376" name="Text Box 19">
          <a:extLst>
            <a:ext uri="{FF2B5EF4-FFF2-40B4-BE49-F238E27FC236}">
              <a16:creationId xmlns:a16="http://schemas.microsoft.com/office/drawing/2014/main" id="{E28255FE-F371-4867-879E-8DA466908871}"/>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377" name="Text Box 15">
          <a:extLst>
            <a:ext uri="{FF2B5EF4-FFF2-40B4-BE49-F238E27FC236}">
              <a16:creationId xmlns:a16="http://schemas.microsoft.com/office/drawing/2014/main" id="{912C4E58-9E76-4B97-864B-784EE1941BA1}"/>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8" name="Text Box 16">
          <a:extLst>
            <a:ext uri="{FF2B5EF4-FFF2-40B4-BE49-F238E27FC236}">
              <a16:creationId xmlns:a16="http://schemas.microsoft.com/office/drawing/2014/main" id="{C81066D0-E2EC-4939-A3AB-CB3EAC29E73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79" name="Text Box 17">
          <a:extLst>
            <a:ext uri="{FF2B5EF4-FFF2-40B4-BE49-F238E27FC236}">
              <a16:creationId xmlns:a16="http://schemas.microsoft.com/office/drawing/2014/main" id="{3BCA3793-DB03-4592-9769-190F59A3E6AE}"/>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0" name="Text Box 18">
          <a:extLst>
            <a:ext uri="{FF2B5EF4-FFF2-40B4-BE49-F238E27FC236}">
              <a16:creationId xmlns:a16="http://schemas.microsoft.com/office/drawing/2014/main" id="{47AEB72A-7050-41F0-8CAC-AB52CDE03BA4}"/>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81" name="Text Box 19">
          <a:extLst>
            <a:ext uri="{FF2B5EF4-FFF2-40B4-BE49-F238E27FC236}">
              <a16:creationId xmlns:a16="http://schemas.microsoft.com/office/drawing/2014/main" id="{11FFDBFA-8FDC-4551-B1C9-922D39F2536F}"/>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382" name="Text Box 15">
          <a:extLst>
            <a:ext uri="{FF2B5EF4-FFF2-40B4-BE49-F238E27FC236}">
              <a16:creationId xmlns:a16="http://schemas.microsoft.com/office/drawing/2014/main" id="{6D3C2D19-497C-4F0E-8DCF-06B941AE4884}"/>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3" name="Text Box 16">
          <a:extLst>
            <a:ext uri="{FF2B5EF4-FFF2-40B4-BE49-F238E27FC236}">
              <a16:creationId xmlns:a16="http://schemas.microsoft.com/office/drawing/2014/main" id="{5DA72008-E34B-44ED-9D14-74BF62A0061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4" name="Text Box 17">
          <a:extLst>
            <a:ext uri="{FF2B5EF4-FFF2-40B4-BE49-F238E27FC236}">
              <a16:creationId xmlns:a16="http://schemas.microsoft.com/office/drawing/2014/main" id="{D0322937-1467-48B1-8992-D332B0003D9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85" name="Text Box 18">
          <a:extLst>
            <a:ext uri="{FF2B5EF4-FFF2-40B4-BE49-F238E27FC236}">
              <a16:creationId xmlns:a16="http://schemas.microsoft.com/office/drawing/2014/main" id="{247CC93C-E3B1-4028-82A5-8D931F6FA26F}"/>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6" name="Text Box 16">
          <a:extLst>
            <a:ext uri="{FF2B5EF4-FFF2-40B4-BE49-F238E27FC236}">
              <a16:creationId xmlns:a16="http://schemas.microsoft.com/office/drawing/2014/main" id="{62941E99-B249-4BCD-A158-192E3AAD1ABA}"/>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7" name="Text Box 17">
          <a:extLst>
            <a:ext uri="{FF2B5EF4-FFF2-40B4-BE49-F238E27FC236}">
              <a16:creationId xmlns:a16="http://schemas.microsoft.com/office/drawing/2014/main" id="{19AFC083-4067-4A91-A077-1420AAA42AAD}"/>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8" name="Text Box 18">
          <a:extLst>
            <a:ext uri="{FF2B5EF4-FFF2-40B4-BE49-F238E27FC236}">
              <a16:creationId xmlns:a16="http://schemas.microsoft.com/office/drawing/2014/main" id="{18B35A5D-62AF-441E-A0A5-9015385E943F}"/>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89" name="Text Box 19">
          <a:extLst>
            <a:ext uri="{FF2B5EF4-FFF2-40B4-BE49-F238E27FC236}">
              <a16:creationId xmlns:a16="http://schemas.microsoft.com/office/drawing/2014/main" id="{399FD306-08F7-46FB-90D9-3D3C2A69EAE9}"/>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0" name="Text Box 16">
          <a:extLst>
            <a:ext uri="{FF2B5EF4-FFF2-40B4-BE49-F238E27FC236}">
              <a16:creationId xmlns:a16="http://schemas.microsoft.com/office/drawing/2014/main" id="{800DC033-F387-4680-A74E-29AB3DA4F60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1" name="Text Box 17">
          <a:extLst>
            <a:ext uri="{FF2B5EF4-FFF2-40B4-BE49-F238E27FC236}">
              <a16:creationId xmlns:a16="http://schemas.microsoft.com/office/drawing/2014/main" id="{C310EC06-1F6A-43B8-95B0-22EC23D01545}"/>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2" name="Text Box 18">
          <a:extLst>
            <a:ext uri="{FF2B5EF4-FFF2-40B4-BE49-F238E27FC236}">
              <a16:creationId xmlns:a16="http://schemas.microsoft.com/office/drawing/2014/main" id="{CDD25F79-EE40-462F-A362-4759F0046D84}"/>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393" name="Text Box 19">
          <a:extLst>
            <a:ext uri="{FF2B5EF4-FFF2-40B4-BE49-F238E27FC236}">
              <a16:creationId xmlns:a16="http://schemas.microsoft.com/office/drawing/2014/main" id="{2A795B3D-A5D4-4F1E-AA8C-DF2C12632B5E}"/>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4" name="Text Box 16">
          <a:extLst>
            <a:ext uri="{FF2B5EF4-FFF2-40B4-BE49-F238E27FC236}">
              <a16:creationId xmlns:a16="http://schemas.microsoft.com/office/drawing/2014/main" id="{C4DB2209-B23F-4FF1-B900-21BEB8C32E9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5" name="Text Box 17">
          <a:extLst>
            <a:ext uri="{FF2B5EF4-FFF2-40B4-BE49-F238E27FC236}">
              <a16:creationId xmlns:a16="http://schemas.microsoft.com/office/drawing/2014/main" id="{6CA590D9-9073-48CE-93B6-7CC8EB8377EB}"/>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6" name="Text Box 18">
          <a:extLst>
            <a:ext uri="{FF2B5EF4-FFF2-40B4-BE49-F238E27FC236}">
              <a16:creationId xmlns:a16="http://schemas.microsoft.com/office/drawing/2014/main" id="{2753AC8E-12B9-4A30-A3D9-0CE5C2F873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397" name="Text Box 19">
          <a:extLst>
            <a:ext uri="{FF2B5EF4-FFF2-40B4-BE49-F238E27FC236}">
              <a16:creationId xmlns:a16="http://schemas.microsoft.com/office/drawing/2014/main" id="{B41901EA-9202-4119-B214-395C4F506A9C}"/>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8" name="Text Box 16">
          <a:extLst>
            <a:ext uri="{FF2B5EF4-FFF2-40B4-BE49-F238E27FC236}">
              <a16:creationId xmlns:a16="http://schemas.microsoft.com/office/drawing/2014/main" id="{5107B880-6B2E-4E9C-BEC5-24BF74DF917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399" name="Text Box 17">
          <a:extLst>
            <a:ext uri="{FF2B5EF4-FFF2-40B4-BE49-F238E27FC236}">
              <a16:creationId xmlns:a16="http://schemas.microsoft.com/office/drawing/2014/main" id="{C686580F-F226-48D6-8980-F474D6882E1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0" name="Text Box 18">
          <a:extLst>
            <a:ext uri="{FF2B5EF4-FFF2-40B4-BE49-F238E27FC236}">
              <a16:creationId xmlns:a16="http://schemas.microsoft.com/office/drawing/2014/main" id="{D523AB8B-EBE4-4CB3-AA41-259C7FB1CDF6}"/>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01" name="Text Box 19">
          <a:extLst>
            <a:ext uri="{FF2B5EF4-FFF2-40B4-BE49-F238E27FC236}">
              <a16:creationId xmlns:a16="http://schemas.microsoft.com/office/drawing/2014/main" id="{1378A20D-6CA4-43BB-887B-3C5DC53D3392}"/>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2" name="Text Box 16">
          <a:extLst>
            <a:ext uri="{FF2B5EF4-FFF2-40B4-BE49-F238E27FC236}">
              <a16:creationId xmlns:a16="http://schemas.microsoft.com/office/drawing/2014/main" id="{F0377ADE-07FD-4742-8512-F3E952442998}"/>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3" name="Text Box 17">
          <a:extLst>
            <a:ext uri="{FF2B5EF4-FFF2-40B4-BE49-F238E27FC236}">
              <a16:creationId xmlns:a16="http://schemas.microsoft.com/office/drawing/2014/main" id="{00FF1A14-B591-494A-B083-9D3F74022783}"/>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4" name="Text Box 18">
          <a:extLst>
            <a:ext uri="{FF2B5EF4-FFF2-40B4-BE49-F238E27FC236}">
              <a16:creationId xmlns:a16="http://schemas.microsoft.com/office/drawing/2014/main" id="{01F4A98D-315A-433B-986D-91D7F4EA2A5A}"/>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127</xdr:row>
      <xdr:rowOff>0</xdr:rowOff>
    </xdr:from>
    <xdr:ext cx="95250" cy="171450"/>
    <xdr:sp macro="" textlink="">
      <xdr:nvSpPr>
        <xdr:cNvPr id="1405" name="Text Box 19">
          <a:extLst>
            <a:ext uri="{FF2B5EF4-FFF2-40B4-BE49-F238E27FC236}">
              <a16:creationId xmlns:a16="http://schemas.microsoft.com/office/drawing/2014/main" id="{8FC9546C-5CEA-49AB-BC90-BA3FBDD90402}"/>
            </a:ext>
          </a:extLst>
        </xdr:cNvPr>
        <xdr:cNvSpPr txBox="1">
          <a:spLocks noChangeArrowheads="1"/>
        </xdr:cNvSpPr>
      </xdr:nvSpPr>
      <xdr:spPr bwMode="auto">
        <a:xfrm>
          <a:off x="309181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444014"/>
    <xdr:sp macro="" textlink="">
      <xdr:nvSpPr>
        <xdr:cNvPr id="1406" name="Text Box 15">
          <a:extLst>
            <a:ext uri="{FF2B5EF4-FFF2-40B4-BE49-F238E27FC236}">
              <a16:creationId xmlns:a16="http://schemas.microsoft.com/office/drawing/2014/main" id="{F3E2786E-4649-4222-8B56-08B52AEFB94B}"/>
            </a:ext>
          </a:extLst>
        </xdr:cNvPr>
        <xdr:cNvSpPr txBox="1">
          <a:spLocks noChangeArrowheads="1"/>
        </xdr:cNvSpPr>
      </xdr:nvSpPr>
      <xdr:spPr bwMode="auto">
        <a:xfrm>
          <a:off x="4743450" y="52539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7" name="Text Box 16">
          <a:extLst>
            <a:ext uri="{FF2B5EF4-FFF2-40B4-BE49-F238E27FC236}">
              <a16:creationId xmlns:a16="http://schemas.microsoft.com/office/drawing/2014/main" id="{DC2E2E06-2532-4E77-B23A-8F1B5DB152E2}"/>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8" name="Text Box 17">
          <a:extLst>
            <a:ext uri="{FF2B5EF4-FFF2-40B4-BE49-F238E27FC236}">
              <a16:creationId xmlns:a16="http://schemas.microsoft.com/office/drawing/2014/main" id="{E3ADBDC6-DFE4-4ABE-9E6D-6354CEECB529}"/>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09" name="Text Box 18">
          <a:extLst>
            <a:ext uri="{FF2B5EF4-FFF2-40B4-BE49-F238E27FC236}">
              <a16:creationId xmlns:a16="http://schemas.microsoft.com/office/drawing/2014/main" id="{C7533A55-0A0B-47ED-9338-B528FC9E225D}"/>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0</xdr:rowOff>
    </xdr:from>
    <xdr:ext cx="95250" cy="171450"/>
    <xdr:sp macro="" textlink="">
      <xdr:nvSpPr>
        <xdr:cNvPr id="1410" name="Text Box 19">
          <a:extLst>
            <a:ext uri="{FF2B5EF4-FFF2-40B4-BE49-F238E27FC236}">
              <a16:creationId xmlns:a16="http://schemas.microsoft.com/office/drawing/2014/main" id="{59D71A79-A8B3-4A56-9A63-898DCFDCB3D6}"/>
            </a:ext>
          </a:extLst>
        </xdr:cNvPr>
        <xdr:cNvSpPr txBox="1">
          <a:spLocks noChangeArrowheads="1"/>
        </xdr:cNvSpPr>
      </xdr:nvSpPr>
      <xdr:spPr bwMode="auto">
        <a:xfrm>
          <a:off x="47434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442269"/>
    <xdr:sp macro="" textlink="">
      <xdr:nvSpPr>
        <xdr:cNvPr id="1411" name="Text Box 15">
          <a:extLst>
            <a:ext uri="{FF2B5EF4-FFF2-40B4-BE49-F238E27FC236}">
              <a16:creationId xmlns:a16="http://schemas.microsoft.com/office/drawing/2014/main" id="{9052ABA5-C901-414A-B48C-BA076CD3691A}"/>
            </a:ext>
          </a:extLst>
        </xdr:cNvPr>
        <xdr:cNvSpPr txBox="1">
          <a:spLocks noChangeArrowheads="1"/>
        </xdr:cNvSpPr>
      </xdr:nvSpPr>
      <xdr:spPr bwMode="auto">
        <a:xfrm>
          <a:off x="14363700" y="52539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2" name="Text Box 16">
          <a:extLst>
            <a:ext uri="{FF2B5EF4-FFF2-40B4-BE49-F238E27FC236}">
              <a16:creationId xmlns:a16="http://schemas.microsoft.com/office/drawing/2014/main" id="{BA18F363-0AA2-44ED-8B83-B898E3C7C4DD}"/>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3" name="Text Box 17">
          <a:extLst>
            <a:ext uri="{FF2B5EF4-FFF2-40B4-BE49-F238E27FC236}">
              <a16:creationId xmlns:a16="http://schemas.microsoft.com/office/drawing/2014/main" id="{BB1FCBDD-2D89-4094-A16E-09239A40D7A8}"/>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127</xdr:row>
      <xdr:rowOff>0</xdr:rowOff>
    </xdr:from>
    <xdr:ext cx="95250" cy="171450"/>
    <xdr:sp macro="" textlink="">
      <xdr:nvSpPr>
        <xdr:cNvPr id="1414" name="Text Box 18">
          <a:extLst>
            <a:ext uri="{FF2B5EF4-FFF2-40B4-BE49-F238E27FC236}">
              <a16:creationId xmlns:a16="http://schemas.microsoft.com/office/drawing/2014/main" id="{0AF337EA-8021-4269-876D-DCCFC4131247}"/>
            </a:ext>
          </a:extLst>
        </xdr:cNvPr>
        <xdr:cNvSpPr txBox="1">
          <a:spLocks noChangeArrowheads="1"/>
        </xdr:cNvSpPr>
      </xdr:nvSpPr>
      <xdr:spPr bwMode="auto">
        <a:xfrm>
          <a:off x="1436370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5" name="Text Box 16">
          <a:extLst>
            <a:ext uri="{FF2B5EF4-FFF2-40B4-BE49-F238E27FC236}">
              <a16:creationId xmlns:a16="http://schemas.microsoft.com/office/drawing/2014/main" id="{2AC11A5F-3D0D-4772-8B60-692EC4E2ED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6" name="Text Box 17">
          <a:extLst>
            <a:ext uri="{FF2B5EF4-FFF2-40B4-BE49-F238E27FC236}">
              <a16:creationId xmlns:a16="http://schemas.microsoft.com/office/drawing/2014/main" id="{26CE8998-1DB4-4926-8D58-68020FBC21E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7" name="Text Box 18">
          <a:extLst>
            <a:ext uri="{FF2B5EF4-FFF2-40B4-BE49-F238E27FC236}">
              <a16:creationId xmlns:a16="http://schemas.microsoft.com/office/drawing/2014/main" id="{C3DA0D46-B233-4803-A21B-36B5CBF40EF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8" name="Text Box 19">
          <a:extLst>
            <a:ext uri="{FF2B5EF4-FFF2-40B4-BE49-F238E27FC236}">
              <a16:creationId xmlns:a16="http://schemas.microsoft.com/office/drawing/2014/main" id="{3FAA241C-233B-48D7-89BD-F93E309D4801}"/>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19" name="Text Box 16">
          <a:extLst>
            <a:ext uri="{FF2B5EF4-FFF2-40B4-BE49-F238E27FC236}">
              <a16:creationId xmlns:a16="http://schemas.microsoft.com/office/drawing/2014/main" id="{EDCFF9E4-9AEC-4110-9567-DC239C91AA02}"/>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0" name="Text Box 17">
          <a:extLst>
            <a:ext uri="{FF2B5EF4-FFF2-40B4-BE49-F238E27FC236}">
              <a16:creationId xmlns:a16="http://schemas.microsoft.com/office/drawing/2014/main" id="{077F226A-11B1-4E43-B95C-06C888E82210}"/>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1" name="Text Box 18">
          <a:extLst>
            <a:ext uri="{FF2B5EF4-FFF2-40B4-BE49-F238E27FC236}">
              <a16:creationId xmlns:a16="http://schemas.microsoft.com/office/drawing/2014/main" id="{C318349C-0606-471C-80DA-9E9A5E91E798}"/>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127</xdr:row>
      <xdr:rowOff>0</xdr:rowOff>
    </xdr:from>
    <xdr:ext cx="95250" cy="171450"/>
    <xdr:sp macro="" textlink="">
      <xdr:nvSpPr>
        <xdr:cNvPr id="1422" name="Text Box 19">
          <a:extLst>
            <a:ext uri="{FF2B5EF4-FFF2-40B4-BE49-F238E27FC236}">
              <a16:creationId xmlns:a16="http://schemas.microsoft.com/office/drawing/2014/main" id="{10F3D915-F20A-4454-BE56-CACC79E9F1B6}"/>
            </a:ext>
          </a:extLst>
        </xdr:cNvPr>
        <xdr:cNvSpPr txBox="1">
          <a:spLocks noChangeArrowheads="1"/>
        </xdr:cNvSpPr>
      </xdr:nvSpPr>
      <xdr:spPr bwMode="auto">
        <a:xfrm>
          <a:off x="19183350" y="52539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3" name="Text Box 16">
          <a:extLst>
            <a:ext uri="{FF2B5EF4-FFF2-40B4-BE49-F238E27FC236}">
              <a16:creationId xmlns:a16="http://schemas.microsoft.com/office/drawing/2014/main" id="{D3D81895-B8D6-4ACB-8396-E791462128DB}"/>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4" name="Text Box 17">
          <a:extLst>
            <a:ext uri="{FF2B5EF4-FFF2-40B4-BE49-F238E27FC236}">
              <a16:creationId xmlns:a16="http://schemas.microsoft.com/office/drawing/2014/main" id="{80279F49-6140-4084-8028-C3F4AADF8C50}"/>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5" name="Text Box 18">
          <a:extLst>
            <a:ext uri="{FF2B5EF4-FFF2-40B4-BE49-F238E27FC236}">
              <a16:creationId xmlns:a16="http://schemas.microsoft.com/office/drawing/2014/main" id="{61A17B08-3764-4984-93F8-40B910515109}"/>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26" name="Text Box 19">
          <a:extLst>
            <a:ext uri="{FF2B5EF4-FFF2-40B4-BE49-F238E27FC236}">
              <a16:creationId xmlns:a16="http://schemas.microsoft.com/office/drawing/2014/main" id="{837AC72A-EAE6-4023-BE84-957099033FF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7" name="Text Box 16">
          <a:extLst>
            <a:ext uri="{FF2B5EF4-FFF2-40B4-BE49-F238E27FC236}">
              <a16:creationId xmlns:a16="http://schemas.microsoft.com/office/drawing/2014/main" id="{134ABA10-A2A4-4E24-BEA8-ECAC638146A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8" name="Text Box 17">
          <a:extLst>
            <a:ext uri="{FF2B5EF4-FFF2-40B4-BE49-F238E27FC236}">
              <a16:creationId xmlns:a16="http://schemas.microsoft.com/office/drawing/2014/main" id="{3818A3A0-A75F-4E51-B19C-7B1CB7F960F5}"/>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29" name="Text Box 18">
          <a:extLst>
            <a:ext uri="{FF2B5EF4-FFF2-40B4-BE49-F238E27FC236}">
              <a16:creationId xmlns:a16="http://schemas.microsoft.com/office/drawing/2014/main" id="{37920CBC-0454-4527-9125-C07FAE95E397}"/>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30" name="Text Box 19">
          <a:extLst>
            <a:ext uri="{FF2B5EF4-FFF2-40B4-BE49-F238E27FC236}">
              <a16:creationId xmlns:a16="http://schemas.microsoft.com/office/drawing/2014/main" id="{EFCE3820-B599-4569-878A-20ED9135DCB3}"/>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1" name="Text Box 16">
          <a:extLst>
            <a:ext uri="{FF2B5EF4-FFF2-40B4-BE49-F238E27FC236}">
              <a16:creationId xmlns:a16="http://schemas.microsoft.com/office/drawing/2014/main" id="{BEB37BB0-61AB-4EBF-8078-680E92B700BE}"/>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2" name="Text Box 17">
          <a:extLst>
            <a:ext uri="{FF2B5EF4-FFF2-40B4-BE49-F238E27FC236}">
              <a16:creationId xmlns:a16="http://schemas.microsoft.com/office/drawing/2014/main" id="{53B5C51F-FF35-4AF4-A6CE-0B6AC7F0231A}"/>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3" name="Text Box 18">
          <a:extLst>
            <a:ext uri="{FF2B5EF4-FFF2-40B4-BE49-F238E27FC236}">
              <a16:creationId xmlns:a16="http://schemas.microsoft.com/office/drawing/2014/main" id="{4894138B-0DBF-4CDB-B631-548AD324FB4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xdr:row>
      <xdr:rowOff>0</xdr:rowOff>
    </xdr:from>
    <xdr:ext cx="95250" cy="171450"/>
    <xdr:sp macro="" textlink="">
      <xdr:nvSpPr>
        <xdr:cNvPr id="1434" name="Text Box 19">
          <a:extLst>
            <a:ext uri="{FF2B5EF4-FFF2-40B4-BE49-F238E27FC236}">
              <a16:creationId xmlns:a16="http://schemas.microsoft.com/office/drawing/2014/main" id="{58F66584-698A-43EE-B860-E4EE602B3521}"/>
            </a:ext>
          </a:extLst>
        </xdr:cNvPr>
        <xdr:cNvSpPr txBox="1">
          <a:spLocks noChangeArrowheads="1"/>
        </xdr:cNvSpPr>
      </xdr:nvSpPr>
      <xdr:spPr bwMode="auto">
        <a:xfrm>
          <a:off x="309181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1435" name="Text Box 15">
          <a:extLst>
            <a:ext uri="{FF2B5EF4-FFF2-40B4-BE49-F238E27FC236}">
              <a16:creationId xmlns:a16="http://schemas.microsoft.com/office/drawing/2014/main" id="{64CA0D02-0AE8-40E1-991C-05597713E13A}"/>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6" name="Text Box 16">
          <a:extLst>
            <a:ext uri="{FF2B5EF4-FFF2-40B4-BE49-F238E27FC236}">
              <a16:creationId xmlns:a16="http://schemas.microsoft.com/office/drawing/2014/main" id="{317E69AC-FC7F-4B26-8DB1-78420F8A4FB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7" name="Text Box 17">
          <a:extLst>
            <a:ext uri="{FF2B5EF4-FFF2-40B4-BE49-F238E27FC236}">
              <a16:creationId xmlns:a16="http://schemas.microsoft.com/office/drawing/2014/main" id="{0D4E8BCC-C97F-4650-B3A1-FB33E621FCD4}"/>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8" name="Text Box 18">
          <a:extLst>
            <a:ext uri="{FF2B5EF4-FFF2-40B4-BE49-F238E27FC236}">
              <a16:creationId xmlns:a16="http://schemas.microsoft.com/office/drawing/2014/main" id="{488A3751-34B7-4619-9096-60B06FF33D73}"/>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1439" name="Text Box 19">
          <a:extLst>
            <a:ext uri="{FF2B5EF4-FFF2-40B4-BE49-F238E27FC236}">
              <a16:creationId xmlns:a16="http://schemas.microsoft.com/office/drawing/2014/main" id="{564457EC-BAF8-4FFA-86FF-EFCD6DD55BE8}"/>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14</xdr:row>
      <xdr:rowOff>504825</xdr:rowOff>
    </xdr:from>
    <xdr:ext cx="95250" cy="442269"/>
    <xdr:sp macro="" textlink="">
      <xdr:nvSpPr>
        <xdr:cNvPr id="1440" name="Text Box 15">
          <a:extLst>
            <a:ext uri="{FF2B5EF4-FFF2-40B4-BE49-F238E27FC236}">
              <a16:creationId xmlns:a16="http://schemas.microsoft.com/office/drawing/2014/main" id="{29ACCA61-88AF-4FD0-B98C-57FCBE3AF4C0}"/>
            </a:ext>
          </a:extLst>
        </xdr:cNvPr>
        <xdr:cNvSpPr txBox="1">
          <a:spLocks noChangeArrowheads="1"/>
        </xdr:cNvSpPr>
      </xdr:nvSpPr>
      <xdr:spPr bwMode="auto">
        <a:xfrm>
          <a:off x="14363700" y="10934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1" name="Text Box 16">
          <a:extLst>
            <a:ext uri="{FF2B5EF4-FFF2-40B4-BE49-F238E27FC236}">
              <a16:creationId xmlns:a16="http://schemas.microsoft.com/office/drawing/2014/main" id="{D8CEC691-E244-4F57-94C2-5E4639529C64}"/>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2" name="Text Box 17">
          <a:extLst>
            <a:ext uri="{FF2B5EF4-FFF2-40B4-BE49-F238E27FC236}">
              <a16:creationId xmlns:a16="http://schemas.microsoft.com/office/drawing/2014/main" id="{8B80306F-F056-4B27-91BF-AAF19F6EEC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1443" name="Text Box 18">
          <a:extLst>
            <a:ext uri="{FF2B5EF4-FFF2-40B4-BE49-F238E27FC236}">
              <a16:creationId xmlns:a16="http://schemas.microsoft.com/office/drawing/2014/main" id="{D94EF094-8C2E-4625-B84A-9C22FC471CAF}"/>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4" name="Text Box 16">
          <a:extLst>
            <a:ext uri="{FF2B5EF4-FFF2-40B4-BE49-F238E27FC236}">
              <a16:creationId xmlns:a16="http://schemas.microsoft.com/office/drawing/2014/main" id="{C6EAD16C-5D5C-46F7-A3AB-7DB5C464B6E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5" name="Text Box 17">
          <a:extLst>
            <a:ext uri="{FF2B5EF4-FFF2-40B4-BE49-F238E27FC236}">
              <a16:creationId xmlns:a16="http://schemas.microsoft.com/office/drawing/2014/main" id="{0334275F-9AB6-4011-B0D9-1E76C9958F46}"/>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6" name="Text Box 18">
          <a:extLst>
            <a:ext uri="{FF2B5EF4-FFF2-40B4-BE49-F238E27FC236}">
              <a16:creationId xmlns:a16="http://schemas.microsoft.com/office/drawing/2014/main" id="{389AC076-EF87-4CEF-BF92-AA12FD78D8C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7" name="Text Box 19">
          <a:extLst>
            <a:ext uri="{FF2B5EF4-FFF2-40B4-BE49-F238E27FC236}">
              <a16:creationId xmlns:a16="http://schemas.microsoft.com/office/drawing/2014/main" id="{AAA688E1-C4D4-484F-ACDC-AF05A598811A}"/>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8" name="Text Box 16">
          <a:extLst>
            <a:ext uri="{FF2B5EF4-FFF2-40B4-BE49-F238E27FC236}">
              <a16:creationId xmlns:a16="http://schemas.microsoft.com/office/drawing/2014/main" id="{F847ABC4-439A-4EFE-9489-A64FE45D3815}"/>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49" name="Text Box 17">
          <a:extLst>
            <a:ext uri="{FF2B5EF4-FFF2-40B4-BE49-F238E27FC236}">
              <a16:creationId xmlns:a16="http://schemas.microsoft.com/office/drawing/2014/main" id="{308E776E-C8FD-4D45-BBF4-4C568E866289}"/>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1450" name="Text Box 18">
          <a:extLst>
            <a:ext uri="{FF2B5EF4-FFF2-40B4-BE49-F238E27FC236}">
              <a16:creationId xmlns:a16="http://schemas.microsoft.com/office/drawing/2014/main" id="{518DFC0A-FD8A-46E2-847A-A791A0FFEEF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8496"/>
    <xdr:sp macro="" textlink="">
      <xdr:nvSpPr>
        <xdr:cNvPr id="1451" name="Text Box 15">
          <a:extLst>
            <a:ext uri="{FF2B5EF4-FFF2-40B4-BE49-F238E27FC236}">
              <a16:creationId xmlns:a16="http://schemas.microsoft.com/office/drawing/2014/main" id="{FE901534-9758-4B53-9D4E-998B75889B94}"/>
            </a:ext>
          </a:extLst>
        </xdr:cNvPr>
        <xdr:cNvSpPr txBox="1">
          <a:spLocks noChangeArrowheads="1"/>
        </xdr:cNvSpPr>
      </xdr:nvSpPr>
      <xdr:spPr bwMode="auto">
        <a:xfrm>
          <a:off x="4743450" y="12420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1452" name="Text Box 15">
          <a:extLst>
            <a:ext uri="{FF2B5EF4-FFF2-40B4-BE49-F238E27FC236}">
              <a16:creationId xmlns:a16="http://schemas.microsoft.com/office/drawing/2014/main" id="{0EDFFA06-3421-49F9-9B11-B9008D84C5E6}"/>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1453" name="Text Box 15">
          <a:extLst>
            <a:ext uri="{FF2B5EF4-FFF2-40B4-BE49-F238E27FC236}">
              <a16:creationId xmlns:a16="http://schemas.microsoft.com/office/drawing/2014/main" id="{02144A9C-AE57-4CE9-88A0-C2ED5C0E6795}"/>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1454" name="Text Box 15">
          <a:extLst>
            <a:ext uri="{FF2B5EF4-FFF2-40B4-BE49-F238E27FC236}">
              <a16:creationId xmlns:a16="http://schemas.microsoft.com/office/drawing/2014/main" id="{8CFCF36D-0275-4073-8389-3F090B033F10}"/>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170392</xdr:rowOff>
    </xdr:from>
    <xdr:ext cx="95250" cy="213632"/>
    <xdr:sp macro="" textlink="">
      <xdr:nvSpPr>
        <xdr:cNvPr id="1455" name="Text Box 15">
          <a:extLst>
            <a:ext uri="{FF2B5EF4-FFF2-40B4-BE49-F238E27FC236}">
              <a16:creationId xmlns:a16="http://schemas.microsoft.com/office/drawing/2014/main" id="{C9894484-495B-475F-99C0-55E26692EA5E}"/>
            </a:ext>
          </a:extLst>
        </xdr:cNvPr>
        <xdr:cNvSpPr txBox="1">
          <a:spLocks noChangeArrowheads="1"/>
        </xdr:cNvSpPr>
      </xdr:nvSpPr>
      <xdr:spPr bwMode="auto">
        <a:xfrm>
          <a:off x="14392275" y="122195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6" name="Text Box 16">
          <a:extLst>
            <a:ext uri="{FF2B5EF4-FFF2-40B4-BE49-F238E27FC236}">
              <a16:creationId xmlns:a16="http://schemas.microsoft.com/office/drawing/2014/main" id="{DF2EC8F8-4435-4ADA-BCD9-1CBC05333EB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7" name="Text Box 17">
          <a:extLst>
            <a:ext uri="{FF2B5EF4-FFF2-40B4-BE49-F238E27FC236}">
              <a16:creationId xmlns:a16="http://schemas.microsoft.com/office/drawing/2014/main" id="{21CFB0A5-F5B7-4C02-8AAE-F04745CAF18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8" name="Text Box 18">
          <a:extLst>
            <a:ext uri="{FF2B5EF4-FFF2-40B4-BE49-F238E27FC236}">
              <a16:creationId xmlns:a16="http://schemas.microsoft.com/office/drawing/2014/main" id="{5A4AD3DC-13DB-4571-AB42-7B0EED6ED92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59" name="Text Box 19">
          <a:extLst>
            <a:ext uri="{FF2B5EF4-FFF2-40B4-BE49-F238E27FC236}">
              <a16:creationId xmlns:a16="http://schemas.microsoft.com/office/drawing/2014/main" id="{EE092C73-1C25-446C-9F82-BD1BE9FADEB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0" name="Text Box 16">
          <a:extLst>
            <a:ext uri="{FF2B5EF4-FFF2-40B4-BE49-F238E27FC236}">
              <a16:creationId xmlns:a16="http://schemas.microsoft.com/office/drawing/2014/main" id="{A153FAB5-C2E7-4B2C-B9F8-58797D7DF13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1" name="Text Box 17">
          <a:extLst>
            <a:ext uri="{FF2B5EF4-FFF2-40B4-BE49-F238E27FC236}">
              <a16:creationId xmlns:a16="http://schemas.microsoft.com/office/drawing/2014/main" id="{041D5621-C65D-4233-9B3D-6B9B71FC936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2" name="Text Box 18">
          <a:extLst>
            <a:ext uri="{FF2B5EF4-FFF2-40B4-BE49-F238E27FC236}">
              <a16:creationId xmlns:a16="http://schemas.microsoft.com/office/drawing/2014/main" id="{43CD8710-F378-40DD-8E04-F1164D63CE9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63" name="Text Box 19">
          <a:extLst>
            <a:ext uri="{FF2B5EF4-FFF2-40B4-BE49-F238E27FC236}">
              <a16:creationId xmlns:a16="http://schemas.microsoft.com/office/drawing/2014/main" id="{51FDBF89-E33E-49AF-8BCD-FD55E999BB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4" name="Text Box 16">
          <a:extLst>
            <a:ext uri="{FF2B5EF4-FFF2-40B4-BE49-F238E27FC236}">
              <a16:creationId xmlns:a16="http://schemas.microsoft.com/office/drawing/2014/main" id="{0C0AA9F7-81C6-4843-908A-1258EE96AEC1}"/>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5" name="Text Box 17">
          <a:extLst>
            <a:ext uri="{FF2B5EF4-FFF2-40B4-BE49-F238E27FC236}">
              <a16:creationId xmlns:a16="http://schemas.microsoft.com/office/drawing/2014/main" id="{D71B659A-8725-4A3C-B6A2-DC93E2EEFF7E}"/>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6" name="Text Box 18">
          <a:extLst>
            <a:ext uri="{FF2B5EF4-FFF2-40B4-BE49-F238E27FC236}">
              <a16:creationId xmlns:a16="http://schemas.microsoft.com/office/drawing/2014/main" id="{564B9FEA-16FA-47E5-B1EC-9F316447F50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1467" name="Text Box 19">
          <a:extLst>
            <a:ext uri="{FF2B5EF4-FFF2-40B4-BE49-F238E27FC236}">
              <a16:creationId xmlns:a16="http://schemas.microsoft.com/office/drawing/2014/main" id="{9E4936B4-E0B1-44ED-BB3E-CD8C7452A43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1468" name="Text Box 15">
          <a:extLst>
            <a:ext uri="{FF2B5EF4-FFF2-40B4-BE49-F238E27FC236}">
              <a16:creationId xmlns:a16="http://schemas.microsoft.com/office/drawing/2014/main" id="{A64E3620-1FA7-4664-AAAB-3229C0E5E966}"/>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69" name="Text Box 16">
          <a:extLst>
            <a:ext uri="{FF2B5EF4-FFF2-40B4-BE49-F238E27FC236}">
              <a16:creationId xmlns:a16="http://schemas.microsoft.com/office/drawing/2014/main" id="{6E47B5D8-8274-4734-A214-AA42F788B949}"/>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0" name="Text Box 17">
          <a:extLst>
            <a:ext uri="{FF2B5EF4-FFF2-40B4-BE49-F238E27FC236}">
              <a16:creationId xmlns:a16="http://schemas.microsoft.com/office/drawing/2014/main" id="{5ED8BE7D-D6BC-4A17-9C3F-65976FB6AA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1" name="Text Box 18">
          <a:extLst>
            <a:ext uri="{FF2B5EF4-FFF2-40B4-BE49-F238E27FC236}">
              <a16:creationId xmlns:a16="http://schemas.microsoft.com/office/drawing/2014/main" id="{03C6C161-57F2-4CE9-8BD5-6FC6F8F04562}"/>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1472" name="Text Box 19">
          <a:extLst>
            <a:ext uri="{FF2B5EF4-FFF2-40B4-BE49-F238E27FC236}">
              <a16:creationId xmlns:a16="http://schemas.microsoft.com/office/drawing/2014/main" id="{8C61411B-8F5D-4B82-8993-C5A9C43DEAE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3" name="Text Box 16">
          <a:extLst>
            <a:ext uri="{FF2B5EF4-FFF2-40B4-BE49-F238E27FC236}">
              <a16:creationId xmlns:a16="http://schemas.microsoft.com/office/drawing/2014/main" id="{046ABB4D-B001-4F5F-AFA8-7370714448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4" name="Text Box 17">
          <a:extLst>
            <a:ext uri="{FF2B5EF4-FFF2-40B4-BE49-F238E27FC236}">
              <a16:creationId xmlns:a16="http://schemas.microsoft.com/office/drawing/2014/main" id="{BF8708D4-E827-43F4-9561-FFF429F8A08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1475" name="Text Box 18">
          <a:extLst>
            <a:ext uri="{FF2B5EF4-FFF2-40B4-BE49-F238E27FC236}">
              <a16:creationId xmlns:a16="http://schemas.microsoft.com/office/drawing/2014/main" id="{2F1D5527-4523-4653-AD21-F9C43B594FD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6" name="Text Box 16">
          <a:extLst>
            <a:ext uri="{FF2B5EF4-FFF2-40B4-BE49-F238E27FC236}">
              <a16:creationId xmlns:a16="http://schemas.microsoft.com/office/drawing/2014/main" id="{B624B765-B0B8-4091-BE53-00EEA2FA64C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7" name="Text Box 17">
          <a:extLst>
            <a:ext uri="{FF2B5EF4-FFF2-40B4-BE49-F238E27FC236}">
              <a16:creationId xmlns:a16="http://schemas.microsoft.com/office/drawing/2014/main" id="{49337378-213C-4AD0-87AA-714AABD7111F}"/>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8" name="Text Box 18">
          <a:extLst>
            <a:ext uri="{FF2B5EF4-FFF2-40B4-BE49-F238E27FC236}">
              <a16:creationId xmlns:a16="http://schemas.microsoft.com/office/drawing/2014/main" id="{285FF7E3-CAAF-4FD0-8F18-E4C6C036F995}"/>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79" name="Text Box 19">
          <a:extLst>
            <a:ext uri="{FF2B5EF4-FFF2-40B4-BE49-F238E27FC236}">
              <a16:creationId xmlns:a16="http://schemas.microsoft.com/office/drawing/2014/main" id="{143F1435-7C3D-4353-91CB-DC232A89722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0" name="Text Box 16">
          <a:extLst>
            <a:ext uri="{FF2B5EF4-FFF2-40B4-BE49-F238E27FC236}">
              <a16:creationId xmlns:a16="http://schemas.microsoft.com/office/drawing/2014/main" id="{2529E35A-AEED-4242-BA6A-C163A1181A4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1" name="Text Box 17">
          <a:extLst>
            <a:ext uri="{FF2B5EF4-FFF2-40B4-BE49-F238E27FC236}">
              <a16:creationId xmlns:a16="http://schemas.microsoft.com/office/drawing/2014/main" id="{DAC39B41-35A0-4322-A077-91B70B090C02}"/>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2" name="Text Box 18">
          <a:extLst>
            <a:ext uri="{FF2B5EF4-FFF2-40B4-BE49-F238E27FC236}">
              <a16:creationId xmlns:a16="http://schemas.microsoft.com/office/drawing/2014/main" id="{080725E0-6B9A-4F74-9BE3-F21635D6B7E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1483" name="Text Box 19">
          <a:extLst>
            <a:ext uri="{FF2B5EF4-FFF2-40B4-BE49-F238E27FC236}">
              <a16:creationId xmlns:a16="http://schemas.microsoft.com/office/drawing/2014/main" id="{750580A0-EB11-4417-827E-FA0146ACB9B1}"/>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4" name="Text Box 16">
          <a:extLst>
            <a:ext uri="{FF2B5EF4-FFF2-40B4-BE49-F238E27FC236}">
              <a16:creationId xmlns:a16="http://schemas.microsoft.com/office/drawing/2014/main" id="{22B3F510-055A-4C80-892F-87D584D7A0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5" name="Text Box 17">
          <a:extLst>
            <a:ext uri="{FF2B5EF4-FFF2-40B4-BE49-F238E27FC236}">
              <a16:creationId xmlns:a16="http://schemas.microsoft.com/office/drawing/2014/main" id="{657D98D5-88D5-4147-8D39-830DB84D9544}"/>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6" name="Text Box 18">
          <a:extLst>
            <a:ext uri="{FF2B5EF4-FFF2-40B4-BE49-F238E27FC236}">
              <a16:creationId xmlns:a16="http://schemas.microsoft.com/office/drawing/2014/main" id="{3B7D3056-79D4-4B59-93D3-6DBEEBD8AD2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87" name="Text Box 19">
          <a:extLst>
            <a:ext uri="{FF2B5EF4-FFF2-40B4-BE49-F238E27FC236}">
              <a16:creationId xmlns:a16="http://schemas.microsoft.com/office/drawing/2014/main" id="{4A8651E3-B2FC-4D5E-ACC2-46DE5E8B95A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1488" name="Text Box 15">
          <a:extLst>
            <a:ext uri="{FF2B5EF4-FFF2-40B4-BE49-F238E27FC236}">
              <a16:creationId xmlns:a16="http://schemas.microsoft.com/office/drawing/2014/main" id="{7598B39E-3F6B-495B-B462-A8C16F2DDCFE}"/>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89" name="Text Box 16">
          <a:extLst>
            <a:ext uri="{FF2B5EF4-FFF2-40B4-BE49-F238E27FC236}">
              <a16:creationId xmlns:a16="http://schemas.microsoft.com/office/drawing/2014/main" id="{B2086415-0E2E-4F67-BDCC-92B31135357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0" name="Text Box 17">
          <a:extLst>
            <a:ext uri="{FF2B5EF4-FFF2-40B4-BE49-F238E27FC236}">
              <a16:creationId xmlns:a16="http://schemas.microsoft.com/office/drawing/2014/main" id="{0FC28860-1835-433D-B37C-CA1C5A7AD07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1" name="Text Box 18">
          <a:extLst>
            <a:ext uri="{FF2B5EF4-FFF2-40B4-BE49-F238E27FC236}">
              <a16:creationId xmlns:a16="http://schemas.microsoft.com/office/drawing/2014/main" id="{7DD1B799-EB01-45F5-8ABB-8BFE20BCE640}"/>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492" name="Text Box 19">
          <a:extLst>
            <a:ext uri="{FF2B5EF4-FFF2-40B4-BE49-F238E27FC236}">
              <a16:creationId xmlns:a16="http://schemas.microsoft.com/office/drawing/2014/main" id="{4346FB9F-2D51-48DF-B407-EDA5CDEC1AD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1493" name="Text Box 15">
          <a:extLst>
            <a:ext uri="{FF2B5EF4-FFF2-40B4-BE49-F238E27FC236}">
              <a16:creationId xmlns:a16="http://schemas.microsoft.com/office/drawing/2014/main" id="{EE3DA376-88BB-4549-94B4-631BD864E3CD}"/>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4" name="Text Box 16">
          <a:extLst>
            <a:ext uri="{FF2B5EF4-FFF2-40B4-BE49-F238E27FC236}">
              <a16:creationId xmlns:a16="http://schemas.microsoft.com/office/drawing/2014/main" id="{80248745-5DC5-4B4B-B421-CC8564E6190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5" name="Text Box 17">
          <a:extLst>
            <a:ext uri="{FF2B5EF4-FFF2-40B4-BE49-F238E27FC236}">
              <a16:creationId xmlns:a16="http://schemas.microsoft.com/office/drawing/2014/main" id="{612B0B62-D859-4F10-8237-3A38C0957386}"/>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6" name="Text Box 18">
          <a:extLst>
            <a:ext uri="{FF2B5EF4-FFF2-40B4-BE49-F238E27FC236}">
              <a16:creationId xmlns:a16="http://schemas.microsoft.com/office/drawing/2014/main" id="{9B53727F-BEEF-454B-9D66-324F0DE7E463}"/>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1497" name="Text Box 19">
          <a:extLst>
            <a:ext uri="{FF2B5EF4-FFF2-40B4-BE49-F238E27FC236}">
              <a16:creationId xmlns:a16="http://schemas.microsoft.com/office/drawing/2014/main" id="{F679403F-AC88-4D88-AA83-FB5D94CC8775}"/>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29</xdr:row>
      <xdr:rowOff>504825</xdr:rowOff>
    </xdr:from>
    <xdr:ext cx="95250" cy="444014"/>
    <xdr:sp macro="" textlink="">
      <xdr:nvSpPr>
        <xdr:cNvPr id="1498" name="Text Box 15">
          <a:extLst>
            <a:ext uri="{FF2B5EF4-FFF2-40B4-BE49-F238E27FC236}">
              <a16:creationId xmlns:a16="http://schemas.microsoft.com/office/drawing/2014/main" id="{53011D62-6BC0-48C8-8195-CB154F43D633}"/>
            </a:ext>
          </a:extLst>
        </xdr:cNvPr>
        <xdr:cNvSpPr txBox="1">
          <a:spLocks noChangeArrowheads="1"/>
        </xdr:cNvSpPr>
      </xdr:nvSpPr>
      <xdr:spPr bwMode="auto">
        <a:xfrm>
          <a:off x="4743450" y="165068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499" name="Text Box 16">
          <a:extLst>
            <a:ext uri="{FF2B5EF4-FFF2-40B4-BE49-F238E27FC236}">
              <a16:creationId xmlns:a16="http://schemas.microsoft.com/office/drawing/2014/main" id="{0C24B18A-2418-4810-8B31-0F24A90A5F1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0" name="Text Box 17">
          <a:extLst>
            <a:ext uri="{FF2B5EF4-FFF2-40B4-BE49-F238E27FC236}">
              <a16:creationId xmlns:a16="http://schemas.microsoft.com/office/drawing/2014/main" id="{D85DFBD0-06A2-4C96-A177-DB36F1DAF9E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1" name="Text Box 18">
          <a:extLst>
            <a:ext uri="{FF2B5EF4-FFF2-40B4-BE49-F238E27FC236}">
              <a16:creationId xmlns:a16="http://schemas.microsoft.com/office/drawing/2014/main" id="{72D649AE-106C-46C2-B0C8-345DF924878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1502" name="Text Box 19">
          <a:extLst>
            <a:ext uri="{FF2B5EF4-FFF2-40B4-BE49-F238E27FC236}">
              <a16:creationId xmlns:a16="http://schemas.microsoft.com/office/drawing/2014/main" id="{5ADADA9F-5D45-47BF-B03E-68736ED3155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1503" name="Text Box 15">
          <a:extLst>
            <a:ext uri="{FF2B5EF4-FFF2-40B4-BE49-F238E27FC236}">
              <a16:creationId xmlns:a16="http://schemas.microsoft.com/office/drawing/2014/main" id="{73446A08-DEC5-44F3-93AB-602EF3B0D09E}"/>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1504" name="Text Box 15">
          <a:extLst>
            <a:ext uri="{FF2B5EF4-FFF2-40B4-BE49-F238E27FC236}">
              <a16:creationId xmlns:a16="http://schemas.microsoft.com/office/drawing/2014/main" id="{58A807CD-2902-44BB-BF64-5643D538808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29</xdr:row>
      <xdr:rowOff>504825</xdr:rowOff>
    </xdr:from>
    <xdr:ext cx="95250" cy="442269"/>
    <xdr:sp macro="" textlink="">
      <xdr:nvSpPr>
        <xdr:cNvPr id="1505" name="Text Box 15">
          <a:extLst>
            <a:ext uri="{FF2B5EF4-FFF2-40B4-BE49-F238E27FC236}">
              <a16:creationId xmlns:a16="http://schemas.microsoft.com/office/drawing/2014/main" id="{3266883F-D0E5-4914-9E6F-1AA039E5432D}"/>
            </a:ext>
          </a:extLst>
        </xdr:cNvPr>
        <xdr:cNvSpPr txBox="1">
          <a:spLocks noChangeArrowheads="1"/>
        </xdr:cNvSpPr>
      </xdr:nvSpPr>
      <xdr:spPr bwMode="auto">
        <a:xfrm>
          <a:off x="14363700" y="165068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6" name="Text Box 16">
          <a:extLst>
            <a:ext uri="{FF2B5EF4-FFF2-40B4-BE49-F238E27FC236}">
              <a16:creationId xmlns:a16="http://schemas.microsoft.com/office/drawing/2014/main" id="{A7C7BFFB-5073-40C8-9B9C-AC72E9269CC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7" name="Text Box 17">
          <a:extLst>
            <a:ext uri="{FF2B5EF4-FFF2-40B4-BE49-F238E27FC236}">
              <a16:creationId xmlns:a16="http://schemas.microsoft.com/office/drawing/2014/main" id="{06ED6CE8-02FE-4F55-A0D8-862D6D7A55F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1508" name="Text Box 18">
          <a:extLst>
            <a:ext uri="{FF2B5EF4-FFF2-40B4-BE49-F238E27FC236}">
              <a16:creationId xmlns:a16="http://schemas.microsoft.com/office/drawing/2014/main" id="{89E24753-92EC-4195-895A-11F44523AC4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1509" name="Text Box 15">
          <a:extLst>
            <a:ext uri="{FF2B5EF4-FFF2-40B4-BE49-F238E27FC236}">
              <a16:creationId xmlns:a16="http://schemas.microsoft.com/office/drawing/2014/main" id="{DB7905CA-C397-4F91-A92E-22BECC88D047}"/>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0" name="Text Box 16">
          <a:extLst>
            <a:ext uri="{FF2B5EF4-FFF2-40B4-BE49-F238E27FC236}">
              <a16:creationId xmlns:a16="http://schemas.microsoft.com/office/drawing/2014/main" id="{B2973D4C-80C8-45ED-BA24-5B2B3AC05B3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1" name="Text Box 17">
          <a:extLst>
            <a:ext uri="{FF2B5EF4-FFF2-40B4-BE49-F238E27FC236}">
              <a16:creationId xmlns:a16="http://schemas.microsoft.com/office/drawing/2014/main" id="{8994C64B-D681-40D6-B3A5-F0880272C21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2" name="Text Box 18">
          <a:extLst>
            <a:ext uri="{FF2B5EF4-FFF2-40B4-BE49-F238E27FC236}">
              <a16:creationId xmlns:a16="http://schemas.microsoft.com/office/drawing/2014/main" id="{FF759DC4-F0CC-4E42-AC5B-E81A6CD5F4B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3" name="Text Box 19">
          <a:extLst>
            <a:ext uri="{FF2B5EF4-FFF2-40B4-BE49-F238E27FC236}">
              <a16:creationId xmlns:a16="http://schemas.microsoft.com/office/drawing/2014/main" id="{92C665A2-3FD1-4CF9-A086-0EFE15EB9EC1}"/>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4" name="Text Box 16">
          <a:extLst>
            <a:ext uri="{FF2B5EF4-FFF2-40B4-BE49-F238E27FC236}">
              <a16:creationId xmlns:a16="http://schemas.microsoft.com/office/drawing/2014/main" id="{8182A35D-FB62-4CFB-8488-63D09E2F6EB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5" name="Text Box 17">
          <a:extLst>
            <a:ext uri="{FF2B5EF4-FFF2-40B4-BE49-F238E27FC236}">
              <a16:creationId xmlns:a16="http://schemas.microsoft.com/office/drawing/2014/main" id="{0BD11165-7FF8-4954-B09B-6E3337AD72C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6" name="Text Box 18">
          <a:extLst>
            <a:ext uri="{FF2B5EF4-FFF2-40B4-BE49-F238E27FC236}">
              <a16:creationId xmlns:a16="http://schemas.microsoft.com/office/drawing/2014/main" id="{843B4198-9ABE-414E-B13F-CC56CB4EF1F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1517" name="Text Box 19">
          <a:extLst>
            <a:ext uri="{FF2B5EF4-FFF2-40B4-BE49-F238E27FC236}">
              <a16:creationId xmlns:a16="http://schemas.microsoft.com/office/drawing/2014/main" id="{3EEF1A3D-6A0F-4E85-8EF5-9202516A11E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8" name="Text Box 16">
          <a:extLst>
            <a:ext uri="{FF2B5EF4-FFF2-40B4-BE49-F238E27FC236}">
              <a16:creationId xmlns:a16="http://schemas.microsoft.com/office/drawing/2014/main" id="{59F8A826-7D0A-44F0-8D6A-025A44748CB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19" name="Text Box 17">
          <a:extLst>
            <a:ext uri="{FF2B5EF4-FFF2-40B4-BE49-F238E27FC236}">
              <a16:creationId xmlns:a16="http://schemas.microsoft.com/office/drawing/2014/main" id="{CF63BB4A-B179-4876-97C3-7B60023C67D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0" name="Text Box 18">
          <a:extLst>
            <a:ext uri="{FF2B5EF4-FFF2-40B4-BE49-F238E27FC236}">
              <a16:creationId xmlns:a16="http://schemas.microsoft.com/office/drawing/2014/main" id="{1E9CFF3B-765D-49F8-B8D2-40B2C698595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21" name="Text Box 19">
          <a:extLst>
            <a:ext uri="{FF2B5EF4-FFF2-40B4-BE49-F238E27FC236}">
              <a16:creationId xmlns:a16="http://schemas.microsoft.com/office/drawing/2014/main" id="{BC52C310-8EB9-46DB-8C8A-26BABBFB2A7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2" name="Text Box 16">
          <a:extLst>
            <a:ext uri="{FF2B5EF4-FFF2-40B4-BE49-F238E27FC236}">
              <a16:creationId xmlns:a16="http://schemas.microsoft.com/office/drawing/2014/main" id="{8DAC0F13-D457-4275-9671-F8A9C384C1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3" name="Text Box 17">
          <a:extLst>
            <a:ext uri="{FF2B5EF4-FFF2-40B4-BE49-F238E27FC236}">
              <a16:creationId xmlns:a16="http://schemas.microsoft.com/office/drawing/2014/main" id="{B60F1155-6CD8-4F54-A5E1-AA0DB5F1815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4" name="Text Box 18">
          <a:extLst>
            <a:ext uri="{FF2B5EF4-FFF2-40B4-BE49-F238E27FC236}">
              <a16:creationId xmlns:a16="http://schemas.microsoft.com/office/drawing/2014/main" id="{E6D44E8F-28D0-41AF-8EB3-FB67AAC33D3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25" name="Text Box 19">
          <a:extLst>
            <a:ext uri="{FF2B5EF4-FFF2-40B4-BE49-F238E27FC236}">
              <a16:creationId xmlns:a16="http://schemas.microsoft.com/office/drawing/2014/main" id="{447017C4-DC2C-4EE2-B2FB-A66C7D035F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6" name="Text Box 16">
          <a:extLst>
            <a:ext uri="{FF2B5EF4-FFF2-40B4-BE49-F238E27FC236}">
              <a16:creationId xmlns:a16="http://schemas.microsoft.com/office/drawing/2014/main" id="{CC0707FD-73FD-4A02-80CD-962FC5CD2E06}"/>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7" name="Text Box 17">
          <a:extLst>
            <a:ext uri="{FF2B5EF4-FFF2-40B4-BE49-F238E27FC236}">
              <a16:creationId xmlns:a16="http://schemas.microsoft.com/office/drawing/2014/main" id="{2884BE4D-E2D9-42CF-82E8-59D7D8870DF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8" name="Text Box 18">
          <a:extLst>
            <a:ext uri="{FF2B5EF4-FFF2-40B4-BE49-F238E27FC236}">
              <a16:creationId xmlns:a16="http://schemas.microsoft.com/office/drawing/2014/main" id="{54EA659B-78B6-41EB-B619-0D2707FE339B}"/>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1529" name="Text Box 19">
          <a:extLst>
            <a:ext uri="{FF2B5EF4-FFF2-40B4-BE49-F238E27FC236}">
              <a16:creationId xmlns:a16="http://schemas.microsoft.com/office/drawing/2014/main" id="{DC297328-AC69-4593-959F-179F55CC4E48}"/>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014"/>
    <xdr:sp macro="" textlink="">
      <xdr:nvSpPr>
        <xdr:cNvPr id="1530" name="Text Box 15">
          <a:extLst>
            <a:ext uri="{FF2B5EF4-FFF2-40B4-BE49-F238E27FC236}">
              <a16:creationId xmlns:a16="http://schemas.microsoft.com/office/drawing/2014/main" id="{5C329E4A-6653-4E98-88B4-DEF38E34BC3E}"/>
            </a:ext>
          </a:extLst>
        </xdr:cNvPr>
        <xdr:cNvSpPr txBox="1">
          <a:spLocks noChangeArrowheads="1"/>
        </xdr:cNvSpPr>
      </xdr:nvSpPr>
      <xdr:spPr bwMode="auto">
        <a:xfrm>
          <a:off x="4743450" y="187356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1" name="Text Box 16">
          <a:extLst>
            <a:ext uri="{FF2B5EF4-FFF2-40B4-BE49-F238E27FC236}">
              <a16:creationId xmlns:a16="http://schemas.microsoft.com/office/drawing/2014/main" id="{E3EB6615-F593-4BB7-98CE-064C513DCD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2" name="Text Box 17">
          <a:extLst>
            <a:ext uri="{FF2B5EF4-FFF2-40B4-BE49-F238E27FC236}">
              <a16:creationId xmlns:a16="http://schemas.microsoft.com/office/drawing/2014/main" id="{9AE0038F-E52C-4459-ADEB-63B347A52E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3" name="Text Box 18">
          <a:extLst>
            <a:ext uri="{FF2B5EF4-FFF2-40B4-BE49-F238E27FC236}">
              <a16:creationId xmlns:a16="http://schemas.microsoft.com/office/drawing/2014/main" id="{FEB460F5-7CC1-44D4-A126-B0A3EE5442A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1534" name="Text Box 19">
          <a:extLst>
            <a:ext uri="{FF2B5EF4-FFF2-40B4-BE49-F238E27FC236}">
              <a16:creationId xmlns:a16="http://schemas.microsoft.com/office/drawing/2014/main" id="{46F19933-E00B-41EC-BC88-CA76D93B0AB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35</xdr:row>
      <xdr:rowOff>504825</xdr:rowOff>
    </xdr:from>
    <xdr:ext cx="95250" cy="442269"/>
    <xdr:sp macro="" textlink="">
      <xdr:nvSpPr>
        <xdr:cNvPr id="1535" name="Text Box 15">
          <a:extLst>
            <a:ext uri="{FF2B5EF4-FFF2-40B4-BE49-F238E27FC236}">
              <a16:creationId xmlns:a16="http://schemas.microsoft.com/office/drawing/2014/main" id="{0661AE27-6A96-4086-AFE3-325AA0E5868C}"/>
            </a:ext>
          </a:extLst>
        </xdr:cNvPr>
        <xdr:cNvSpPr txBox="1">
          <a:spLocks noChangeArrowheads="1"/>
        </xdr:cNvSpPr>
      </xdr:nvSpPr>
      <xdr:spPr bwMode="auto">
        <a:xfrm>
          <a:off x="14363700" y="187356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6" name="Text Box 16">
          <a:extLst>
            <a:ext uri="{FF2B5EF4-FFF2-40B4-BE49-F238E27FC236}">
              <a16:creationId xmlns:a16="http://schemas.microsoft.com/office/drawing/2014/main" id="{D4F296F1-3909-4069-B221-2DD3F48D2DF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7" name="Text Box 17">
          <a:extLst>
            <a:ext uri="{FF2B5EF4-FFF2-40B4-BE49-F238E27FC236}">
              <a16:creationId xmlns:a16="http://schemas.microsoft.com/office/drawing/2014/main" id="{173E5AF2-7AF5-4F01-800E-37578750809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1538" name="Text Box 18">
          <a:extLst>
            <a:ext uri="{FF2B5EF4-FFF2-40B4-BE49-F238E27FC236}">
              <a16:creationId xmlns:a16="http://schemas.microsoft.com/office/drawing/2014/main" id="{B6F06C38-7839-4561-BB8C-C5B02B906FD2}"/>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39" name="Text Box 16">
          <a:extLst>
            <a:ext uri="{FF2B5EF4-FFF2-40B4-BE49-F238E27FC236}">
              <a16:creationId xmlns:a16="http://schemas.microsoft.com/office/drawing/2014/main" id="{26A82962-3E80-42C8-8BD7-1A1FBCDA30F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0" name="Text Box 17">
          <a:extLst>
            <a:ext uri="{FF2B5EF4-FFF2-40B4-BE49-F238E27FC236}">
              <a16:creationId xmlns:a16="http://schemas.microsoft.com/office/drawing/2014/main" id="{34925936-0A22-4254-8B60-D6CDEFBAD3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1" name="Text Box 18">
          <a:extLst>
            <a:ext uri="{FF2B5EF4-FFF2-40B4-BE49-F238E27FC236}">
              <a16:creationId xmlns:a16="http://schemas.microsoft.com/office/drawing/2014/main" id="{68DCC0A2-CF0C-4426-87D5-E56248F7270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2" name="Text Box 19">
          <a:extLst>
            <a:ext uri="{FF2B5EF4-FFF2-40B4-BE49-F238E27FC236}">
              <a16:creationId xmlns:a16="http://schemas.microsoft.com/office/drawing/2014/main" id="{24235076-6506-4A49-BF95-66FF50513A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3" name="Text Box 16">
          <a:extLst>
            <a:ext uri="{FF2B5EF4-FFF2-40B4-BE49-F238E27FC236}">
              <a16:creationId xmlns:a16="http://schemas.microsoft.com/office/drawing/2014/main" id="{C9E466E4-144B-45AB-A530-B70C76A48BE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4" name="Text Box 17">
          <a:extLst>
            <a:ext uri="{FF2B5EF4-FFF2-40B4-BE49-F238E27FC236}">
              <a16:creationId xmlns:a16="http://schemas.microsoft.com/office/drawing/2014/main" id="{1C1C55C4-10AF-4171-A4BF-2ED8F20ED14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5" name="Text Box 18">
          <a:extLst>
            <a:ext uri="{FF2B5EF4-FFF2-40B4-BE49-F238E27FC236}">
              <a16:creationId xmlns:a16="http://schemas.microsoft.com/office/drawing/2014/main" id="{3ABFF9AF-953C-40C6-9B33-35C8F4A4C584}"/>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1546" name="Text Box 19">
          <a:extLst>
            <a:ext uri="{FF2B5EF4-FFF2-40B4-BE49-F238E27FC236}">
              <a16:creationId xmlns:a16="http://schemas.microsoft.com/office/drawing/2014/main" id="{4F8F2F4F-90E3-411D-A6EA-5E792B856C8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1547" name="Text Box 15">
          <a:extLst>
            <a:ext uri="{FF2B5EF4-FFF2-40B4-BE49-F238E27FC236}">
              <a16:creationId xmlns:a16="http://schemas.microsoft.com/office/drawing/2014/main" id="{EA6427DC-23AF-4EC0-A0F3-167E05CEB2D5}"/>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1548" name="Text Box 15">
          <a:extLst>
            <a:ext uri="{FF2B5EF4-FFF2-40B4-BE49-F238E27FC236}">
              <a16:creationId xmlns:a16="http://schemas.microsoft.com/office/drawing/2014/main" id="{C8DE51AB-F8FA-4E97-9B29-878B8074BB63}"/>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1549" name="Text Box 15">
          <a:extLst>
            <a:ext uri="{FF2B5EF4-FFF2-40B4-BE49-F238E27FC236}">
              <a16:creationId xmlns:a16="http://schemas.microsoft.com/office/drawing/2014/main" id="{F05ACB3C-7685-4CA1-852B-99FCF98F8673}"/>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1550" name="Text Box 15">
          <a:extLst>
            <a:ext uri="{FF2B5EF4-FFF2-40B4-BE49-F238E27FC236}">
              <a16:creationId xmlns:a16="http://schemas.microsoft.com/office/drawing/2014/main" id="{8896463B-8128-41FF-B2A8-F84BDFD189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1551" name="Text Box 15">
          <a:extLst>
            <a:ext uri="{FF2B5EF4-FFF2-40B4-BE49-F238E27FC236}">
              <a16:creationId xmlns:a16="http://schemas.microsoft.com/office/drawing/2014/main" id="{1665769B-9C0A-4FB1-BA3C-059A51AE2B69}"/>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2" name="Text Box 16">
          <a:extLst>
            <a:ext uri="{FF2B5EF4-FFF2-40B4-BE49-F238E27FC236}">
              <a16:creationId xmlns:a16="http://schemas.microsoft.com/office/drawing/2014/main" id="{756618BB-746E-4DA8-9A45-88F8F004609F}"/>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3" name="Text Box 17">
          <a:extLst>
            <a:ext uri="{FF2B5EF4-FFF2-40B4-BE49-F238E27FC236}">
              <a16:creationId xmlns:a16="http://schemas.microsoft.com/office/drawing/2014/main" id="{16431AC2-5018-4ED3-84B3-2D8C9FAF430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4" name="Text Box 18">
          <a:extLst>
            <a:ext uri="{FF2B5EF4-FFF2-40B4-BE49-F238E27FC236}">
              <a16:creationId xmlns:a16="http://schemas.microsoft.com/office/drawing/2014/main" id="{57D66C5A-F651-4B6E-AE72-5897FAB5F09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55" name="Text Box 19">
          <a:extLst>
            <a:ext uri="{FF2B5EF4-FFF2-40B4-BE49-F238E27FC236}">
              <a16:creationId xmlns:a16="http://schemas.microsoft.com/office/drawing/2014/main" id="{712AE200-0525-4545-BD4D-F02E1DA13A19}"/>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6" name="Text Box 16">
          <a:extLst>
            <a:ext uri="{FF2B5EF4-FFF2-40B4-BE49-F238E27FC236}">
              <a16:creationId xmlns:a16="http://schemas.microsoft.com/office/drawing/2014/main" id="{6BAA7162-D8E9-4B4D-8B31-AA731580D8C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7" name="Text Box 17">
          <a:extLst>
            <a:ext uri="{FF2B5EF4-FFF2-40B4-BE49-F238E27FC236}">
              <a16:creationId xmlns:a16="http://schemas.microsoft.com/office/drawing/2014/main" id="{A891E82A-1407-4403-91E7-A10ABFC9286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8" name="Text Box 18">
          <a:extLst>
            <a:ext uri="{FF2B5EF4-FFF2-40B4-BE49-F238E27FC236}">
              <a16:creationId xmlns:a16="http://schemas.microsoft.com/office/drawing/2014/main" id="{2B91867E-1222-4E58-A013-B83582844C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59" name="Text Box 19">
          <a:extLst>
            <a:ext uri="{FF2B5EF4-FFF2-40B4-BE49-F238E27FC236}">
              <a16:creationId xmlns:a16="http://schemas.microsoft.com/office/drawing/2014/main" id="{7A976EA3-BC04-488D-A43C-FDC797EF564F}"/>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0" name="Text Box 16">
          <a:extLst>
            <a:ext uri="{FF2B5EF4-FFF2-40B4-BE49-F238E27FC236}">
              <a16:creationId xmlns:a16="http://schemas.microsoft.com/office/drawing/2014/main" id="{D4DC4F44-A48C-4226-9FD7-6EBCCC8731D9}"/>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1" name="Text Box 17">
          <a:extLst>
            <a:ext uri="{FF2B5EF4-FFF2-40B4-BE49-F238E27FC236}">
              <a16:creationId xmlns:a16="http://schemas.microsoft.com/office/drawing/2014/main" id="{88A73F6A-0C4B-44C3-91FA-D1154AD5A8D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2" name="Text Box 18">
          <a:extLst>
            <a:ext uri="{FF2B5EF4-FFF2-40B4-BE49-F238E27FC236}">
              <a16:creationId xmlns:a16="http://schemas.microsoft.com/office/drawing/2014/main" id="{989D9A90-4A2E-4573-893F-E2B9EEA59177}"/>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1563" name="Text Box 19">
          <a:extLst>
            <a:ext uri="{FF2B5EF4-FFF2-40B4-BE49-F238E27FC236}">
              <a16:creationId xmlns:a16="http://schemas.microsoft.com/office/drawing/2014/main" id="{738822CD-184E-4432-BED2-32DF613442C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4" name="Text Box 16">
          <a:extLst>
            <a:ext uri="{FF2B5EF4-FFF2-40B4-BE49-F238E27FC236}">
              <a16:creationId xmlns:a16="http://schemas.microsoft.com/office/drawing/2014/main" id="{6DD91B2B-5BE5-47F2-9CC3-5EE995C1C2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5" name="Text Box 17">
          <a:extLst>
            <a:ext uri="{FF2B5EF4-FFF2-40B4-BE49-F238E27FC236}">
              <a16:creationId xmlns:a16="http://schemas.microsoft.com/office/drawing/2014/main" id="{EF546067-482B-4C6D-950F-A28B3A09880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6" name="Text Box 18">
          <a:extLst>
            <a:ext uri="{FF2B5EF4-FFF2-40B4-BE49-F238E27FC236}">
              <a16:creationId xmlns:a16="http://schemas.microsoft.com/office/drawing/2014/main" id="{5AB0A2ED-8C3F-48F6-B366-2F58462303A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1567" name="Text Box 19">
          <a:extLst>
            <a:ext uri="{FF2B5EF4-FFF2-40B4-BE49-F238E27FC236}">
              <a16:creationId xmlns:a16="http://schemas.microsoft.com/office/drawing/2014/main" id="{7E6242D7-2918-4745-B4AC-D1D1398B5B24}"/>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8" name="Text Box 16">
          <a:extLst>
            <a:ext uri="{FF2B5EF4-FFF2-40B4-BE49-F238E27FC236}">
              <a16:creationId xmlns:a16="http://schemas.microsoft.com/office/drawing/2014/main" id="{54AF1AD9-129F-4955-B168-BC6CA5E3389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69" name="Text Box 17">
          <a:extLst>
            <a:ext uri="{FF2B5EF4-FFF2-40B4-BE49-F238E27FC236}">
              <a16:creationId xmlns:a16="http://schemas.microsoft.com/office/drawing/2014/main" id="{3D39BA2D-0F28-4E99-99D4-A523C63F5ED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1570" name="Text Box 18">
          <a:extLst>
            <a:ext uri="{FF2B5EF4-FFF2-40B4-BE49-F238E27FC236}">
              <a16:creationId xmlns:a16="http://schemas.microsoft.com/office/drawing/2014/main" id="{506B62DA-6F06-4549-9364-6D92C4AB31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1" name="Text Box 16">
          <a:extLst>
            <a:ext uri="{FF2B5EF4-FFF2-40B4-BE49-F238E27FC236}">
              <a16:creationId xmlns:a16="http://schemas.microsoft.com/office/drawing/2014/main" id="{87707AEE-4973-494B-B686-F56B49CD628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2" name="Text Box 17">
          <a:extLst>
            <a:ext uri="{FF2B5EF4-FFF2-40B4-BE49-F238E27FC236}">
              <a16:creationId xmlns:a16="http://schemas.microsoft.com/office/drawing/2014/main" id="{F73CF72C-11C6-4410-A1F8-0997AD8BEAC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3" name="Text Box 18">
          <a:extLst>
            <a:ext uri="{FF2B5EF4-FFF2-40B4-BE49-F238E27FC236}">
              <a16:creationId xmlns:a16="http://schemas.microsoft.com/office/drawing/2014/main" id="{6D36D2E8-0286-4A8E-BA91-D2CFC97BF83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4" name="Text Box 19">
          <a:extLst>
            <a:ext uri="{FF2B5EF4-FFF2-40B4-BE49-F238E27FC236}">
              <a16:creationId xmlns:a16="http://schemas.microsoft.com/office/drawing/2014/main" id="{5A81D923-867A-4755-84E9-569CB24B12E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5" name="Text Box 16">
          <a:extLst>
            <a:ext uri="{FF2B5EF4-FFF2-40B4-BE49-F238E27FC236}">
              <a16:creationId xmlns:a16="http://schemas.microsoft.com/office/drawing/2014/main" id="{5E9719BE-630C-4A4D-A229-F28D319205F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6" name="Text Box 17">
          <a:extLst>
            <a:ext uri="{FF2B5EF4-FFF2-40B4-BE49-F238E27FC236}">
              <a16:creationId xmlns:a16="http://schemas.microsoft.com/office/drawing/2014/main" id="{A700B973-FE48-45CD-99BB-55A5202576C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7" name="Text Box 18">
          <a:extLst>
            <a:ext uri="{FF2B5EF4-FFF2-40B4-BE49-F238E27FC236}">
              <a16:creationId xmlns:a16="http://schemas.microsoft.com/office/drawing/2014/main" id="{17025722-282F-4318-ABCA-ED13A0AFCF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1578" name="Text Box 19">
          <a:extLst>
            <a:ext uri="{FF2B5EF4-FFF2-40B4-BE49-F238E27FC236}">
              <a16:creationId xmlns:a16="http://schemas.microsoft.com/office/drawing/2014/main" id="{5B6248C8-CA0E-4146-9FE3-F3819126D21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79" name="Text Box 16">
          <a:extLst>
            <a:ext uri="{FF2B5EF4-FFF2-40B4-BE49-F238E27FC236}">
              <a16:creationId xmlns:a16="http://schemas.microsoft.com/office/drawing/2014/main" id="{FE5B8D23-B540-4655-9A73-D2260DD5441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0" name="Text Box 17">
          <a:extLst>
            <a:ext uri="{FF2B5EF4-FFF2-40B4-BE49-F238E27FC236}">
              <a16:creationId xmlns:a16="http://schemas.microsoft.com/office/drawing/2014/main" id="{AF161DCB-8634-4A88-BBCA-1EBC66B3EF7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1" name="Text Box 18">
          <a:extLst>
            <a:ext uri="{FF2B5EF4-FFF2-40B4-BE49-F238E27FC236}">
              <a16:creationId xmlns:a16="http://schemas.microsoft.com/office/drawing/2014/main" id="{D6B9148E-22B3-4482-8543-DC680AA1B7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82" name="Text Box 19">
          <a:extLst>
            <a:ext uri="{FF2B5EF4-FFF2-40B4-BE49-F238E27FC236}">
              <a16:creationId xmlns:a16="http://schemas.microsoft.com/office/drawing/2014/main" id="{B5519D8F-9AB3-4414-87F5-6CC68AFC107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61691"/>
    <xdr:sp macro="" textlink="">
      <xdr:nvSpPr>
        <xdr:cNvPr id="1583" name="Text Box 15">
          <a:extLst>
            <a:ext uri="{FF2B5EF4-FFF2-40B4-BE49-F238E27FC236}">
              <a16:creationId xmlns:a16="http://schemas.microsoft.com/office/drawing/2014/main" id="{90E28BF1-94FC-462F-8355-53D9ECCC88F5}"/>
            </a:ext>
          </a:extLst>
        </xdr:cNvPr>
        <xdr:cNvSpPr txBox="1">
          <a:spLocks noChangeArrowheads="1"/>
        </xdr:cNvSpPr>
      </xdr:nvSpPr>
      <xdr:spPr bwMode="auto">
        <a:xfrm>
          <a:off x="4743450" y="23564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4" name="Text Box 16">
          <a:extLst>
            <a:ext uri="{FF2B5EF4-FFF2-40B4-BE49-F238E27FC236}">
              <a16:creationId xmlns:a16="http://schemas.microsoft.com/office/drawing/2014/main" id="{F8AA7B78-B717-46BD-92D1-915ED520B513}"/>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5" name="Text Box 17">
          <a:extLst>
            <a:ext uri="{FF2B5EF4-FFF2-40B4-BE49-F238E27FC236}">
              <a16:creationId xmlns:a16="http://schemas.microsoft.com/office/drawing/2014/main" id="{CA54AB0D-3D82-4222-9EC7-EF9D5FDD417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6" name="Text Box 18">
          <a:extLst>
            <a:ext uri="{FF2B5EF4-FFF2-40B4-BE49-F238E27FC236}">
              <a16:creationId xmlns:a16="http://schemas.microsoft.com/office/drawing/2014/main" id="{6E77C856-C2B5-4655-9564-CBDE2B9259B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587" name="Text Box 19">
          <a:extLst>
            <a:ext uri="{FF2B5EF4-FFF2-40B4-BE49-F238E27FC236}">
              <a16:creationId xmlns:a16="http://schemas.microsoft.com/office/drawing/2014/main" id="{29E74DB6-F2F8-447E-B92F-7C88F74E642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1588" name="Text Box 15">
          <a:extLst>
            <a:ext uri="{FF2B5EF4-FFF2-40B4-BE49-F238E27FC236}">
              <a16:creationId xmlns:a16="http://schemas.microsoft.com/office/drawing/2014/main" id="{2CA54D23-FC3A-4EA4-86F7-31170B585681}"/>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89" name="Text Box 16">
          <a:extLst>
            <a:ext uri="{FF2B5EF4-FFF2-40B4-BE49-F238E27FC236}">
              <a16:creationId xmlns:a16="http://schemas.microsoft.com/office/drawing/2014/main" id="{7336F5DE-7957-4075-AC23-16C02F904346}"/>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0" name="Text Box 17">
          <a:extLst>
            <a:ext uri="{FF2B5EF4-FFF2-40B4-BE49-F238E27FC236}">
              <a16:creationId xmlns:a16="http://schemas.microsoft.com/office/drawing/2014/main" id="{E5608E22-8C44-4EC2-A9AE-60582E72C04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1" name="Text Box 18">
          <a:extLst>
            <a:ext uri="{FF2B5EF4-FFF2-40B4-BE49-F238E27FC236}">
              <a16:creationId xmlns:a16="http://schemas.microsoft.com/office/drawing/2014/main" id="{41193232-22F7-4E65-9B95-09FC79028CB1}"/>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1592" name="Text Box 19">
          <a:extLst>
            <a:ext uri="{FF2B5EF4-FFF2-40B4-BE49-F238E27FC236}">
              <a16:creationId xmlns:a16="http://schemas.microsoft.com/office/drawing/2014/main" id="{F1ABE695-5646-4022-A06F-89136850FDCB}"/>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47</xdr:row>
      <xdr:rowOff>504825</xdr:rowOff>
    </xdr:from>
    <xdr:ext cx="95250" cy="444014"/>
    <xdr:sp macro="" textlink="">
      <xdr:nvSpPr>
        <xdr:cNvPr id="1593" name="Text Box 15">
          <a:extLst>
            <a:ext uri="{FF2B5EF4-FFF2-40B4-BE49-F238E27FC236}">
              <a16:creationId xmlns:a16="http://schemas.microsoft.com/office/drawing/2014/main" id="{D3013DB4-175D-4C67-8388-EB12203E95F2}"/>
            </a:ext>
          </a:extLst>
        </xdr:cNvPr>
        <xdr:cNvSpPr txBox="1">
          <a:spLocks noChangeArrowheads="1"/>
        </xdr:cNvSpPr>
      </xdr:nvSpPr>
      <xdr:spPr bwMode="auto">
        <a:xfrm>
          <a:off x="4743450" y="231933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4" name="Text Box 16">
          <a:extLst>
            <a:ext uri="{FF2B5EF4-FFF2-40B4-BE49-F238E27FC236}">
              <a16:creationId xmlns:a16="http://schemas.microsoft.com/office/drawing/2014/main" id="{19699C44-2F03-4957-B9CD-D8D0E996BD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5" name="Text Box 17">
          <a:extLst>
            <a:ext uri="{FF2B5EF4-FFF2-40B4-BE49-F238E27FC236}">
              <a16:creationId xmlns:a16="http://schemas.microsoft.com/office/drawing/2014/main" id="{A1E197A1-7128-4CDC-830A-B28AF732479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6" name="Text Box 18">
          <a:extLst>
            <a:ext uri="{FF2B5EF4-FFF2-40B4-BE49-F238E27FC236}">
              <a16:creationId xmlns:a16="http://schemas.microsoft.com/office/drawing/2014/main" id="{F1FA0ECD-0CB0-433D-82F2-7CCD066533B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1597" name="Text Box 19">
          <a:extLst>
            <a:ext uri="{FF2B5EF4-FFF2-40B4-BE49-F238E27FC236}">
              <a16:creationId xmlns:a16="http://schemas.microsoft.com/office/drawing/2014/main" id="{582CF6AF-02CA-4C7A-AC39-38627D534098}"/>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1598" name="Text Box 15">
          <a:extLst>
            <a:ext uri="{FF2B5EF4-FFF2-40B4-BE49-F238E27FC236}">
              <a16:creationId xmlns:a16="http://schemas.microsoft.com/office/drawing/2014/main" id="{275467EC-9273-4427-A6D1-D8FBB76054E2}"/>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1599" name="Text Box 15">
          <a:extLst>
            <a:ext uri="{FF2B5EF4-FFF2-40B4-BE49-F238E27FC236}">
              <a16:creationId xmlns:a16="http://schemas.microsoft.com/office/drawing/2014/main" id="{B7BA7A4A-490E-43B4-AC6C-1DC784303780}"/>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47</xdr:row>
      <xdr:rowOff>504825</xdr:rowOff>
    </xdr:from>
    <xdr:ext cx="95250" cy="442269"/>
    <xdr:sp macro="" textlink="">
      <xdr:nvSpPr>
        <xdr:cNvPr id="1600" name="Text Box 15">
          <a:extLst>
            <a:ext uri="{FF2B5EF4-FFF2-40B4-BE49-F238E27FC236}">
              <a16:creationId xmlns:a16="http://schemas.microsoft.com/office/drawing/2014/main" id="{75ED013A-9DEF-4491-A60E-44BB69274ED0}"/>
            </a:ext>
          </a:extLst>
        </xdr:cNvPr>
        <xdr:cNvSpPr txBox="1">
          <a:spLocks noChangeArrowheads="1"/>
        </xdr:cNvSpPr>
      </xdr:nvSpPr>
      <xdr:spPr bwMode="auto">
        <a:xfrm>
          <a:off x="14363700" y="231933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1" name="Text Box 16">
          <a:extLst>
            <a:ext uri="{FF2B5EF4-FFF2-40B4-BE49-F238E27FC236}">
              <a16:creationId xmlns:a16="http://schemas.microsoft.com/office/drawing/2014/main" id="{0D433059-BAFB-49F1-9F2E-73AFC1AD745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2" name="Text Box 17">
          <a:extLst>
            <a:ext uri="{FF2B5EF4-FFF2-40B4-BE49-F238E27FC236}">
              <a16:creationId xmlns:a16="http://schemas.microsoft.com/office/drawing/2014/main" id="{0C8ED2FB-C1AA-4461-8207-2E69BAA7B9B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1603" name="Text Box 18">
          <a:extLst>
            <a:ext uri="{FF2B5EF4-FFF2-40B4-BE49-F238E27FC236}">
              <a16:creationId xmlns:a16="http://schemas.microsoft.com/office/drawing/2014/main" id="{150502E1-4C5B-4A6B-9AD8-7B1DC76C63C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1604" name="Text Box 15">
          <a:extLst>
            <a:ext uri="{FF2B5EF4-FFF2-40B4-BE49-F238E27FC236}">
              <a16:creationId xmlns:a16="http://schemas.microsoft.com/office/drawing/2014/main" id="{A67D421A-CE75-4188-9F32-43015F409F4E}"/>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5" name="Text Box 16">
          <a:extLst>
            <a:ext uri="{FF2B5EF4-FFF2-40B4-BE49-F238E27FC236}">
              <a16:creationId xmlns:a16="http://schemas.microsoft.com/office/drawing/2014/main" id="{C063C876-443E-4FF7-85A6-F2BBEB5F05D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6" name="Text Box 17">
          <a:extLst>
            <a:ext uri="{FF2B5EF4-FFF2-40B4-BE49-F238E27FC236}">
              <a16:creationId xmlns:a16="http://schemas.microsoft.com/office/drawing/2014/main" id="{EA53B6B3-1221-49DE-9768-14058AD3E86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7" name="Text Box 18">
          <a:extLst>
            <a:ext uri="{FF2B5EF4-FFF2-40B4-BE49-F238E27FC236}">
              <a16:creationId xmlns:a16="http://schemas.microsoft.com/office/drawing/2014/main" id="{90B734F4-DDD1-4F35-AF86-58D11BA6965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8" name="Text Box 19">
          <a:extLst>
            <a:ext uri="{FF2B5EF4-FFF2-40B4-BE49-F238E27FC236}">
              <a16:creationId xmlns:a16="http://schemas.microsoft.com/office/drawing/2014/main" id="{BBD7DCE0-FEB1-458E-943A-FB7E61C562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09" name="Text Box 16">
          <a:extLst>
            <a:ext uri="{FF2B5EF4-FFF2-40B4-BE49-F238E27FC236}">
              <a16:creationId xmlns:a16="http://schemas.microsoft.com/office/drawing/2014/main" id="{A0A37712-DF85-4267-B1FE-7A8472C93E4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0" name="Text Box 17">
          <a:extLst>
            <a:ext uri="{FF2B5EF4-FFF2-40B4-BE49-F238E27FC236}">
              <a16:creationId xmlns:a16="http://schemas.microsoft.com/office/drawing/2014/main" id="{DD1BFE40-4424-4A02-8308-2AF0EE00B9C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1" name="Text Box 18">
          <a:extLst>
            <a:ext uri="{FF2B5EF4-FFF2-40B4-BE49-F238E27FC236}">
              <a16:creationId xmlns:a16="http://schemas.microsoft.com/office/drawing/2014/main" id="{8E1020A5-1751-4BC8-87CE-868F3BFC2C31}"/>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1612" name="Text Box 19">
          <a:extLst>
            <a:ext uri="{FF2B5EF4-FFF2-40B4-BE49-F238E27FC236}">
              <a16:creationId xmlns:a16="http://schemas.microsoft.com/office/drawing/2014/main" id="{8521987C-61C2-456C-9AE0-FC19EED6423F}"/>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3" name="Text Box 16">
          <a:extLst>
            <a:ext uri="{FF2B5EF4-FFF2-40B4-BE49-F238E27FC236}">
              <a16:creationId xmlns:a16="http://schemas.microsoft.com/office/drawing/2014/main" id="{D41B87C9-4BA6-4C73-8125-5654A2B2C89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4" name="Text Box 17">
          <a:extLst>
            <a:ext uri="{FF2B5EF4-FFF2-40B4-BE49-F238E27FC236}">
              <a16:creationId xmlns:a16="http://schemas.microsoft.com/office/drawing/2014/main" id="{FD7C1447-691B-41B6-8B0F-4519131874CF}"/>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5" name="Text Box 18">
          <a:extLst>
            <a:ext uri="{FF2B5EF4-FFF2-40B4-BE49-F238E27FC236}">
              <a16:creationId xmlns:a16="http://schemas.microsoft.com/office/drawing/2014/main" id="{7E281713-9B9D-47F6-B071-DA0C7E24A2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16" name="Text Box 19">
          <a:extLst>
            <a:ext uri="{FF2B5EF4-FFF2-40B4-BE49-F238E27FC236}">
              <a16:creationId xmlns:a16="http://schemas.microsoft.com/office/drawing/2014/main" id="{DE55CF5F-288D-407F-B811-5F99299065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7" name="Text Box 16">
          <a:extLst>
            <a:ext uri="{FF2B5EF4-FFF2-40B4-BE49-F238E27FC236}">
              <a16:creationId xmlns:a16="http://schemas.microsoft.com/office/drawing/2014/main" id="{E31A37B8-9B5C-4874-91AD-4F768DF019BB}"/>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8" name="Text Box 17">
          <a:extLst>
            <a:ext uri="{FF2B5EF4-FFF2-40B4-BE49-F238E27FC236}">
              <a16:creationId xmlns:a16="http://schemas.microsoft.com/office/drawing/2014/main" id="{449AAA59-058C-43E3-B692-69A23B5CF21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19" name="Text Box 18">
          <a:extLst>
            <a:ext uri="{FF2B5EF4-FFF2-40B4-BE49-F238E27FC236}">
              <a16:creationId xmlns:a16="http://schemas.microsoft.com/office/drawing/2014/main" id="{D94EE54E-2E58-4F68-A90F-B326454CE27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20" name="Text Box 19">
          <a:extLst>
            <a:ext uri="{FF2B5EF4-FFF2-40B4-BE49-F238E27FC236}">
              <a16:creationId xmlns:a16="http://schemas.microsoft.com/office/drawing/2014/main" id="{92DA83F3-2D7C-441F-BF1F-B70EB05903B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1" name="Text Box 16">
          <a:extLst>
            <a:ext uri="{FF2B5EF4-FFF2-40B4-BE49-F238E27FC236}">
              <a16:creationId xmlns:a16="http://schemas.microsoft.com/office/drawing/2014/main" id="{D430F7EF-1D54-46F1-BEEA-388851A21AF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2" name="Text Box 17">
          <a:extLst>
            <a:ext uri="{FF2B5EF4-FFF2-40B4-BE49-F238E27FC236}">
              <a16:creationId xmlns:a16="http://schemas.microsoft.com/office/drawing/2014/main" id="{8DB46B2A-F9A6-4155-992F-0EA3A404FFF2}"/>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3" name="Text Box 18">
          <a:extLst>
            <a:ext uri="{FF2B5EF4-FFF2-40B4-BE49-F238E27FC236}">
              <a16:creationId xmlns:a16="http://schemas.microsoft.com/office/drawing/2014/main" id="{EBF946CC-64DA-4300-951F-7DFF2BBD5565}"/>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1624" name="Text Box 19">
          <a:extLst>
            <a:ext uri="{FF2B5EF4-FFF2-40B4-BE49-F238E27FC236}">
              <a16:creationId xmlns:a16="http://schemas.microsoft.com/office/drawing/2014/main" id="{17613995-617D-42C5-9290-8A65C45C41B3}"/>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53</xdr:row>
      <xdr:rowOff>504825</xdr:rowOff>
    </xdr:from>
    <xdr:ext cx="95250" cy="444014"/>
    <xdr:sp macro="" textlink="">
      <xdr:nvSpPr>
        <xdr:cNvPr id="1625" name="Text Box 15">
          <a:extLst>
            <a:ext uri="{FF2B5EF4-FFF2-40B4-BE49-F238E27FC236}">
              <a16:creationId xmlns:a16="http://schemas.microsoft.com/office/drawing/2014/main" id="{73563EF2-203B-4121-85D0-E0DF1BA96CC7}"/>
            </a:ext>
          </a:extLst>
        </xdr:cNvPr>
        <xdr:cNvSpPr txBox="1">
          <a:spLocks noChangeArrowheads="1"/>
        </xdr:cNvSpPr>
      </xdr:nvSpPr>
      <xdr:spPr bwMode="auto">
        <a:xfrm>
          <a:off x="4743450" y="254222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6" name="Text Box 16">
          <a:extLst>
            <a:ext uri="{FF2B5EF4-FFF2-40B4-BE49-F238E27FC236}">
              <a16:creationId xmlns:a16="http://schemas.microsoft.com/office/drawing/2014/main" id="{06DA392D-A27A-4543-88A4-BE6F14B708EA}"/>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7" name="Text Box 17">
          <a:extLst>
            <a:ext uri="{FF2B5EF4-FFF2-40B4-BE49-F238E27FC236}">
              <a16:creationId xmlns:a16="http://schemas.microsoft.com/office/drawing/2014/main" id="{4E27DAFD-B33A-4507-BD8E-0B11FA59CA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8" name="Text Box 18">
          <a:extLst>
            <a:ext uri="{FF2B5EF4-FFF2-40B4-BE49-F238E27FC236}">
              <a16:creationId xmlns:a16="http://schemas.microsoft.com/office/drawing/2014/main" id="{3DFE6AE0-BE7E-4EA4-81BD-BDED1715348E}"/>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1629" name="Text Box 19">
          <a:extLst>
            <a:ext uri="{FF2B5EF4-FFF2-40B4-BE49-F238E27FC236}">
              <a16:creationId xmlns:a16="http://schemas.microsoft.com/office/drawing/2014/main" id="{6CDF651F-F1C1-4C21-A0C9-EACCCB4C306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53</xdr:row>
      <xdr:rowOff>504825</xdr:rowOff>
    </xdr:from>
    <xdr:ext cx="95250" cy="442269"/>
    <xdr:sp macro="" textlink="">
      <xdr:nvSpPr>
        <xdr:cNvPr id="1630" name="Text Box 15">
          <a:extLst>
            <a:ext uri="{FF2B5EF4-FFF2-40B4-BE49-F238E27FC236}">
              <a16:creationId xmlns:a16="http://schemas.microsoft.com/office/drawing/2014/main" id="{0AD672F7-1CE5-4396-B340-1AC1F547942F}"/>
            </a:ext>
          </a:extLst>
        </xdr:cNvPr>
        <xdr:cNvSpPr txBox="1">
          <a:spLocks noChangeArrowheads="1"/>
        </xdr:cNvSpPr>
      </xdr:nvSpPr>
      <xdr:spPr bwMode="auto">
        <a:xfrm>
          <a:off x="14363700" y="254222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1" name="Text Box 16">
          <a:extLst>
            <a:ext uri="{FF2B5EF4-FFF2-40B4-BE49-F238E27FC236}">
              <a16:creationId xmlns:a16="http://schemas.microsoft.com/office/drawing/2014/main" id="{12765145-A254-4A67-8EE3-EE07701DC26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2" name="Text Box 17">
          <a:extLst>
            <a:ext uri="{FF2B5EF4-FFF2-40B4-BE49-F238E27FC236}">
              <a16:creationId xmlns:a16="http://schemas.microsoft.com/office/drawing/2014/main" id="{C055AD3B-AB74-463C-BC1D-01B2AD50104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1633" name="Text Box 18">
          <a:extLst>
            <a:ext uri="{FF2B5EF4-FFF2-40B4-BE49-F238E27FC236}">
              <a16:creationId xmlns:a16="http://schemas.microsoft.com/office/drawing/2014/main" id="{3775551E-BE09-4D7C-92D5-745EDB776F1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4" name="Text Box 16">
          <a:extLst>
            <a:ext uri="{FF2B5EF4-FFF2-40B4-BE49-F238E27FC236}">
              <a16:creationId xmlns:a16="http://schemas.microsoft.com/office/drawing/2014/main" id="{45F4961B-22D8-4947-B13C-FFCFC94E11E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5" name="Text Box 17">
          <a:extLst>
            <a:ext uri="{FF2B5EF4-FFF2-40B4-BE49-F238E27FC236}">
              <a16:creationId xmlns:a16="http://schemas.microsoft.com/office/drawing/2014/main" id="{7C9EF8F9-32B1-47B8-96A9-B69DBBB7CC4D}"/>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6" name="Text Box 18">
          <a:extLst>
            <a:ext uri="{FF2B5EF4-FFF2-40B4-BE49-F238E27FC236}">
              <a16:creationId xmlns:a16="http://schemas.microsoft.com/office/drawing/2014/main" id="{9D79529E-34EC-436C-B56C-FA6B3C4BAA2B}"/>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7" name="Text Box 19">
          <a:extLst>
            <a:ext uri="{FF2B5EF4-FFF2-40B4-BE49-F238E27FC236}">
              <a16:creationId xmlns:a16="http://schemas.microsoft.com/office/drawing/2014/main" id="{D8171FB2-898B-4672-AA22-77AF939F314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8" name="Text Box 16">
          <a:extLst>
            <a:ext uri="{FF2B5EF4-FFF2-40B4-BE49-F238E27FC236}">
              <a16:creationId xmlns:a16="http://schemas.microsoft.com/office/drawing/2014/main" id="{3B00D5E5-8912-4DC8-9123-085853DF107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39" name="Text Box 17">
          <a:extLst>
            <a:ext uri="{FF2B5EF4-FFF2-40B4-BE49-F238E27FC236}">
              <a16:creationId xmlns:a16="http://schemas.microsoft.com/office/drawing/2014/main" id="{207F00DF-692A-4410-9DEA-41E259A5564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0" name="Text Box 18">
          <a:extLst>
            <a:ext uri="{FF2B5EF4-FFF2-40B4-BE49-F238E27FC236}">
              <a16:creationId xmlns:a16="http://schemas.microsoft.com/office/drawing/2014/main" id="{278E1EC9-8839-48D2-A9A9-989FD24E1EA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1641" name="Text Box 19">
          <a:extLst>
            <a:ext uri="{FF2B5EF4-FFF2-40B4-BE49-F238E27FC236}">
              <a16:creationId xmlns:a16="http://schemas.microsoft.com/office/drawing/2014/main" id="{3C5041E6-8FE8-4BA5-9F34-F7A1D43F519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1642" name="Text Box 15">
          <a:extLst>
            <a:ext uri="{FF2B5EF4-FFF2-40B4-BE49-F238E27FC236}">
              <a16:creationId xmlns:a16="http://schemas.microsoft.com/office/drawing/2014/main" id="{881C6CB3-5179-448D-894C-168284291738}"/>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1643" name="Text Box 15">
          <a:extLst>
            <a:ext uri="{FF2B5EF4-FFF2-40B4-BE49-F238E27FC236}">
              <a16:creationId xmlns:a16="http://schemas.microsoft.com/office/drawing/2014/main" id="{54CFE807-B54C-40EB-91EF-BCC9C0CF7CEF}"/>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1644" name="Text Box 15">
          <a:extLst>
            <a:ext uri="{FF2B5EF4-FFF2-40B4-BE49-F238E27FC236}">
              <a16:creationId xmlns:a16="http://schemas.microsoft.com/office/drawing/2014/main" id="{2C8B863B-2B0B-4652-B5D0-58794E3761C3}"/>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1645" name="Text Box 15">
          <a:extLst>
            <a:ext uri="{FF2B5EF4-FFF2-40B4-BE49-F238E27FC236}">
              <a16:creationId xmlns:a16="http://schemas.microsoft.com/office/drawing/2014/main" id="{DD0A95C8-C8D7-4ED3-BB96-D984E684207A}"/>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1646" name="Text Box 15">
          <a:extLst>
            <a:ext uri="{FF2B5EF4-FFF2-40B4-BE49-F238E27FC236}">
              <a16:creationId xmlns:a16="http://schemas.microsoft.com/office/drawing/2014/main" id="{81760CCA-069D-4A45-A63E-73F7BA05F5B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7" name="Text Box 16">
          <a:extLst>
            <a:ext uri="{FF2B5EF4-FFF2-40B4-BE49-F238E27FC236}">
              <a16:creationId xmlns:a16="http://schemas.microsoft.com/office/drawing/2014/main" id="{CEDB56E0-56A8-4FF1-939E-47B9190DE10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8" name="Text Box 17">
          <a:extLst>
            <a:ext uri="{FF2B5EF4-FFF2-40B4-BE49-F238E27FC236}">
              <a16:creationId xmlns:a16="http://schemas.microsoft.com/office/drawing/2014/main" id="{45DA4568-C913-4680-B76E-07EF89DCF97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49" name="Text Box 18">
          <a:extLst>
            <a:ext uri="{FF2B5EF4-FFF2-40B4-BE49-F238E27FC236}">
              <a16:creationId xmlns:a16="http://schemas.microsoft.com/office/drawing/2014/main" id="{830FC576-7442-4E52-9A2E-7F10F461CC2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50" name="Text Box 19">
          <a:extLst>
            <a:ext uri="{FF2B5EF4-FFF2-40B4-BE49-F238E27FC236}">
              <a16:creationId xmlns:a16="http://schemas.microsoft.com/office/drawing/2014/main" id="{5F226E38-8912-4499-9674-7984EB7F099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1" name="Text Box 16">
          <a:extLst>
            <a:ext uri="{FF2B5EF4-FFF2-40B4-BE49-F238E27FC236}">
              <a16:creationId xmlns:a16="http://schemas.microsoft.com/office/drawing/2014/main" id="{8795DE6B-A558-4FF3-A40D-418D5D3BD74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2" name="Text Box 17">
          <a:extLst>
            <a:ext uri="{FF2B5EF4-FFF2-40B4-BE49-F238E27FC236}">
              <a16:creationId xmlns:a16="http://schemas.microsoft.com/office/drawing/2014/main" id="{CD9813A2-6E56-4B9C-9C41-43D3CB3C825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3" name="Text Box 18">
          <a:extLst>
            <a:ext uri="{FF2B5EF4-FFF2-40B4-BE49-F238E27FC236}">
              <a16:creationId xmlns:a16="http://schemas.microsoft.com/office/drawing/2014/main" id="{4F56BC1C-E3DE-4114-85B2-E48C1AA1B00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54" name="Text Box 19">
          <a:extLst>
            <a:ext uri="{FF2B5EF4-FFF2-40B4-BE49-F238E27FC236}">
              <a16:creationId xmlns:a16="http://schemas.microsoft.com/office/drawing/2014/main" id="{51F8BF5C-8DB0-4AAF-B1A6-A162CF4FAD7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5" name="Text Box 16">
          <a:extLst>
            <a:ext uri="{FF2B5EF4-FFF2-40B4-BE49-F238E27FC236}">
              <a16:creationId xmlns:a16="http://schemas.microsoft.com/office/drawing/2014/main" id="{5DC9F691-CDA7-429C-B79C-F47A7E3221D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6" name="Text Box 17">
          <a:extLst>
            <a:ext uri="{FF2B5EF4-FFF2-40B4-BE49-F238E27FC236}">
              <a16:creationId xmlns:a16="http://schemas.microsoft.com/office/drawing/2014/main" id="{11346732-59B5-4A20-81B1-0500372E1AF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7" name="Text Box 18">
          <a:extLst>
            <a:ext uri="{FF2B5EF4-FFF2-40B4-BE49-F238E27FC236}">
              <a16:creationId xmlns:a16="http://schemas.microsoft.com/office/drawing/2014/main" id="{1C688B24-1AB0-4E42-B6FD-93DEE977EFE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1658" name="Text Box 19">
          <a:extLst>
            <a:ext uri="{FF2B5EF4-FFF2-40B4-BE49-F238E27FC236}">
              <a16:creationId xmlns:a16="http://schemas.microsoft.com/office/drawing/2014/main" id="{40984F32-54D9-491A-A549-FB32E2F716A4}"/>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59</xdr:row>
      <xdr:rowOff>504825</xdr:rowOff>
    </xdr:from>
    <xdr:ext cx="95250" cy="444014"/>
    <xdr:sp macro="" textlink="">
      <xdr:nvSpPr>
        <xdr:cNvPr id="1659" name="Text Box 15">
          <a:extLst>
            <a:ext uri="{FF2B5EF4-FFF2-40B4-BE49-F238E27FC236}">
              <a16:creationId xmlns:a16="http://schemas.microsoft.com/office/drawing/2014/main" id="{18A719CF-286F-40DC-97D6-68B335A3ECF8}"/>
            </a:ext>
          </a:extLst>
        </xdr:cNvPr>
        <xdr:cNvSpPr txBox="1">
          <a:spLocks noChangeArrowheads="1"/>
        </xdr:cNvSpPr>
      </xdr:nvSpPr>
      <xdr:spPr bwMode="auto">
        <a:xfrm>
          <a:off x="4743450" y="276510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0" name="Text Box 16">
          <a:extLst>
            <a:ext uri="{FF2B5EF4-FFF2-40B4-BE49-F238E27FC236}">
              <a16:creationId xmlns:a16="http://schemas.microsoft.com/office/drawing/2014/main" id="{E8B67E46-9703-403E-9F48-527B189C672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1" name="Text Box 17">
          <a:extLst>
            <a:ext uri="{FF2B5EF4-FFF2-40B4-BE49-F238E27FC236}">
              <a16:creationId xmlns:a16="http://schemas.microsoft.com/office/drawing/2014/main" id="{AB56496C-4E1C-404E-A7A2-590DCF7858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2" name="Text Box 18">
          <a:extLst>
            <a:ext uri="{FF2B5EF4-FFF2-40B4-BE49-F238E27FC236}">
              <a16:creationId xmlns:a16="http://schemas.microsoft.com/office/drawing/2014/main" id="{05193A6E-DCAA-40E0-89E7-1918135BA8F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1663" name="Text Box 19">
          <a:extLst>
            <a:ext uri="{FF2B5EF4-FFF2-40B4-BE49-F238E27FC236}">
              <a16:creationId xmlns:a16="http://schemas.microsoft.com/office/drawing/2014/main" id="{02CC340C-97E4-46B5-81A6-7623D47B4A3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59</xdr:row>
      <xdr:rowOff>504825</xdr:rowOff>
    </xdr:from>
    <xdr:ext cx="95250" cy="442269"/>
    <xdr:sp macro="" textlink="">
      <xdr:nvSpPr>
        <xdr:cNvPr id="1664" name="Text Box 15">
          <a:extLst>
            <a:ext uri="{FF2B5EF4-FFF2-40B4-BE49-F238E27FC236}">
              <a16:creationId xmlns:a16="http://schemas.microsoft.com/office/drawing/2014/main" id="{F612F1C4-C4DF-4890-9E21-5D64EB8910AB}"/>
            </a:ext>
          </a:extLst>
        </xdr:cNvPr>
        <xdr:cNvSpPr txBox="1">
          <a:spLocks noChangeArrowheads="1"/>
        </xdr:cNvSpPr>
      </xdr:nvSpPr>
      <xdr:spPr bwMode="auto">
        <a:xfrm>
          <a:off x="14363700" y="276510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5" name="Text Box 16">
          <a:extLst>
            <a:ext uri="{FF2B5EF4-FFF2-40B4-BE49-F238E27FC236}">
              <a16:creationId xmlns:a16="http://schemas.microsoft.com/office/drawing/2014/main" id="{035267CE-81D3-45BE-B636-4B3AA6CCE4D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6" name="Text Box 17">
          <a:extLst>
            <a:ext uri="{FF2B5EF4-FFF2-40B4-BE49-F238E27FC236}">
              <a16:creationId xmlns:a16="http://schemas.microsoft.com/office/drawing/2014/main" id="{0D23A6A5-73F3-4A49-A67F-790B01DC6A7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1667" name="Text Box 18">
          <a:extLst>
            <a:ext uri="{FF2B5EF4-FFF2-40B4-BE49-F238E27FC236}">
              <a16:creationId xmlns:a16="http://schemas.microsoft.com/office/drawing/2014/main" id="{6E39AC3F-3520-41AF-B350-FD1372B4294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8" name="Text Box 16">
          <a:extLst>
            <a:ext uri="{FF2B5EF4-FFF2-40B4-BE49-F238E27FC236}">
              <a16:creationId xmlns:a16="http://schemas.microsoft.com/office/drawing/2014/main" id="{C96EBA40-0515-4540-AA49-A92A7888AC7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69" name="Text Box 17">
          <a:extLst>
            <a:ext uri="{FF2B5EF4-FFF2-40B4-BE49-F238E27FC236}">
              <a16:creationId xmlns:a16="http://schemas.microsoft.com/office/drawing/2014/main" id="{BA5D60B0-EE53-4639-B06F-29BC2254D9D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0" name="Text Box 18">
          <a:extLst>
            <a:ext uri="{FF2B5EF4-FFF2-40B4-BE49-F238E27FC236}">
              <a16:creationId xmlns:a16="http://schemas.microsoft.com/office/drawing/2014/main" id="{460AD48F-85EB-413E-9ABA-6A09A85D344D}"/>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1" name="Text Box 19">
          <a:extLst>
            <a:ext uri="{FF2B5EF4-FFF2-40B4-BE49-F238E27FC236}">
              <a16:creationId xmlns:a16="http://schemas.microsoft.com/office/drawing/2014/main" id="{05322CC5-23A4-4907-BB4E-5D0E790670D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2" name="Text Box 16">
          <a:extLst>
            <a:ext uri="{FF2B5EF4-FFF2-40B4-BE49-F238E27FC236}">
              <a16:creationId xmlns:a16="http://schemas.microsoft.com/office/drawing/2014/main" id="{F9D78707-6880-4469-A620-CB18F4C6E89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3" name="Text Box 17">
          <a:extLst>
            <a:ext uri="{FF2B5EF4-FFF2-40B4-BE49-F238E27FC236}">
              <a16:creationId xmlns:a16="http://schemas.microsoft.com/office/drawing/2014/main" id="{C6A9E3BC-5DC7-435B-9DA4-02FBA81670E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4" name="Text Box 18">
          <a:extLst>
            <a:ext uri="{FF2B5EF4-FFF2-40B4-BE49-F238E27FC236}">
              <a16:creationId xmlns:a16="http://schemas.microsoft.com/office/drawing/2014/main" id="{B9A895FD-7353-4AC2-82B4-AA9A6D44313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1675" name="Text Box 19">
          <a:extLst>
            <a:ext uri="{FF2B5EF4-FFF2-40B4-BE49-F238E27FC236}">
              <a16:creationId xmlns:a16="http://schemas.microsoft.com/office/drawing/2014/main" id="{107061FC-077B-4515-B176-D1C9F15CD8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6" name="Text Box 16">
          <a:extLst>
            <a:ext uri="{FF2B5EF4-FFF2-40B4-BE49-F238E27FC236}">
              <a16:creationId xmlns:a16="http://schemas.microsoft.com/office/drawing/2014/main" id="{ED1B05C4-3167-4097-B156-D1D885AC68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7" name="Text Box 17">
          <a:extLst>
            <a:ext uri="{FF2B5EF4-FFF2-40B4-BE49-F238E27FC236}">
              <a16:creationId xmlns:a16="http://schemas.microsoft.com/office/drawing/2014/main" id="{AE8779CB-87EE-4AAA-9A24-739A6879CF1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8" name="Text Box 18">
          <a:extLst>
            <a:ext uri="{FF2B5EF4-FFF2-40B4-BE49-F238E27FC236}">
              <a16:creationId xmlns:a16="http://schemas.microsoft.com/office/drawing/2014/main" id="{1E4CB1C2-2E26-4BAE-A538-C72997B01D5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79" name="Text Box 19">
          <a:extLst>
            <a:ext uri="{FF2B5EF4-FFF2-40B4-BE49-F238E27FC236}">
              <a16:creationId xmlns:a16="http://schemas.microsoft.com/office/drawing/2014/main" id="{3B3191C0-5E52-40CE-984B-FB18C66F07F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1680" name="Text Box 15">
          <a:extLst>
            <a:ext uri="{FF2B5EF4-FFF2-40B4-BE49-F238E27FC236}">
              <a16:creationId xmlns:a16="http://schemas.microsoft.com/office/drawing/2014/main" id="{9ECB93D6-68EE-4E86-B9B7-A8A52AEEB961}"/>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1" name="Text Box 16">
          <a:extLst>
            <a:ext uri="{FF2B5EF4-FFF2-40B4-BE49-F238E27FC236}">
              <a16:creationId xmlns:a16="http://schemas.microsoft.com/office/drawing/2014/main" id="{959E1779-9DC6-4637-A2DC-A6EC980351A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2" name="Text Box 17">
          <a:extLst>
            <a:ext uri="{FF2B5EF4-FFF2-40B4-BE49-F238E27FC236}">
              <a16:creationId xmlns:a16="http://schemas.microsoft.com/office/drawing/2014/main" id="{850A9BA1-C85E-4F7B-8889-A187D7529CAA}"/>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3" name="Text Box 18">
          <a:extLst>
            <a:ext uri="{FF2B5EF4-FFF2-40B4-BE49-F238E27FC236}">
              <a16:creationId xmlns:a16="http://schemas.microsoft.com/office/drawing/2014/main" id="{5363EDF7-53E0-41AB-B229-BC43406279F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84" name="Text Box 19">
          <a:extLst>
            <a:ext uri="{FF2B5EF4-FFF2-40B4-BE49-F238E27FC236}">
              <a16:creationId xmlns:a16="http://schemas.microsoft.com/office/drawing/2014/main" id="{A6FDF0B6-FFA8-4416-ACDE-5DC50B5B472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1685" name="Text Box 15">
          <a:extLst>
            <a:ext uri="{FF2B5EF4-FFF2-40B4-BE49-F238E27FC236}">
              <a16:creationId xmlns:a16="http://schemas.microsoft.com/office/drawing/2014/main" id="{84D47DAA-63FD-461E-88D1-2BE6AB06F2D8}"/>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6" name="Text Box 16">
          <a:extLst>
            <a:ext uri="{FF2B5EF4-FFF2-40B4-BE49-F238E27FC236}">
              <a16:creationId xmlns:a16="http://schemas.microsoft.com/office/drawing/2014/main" id="{EEBE617B-6DFF-410D-B2C1-DF3C0D611EBE}"/>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7" name="Text Box 17">
          <a:extLst>
            <a:ext uri="{FF2B5EF4-FFF2-40B4-BE49-F238E27FC236}">
              <a16:creationId xmlns:a16="http://schemas.microsoft.com/office/drawing/2014/main" id="{AFDC4FCE-8A5A-4CA4-9860-5201969B324D}"/>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8" name="Text Box 18">
          <a:extLst>
            <a:ext uri="{FF2B5EF4-FFF2-40B4-BE49-F238E27FC236}">
              <a16:creationId xmlns:a16="http://schemas.microsoft.com/office/drawing/2014/main" id="{E4FFCD14-8A88-46E8-983A-A53C38A7ACD4}"/>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1689" name="Text Box 19">
          <a:extLst>
            <a:ext uri="{FF2B5EF4-FFF2-40B4-BE49-F238E27FC236}">
              <a16:creationId xmlns:a16="http://schemas.microsoft.com/office/drawing/2014/main" id="{35E4D9CA-1163-41FD-90C1-5286DA8EF40A}"/>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65</xdr:row>
      <xdr:rowOff>504825</xdr:rowOff>
    </xdr:from>
    <xdr:ext cx="95250" cy="444014"/>
    <xdr:sp macro="" textlink="">
      <xdr:nvSpPr>
        <xdr:cNvPr id="1690" name="Text Box 15">
          <a:extLst>
            <a:ext uri="{FF2B5EF4-FFF2-40B4-BE49-F238E27FC236}">
              <a16:creationId xmlns:a16="http://schemas.microsoft.com/office/drawing/2014/main" id="{CE08B94B-9DB5-4AE9-98CA-BD1FA4C54FDB}"/>
            </a:ext>
          </a:extLst>
        </xdr:cNvPr>
        <xdr:cNvSpPr txBox="1">
          <a:spLocks noChangeArrowheads="1"/>
        </xdr:cNvSpPr>
      </xdr:nvSpPr>
      <xdr:spPr bwMode="auto">
        <a:xfrm>
          <a:off x="4743450" y="298799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1" name="Text Box 16">
          <a:extLst>
            <a:ext uri="{FF2B5EF4-FFF2-40B4-BE49-F238E27FC236}">
              <a16:creationId xmlns:a16="http://schemas.microsoft.com/office/drawing/2014/main" id="{A746518D-04F0-42AA-8F59-FF51A44336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2" name="Text Box 17">
          <a:extLst>
            <a:ext uri="{FF2B5EF4-FFF2-40B4-BE49-F238E27FC236}">
              <a16:creationId xmlns:a16="http://schemas.microsoft.com/office/drawing/2014/main" id="{4B824C9D-6422-42A9-AF00-BAA0D6FC69B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3" name="Text Box 18">
          <a:extLst>
            <a:ext uri="{FF2B5EF4-FFF2-40B4-BE49-F238E27FC236}">
              <a16:creationId xmlns:a16="http://schemas.microsoft.com/office/drawing/2014/main" id="{818CF305-BB17-4B98-BC81-02F5DB37EA1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1694" name="Text Box 19">
          <a:extLst>
            <a:ext uri="{FF2B5EF4-FFF2-40B4-BE49-F238E27FC236}">
              <a16:creationId xmlns:a16="http://schemas.microsoft.com/office/drawing/2014/main" id="{5F050D48-3964-4481-959F-2D8D9B189813}"/>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1695" name="Text Box 15">
          <a:extLst>
            <a:ext uri="{FF2B5EF4-FFF2-40B4-BE49-F238E27FC236}">
              <a16:creationId xmlns:a16="http://schemas.microsoft.com/office/drawing/2014/main" id="{0C625C10-EEBC-49F7-AE4E-1C88F3B466B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1696" name="Text Box 15">
          <a:extLst>
            <a:ext uri="{FF2B5EF4-FFF2-40B4-BE49-F238E27FC236}">
              <a16:creationId xmlns:a16="http://schemas.microsoft.com/office/drawing/2014/main" id="{E359061B-EA10-41F2-9416-120806005A26}"/>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65</xdr:row>
      <xdr:rowOff>504825</xdr:rowOff>
    </xdr:from>
    <xdr:ext cx="95250" cy="442269"/>
    <xdr:sp macro="" textlink="">
      <xdr:nvSpPr>
        <xdr:cNvPr id="1697" name="Text Box 15">
          <a:extLst>
            <a:ext uri="{FF2B5EF4-FFF2-40B4-BE49-F238E27FC236}">
              <a16:creationId xmlns:a16="http://schemas.microsoft.com/office/drawing/2014/main" id="{BDF2E2A2-B2A9-4C2F-B4D6-8B56A495A675}"/>
            </a:ext>
          </a:extLst>
        </xdr:cNvPr>
        <xdr:cNvSpPr txBox="1">
          <a:spLocks noChangeArrowheads="1"/>
        </xdr:cNvSpPr>
      </xdr:nvSpPr>
      <xdr:spPr bwMode="auto">
        <a:xfrm>
          <a:off x="14363700" y="298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8" name="Text Box 16">
          <a:extLst>
            <a:ext uri="{FF2B5EF4-FFF2-40B4-BE49-F238E27FC236}">
              <a16:creationId xmlns:a16="http://schemas.microsoft.com/office/drawing/2014/main" id="{DF78E32A-5273-4B43-9835-9FC506370FE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699" name="Text Box 17">
          <a:extLst>
            <a:ext uri="{FF2B5EF4-FFF2-40B4-BE49-F238E27FC236}">
              <a16:creationId xmlns:a16="http://schemas.microsoft.com/office/drawing/2014/main" id="{3C3EC15D-330D-435F-8CB5-A64113C95CD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1700" name="Text Box 18">
          <a:extLst>
            <a:ext uri="{FF2B5EF4-FFF2-40B4-BE49-F238E27FC236}">
              <a16:creationId xmlns:a16="http://schemas.microsoft.com/office/drawing/2014/main" id="{C4EF6755-8AF5-4B89-8729-01054D32E5C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1701" name="Text Box 15">
          <a:extLst>
            <a:ext uri="{FF2B5EF4-FFF2-40B4-BE49-F238E27FC236}">
              <a16:creationId xmlns:a16="http://schemas.microsoft.com/office/drawing/2014/main" id="{8758A59D-66FA-4BC9-8C97-BA4CA21DDCFF}"/>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2" name="Text Box 16">
          <a:extLst>
            <a:ext uri="{FF2B5EF4-FFF2-40B4-BE49-F238E27FC236}">
              <a16:creationId xmlns:a16="http://schemas.microsoft.com/office/drawing/2014/main" id="{091D4B04-E5F3-4EB1-86C0-2C85CFDCD6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3" name="Text Box 17">
          <a:extLst>
            <a:ext uri="{FF2B5EF4-FFF2-40B4-BE49-F238E27FC236}">
              <a16:creationId xmlns:a16="http://schemas.microsoft.com/office/drawing/2014/main" id="{607B6E32-8653-41F2-98D1-7255E524C07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4" name="Text Box 18">
          <a:extLst>
            <a:ext uri="{FF2B5EF4-FFF2-40B4-BE49-F238E27FC236}">
              <a16:creationId xmlns:a16="http://schemas.microsoft.com/office/drawing/2014/main" id="{48D024D9-59AB-4429-807D-D78F224DA495}"/>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5" name="Text Box 19">
          <a:extLst>
            <a:ext uri="{FF2B5EF4-FFF2-40B4-BE49-F238E27FC236}">
              <a16:creationId xmlns:a16="http://schemas.microsoft.com/office/drawing/2014/main" id="{2869569C-8BCC-4CFE-9A9C-12A5A60EDD5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6" name="Text Box 16">
          <a:extLst>
            <a:ext uri="{FF2B5EF4-FFF2-40B4-BE49-F238E27FC236}">
              <a16:creationId xmlns:a16="http://schemas.microsoft.com/office/drawing/2014/main" id="{7A85F436-5B48-47C8-AB55-E12E60F5C4F0}"/>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7" name="Text Box 17">
          <a:extLst>
            <a:ext uri="{FF2B5EF4-FFF2-40B4-BE49-F238E27FC236}">
              <a16:creationId xmlns:a16="http://schemas.microsoft.com/office/drawing/2014/main" id="{CC2C10C9-FDCC-4AE1-BF7C-293DC630760D}"/>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8" name="Text Box 18">
          <a:extLst>
            <a:ext uri="{FF2B5EF4-FFF2-40B4-BE49-F238E27FC236}">
              <a16:creationId xmlns:a16="http://schemas.microsoft.com/office/drawing/2014/main" id="{94F63533-1801-48B1-8C89-3D5F8C3FAB3E}"/>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1709" name="Text Box 19">
          <a:extLst>
            <a:ext uri="{FF2B5EF4-FFF2-40B4-BE49-F238E27FC236}">
              <a16:creationId xmlns:a16="http://schemas.microsoft.com/office/drawing/2014/main" id="{542A1C9F-8732-493B-8EB7-7158D174FB1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0" name="Text Box 16">
          <a:extLst>
            <a:ext uri="{FF2B5EF4-FFF2-40B4-BE49-F238E27FC236}">
              <a16:creationId xmlns:a16="http://schemas.microsoft.com/office/drawing/2014/main" id="{ECD708C1-6F77-4F8E-9DD8-864D19C2A680}"/>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1" name="Text Box 17">
          <a:extLst>
            <a:ext uri="{FF2B5EF4-FFF2-40B4-BE49-F238E27FC236}">
              <a16:creationId xmlns:a16="http://schemas.microsoft.com/office/drawing/2014/main" id="{D6355EC3-2B61-4197-89D5-7833592B07E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2" name="Text Box 18">
          <a:extLst>
            <a:ext uri="{FF2B5EF4-FFF2-40B4-BE49-F238E27FC236}">
              <a16:creationId xmlns:a16="http://schemas.microsoft.com/office/drawing/2014/main" id="{69A48596-3A38-4C7F-8E38-182CD6E4ECBF}"/>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13" name="Text Box 19">
          <a:extLst>
            <a:ext uri="{FF2B5EF4-FFF2-40B4-BE49-F238E27FC236}">
              <a16:creationId xmlns:a16="http://schemas.microsoft.com/office/drawing/2014/main" id="{B52D0A53-3215-4076-9AB3-3F78275AE99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4" name="Text Box 16">
          <a:extLst>
            <a:ext uri="{FF2B5EF4-FFF2-40B4-BE49-F238E27FC236}">
              <a16:creationId xmlns:a16="http://schemas.microsoft.com/office/drawing/2014/main" id="{13509DF2-C7DA-4B04-9D8E-E8943A9216E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5" name="Text Box 17">
          <a:extLst>
            <a:ext uri="{FF2B5EF4-FFF2-40B4-BE49-F238E27FC236}">
              <a16:creationId xmlns:a16="http://schemas.microsoft.com/office/drawing/2014/main" id="{664BFA19-BB78-4811-B195-5EF1E0665662}"/>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6" name="Text Box 18">
          <a:extLst>
            <a:ext uri="{FF2B5EF4-FFF2-40B4-BE49-F238E27FC236}">
              <a16:creationId xmlns:a16="http://schemas.microsoft.com/office/drawing/2014/main" id="{C8EC3B9E-6844-46E2-BD4C-96C018A64DD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17" name="Text Box 19">
          <a:extLst>
            <a:ext uri="{FF2B5EF4-FFF2-40B4-BE49-F238E27FC236}">
              <a16:creationId xmlns:a16="http://schemas.microsoft.com/office/drawing/2014/main" id="{605D87E6-3D60-4FB6-A1D4-05C4F3D1535C}"/>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8" name="Text Box 16">
          <a:extLst>
            <a:ext uri="{FF2B5EF4-FFF2-40B4-BE49-F238E27FC236}">
              <a16:creationId xmlns:a16="http://schemas.microsoft.com/office/drawing/2014/main" id="{39A3C825-3D95-4A0D-8468-C36D9A2D7C6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19" name="Text Box 17">
          <a:extLst>
            <a:ext uri="{FF2B5EF4-FFF2-40B4-BE49-F238E27FC236}">
              <a16:creationId xmlns:a16="http://schemas.microsoft.com/office/drawing/2014/main" id="{68B9D7FE-A71D-4E2C-8939-F2F3D80D873F}"/>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0" name="Text Box 18">
          <a:extLst>
            <a:ext uri="{FF2B5EF4-FFF2-40B4-BE49-F238E27FC236}">
              <a16:creationId xmlns:a16="http://schemas.microsoft.com/office/drawing/2014/main" id="{4923CFB7-C4F7-4676-B2D1-11DCB191EE0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1721" name="Text Box 19">
          <a:extLst>
            <a:ext uri="{FF2B5EF4-FFF2-40B4-BE49-F238E27FC236}">
              <a16:creationId xmlns:a16="http://schemas.microsoft.com/office/drawing/2014/main" id="{6B1ED867-8FB6-4DB1-BB13-18B49C6BE7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71</xdr:row>
      <xdr:rowOff>504825</xdr:rowOff>
    </xdr:from>
    <xdr:ext cx="95250" cy="444014"/>
    <xdr:sp macro="" textlink="">
      <xdr:nvSpPr>
        <xdr:cNvPr id="1722" name="Text Box 15">
          <a:extLst>
            <a:ext uri="{FF2B5EF4-FFF2-40B4-BE49-F238E27FC236}">
              <a16:creationId xmlns:a16="http://schemas.microsoft.com/office/drawing/2014/main" id="{CB3A8C17-0E1F-4B7D-AF4B-CEAEBA719C76}"/>
            </a:ext>
          </a:extLst>
        </xdr:cNvPr>
        <xdr:cNvSpPr txBox="1">
          <a:spLocks noChangeArrowheads="1"/>
        </xdr:cNvSpPr>
      </xdr:nvSpPr>
      <xdr:spPr bwMode="auto">
        <a:xfrm>
          <a:off x="4743450" y="321087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3" name="Text Box 16">
          <a:extLst>
            <a:ext uri="{FF2B5EF4-FFF2-40B4-BE49-F238E27FC236}">
              <a16:creationId xmlns:a16="http://schemas.microsoft.com/office/drawing/2014/main" id="{B6592B83-EC51-49D3-8611-BA55E29B2B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4" name="Text Box 17">
          <a:extLst>
            <a:ext uri="{FF2B5EF4-FFF2-40B4-BE49-F238E27FC236}">
              <a16:creationId xmlns:a16="http://schemas.microsoft.com/office/drawing/2014/main" id="{FCA6AAD8-11A0-49AE-9D86-814C666DB0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5" name="Text Box 18">
          <a:extLst>
            <a:ext uri="{FF2B5EF4-FFF2-40B4-BE49-F238E27FC236}">
              <a16:creationId xmlns:a16="http://schemas.microsoft.com/office/drawing/2014/main" id="{A578AC3F-78DB-461C-B97D-33815013CF3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1726" name="Text Box 19">
          <a:extLst>
            <a:ext uri="{FF2B5EF4-FFF2-40B4-BE49-F238E27FC236}">
              <a16:creationId xmlns:a16="http://schemas.microsoft.com/office/drawing/2014/main" id="{4BE4CB17-EEDC-4094-B393-8B8A4275F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71</xdr:row>
      <xdr:rowOff>504825</xdr:rowOff>
    </xdr:from>
    <xdr:ext cx="95250" cy="442269"/>
    <xdr:sp macro="" textlink="">
      <xdr:nvSpPr>
        <xdr:cNvPr id="1727" name="Text Box 15">
          <a:extLst>
            <a:ext uri="{FF2B5EF4-FFF2-40B4-BE49-F238E27FC236}">
              <a16:creationId xmlns:a16="http://schemas.microsoft.com/office/drawing/2014/main" id="{E1DA3FFF-4210-4D7B-8C0A-DA8A146525A3}"/>
            </a:ext>
          </a:extLst>
        </xdr:cNvPr>
        <xdr:cNvSpPr txBox="1">
          <a:spLocks noChangeArrowheads="1"/>
        </xdr:cNvSpPr>
      </xdr:nvSpPr>
      <xdr:spPr bwMode="auto">
        <a:xfrm>
          <a:off x="14363700" y="321087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8" name="Text Box 16">
          <a:extLst>
            <a:ext uri="{FF2B5EF4-FFF2-40B4-BE49-F238E27FC236}">
              <a16:creationId xmlns:a16="http://schemas.microsoft.com/office/drawing/2014/main" id="{11E13B3C-C1A8-48D1-8EC6-F02217DEDF9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29" name="Text Box 17">
          <a:extLst>
            <a:ext uri="{FF2B5EF4-FFF2-40B4-BE49-F238E27FC236}">
              <a16:creationId xmlns:a16="http://schemas.microsoft.com/office/drawing/2014/main" id="{670BF549-85C6-4222-AAB1-383BBAF21C9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1730" name="Text Box 18">
          <a:extLst>
            <a:ext uri="{FF2B5EF4-FFF2-40B4-BE49-F238E27FC236}">
              <a16:creationId xmlns:a16="http://schemas.microsoft.com/office/drawing/2014/main" id="{24243856-8337-4F8D-A98F-F1382917575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1" name="Text Box 16">
          <a:extLst>
            <a:ext uri="{FF2B5EF4-FFF2-40B4-BE49-F238E27FC236}">
              <a16:creationId xmlns:a16="http://schemas.microsoft.com/office/drawing/2014/main" id="{3ACD24EA-9DBC-4BB1-B90A-7AE437C29F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2" name="Text Box 17">
          <a:extLst>
            <a:ext uri="{FF2B5EF4-FFF2-40B4-BE49-F238E27FC236}">
              <a16:creationId xmlns:a16="http://schemas.microsoft.com/office/drawing/2014/main" id="{07B0245E-0A72-4AE4-A176-7D21D104AB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3" name="Text Box 18">
          <a:extLst>
            <a:ext uri="{FF2B5EF4-FFF2-40B4-BE49-F238E27FC236}">
              <a16:creationId xmlns:a16="http://schemas.microsoft.com/office/drawing/2014/main" id="{6E53D601-4217-4630-A1C7-D08A106778C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4" name="Text Box 19">
          <a:extLst>
            <a:ext uri="{FF2B5EF4-FFF2-40B4-BE49-F238E27FC236}">
              <a16:creationId xmlns:a16="http://schemas.microsoft.com/office/drawing/2014/main" id="{89DB676D-9626-4AEC-9168-A3067A83C5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5" name="Text Box 16">
          <a:extLst>
            <a:ext uri="{FF2B5EF4-FFF2-40B4-BE49-F238E27FC236}">
              <a16:creationId xmlns:a16="http://schemas.microsoft.com/office/drawing/2014/main" id="{A0D03625-F10F-4B44-9CFF-BC6134063A4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6" name="Text Box 17">
          <a:extLst>
            <a:ext uri="{FF2B5EF4-FFF2-40B4-BE49-F238E27FC236}">
              <a16:creationId xmlns:a16="http://schemas.microsoft.com/office/drawing/2014/main" id="{DB63A488-4AF3-4F60-B4BC-D40973A44BE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7" name="Text Box 18">
          <a:extLst>
            <a:ext uri="{FF2B5EF4-FFF2-40B4-BE49-F238E27FC236}">
              <a16:creationId xmlns:a16="http://schemas.microsoft.com/office/drawing/2014/main" id="{58430CFE-5C41-41B1-B83C-0457D6C9EB2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1738" name="Text Box 19">
          <a:extLst>
            <a:ext uri="{FF2B5EF4-FFF2-40B4-BE49-F238E27FC236}">
              <a16:creationId xmlns:a16="http://schemas.microsoft.com/office/drawing/2014/main" id="{5390A7FA-ACB2-4BF5-99E6-341801FD3CB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1739" name="Text Box 15">
          <a:extLst>
            <a:ext uri="{FF2B5EF4-FFF2-40B4-BE49-F238E27FC236}">
              <a16:creationId xmlns:a16="http://schemas.microsoft.com/office/drawing/2014/main" id="{BE0AEC44-B451-4A50-ABE1-B2C018A76F2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1740" name="Text Box 15">
          <a:extLst>
            <a:ext uri="{FF2B5EF4-FFF2-40B4-BE49-F238E27FC236}">
              <a16:creationId xmlns:a16="http://schemas.microsoft.com/office/drawing/2014/main" id="{BB7C00E0-59BE-40EF-9F91-0403D1C34D6D}"/>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1741" name="Text Box 15">
          <a:extLst>
            <a:ext uri="{FF2B5EF4-FFF2-40B4-BE49-F238E27FC236}">
              <a16:creationId xmlns:a16="http://schemas.microsoft.com/office/drawing/2014/main" id="{6BF2B279-D82B-45C0-A42B-403AAF1946AF}"/>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1742" name="Text Box 15">
          <a:extLst>
            <a:ext uri="{FF2B5EF4-FFF2-40B4-BE49-F238E27FC236}">
              <a16:creationId xmlns:a16="http://schemas.microsoft.com/office/drawing/2014/main" id="{B2D9A9EF-A1AA-4097-86F7-B745D0E44A67}"/>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1743" name="Text Box 15">
          <a:extLst>
            <a:ext uri="{FF2B5EF4-FFF2-40B4-BE49-F238E27FC236}">
              <a16:creationId xmlns:a16="http://schemas.microsoft.com/office/drawing/2014/main" id="{DA6014F4-7201-4616-920C-BCA5C80F927F}"/>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4" name="Text Box 16">
          <a:extLst>
            <a:ext uri="{FF2B5EF4-FFF2-40B4-BE49-F238E27FC236}">
              <a16:creationId xmlns:a16="http://schemas.microsoft.com/office/drawing/2014/main" id="{F8B59760-615E-4AF9-9DC0-C953AB3DE77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5" name="Text Box 17">
          <a:extLst>
            <a:ext uri="{FF2B5EF4-FFF2-40B4-BE49-F238E27FC236}">
              <a16:creationId xmlns:a16="http://schemas.microsoft.com/office/drawing/2014/main" id="{5EE39B61-B199-4752-8D31-06F0E7EFD4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6" name="Text Box 18">
          <a:extLst>
            <a:ext uri="{FF2B5EF4-FFF2-40B4-BE49-F238E27FC236}">
              <a16:creationId xmlns:a16="http://schemas.microsoft.com/office/drawing/2014/main" id="{BFEC7FA7-E50B-4E00-8D17-40F5AE80D792}"/>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47" name="Text Box 19">
          <a:extLst>
            <a:ext uri="{FF2B5EF4-FFF2-40B4-BE49-F238E27FC236}">
              <a16:creationId xmlns:a16="http://schemas.microsoft.com/office/drawing/2014/main" id="{8F364811-4C6C-4EBD-A160-4C3533F5BE3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8" name="Text Box 16">
          <a:extLst>
            <a:ext uri="{FF2B5EF4-FFF2-40B4-BE49-F238E27FC236}">
              <a16:creationId xmlns:a16="http://schemas.microsoft.com/office/drawing/2014/main" id="{3A3E715E-09B1-4EFB-B942-ACA7E586917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49" name="Text Box 17">
          <a:extLst>
            <a:ext uri="{FF2B5EF4-FFF2-40B4-BE49-F238E27FC236}">
              <a16:creationId xmlns:a16="http://schemas.microsoft.com/office/drawing/2014/main" id="{CC852FC5-57CE-4B86-8F9A-880B428BC19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0" name="Text Box 18">
          <a:extLst>
            <a:ext uri="{FF2B5EF4-FFF2-40B4-BE49-F238E27FC236}">
              <a16:creationId xmlns:a16="http://schemas.microsoft.com/office/drawing/2014/main" id="{4E0A5FF5-B5F6-4494-80CD-BE71E7A4396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51" name="Text Box 19">
          <a:extLst>
            <a:ext uri="{FF2B5EF4-FFF2-40B4-BE49-F238E27FC236}">
              <a16:creationId xmlns:a16="http://schemas.microsoft.com/office/drawing/2014/main" id="{DC07CF3A-D51F-4CE1-A92A-4BAA5D4AF11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2" name="Text Box 16">
          <a:extLst>
            <a:ext uri="{FF2B5EF4-FFF2-40B4-BE49-F238E27FC236}">
              <a16:creationId xmlns:a16="http://schemas.microsoft.com/office/drawing/2014/main" id="{D9CFA7D7-ED06-48F2-8547-E47EC6CE8252}"/>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3" name="Text Box 17">
          <a:extLst>
            <a:ext uri="{FF2B5EF4-FFF2-40B4-BE49-F238E27FC236}">
              <a16:creationId xmlns:a16="http://schemas.microsoft.com/office/drawing/2014/main" id="{11FA82FC-B110-465F-A1A3-D0C1DE70139E}"/>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4" name="Text Box 18">
          <a:extLst>
            <a:ext uri="{FF2B5EF4-FFF2-40B4-BE49-F238E27FC236}">
              <a16:creationId xmlns:a16="http://schemas.microsoft.com/office/drawing/2014/main" id="{0772B268-E43E-44F2-B6E4-B54847EDA9FC}"/>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1755" name="Text Box 19">
          <a:extLst>
            <a:ext uri="{FF2B5EF4-FFF2-40B4-BE49-F238E27FC236}">
              <a16:creationId xmlns:a16="http://schemas.microsoft.com/office/drawing/2014/main" id="{A45084F6-FC6B-438D-98F2-95E24AB389D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6" name="Text Box 16">
          <a:extLst>
            <a:ext uri="{FF2B5EF4-FFF2-40B4-BE49-F238E27FC236}">
              <a16:creationId xmlns:a16="http://schemas.microsoft.com/office/drawing/2014/main" id="{D11F20AC-083E-4237-B705-9BA9173E2DA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7" name="Text Box 17">
          <a:extLst>
            <a:ext uri="{FF2B5EF4-FFF2-40B4-BE49-F238E27FC236}">
              <a16:creationId xmlns:a16="http://schemas.microsoft.com/office/drawing/2014/main" id="{27D38885-130E-41A6-8FC0-B4197F58DD81}"/>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8" name="Text Box 18">
          <a:extLst>
            <a:ext uri="{FF2B5EF4-FFF2-40B4-BE49-F238E27FC236}">
              <a16:creationId xmlns:a16="http://schemas.microsoft.com/office/drawing/2014/main" id="{6DFA43CA-6F29-448F-B737-CB98920C265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1759" name="Text Box 19">
          <a:extLst>
            <a:ext uri="{FF2B5EF4-FFF2-40B4-BE49-F238E27FC236}">
              <a16:creationId xmlns:a16="http://schemas.microsoft.com/office/drawing/2014/main" id="{F33EE9B6-27CC-4549-B9E2-F22A8FD5B00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0" name="Text Box 16">
          <a:extLst>
            <a:ext uri="{FF2B5EF4-FFF2-40B4-BE49-F238E27FC236}">
              <a16:creationId xmlns:a16="http://schemas.microsoft.com/office/drawing/2014/main" id="{AFF2F6D6-6E63-46FE-A1E8-BA335D89194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1" name="Text Box 17">
          <a:extLst>
            <a:ext uri="{FF2B5EF4-FFF2-40B4-BE49-F238E27FC236}">
              <a16:creationId xmlns:a16="http://schemas.microsoft.com/office/drawing/2014/main" id="{3189D13E-4639-4129-BAE6-D30C74F351F6}"/>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1762" name="Text Box 18">
          <a:extLst>
            <a:ext uri="{FF2B5EF4-FFF2-40B4-BE49-F238E27FC236}">
              <a16:creationId xmlns:a16="http://schemas.microsoft.com/office/drawing/2014/main" id="{C327EA02-4BB2-4B23-94F1-CEA19C04D2B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3" name="Text Box 16">
          <a:extLst>
            <a:ext uri="{FF2B5EF4-FFF2-40B4-BE49-F238E27FC236}">
              <a16:creationId xmlns:a16="http://schemas.microsoft.com/office/drawing/2014/main" id="{A3BF5310-9929-4221-BE22-09FAF20436E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4" name="Text Box 17">
          <a:extLst>
            <a:ext uri="{FF2B5EF4-FFF2-40B4-BE49-F238E27FC236}">
              <a16:creationId xmlns:a16="http://schemas.microsoft.com/office/drawing/2014/main" id="{7EAE564E-2847-4502-9FEA-7A3A165BD56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5" name="Text Box 18">
          <a:extLst>
            <a:ext uri="{FF2B5EF4-FFF2-40B4-BE49-F238E27FC236}">
              <a16:creationId xmlns:a16="http://schemas.microsoft.com/office/drawing/2014/main" id="{0668A2A4-D0A6-491A-8E46-E236F46B3F5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6" name="Text Box 19">
          <a:extLst>
            <a:ext uri="{FF2B5EF4-FFF2-40B4-BE49-F238E27FC236}">
              <a16:creationId xmlns:a16="http://schemas.microsoft.com/office/drawing/2014/main" id="{9B9EB13A-9E84-4730-AE00-A369A3635417}"/>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7" name="Text Box 16">
          <a:extLst>
            <a:ext uri="{FF2B5EF4-FFF2-40B4-BE49-F238E27FC236}">
              <a16:creationId xmlns:a16="http://schemas.microsoft.com/office/drawing/2014/main" id="{1B742143-6605-44C1-94B5-FE58CEE5988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8" name="Text Box 17">
          <a:extLst>
            <a:ext uri="{FF2B5EF4-FFF2-40B4-BE49-F238E27FC236}">
              <a16:creationId xmlns:a16="http://schemas.microsoft.com/office/drawing/2014/main" id="{60CFE2E9-05E4-488F-A2EF-E85B4B5AC23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69" name="Text Box 18">
          <a:extLst>
            <a:ext uri="{FF2B5EF4-FFF2-40B4-BE49-F238E27FC236}">
              <a16:creationId xmlns:a16="http://schemas.microsoft.com/office/drawing/2014/main" id="{EF4BD80F-0388-4D71-9120-4912D2D4AB6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1770" name="Text Box 19">
          <a:extLst>
            <a:ext uri="{FF2B5EF4-FFF2-40B4-BE49-F238E27FC236}">
              <a16:creationId xmlns:a16="http://schemas.microsoft.com/office/drawing/2014/main" id="{891224B2-6409-4B1B-B671-538B26DCCA0F}"/>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1" name="Text Box 16">
          <a:extLst>
            <a:ext uri="{FF2B5EF4-FFF2-40B4-BE49-F238E27FC236}">
              <a16:creationId xmlns:a16="http://schemas.microsoft.com/office/drawing/2014/main" id="{2F64BF7C-F4D3-42C8-9C65-EBA41F58C07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2" name="Text Box 17">
          <a:extLst>
            <a:ext uri="{FF2B5EF4-FFF2-40B4-BE49-F238E27FC236}">
              <a16:creationId xmlns:a16="http://schemas.microsoft.com/office/drawing/2014/main" id="{529205BF-4F3C-4405-9E44-F41DD377EA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3" name="Text Box 18">
          <a:extLst>
            <a:ext uri="{FF2B5EF4-FFF2-40B4-BE49-F238E27FC236}">
              <a16:creationId xmlns:a16="http://schemas.microsoft.com/office/drawing/2014/main" id="{86484778-FDE3-4D8D-B86E-BBC113785C5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74" name="Text Box 19">
          <a:extLst>
            <a:ext uri="{FF2B5EF4-FFF2-40B4-BE49-F238E27FC236}">
              <a16:creationId xmlns:a16="http://schemas.microsoft.com/office/drawing/2014/main" id="{844426DF-2CE7-428A-BE81-C6C236CDA13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61691"/>
    <xdr:sp macro="" textlink="">
      <xdr:nvSpPr>
        <xdr:cNvPr id="1775" name="Text Box 15">
          <a:extLst>
            <a:ext uri="{FF2B5EF4-FFF2-40B4-BE49-F238E27FC236}">
              <a16:creationId xmlns:a16="http://schemas.microsoft.com/office/drawing/2014/main" id="{54F4BD93-86C9-4FF9-A83D-26CEA7DD7956}"/>
            </a:ext>
          </a:extLst>
        </xdr:cNvPr>
        <xdr:cNvSpPr txBox="1">
          <a:spLocks noChangeArrowheads="1"/>
        </xdr:cNvSpPr>
      </xdr:nvSpPr>
      <xdr:spPr bwMode="auto">
        <a:xfrm>
          <a:off x="4743450" y="36937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6" name="Text Box 16">
          <a:extLst>
            <a:ext uri="{FF2B5EF4-FFF2-40B4-BE49-F238E27FC236}">
              <a16:creationId xmlns:a16="http://schemas.microsoft.com/office/drawing/2014/main" id="{841C1338-3312-4DA4-BC7F-953A85DC850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7" name="Text Box 17">
          <a:extLst>
            <a:ext uri="{FF2B5EF4-FFF2-40B4-BE49-F238E27FC236}">
              <a16:creationId xmlns:a16="http://schemas.microsoft.com/office/drawing/2014/main" id="{18BAEDBF-893E-4D63-9BE3-543F440E3E9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8" name="Text Box 18">
          <a:extLst>
            <a:ext uri="{FF2B5EF4-FFF2-40B4-BE49-F238E27FC236}">
              <a16:creationId xmlns:a16="http://schemas.microsoft.com/office/drawing/2014/main" id="{202DB75F-A282-4B43-BBBD-2653D5C7A13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79" name="Text Box 19">
          <a:extLst>
            <a:ext uri="{FF2B5EF4-FFF2-40B4-BE49-F238E27FC236}">
              <a16:creationId xmlns:a16="http://schemas.microsoft.com/office/drawing/2014/main" id="{AB09FE81-FB3C-4ACF-800C-CDB2C4C3728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1780" name="Text Box 15">
          <a:extLst>
            <a:ext uri="{FF2B5EF4-FFF2-40B4-BE49-F238E27FC236}">
              <a16:creationId xmlns:a16="http://schemas.microsoft.com/office/drawing/2014/main" id="{F389D891-8F39-4E8A-BF3D-7015DCF1C1A1}"/>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1" name="Text Box 16">
          <a:extLst>
            <a:ext uri="{FF2B5EF4-FFF2-40B4-BE49-F238E27FC236}">
              <a16:creationId xmlns:a16="http://schemas.microsoft.com/office/drawing/2014/main" id="{EB4FB57B-F0DE-4C5A-AF97-68AD90ACC00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2" name="Text Box 17">
          <a:extLst>
            <a:ext uri="{FF2B5EF4-FFF2-40B4-BE49-F238E27FC236}">
              <a16:creationId xmlns:a16="http://schemas.microsoft.com/office/drawing/2014/main" id="{D76624ED-8F00-4281-8D3E-E8F01B1F93DC}"/>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3" name="Text Box 18">
          <a:extLst>
            <a:ext uri="{FF2B5EF4-FFF2-40B4-BE49-F238E27FC236}">
              <a16:creationId xmlns:a16="http://schemas.microsoft.com/office/drawing/2014/main" id="{5692F3D4-734D-4B21-8361-E1544605533D}"/>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1784" name="Text Box 19">
          <a:extLst>
            <a:ext uri="{FF2B5EF4-FFF2-40B4-BE49-F238E27FC236}">
              <a16:creationId xmlns:a16="http://schemas.microsoft.com/office/drawing/2014/main" id="{3E7244F7-993D-4816-A55A-FF584C90A9C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83</xdr:row>
      <xdr:rowOff>504825</xdr:rowOff>
    </xdr:from>
    <xdr:ext cx="95250" cy="444014"/>
    <xdr:sp macro="" textlink="">
      <xdr:nvSpPr>
        <xdr:cNvPr id="1785" name="Text Box 15">
          <a:extLst>
            <a:ext uri="{FF2B5EF4-FFF2-40B4-BE49-F238E27FC236}">
              <a16:creationId xmlns:a16="http://schemas.microsoft.com/office/drawing/2014/main" id="{80D16FB7-DD61-421F-BAA3-110901FD83E1}"/>
            </a:ext>
          </a:extLst>
        </xdr:cNvPr>
        <xdr:cNvSpPr txBox="1">
          <a:spLocks noChangeArrowheads="1"/>
        </xdr:cNvSpPr>
      </xdr:nvSpPr>
      <xdr:spPr bwMode="auto">
        <a:xfrm>
          <a:off x="4743450" y="365664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6" name="Text Box 16">
          <a:extLst>
            <a:ext uri="{FF2B5EF4-FFF2-40B4-BE49-F238E27FC236}">
              <a16:creationId xmlns:a16="http://schemas.microsoft.com/office/drawing/2014/main" id="{BCAF9FF5-4663-48B5-8CDF-D41998E0A62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7" name="Text Box 17">
          <a:extLst>
            <a:ext uri="{FF2B5EF4-FFF2-40B4-BE49-F238E27FC236}">
              <a16:creationId xmlns:a16="http://schemas.microsoft.com/office/drawing/2014/main" id="{B499717F-24EA-4E82-8BAC-3D8986673439}"/>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8" name="Text Box 18">
          <a:extLst>
            <a:ext uri="{FF2B5EF4-FFF2-40B4-BE49-F238E27FC236}">
              <a16:creationId xmlns:a16="http://schemas.microsoft.com/office/drawing/2014/main" id="{A82867E3-D39F-4A07-ACE0-B43DDCE3F0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1789" name="Text Box 19">
          <a:extLst>
            <a:ext uri="{FF2B5EF4-FFF2-40B4-BE49-F238E27FC236}">
              <a16:creationId xmlns:a16="http://schemas.microsoft.com/office/drawing/2014/main" id="{1A2DD817-55AE-4941-A64F-9302D05929E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1790" name="Text Box 15">
          <a:extLst>
            <a:ext uri="{FF2B5EF4-FFF2-40B4-BE49-F238E27FC236}">
              <a16:creationId xmlns:a16="http://schemas.microsoft.com/office/drawing/2014/main" id="{C9EC420C-BDBE-4D30-8843-4B385DCA761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1791" name="Text Box 15">
          <a:extLst>
            <a:ext uri="{FF2B5EF4-FFF2-40B4-BE49-F238E27FC236}">
              <a16:creationId xmlns:a16="http://schemas.microsoft.com/office/drawing/2014/main" id="{FAC22EC3-B966-4C16-A821-49B69BBA6A34}"/>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83</xdr:row>
      <xdr:rowOff>504825</xdr:rowOff>
    </xdr:from>
    <xdr:ext cx="95250" cy="442269"/>
    <xdr:sp macro="" textlink="">
      <xdr:nvSpPr>
        <xdr:cNvPr id="1792" name="Text Box 15">
          <a:extLst>
            <a:ext uri="{FF2B5EF4-FFF2-40B4-BE49-F238E27FC236}">
              <a16:creationId xmlns:a16="http://schemas.microsoft.com/office/drawing/2014/main" id="{DE44AB3A-662A-431C-8AAC-7334910B4E2E}"/>
            </a:ext>
          </a:extLst>
        </xdr:cNvPr>
        <xdr:cNvSpPr txBox="1">
          <a:spLocks noChangeArrowheads="1"/>
        </xdr:cNvSpPr>
      </xdr:nvSpPr>
      <xdr:spPr bwMode="auto">
        <a:xfrm>
          <a:off x="14363700" y="36566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3" name="Text Box 16">
          <a:extLst>
            <a:ext uri="{FF2B5EF4-FFF2-40B4-BE49-F238E27FC236}">
              <a16:creationId xmlns:a16="http://schemas.microsoft.com/office/drawing/2014/main" id="{EA358D41-F8E2-477A-BBA9-22D172B8D29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4" name="Text Box 17">
          <a:extLst>
            <a:ext uri="{FF2B5EF4-FFF2-40B4-BE49-F238E27FC236}">
              <a16:creationId xmlns:a16="http://schemas.microsoft.com/office/drawing/2014/main" id="{8FA84107-5981-400C-890A-DCD70BFB2781}"/>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1795" name="Text Box 18">
          <a:extLst>
            <a:ext uri="{FF2B5EF4-FFF2-40B4-BE49-F238E27FC236}">
              <a16:creationId xmlns:a16="http://schemas.microsoft.com/office/drawing/2014/main" id="{92C4A3E6-8E8E-4F15-9009-70DE6AD29F79}"/>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1796" name="Text Box 15">
          <a:extLst>
            <a:ext uri="{FF2B5EF4-FFF2-40B4-BE49-F238E27FC236}">
              <a16:creationId xmlns:a16="http://schemas.microsoft.com/office/drawing/2014/main" id="{4348BDDE-6828-4A4B-8596-AF60663E7460}"/>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7" name="Text Box 16">
          <a:extLst>
            <a:ext uri="{FF2B5EF4-FFF2-40B4-BE49-F238E27FC236}">
              <a16:creationId xmlns:a16="http://schemas.microsoft.com/office/drawing/2014/main" id="{40C3BE55-C119-4794-A605-85F4E25C4BE0}"/>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8" name="Text Box 17">
          <a:extLst>
            <a:ext uri="{FF2B5EF4-FFF2-40B4-BE49-F238E27FC236}">
              <a16:creationId xmlns:a16="http://schemas.microsoft.com/office/drawing/2014/main" id="{5FFEDD9A-A004-4675-BED4-20A3A06DC3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799" name="Text Box 18">
          <a:extLst>
            <a:ext uri="{FF2B5EF4-FFF2-40B4-BE49-F238E27FC236}">
              <a16:creationId xmlns:a16="http://schemas.microsoft.com/office/drawing/2014/main" id="{2C2F8F46-6AE4-467E-826F-58047E9A3C2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0" name="Text Box 19">
          <a:extLst>
            <a:ext uri="{FF2B5EF4-FFF2-40B4-BE49-F238E27FC236}">
              <a16:creationId xmlns:a16="http://schemas.microsoft.com/office/drawing/2014/main" id="{FCF14D64-D316-4D35-B572-840C23E971F4}"/>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1" name="Text Box 16">
          <a:extLst>
            <a:ext uri="{FF2B5EF4-FFF2-40B4-BE49-F238E27FC236}">
              <a16:creationId xmlns:a16="http://schemas.microsoft.com/office/drawing/2014/main" id="{8E673930-0D5C-4F42-A85A-B242DE8F68E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2" name="Text Box 17">
          <a:extLst>
            <a:ext uri="{FF2B5EF4-FFF2-40B4-BE49-F238E27FC236}">
              <a16:creationId xmlns:a16="http://schemas.microsoft.com/office/drawing/2014/main" id="{0C84C723-F41F-4B12-BF25-6268781E200B}"/>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3" name="Text Box 18">
          <a:extLst>
            <a:ext uri="{FF2B5EF4-FFF2-40B4-BE49-F238E27FC236}">
              <a16:creationId xmlns:a16="http://schemas.microsoft.com/office/drawing/2014/main" id="{C1082EA2-AA4F-4793-A798-E8DA21F8BBB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1804" name="Text Box 19">
          <a:extLst>
            <a:ext uri="{FF2B5EF4-FFF2-40B4-BE49-F238E27FC236}">
              <a16:creationId xmlns:a16="http://schemas.microsoft.com/office/drawing/2014/main" id="{E61F5DDD-63A4-46BF-A6ED-B5112806AF16}"/>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5" name="Text Box 16">
          <a:extLst>
            <a:ext uri="{FF2B5EF4-FFF2-40B4-BE49-F238E27FC236}">
              <a16:creationId xmlns:a16="http://schemas.microsoft.com/office/drawing/2014/main" id="{9DD75B79-0AF4-419E-8A83-F21BF3EA68E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6" name="Text Box 17">
          <a:extLst>
            <a:ext uri="{FF2B5EF4-FFF2-40B4-BE49-F238E27FC236}">
              <a16:creationId xmlns:a16="http://schemas.microsoft.com/office/drawing/2014/main" id="{BC356D61-E60B-4BAE-A9F6-B119CC67174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7" name="Text Box 18">
          <a:extLst>
            <a:ext uri="{FF2B5EF4-FFF2-40B4-BE49-F238E27FC236}">
              <a16:creationId xmlns:a16="http://schemas.microsoft.com/office/drawing/2014/main" id="{EE132F7A-DF2F-4956-80C8-BA4B86816D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08" name="Text Box 19">
          <a:extLst>
            <a:ext uri="{FF2B5EF4-FFF2-40B4-BE49-F238E27FC236}">
              <a16:creationId xmlns:a16="http://schemas.microsoft.com/office/drawing/2014/main" id="{41288CD5-5B38-49DD-BF14-68FF4302D25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09" name="Text Box 16">
          <a:extLst>
            <a:ext uri="{FF2B5EF4-FFF2-40B4-BE49-F238E27FC236}">
              <a16:creationId xmlns:a16="http://schemas.microsoft.com/office/drawing/2014/main" id="{6CA20DA8-2DD9-40A0-8BD7-15EBCF14611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0" name="Text Box 17">
          <a:extLst>
            <a:ext uri="{FF2B5EF4-FFF2-40B4-BE49-F238E27FC236}">
              <a16:creationId xmlns:a16="http://schemas.microsoft.com/office/drawing/2014/main" id="{E92B7C8C-DA2C-4B0F-B6E1-7DA97F19813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1" name="Text Box 18">
          <a:extLst>
            <a:ext uri="{FF2B5EF4-FFF2-40B4-BE49-F238E27FC236}">
              <a16:creationId xmlns:a16="http://schemas.microsoft.com/office/drawing/2014/main" id="{15F799D9-7255-4EB3-9BA2-137B63184CF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12" name="Text Box 19">
          <a:extLst>
            <a:ext uri="{FF2B5EF4-FFF2-40B4-BE49-F238E27FC236}">
              <a16:creationId xmlns:a16="http://schemas.microsoft.com/office/drawing/2014/main" id="{016DA184-A6EA-4B30-A4E9-BC68732A953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3" name="Text Box 16">
          <a:extLst>
            <a:ext uri="{FF2B5EF4-FFF2-40B4-BE49-F238E27FC236}">
              <a16:creationId xmlns:a16="http://schemas.microsoft.com/office/drawing/2014/main" id="{2DA451D3-392B-4EA7-9309-9A52BACB094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4" name="Text Box 17">
          <a:extLst>
            <a:ext uri="{FF2B5EF4-FFF2-40B4-BE49-F238E27FC236}">
              <a16:creationId xmlns:a16="http://schemas.microsoft.com/office/drawing/2014/main" id="{FE032090-0F99-42D1-83AB-528C93F1745A}"/>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5" name="Text Box 18">
          <a:extLst>
            <a:ext uri="{FF2B5EF4-FFF2-40B4-BE49-F238E27FC236}">
              <a16:creationId xmlns:a16="http://schemas.microsoft.com/office/drawing/2014/main" id="{C3CE04C3-45DC-4819-9625-927FF05AD02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1816" name="Text Box 19">
          <a:extLst>
            <a:ext uri="{FF2B5EF4-FFF2-40B4-BE49-F238E27FC236}">
              <a16:creationId xmlns:a16="http://schemas.microsoft.com/office/drawing/2014/main" id="{9742D937-3C6D-4574-B7D6-3620DCC52032}"/>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89</xdr:row>
      <xdr:rowOff>504825</xdr:rowOff>
    </xdr:from>
    <xdr:ext cx="95250" cy="444014"/>
    <xdr:sp macro="" textlink="">
      <xdr:nvSpPr>
        <xdr:cNvPr id="1817" name="Text Box 15">
          <a:extLst>
            <a:ext uri="{FF2B5EF4-FFF2-40B4-BE49-F238E27FC236}">
              <a16:creationId xmlns:a16="http://schemas.microsoft.com/office/drawing/2014/main" id="{118C1C90-8E3B-435C-8DC6-B62117963797}"/>
            </a:ext>
          </a:extLst>
        </xdr:cNvPr>
        <xdr:cNvSpPr txBox="1">
          <a:spLocks noChangeArrowheads="1"/>
        </xdr:cNvSpPr>
      </xdr:nvSpPr>
      <xdr:spPr bwMode="auto">
        <a:xfrm>
          <a:off x="4743450" y="387953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8" name="Text Box 16">
          <a:extLst>
            <a:ext uri="{FF2B5EF4-FFF2-40B4-BE49-F238E27FC236}">
              <a16:creationId xmlns:a16="http://schemas.microsoft.com/office/drawing/2014/main" id="{215615EF-DB80-487D-A083-0887C122026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19" name="Text Box 17">
          <a:extLst>
            <a:ext uri="{FF2B5EF4-FFF2-40B4-BE49-F238E27FC236}">
              <a16:creationId xmlns:a16="http://schemas.microsoft.com/office/drawing/2014/main" id="{D9F0D67C-F4B2-4B3E-BF47-C7897445E1EE}"/>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0" name="Text Box 18">
          <a:extLst>
            <a:ext uri="{FF2B5EF4-FFF2-40B4-BE49-F238E27FC236}">
              <a16:creationId xmlns:a16="http://schemas.microsoft.com/office/drawing/2014/main" id="{F1F4F747-873A-454A-9DA3-83F9E51FB48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1821" name="Text Box 19">
          <a:extLst>
            <a:ext uri="{FF2B5EF4-FFF2-40B4-BE49-F238E27FC236}">
              <a16:creationId xmlns:a16="http://schemas.microsoft.com/office/drawing/2014/main" id="{49A6058F-F0AB-4C34-9651-9B658F7B37F5}"/>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89</xdr:row>
      <xdr:rowOff>504825</xdr:rowOff>
    </xdr:from>
    <xdr:ext cx="95250" cy="442269"/>
    <xdr:sp macro="" textlink="">
      <xdr:nvSpPr>
        <xdr:cNvPr id="1822" name="Text Box 15">
          <a:extLst>
            <a:ext uri="{FF2B5EF4-FFF2-40B4-BE49-F238E27FC236}">
              <a16:creationId xmlns:a16="http://schemas.microsoft.com/office/drawing/2014/main" id="{6C6D2924-FC68-4179-BCA0-3A113D25605E}"/>
            </a:ext>
          </a:extLst>
        </xdr:cNvPr>
        <xdr:cNvSpPr txBox="1">
          <a:spLocks noChangeArrowheads="1"/>
        </xdr:cNvSpPr>
      </xdr:nvSpPr>
      <xdr:spPr bwMode="auto">
        <a:xfrm>
          <a:off x="14363700" y="387953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3" name="Text Box 16">
          <a:extLst>
            <a:ext uri="{FF2B5EF4-FFF2-40B4-BE49-F238E27FC236}">
              <a16:creationId xmlns:a16="http://schemas.microsoft.com/office/drawing/2014/main" id="{FD7C228B-181F-4921-BC5D-A49EFC5142C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4" name="Text Box 17">
          <a:extLst>
            <a:ext uri="{FF2B5EF4-FFF2-40B4-BE49-F238E27FC236}">
              <a16:creationId xmlns:a16="http://schemas.microsoft.com/office/drawing/2014/main" id="{E480BDD4-2E71-4AE3-A5EF-E3D0F3021224}"/>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1825" name="Text Box 18">
          <a:extLst>
            <a:ext uri="{FF2B5EF4-FFF2-40B4-BE49-F238E27FC236}">
              <a16:creationId xmlns:a16="http://schemas.microsoft.com/office/drawing/2014/main" id="{5A1CB2CB-E5C5-4DD9-97EB-CA727763A3D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6" name="Text Box 16">
          <a:extLst>
            <a:ext uri="{FF2B5EF4-FFF2-40B4-BE49-F238E27FC236}">
              <a16:creationId xmlns:a16="http://schemas.microsoft.com/office/drawing/2014/main" id="{BD9B3CE0-F4B5-4BF5-9B79-AAA886547FBF}"/>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7" name="Text Box 17">
          <a:extLst>
            <a:ext uri="{FF2B5EF4-FFF2-40B4-BE49-F238E27FC236}">
              <a16:creationId xmlns:a16="http://schemas.microsoft.com/office/drawing/2014/main" id="{6E979003-F213-4812-BE2F-96D55796689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8" name="Text Box 18">
          <a:extLst>
            <a:ext uri="{FF2B5EF4-FFF2-40B4-BE49-F238E27FC236}">
              <a16:creationId xmlns:a16="http://schemas.microsoft.com/office/drawing/2014/main" id="{F5761240-17B6-4812-BA49-E349CDCB32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29" name="Text Box 19">
          <a:extLst>
            <a:ext uri="{FF2B5EF4-FFF2-40B4-BE49-F238E27FC236}">
              <a16:creationId xmlns:a16="http://schemas.microsoft.com/office/drawing/2014/main" id="{B2F5FB4B-FAEF-4F64-B044-D5A023F1FE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0" name="Text Box 16">
          <a:extLst>
            <a:ext uri="{FF2B5EF4-FFF2-40B4-BE49-F238E27FC236}">
              <a16:creationId xmlns:a16="http://schemas.microsoft.com/office/drawing/2014/main" id="{0461D92C-BDC0-4EC0-A1EA-59E7E04325F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1" name="Text Box 17">
          <a:extLst>
            <a:ext uri="{FF2B5EF4-FFF2-40B4-BE49-F238E27FC236}">
              <a16:creationId xmlns:a16="http://schemas.microsoft.com/office/drawing/2014/main" id="{BC6C92E4-C81E-49E3-9C67-1B9774F80D4C}"/>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2" name="Text Box 18">
          <a:extLst>
            <a:ext uri="{FF2B5EF4-FFF2-40B4-BE49-F238E27FC236}">
              <a16:creationId xmlns:a16="http://schemas.microsoft.com/office/drawing/2014/main" id="{8D828DA6-61A9-49EC-9CB2-5969394CB87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1833" name="Text Box 19">
          <a:extLst>
            <a:ext uri="{FF2B5EF4-FFF2-40B4-BE49-F238E27FC236}">
              <a16:creationId xmlns:a16="http://schemas.microsoft.com/office/drawing/2014/main" id="{B919CC84-DEA8-45E4-AFFD-D4B9C3CB8D3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1834" name="Text Box 15">
          <a:extLst>
            <a:ext uri="{FF2B5EF4-FFF2-40B4-BE49-F238E27FC236}">
              <a16:creationId xmlns:a16="http://schemas.microsoft.com/office/drawing/2014/main" id="{B1688247-34D3-4DF3-A0BE-CEBBD74F9076}"/>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1835" name="Text Box 15">
          <a:extLst>
            <a:ext uri="{FF2B5EF4-FFF2-40B4-BE49-F238E27FC236}">
              <a16:creationId xmlns:a16="http://schemas.microsoft.com/office/drawing/2014/main" id="{F249F0FA-D54A-42A1-A921-69935505789A}"/>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1836" name="Text Box 15">
          <a:extLst>
            <a:ext uri="{FF2B5EF4-FFF2-40B4-BE49-F238E27FC236}">
              <a16:creationId xmlns:a16="http://schemas.microsoft.com/office/drawing/2014/main" id="{555A69CF-2D73-4A69-BB3E-61D55DD1F9DA}"/>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1837" name="Text Box 15">
          <a:extLst>
            <a:ext uri="{FF2B5EF4-FFF2-40B4-BE49-F238E27FC236}">
              <a16:creationId xmlns:a16="http://schemas.microsoft.com/office/drawing/2014/main" id="{1941C1D5-7AEA-475B-8141-446CA86B5AE2}"/>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1838" name="Text Box 15">
          <a:extLst>
            <a:ext uri="{FF2B5EF4-FFF2-40B4-BE49-F238E27FC236}">
              <a16:creationId xmlns:a16="http://schemas.microsoft.com/office/drawing/2014/main" id="{27360C48-2157-4ADE-A7AE-CD03747DFA8A}"/>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1839" name="Text Box 15">
          <a:extLst>
            <a:ext uri="{FF2B5EF4-FFF2-40B4-BE49-F238E27FC236}">
              <a16:creationId xmlns:a16="http://schemas.microsoft.com/office/drawing/2014/main" id="{AE6A8D3C-FD60-4B68-B657-244C1CF7F2AD}"/>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0" name="Text Box 16">
          <a:extLst>
            <a:ext uri="{FF2B5EF4-FFF2-40B4-BE49-F238E27FC236}">
              <a16:creationId xmlns:a16="http://schemas.microsoft.com/office/drawing/2014/main" id="{EF4E4D3B-A5AE-4419-85CC-7720973AE31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1" name="Text Box 17">
          <a:extLst>
            <a:ext uri="{FF2B5EF4-FFF2-40B4-BE49-F238E27FC236}">
              <a16:creationId xmlns:a16="http://schemas.microsoft.com/office/drawing/2014/main" id="{68716484-09CE-4490-BCC9-4412D08900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2" name="Text Box 18">
          <a:extLst>
            <a:ext uri="{FF2B5EF4-FFF2-40B4-BE49-F238E27FC236}">
              <a16:creationId xmlns:a16="http://schemas.microsoft.com/office/drawing/2014/main" id="{1D17A578-4586-47AA-BD3C-7D4848C68CA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43" name="Text Box 19">
          <a:extLst>
            <a:ext uri="{FF2B5EF4-FFF2-40B4-BE49-F238E27FC236}">
              <a16:creationId xmlns:a16="http://schemas.microsoft.com/office/drawing/2014/main" id="{3FA7151F-BD4A-4F85-B013-0BE08820502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4" name="Text Box 16">
          <a:extLst>
            <a:ext uri="{FF2B5EF4-FFF2-40B4-BE49-F238E27FC236}">
              <a16:creationId xmlns:a16="http://schemas.microsoft.com/office/drawing/2014/main" id="{5BDD282E-25A1-4804-AECC-F238B59819CA}"/>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5" name="Text Box 17">
          <a:extLst>
            <a:ext uri="{FF2B5EF4-FFF2-40B4-BE49-F238E27FC236}">
              <a16:creationId xmlns:a16="http://schemas.microsoft.com/office/drawing/2014/main" id="{8C01846A-2C4F-496D-A455-85C55B8C0B7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6" name="Text Box 18">
          <a:extLst>
            <a:ext uri="{FF2B5EF4-FFF2-40B4-BE49-F238E27FC236}">
              <a16:creationId xmlns:a16="http://schemas.microsoft.com/office/drawing/2014/main" id="{DB97B55F-8707-4400-B462-05D0F55200E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47" name="Text Box 19">
          <a:extLst>
            <a:ext uri="{FF2B5EF4-FFF2-40B4-BE49-F238E27FC236}">
              <a16:creationId xmlns:a16="http://schemas.microsoft.com/office/drawing/2014/main" id="{68785C70-F57B-456F-8E88-D9B6428E6BE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8" name="Text Box 16">
          <a:extLst>
            <a:ext uri="{FF2B5EF4-FFF2-40B4-BE49-F238E27FC236}">
              <a16:creationId xmlns:a16="http://schemas.microsoft.com/office/drawing/2014/main" id="{B1CC0EAE-2C2C-407D-B505-F5B96F742096}"/>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49" name="Text Box 17">
          <a:extLst>
            <a:ext uri="{FF2B5EF4-FFF2-40B4-BE49-F238E27FC236}">
              <a16:creationId xmlns:a16="http://schemas.microsoft.com/office/drawing/2014/main" id="{8BFE5853-9424-4362-83E5-6C011607DADC}"/>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0" name="Text Box 18">
          <a:extLst>
            <a:ext uri="{FF2B5EF4-FFF2-40B4-BE49-F238E27FC236}">
              <a16:creationId xmlns:a16="http://schemas.microsoft.com/office/drawing/2014/main" id="{993C1936-5857-4FF2-B7E0-48D62952C99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1851" name="Text Box 19">
          <a:extLst>
            <a:ext uri="{FF2B5EF4-FFF2-40B4-BE49-F238E27FC236}">
              <a16:creationId xmlns:a16="http://schemas.microsoft.com/office/drawing/2014/main" id="{2DE19FE4-E586-437C-8C5B-3E897602D9A8}"/>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95</xdr:row>
      <xdr:rowOff>504825</xdr:rowOff>
    </xdr:from>
    <xdr:ext cx="95250" cy="444014"/>
    <xdr:sp macro="" textlink="">
      <xdr:nvSpPr>
        <xdr:cNvPr id="1852" name="Text Box 15">
          <a:extLst>
            <a:ext uri="{FF2B5EF4-FFF2-40B4-BE49-F238E27FC236}">
              <a16:creationId xmlns:a16="http://schemas.microsoft.com/office/drawing/2014/main" id="{C4FB464F-DAB9-4DEB-8F13-F0D29BED6CF6}"/>
            </a:ext>
          </a:extLst>
        </xdr:cNvPr>
        <xdr:cNvSpPr txBox="1">
          <a:spLocks noChangeArrowheads="1"/>
        </xdr:cNvSpPr>
      </xdr:nvSpPr>
      <xdr:spPr bwMode="auto">
        <a:xfrm>
          <a:off x="4743450" y="410241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3" name="Text Box 16">
          <a:extLst>
            <a:ext uri="{FF2B5EF4-FFF2-40B4-BE49-F238E27FC236}">
              <a16:creationId xmlns:a16="http://schemas.microsoft.com/office/drawing/2014/main" id="{AF720FB2-3B3D-4276-B660-6213551900A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4" name="Text Box 17">
          <a:extLst>
            <a:ext uri="{FF2B5EF4-FFF2-40B4-BE49-F238E27FC236}">
              <a16:creationId xmlns:a16="http://schemas.microsoft.com/office/drawing/2014/main" id="{B2F3124A-1229-441B-A2BE-F68B5805BEB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5" name="Text Box 18">
          <a:extLst>
            <a:ext uri="{FF2B5EF4-FFF2-40B4-BE49-F238E27FC236}">
              <a16:creationId xmlns:a16="http://schemas.microsoft.com/office/drawing/2014/main" id="{7A07C2B2-A3AA-4814-A551-5D43688DBF7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1856" name="Text Box 19">
          <a:extLst>
            <a:ext uri="{FF2B5EF4-FFF2-40B4-BE49-F238E27FC236}">
              <a16:creationId xmlns:a16="http://schemas.microsoft.com/office/drawing/2014/main" id="{D6633A3D-62F7-4320-ACF3-D17A27E05A10}"/>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95</xdr:row>
      <xdr:rowOff>504825</xdr:rowOff>
    </xdr:from>
    <xdr:ext cx="95250" cy="442269"/>
    <xdr:sp macro="" textlink="">
      <xdr:nvSpPr>
        <xdr:cNvPr id="1857" name="Text Box 15">
          <a:extLst>
            <a:ext uri="{FF2B5EF4-FFF2-40B4-BE49-F238E27FC236}">
              <a16:creationId xmlns:a16="http://schemas.microsoft.com/office/drawing/2014/main" id="{9EA96AB4-6CAC-4755-8F76-E672A654CE9C}"/>
            </a:ext>
          </a:extLst>
        </xdr:cNvPr>
        <xdr:cNvSpPr txBox="1">
          <a:spLocks noChangeArrowheads="1"/>
        </xdr:cNvSpPr>
      </xdr:nvSpPr>
      <xdr:spPr bwMode="auto">
        <a:xfrm>
          <a:off x="14363700" y="410241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8" name="Text Box 16">
          <a:extLst>
            <a:ext uri="{FF2B5EF4-FFF2-40B4-BE49-F238E27FC236}">
              <a16:creationId xmlns:a16="http://schemas.microsoft.com/office/drawing/2014/main" id="{E52A042D-12C2-4D3A-9393-AAED04B81C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59" name="Text Box 17">
          <a:extLst>
            <a:ext uri="{FF2B5EF4-FFF2-40B4-BE49-F238E27FC236}">
              <a16:creationId xmlns:a16="http://schemas.microsoft.com/office/drawing/2014/main" id="{A315F839-C3B4-4D07-B733-50809A6321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1860" name="Text Box 18">
          <a:extLst>
            <a:ext uri="{FF2B5EF4-FFF2-40B4-BE49-F238E27FC236}">
              <a16:creationId xmlns:a16="http://schemas.microsoft.com/office/drawing/2014/main" id="{CA534D03-BB57-4B97-9F98-66EE30255F4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1" name="Text Box 16">
          <a:extLst>
            <a:ext uri="{FF2B5EF4-FFF2-40B4-BE49-F238E27FC236}">
              <a16:creationId xmlns:a16="http://schemas.microsoft.com/office/drawing/2014/main" id="{ABC52823-6879-4C53-8E64-5BEECE39CEE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2" name="Text Box 17">
          <a:extLst>
            <a:ext uri="{FF2B5EF4-FFF2-40B4-BE49-F238E27FC236}">
              <a16:creationId xmlns:a16="http://schemas.microsoft.com/office/drawing/2014/main" id="{FE48580D-095D-4AE2-A253-E318B6E2D3E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3" name="Text Box 18">
          <a:extLst>
            <a:ext uri="{FF2B5EF4-FFF2-40B4-BE49-F238E27FC236}">
              <a16:creationId xmlns:a16="http://schemas.microsoft.com/office/drawing/2014/main" id="{D0731DA8-B779-491D-8E22-8D7159A36D8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4" name="Text Box 19">
          <a:extLst>
            <a:ext uri="{FF2B5EF4-FFF2-40B4-BE49-F238E27FC236}">
              <a16:creationId xmlns:a16="http://schemas.microsoft.com/office/drawing/2014/main" id="{1AA64BA9-309A-49B4-8F49-D1B6FFE43ABD}"/>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5" name="Text Box 16">
          <a:extLst>
            <a:ext uri="{FF2B5EF4-FFF2-40B4-BE49-F238E27FC236}">
              <a16:creationId xmlns:a16="http://schemas.microsoft.com/office/drawing/2014/main" id="{83629B10-B14A-41EC-9FD5-C0EE16697A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6" name="Text Box 17">
          <a:extLst>
            <a:ext uri="{FF2B5EF4-FFF2-40B4-BE49-F238E27FC236}">
              <a16:creationId xmlns:a16="http://schemas.microsoft.com/office/drawing/2014/main" id="{9553E5F6-3CD5-4CD2-8CAE-B90B535D3C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7" name="Text Box 18">
          <a:extLst>
            <a:ext uri="{FF2B5EF4-FFF2-40B4-BE49-F238E27FC236}">
              <a16:creationId xmlns:a16="http://schemas.microsoft.com/office/drawing/2014/main" id="{48131809-11E4-4CE2-BFDC-A8A08B2E4F0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1868" name="Text Box 19">
          <a:extLst>
            <a:ext uri="{FF2B5EF4-FFF2-40B4-BE49-F238E27FC236}">
              <a16:creationId xmlns:a16="http://schemas.microsoft.com/office/drawing/2014/main" id="{7A00851C-3275-4985-A2D1-61FC81B1ACA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69" name="Text Box 16">
          <a:extLst>
            <a:ext uri="{FF2B5EF4-FFF2-40B4-BE49-F238E27FC236}">
              <a16:creationId xmlns:a16="http://schemas.microsoft.com/office/drawing/2014/main" id="{5FD9191A-1066-4B0B-9DD0-8EEA308DC96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0" name="Text Box 17">
          <a:extLst>
            <a:ext uri="{FF2B5EF4-FFF2-40B4-BE49-F238E27FC236}">
              <a16:creationId xmlns:a16="http://schemas.microsoft.com/office/drawing/2014/main" id="{9846EF1F-6FAA-4C47-AB96-1662BF5472D1}"/>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1" name="Text Box 18">
          <a:extLst>
            <a:ext uri="{FF2B5EF4-FFF2-40B4-BE49-F238E27FC236}">
              <a16:creationId xmlns:a16="http://schemas.microsoft.com/office/drawing/2014/main" id="{64BAD77B-AF5F-480C-9ABC-CDC9827467E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72" name="Text Box 19">
          <a:extLst>
            <a:ext uri="{FF2B5EF4-FFF2-40B4-BE49-F238E27FC236}">
              <a16:creationId xmlns:a16="http://schemas.microsoft.com/office/drawing/2014/main" id="{112D4C94-75FA-48FA-A174-9CBC96B434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1873" name="Text Box 15">
          <a:extLst>
            <a:ext uri="{FF2B5EF4-FFF2-40B4-BE49-F238E27FC236}">
              <a16:creationId xmlns:a16="http://schemas.microsoft.com/office/drawing/2014/main" id="{36CED0F9-4842-42FB-88D9-3559D65E5D39}"/>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4" name="Text Box 16">
          <a:extLst>
            <a:ext uri="{FF2B5EF4-FFF2-40B4-BE49-F238E27FC236}">
              <a16:creationId xmlns:a16="http://schemas.microsoft.com/office/drawing/2014/main" id="{7976100C-F182-418D-8709-8807DCB9F1D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5" name="Text Box 17">
          <a:extLst>
            <a:ext uri="{FF2B5EF4-FFF2-40B4-BE49-F238E27FC236}">
              <a16:creationId xmlns:a16="http://schemas.microsoft.com/office/drawing/2014/main" id="{5CE76324-9528-4FC2-8EEE-24CD72A5726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6" name="Text Box 18">
          <a:extLst>
            <a:ext uri="{FF2B5EF4-FFF2-40B4-BE49-F238E27FC236}">
              <a16:creationId xmlns:a16="http://schemas.microsoft.com/office/drawing/2014/main" id="{268508BB-0EF2-48C3-92B9-01279593DF44}"/>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77" name="Text Box 19">
          <a:extLst>
            <a:ext uri="{FF2B5EF4-FFF2-40B4-BE49-F238E27FC236}">
              <a16:creationId xmlns:a16="http://schemas.microsoft.com/office/drawing/2014/main" id="{479FA212-43D2-4BA0-B3EC-D2D88823EDDC}"/>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1878" name="Text Box 15">
          <a:extLst>
            <a:ext uri="{FF2B5EF4-FFF2-40B4-BE49-F238E27FC236}">
              <a16:creationId xmlns:a16="http://schemas.microsoft.com/office/drawing/2014/main" id="{5F852E3B-37B3-4FD2-944B-7E9E494100A3}"/>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79" name="Text Box 16">
          <a:extLst>
            <a:ext uri="{FF2B5EF4-FFF2-40B4-BE49-F238E27FC236}">
              <a16:creationId xmlns:a16="http://schemas.microsoft.com/office/drawing/2014/main" id="{97CF72CA-D9C5-4A6B-A3D7-70AAC0005DA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0" name="Text Box 17">
          <a:extLst>
            <a:ext uri="{FF2B5EF4-FFF2-40B4-BE49-F238E27FC236}">
              <a16:creationId xmlns:a16="http://schemas.microsoft.com/office/drawing/2014/main" id="{DF7234B4-50DB-44EA-8200-6F9266C19430}"/>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1" name="Text Box 18">
          <a:extLst>
            <a:ext uri="{FF2B5EF4-FFF2-40B4-BE49-F238E27FC236}">
              <a16:creationId xmlns:a16="http://schemas.microsoft.com/office/drawing/2014/main" id="{5735EC45-57C2-4195-BA6C-51B2C2176C7A}"/>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1882" name="Text Box 19">
          <a:extLst>
            <a:ext uri="{FF2B5EF4-FFF2-40B4-BE49-F238E27FC236}">
              <a16:creationId xmlns:a16="http://schemas.microsoft.com/office/drawing/2014/main" id="{31100C6D-1054-4510-862D-3E69579531D8}"/>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1883" name="Text Box 15">
          <a:extLst>
            <a:ext uri="{FF2B5EF4-FFF2-40B4-BE49-F238E27FC236}">
              <a16:creationId xmlns:a16="http://schemas.microsoft.com/office/drawing/2014/main" id="{117EC32F-0D0F-40D5-B33A-A1CB462B0D6C}"/>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101</xdr:row>
      <xdr:rowOff>504825</xdr:rowOff>
    </xdr:from>
    <xdr:ext cx="95250" cy="444014"/>
    <xdr:sp macro="" textlink="">
      <xdr:nvSpPr>
        <xdr:cNvPr id="1884" name="Text Box 15">
          <a:extLst>
            <a:ext uri="{FF2B5EF4-FFF2-40B4-BE49-F238E27FC236}">
              <a16:creationId xmlns:a16="http://schemas.microsoft.com/office/drawing/2014/main" id="{B53A72AD-5D72-4B4E-BEA0-AFD7E3CD34ED}"/>
            </a:ext>
          </a:extLst>
        </xdr:cNvPr>
        <xdr:cNvSpPr txBox="1">
          <a:spLocks noChangeArrowheads="1"/>
        </xdr:cNvSpPr>
      </xdr:nvSpPr>
      <xdr:spPr bwMode="auto">
        <a:xfrm>
          <a:off x="4743450" y="432530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5" name="Text Box 16">
          <a:extLst>
            <a:ext uri="{FF2B5EF4-FFF2-40B4-BE49-F238E27FC236}">
              <a16:creationId xmlns:a16="http://schemas.microsoft.com/office/drawing/2014/main" id="{ECF38C51-F0F1-4EE4-A460-965182C7C24F}"/>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6" name="Text Box 17">
          <a:extLst>
            <a:ext uri="{FF2B5EF4-FFF2-40B4-BE49-F238E27FC236}">
              <a16:creationId xmlns:a16="http://schemas.microsoft.com/office/drawing/2014/main" id="{081A5A26-4969-4E12-831A-0CC014F8C42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7" name="Text Box 18">
          <a:extLst>
            <a:ext uri="{FF2B5EF4-FFF2-40B4-BE49-F238E27FC236}">
              <a16:creationId xmlns:a16="http://schemas.microsoft.com/office/drawing/2014/main" id="{F92DD8C0-D547-47A4-B9D9-0038D6C9423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1888" name="Text Box 19">
          <a:extLst>
            <a:ext uri="{FF2B5EF4-FFF2-40B4-BE49-F238E27FC236}">
              <a16:creationId xmlns:a16="http://schemas.microsoft.com/office/drawing/2014/main" id="{ED37D89B-A2F2-45FD-AB9B-6E0D20970D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1889" name="Text Box 15">
          <a:extLst>
            <a:ext uri="{FF2B5EF4-FFF2-40B4-BE49-F238E27FC236}">
              <a16:creationId xmlns:a16="http://schemas.microsoft.com/office/drawing/2014/main" id="{AE5F5277-7CFD-4619-9823-B0BFB5F10AB4}"/>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1890" name="Text Box 15">
          <a:extLst>
            <a:ext uri="{FF2B5EF4-FFF2-40B4-BE49-F238E27FC236}">
              <a16:creationId xmlns:a16="http://schemas.microsoft.com/office/drawing/2014/main" id="{A38F3B0C-C43F-4E48-86E4-B02B17B2BF29}"/>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101</xdr:row>
      <xdr:rowOff>504825</xdr:rowOff>
    </xdr:from>
    <xdr:ext cx="95250" cy="442269"/>
    <xdr:sp macro="" textlink="">
      <xdr:nvSpPr>
        <xdr:cNvPr id="1891" name="Text Box 15">
          <a:extLst>
            <a:ext uri="{FF2B5EF4-FFF2-40B4-BE49-F238E27FC236}">
              <a16:creationId xmlns:a16="http://schemas.microsoft.com/office/drawing/2014/main" id="{BBB9568B-5AAB-4B96-BD53-49216A66EF5A}"/>
            </a:ext>
          </a:extLst>
        </xdr:cNvPr>
        <xdr:cNvSpPr txBox="1">
          <a:spLocks noChangeArrowheads="1"/>
        </xdr:cNvSpPr>
      </xdr:nvSpPr>
      <xdr:spPr bwMode="auto">
        <a:xfrm>
          <a:off x="14363700" y="43253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2" name="Text Box 16">
          <a:extLst>
            <a:ext uri="{FF2B5EF4-FFF2-40B4-BE49-F238E27FC236}">
              <a16:creationId xmlns:a16="http://schemas.microsoft.com/office/drawing/2014/main" id="{F99A3129-0EC5-46D5-8ED6-50D6DBE67CA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3" name="Text Box 17">
          <a:extLst>
            <a:ext uri="{FF2B5EF4-FFF2-40B4-BE49-F238E27FC236}">
              <a16:creationId xmlns:a16="http://schemas.microsoft.com/office/drawing/2014/main" id="{B3FD2035-3102-415D-89F3-0912ABD045F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1894" name="Text Box 18">
          <a:extLst>
            <a:ext uri="{FF2B5EF4-FFF2-40B4-BE49-F238E27FC236}">
              <a16:creationId xmlns:a16="http://schemas.microsoft.com/office/drawing/2014/main" id="{1AE6EA14-0CD4-4856-BBF4-4D1862BEBC3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1895" name="Text Box 15">
          <a:extLst>
            <a:ext uri="{FF2B5EF4-FFF2-40B4-BE49-F238E27FC236}">
              <a16:creationId xmlns:a16="http://schemas.microsoft.com/office/drawing/2014/main" id="{EB328A3C-4768-47CE-A84A-B3E4A92B04CA}"/>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6" name="Text Box 16">
          <a:extLst>
            <a:ext uri="{FF2B5EF4-FFF2-40B4-BE49-F238E27FC236}">
              <a16:creationId xmlns:a16="http://schemas.microsoft.com/office/drawing/2014/main" id="{62FB7553-34CB-4B12-9DBA-13E3C8EF370A}"/>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7" name="Text Box 17">
          <a:extLst>
            <a:ext uri="{FF2B5EF4-FFF2-40B4-BE49-F238E27FC236}">
              <a16:creationId xmlns:a16="http://schemas.microsoft.com/office/drawing/2014/main" id="{FF117C7F-61CE-40DD-BDAA-DEC6A33C457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8" name="Text Box 18">
          <a:extLst>
            <a:ext uri="{FF2B5EF4-FFF2-40B4-BE49-F238E27FC236}">
              <a16:creationId xmlns:a16="http://schemas.microsoft.com/office/drawing/2014/main" id="{4304B9DB-14AD-4F71-9DF0-A750E541BB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899" name="Text Box 19">
          <a:extLst>
            <a:ext uri="{FF2B5EF4-FFF2-40B4-BE49-F238E27FC236}">
              <a16:creationId xmlns:a16="http://schemas.microsoft.com/office/drawing/2014/main" id="{2226010B-CF62-4667-A9AD-D17FC08F2C0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0" name="Text Box 16">
          <a:extLst>
            <a:ext uri="{FF2B5EF4-FFF2-40B4-BE49-F238E27FC236}">
              <a16:creationId xmlns:a16="http://schemas.microsoft.com/office/drawing/2014/main" id="{503A2290-ED1F-4C9C-AB70-14BA419FA85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1" name="Text Box 17">
          <a:extLst>
            <a:ext uri="{FF2B5EF4-FFF2-40B4-BE49-F238E27FC236}">
              <a16:creationId xmlns:a16="http://schemas.microsoft.com/office/drawing/2014/main" id="{5348B4B9-11FE-43C9-8053-C2C9F29DF50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2" name="Text Box 18">
          <a:extLst>
            <a:ext uri="{FF2B5EF4-FFF2-40B4-BE49-F238E27FC236}">
              <a16:creationId xmlns:a16="http://schemas.microsoft.com/office/drawing/2014/main" id="{34904C66-F047-463C-8683-3260E32FD12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1903" name="Text Box 19">
          <a:extLst>
            <a:ext uri="{FF2B5EF4-FFF2-40B4-BE49-F238E27FC236}">
              <a16:creationId xmlns:a16="http://schemas.microsoft.com/office/drawing/2014/main" id="{6EF07EED-0057-47E6-865F-8A7DFE7C5170}"/>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4" name="Text Box 16">
          <a:extLst>
            <a:ext uri="{FF2B5EF4-FFF2-40B4-BE49-F238E27FC236}">
              <a16:creationId xmlns:a16="http://schemas.microsoft.com/office/drawing/2014/main" id="{6125F84C-6FB1-4645-B81D-DFC9C00F5D2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5" name="Text Box 17">
          <a:extLst>
            <a:ext uri="{FF2B5EF4-FFF2-40B4-BE49-F238E27FC236}">
              <a16:creationId xmlns:a16="http://schemas.microsoft.com/office/drawing/2014/main" id="{D07F22A1-F3C7-47CF-9675-DB11E76C58F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6" name="Text Box 18">
          <a:extLst>
            <a:ext uri="{FF2B5EF4-FFF2-40B4-BE49-F238E27FC236}">
              <a16:creationId xmlns:a16="http://schemas.microsoft.com/office/drawing/2014/main" id="{02DCE048-6325-48EF-9A5F-25E75E31746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07" name="Text Box 19">
          <a:extLst>
            <a:ext uri="{FF2B5EF4-FFF2-40B4-BE49-F238E27FC236}">
              <a16:creationId xmlns:a16="http://schemas.microsoft.com/office/drawing/2014/main" id="{AF13B052-C2CD-4CD4-AB8F-976C5DBCE91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8" name="Text Box 16">
          <a:extLst>
            <a:ext uri="{FF2B5EF4-FFF2-40B4-BE49-F238E27FC236}">
              <a16:creationId xmlns:a16="http://schemas.microsoft.com/office/drawing/2014/main" id="{EC61AB34-E2E1-4D58-826D-72B8A74EAA2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09" name="Text Box 17">
          <a:extLst>
            <a:ext uri="{FF2B5EF4-FFF2-40B4-BE49-F238E27FC236}">
              <a16:creationId xmlns:a16="http://schemas.microsoft.com/office/drawing/2014/main" id="{D48DAAAD-D7E9-4D1D-BD1D-8E039275436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0" name="Text Box 18">
          <a:extLst>
            <a:ext uri="{FF2B5EF4-FFF2-40B4-BE49-F238E27FC236}">
              <a16:creationId xmlns:a16="http://schemas.microsoft.com/office/drawing/2014/main" id="{EE7152DB-F3FE-4D46-9DB0-9170CAB0F9A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11" name="Text Box 19">
          <a:extLst>
            <a:ext uri="{FF2B5EF4-FFF2-40B4-BE49-F238E27FC236}">
              <a16:creationId xmlns:a16="http://schemas.microsoft.com/office/drawing/2014/main" id="{3C73FDD4-C357-40B9-80D2-E7C37980765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2" name="Text Box 16">
          <a:extLst>
            <a:ext uri="{FF2B5EF4-FFF2-40B4-BE49-F238E27FC236}">
              <a16:creationId xmlns:a16="http://schemas.microsoft.com/office/drawing/2014/main" id="{D429A344-1614-4DF1-B245-3FB1CD7C83D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3" name="Text Box 17">
          <a:extLst>
            <a:ext uri="{FF2B5EF4-FFF2-40B4-BE49-F238E27FC236}">
              <a16:creationId xmlns:a16="http://schemas.microsoft.com/office/drawing/2014/main" id="{99497E5A-0DBD-4BD9-A7D4-CE8A2E948C0A}"/>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4" name="Text Box 18">
          <a:extLst>
            <a:ext uri="{FF2B5EF4-FFF2-40B4-BE49-F238E27FC236}">
              <a16:creationId xmlns:a16="http://schemas.microsoft.com/office/drawing/2014/main" id="{D71321CC-2E1F-4020-A209-3286B4728892}"/>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1915" name="Text Box 19">
          <a:extLst>
            <a:ext uri="{FF2B5EF4-FFF2-40B4-BE49-F238E27FC236}">
              <a16:creationId xmlns:a16="http://schemas.microsoft.com/office/drawing/2014/main" id="{D99636DC-1029-4AFC-84B1-2721287BF19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107</xdr:row>
      <xdr:rowOff>504825</xdr:rowOff>
    </xdr:from>
    <xdr:ext cx="95250" cy="444014"/>
    <xdr:sp macro="" textlink="">
      <xdr:nvSpPr>
        <xdr:cNvPr id="1916" name="Text Box 15">
          <a:extLst>
            <a:ext uri="{FF2B5EF4-FFF2-40B4-BE49-F238E27FC236}">
              <a16:creationId xmlns:a16="http://schemas.microsoft.com/office/drawing/2014/main" id="{DA78FB57-AFED-4EE7-BEF4-B707D118EEDC}"/>
            </a:ext>
          </a:extLst>
        </xdr:cNvPr>
        <xdr:cNvSpPr txBox="1">
          <a:spLocks noChangeArrowheads="1"/>
        </xdr:cNvSpPr>
      </xdr:nvSpPr>
      <xdr:spPr bwMode="auto">
        <a:xfrm>
          <a:off x="4743450" y="454818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7" name="Text Box 16">
          <a:extLst>
            <a:ext uri="{FF2B5EF4-FFF2-40B4-BE49-F238E27FC236}">
              <a16:creationId xmlns:a16="http://schemas.microsoft.com/office/drawing/2014/main" id="{EE4E39B0-39F8-42A0-9540-37F5B8EB1788}"/>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8" name="Text Box 17">
          <a:extLst>
            <a:ext uri="{FF2B5EF4-FFF2-40B4-BE49-F238E27FC236}">
              <a16:creationId xmlns:a16="http://schemas.microsoft.com/office/drawing/2014/main" id="{D5C1D601-FA56-40B9-8D57-E92FC96539A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19" name="Text Box 18">
          <a:extLst>
            <a:ext uri="{FF2B5EF4-FFF2-40B4-BE49-F238E27FC236}">
              <a16:creationId xmlns:a16="http://schemas.microsoft.com/office/drawing/2014/main" id="{2CFA1CB8-F216-4C6F-9BDE-6677125312D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1920" name="Text Box 19">
          <a:extLst>
            <a:ext uri="{FF2B5EF4-FFF2-40B4-BE49-F238E27FC236}">
              <a16:creationId xmlns:a16="http://schemas.microsoft.com/office/drawing/2014/main" id="{292EBCE3-F87F-4AB6-9660-660B4ABC83AC}"/>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107</xdr:row>
      <xdr:rowOff>504825</xdr:rowOff>
    </xdr:from>
    <xdr:ext cx="95250" cy="442269"/>
    <xdr:sp macro="" textlink="">
      <xdr:nvSpPr>
        <xdr:cNvPr id="1921" name="Text Box 15">
          <a:extLst>
            <a:ext uri="{FF2B5EF4-FFF2-40B4-BE49-F238E27FC236}">
              <a16:creationId xmlns:a16="http://schemas.microsoft.com/office/drawing/2014/main" id="{87B69A0E-4EF4-4EB0-96FE-006B22777890}"/>
            </a:ext>
          </a:extLst>
        </xdr:cNvPr>
        <xdr:cNvSpPr txBox="1">
          <a:spLocks noChangeArrowheads="1"/>
        </xdr:cNvSpPr>
      </xdr:nvSpPr>
      <xdr:spPr bwMode="auto">
        <a:xfrm>
          <a:off x="14363700" y="454818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2" name="Text Box 16">
          <a:extLst>
            <a:ext uri="{FF2B5EF4-FFF2-40B4-BE49-F238E27FC236}">
              <a16:creationId xmlns:a16="http://schemas.microsoft.com/office/drawing/2014/main" id="{772DD5D1-3386-473E-9430-39FFFB6BA6CC}"/>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3" name="Text Box 17">
          <a:extLst>
            <a:ext uri="{FF2B5EF4-FFF2-40B4-BE49-F238E27FC236}">
              <a16:creationId xmlns:a16="http://schemas.microsoft.com/office/drawing/2014/main" id="{F5761966-D920-4632-B4A7-EB933387348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1924" name="Text Box 18">
          <a:extLst>
            <a:ext uri="{FF2B5EF4-FFF2-40B4-BE49-F238E27FC236}">
              <a16:creationId xmlns:a16="http://schemas.microsoft.com/office/drawing/2014/main" id="{9FE45F99-0473-451F-B586-E2EBE01499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5" name="Text Box 16">
          <a:extLst>
            <a:ext uri="{FF2B5EF4-FFF2-40B4-BE49-F238E27FC236}">
              <a16:creationId xmlns:a16="http://schemas.microsoft.com/office/drawing/2014/main" id="{A5210F59-2B93-4835-9F45-F5339B88F2E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6" name="Text Box 17">
          <a:extLst>
            <a:ext uri="{FF2B5EF4-FFF2-40B4-BE49-F238E27FC236}">
              <a16:creationId xmlns:a16="http://schemas.microsoft.com/office/drawing/2014/main" id="{271DF02D-7AAA-4FAA-9A1F-F0D249FE69F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7" name="Text Box 18">
          <a:extLst>
            <a:ext uri="{FF2B5EF4-FFF2-40B4-BE49-F238E27FC236}">
              <a16:creationId xmlns:a16="http://schemas.microsoft.com/office/drawing/2014/main" id="{4A91183C-7E0B-46F7-BFE2-B1B2BD82C98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8" name="Text Box 19">
          <a:extLst>
            <a:ext uri="{FF2B5EF4-FFF2-40B4-BE49-F238E27FC236}">
              <a16:creationId xmlns:a16="http://schemas.microsoft.com/office/drawing/2014/main" id="{BA25F0E7-945E-454A-942D-75B51CD62F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29" name="Text Box 16">
          <a:extLst>
            <a:ext uri="{FF2B5EF4-FFF2-40B4-BE49-F238E27FC236}">
              <a16:creationId xmlns:a16="http://schemas.microsoft.com/office/drawing/2014/main" id="{4B33EB35-E0D0-4A6E-9FF3-FC1584EC85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0" name="Text Box 17">
          <a:extLst>
            <a:ext uri="{FF2B5EF4-FFF2-40B4-BE49-F238E27FC236}">
              <a16:creationId xmlns:a16="http://schemas.microsoft.com/office/drawing/2014/main" id="{26C11A43-45DD-42E7-9AAA-28E0A974933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1" name="Text Box 18">
          <a:extLst>
            <a:ext uri="{FF2B5EF4-FFF2-40B4-BE49-F238E27FC236}">
              <a16:creationId xmlns:a16="http://schemas.microsoft.com/office/drawing/2014/main" id="{04A9A7AC-4CE5-4E5A-86D3-404DBF5D00B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1932" name="Text Box 19">
          <a:extLst>
            <a:ext uri="{FF2B5EF4-FFF2-40B4-BE49-F238E27FC236}">
              <a16:creationId xmlns:a16="http://schemas.microsoft.com/office/drawing/2014/main" id="{E171B3E1-9CC5-4EA1-8CFF-9A582B7D2C7D}"/>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1933" name="Text Box 15">
          <a:extLst>
            <a:ext uri="{FF2B5EF4-FFF2-40B4-BE49-F238E27FC236}">
              <a16:creationId xmlns:a16="http://schemas.microsoft.com/office/drawing/2014/main" id="{1F75A234-48ED-40E0-A3E8-6735067451B0}"/>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1934" name="Text Box 15">
          <a:extLst>
            <a:ext uri="{FF2B5EF4-FFF2-40B4-BE49-F238E27FC236}">
              <a16:creationId xmlns:a16="http://schemas.microsoft.com/office/drawing/2014/main" id="{3CA7DAEC-C6D8-41B1-9DE7-2C574A33ACF5}"/>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1935" name="Text Box 15">
          <a:extLst>
            <a:ext uri="{FF2B5EF4-FFF2-40B4-BE49-F238E27FC236}">
              <a16:creationId xmlns:a16="http://schemas.microsoft.com/office/drawing/2014/main" id="{33E8263D-2355-45AA-9D3F-ED729E29CFBC}"/>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1936" name="Text Box 15">
          <a:extLst>
            <a:ext uri="{FF2B5EF4-FFF2-40B4-BE49-F238E27FC236}">
              <a16:creationId xmlns:a16="http://schemas.microsoft.com/office/drawing/2014/main" id="{DD00DAA3-8466-4A19-8316-057E4CBC535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1937" name="Text Box 15">
          <a:extLst>
            <a:ext uri="{FF2B5EF4-FFF2-40B4-BE49-F238E27FC236}">
              <a16:creationId xmlns:a16="http://schemas.microsoft.com/office/drawing/2014/main" id="{B5FCFABF-7CFD-43EA-A76A-BD0328D4C474}"/>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1938" name="Text Box 15">
          <a:extLst>
            <a:ext uri="{FF2B5EF4-FFF2-40B4-BE49-F238E27FC236}">
              <a16:creationId xmlns:a16="http://schemas.microsoft.com/office/drawing/2014/main" id="{C76E8D11-716E-4C31-8C30-B1957D622583}"/>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39" name="Text Box 16">
          <a:extLst>
            <a:ext uri="{FF2B5EF4-FFF2-40B4-BE49-F238E27FC236}">
              <a16:creationId xmlns:a16="http://schemas.microsoft.com/office/drawing/2014/main" id="{641734D2-1756-4196-9BE0-5569181F740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0" name="Text Box 17">
          <a:extLst>
            <a:ext uri="{FF2B5EF4-FFF2-40B4-BE49-F238E27FC236}">
              <a16:creationId xmlns:a16="http://schemas.microsoft.com/office/drawing/2014/main" id="{20FE68C4-3F3F-438C-9A80-98569D7C79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1" name="Text Box 18">
          <a:extLst>
            <a:ext uri="{FF2B5EF4-FFF2-40B4-BE49-F238E27FC236}">
              <a16:creationId xmlns:a16="http://schemas.microsoft.com/office/drawing/2014/main" id="{F04A8E0E-6866-4A6A-B63B-7260B1C2853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42" name="Text Box 19">
          <a:extLst>
            <a:ext uri="{FF2B5EF4-FFF2-40B4-BE49-F238E27FC236}">
              <a16:creationId xmlns:a16="http://schemas.microsoft.com/office/drawing/2014/main" id="{7F0D25AE-B72B-4521-9BEE-275A12900CC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3" name="Text Box 16">
          <a:extLst>
            <a:ext uri="{FF2B5EF4-FFF2-40B4-BE49-F238E27FC236}">
              <a16:creationId xmlns:a16="http://schemas.microsoft.com/office/drawing/2014/main" id="{DA9AF137-113B-45A1-8BE4-FD405AF0248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4" name="Text Box 17">
          <a:extLst>
            <a:ext uri="{FF2B5EF4-FFF2-40B4-BE49-F238E27FC236}">
              <a16:creationId xmlns:a16="http://schemas.microsoft.com/office/drawing/2014/main" id="{B14A2F40-04E2-4BE9-A61C-06DEF11C15E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5" name="Text Box 18">
          <a:extLst>
            <a:ext uri="{FF2B5EF4-FFF2-40B4-BE49-F238E27FC236}">
              <a16:creationId xmlns:a16="http://schemas.microsoft.com/office/drawing/2014/main" id="{BDE727BA-0E8D-4899-A40D-EC28A6BD77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46" name="Text Box 19">
          <a:extLst>
            <a:ext uri="{FF2B5EF4-FFF2-40B4-BE49-F238E27FC236}">
              <a16:creationId xmlns:a16="http://schemas.microsoft.com/office/drawing/2014/main" id="{5CC936BE-E940-4483-86C0-3BEA6197EA4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7" name="Text Box 16">
          <a:extLst>
            <a:ext uri="{FF2B5EF4-FFF2-40B4-BE49-F238E27FC236}">
              <a16:creationId xmlns:a16="http://schemas.microsoft.com/office/drawing/2014/main" id="{1D4176B5-A5B0-482F-BB75-B788DBD2BA3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8" name="Text Box 17">
          <a:extLst>
            <a:ext uri="{FF2B5EF4-FFF2-40B4-BE49-F238E27FC236}">
              <a16:creationId xmlns:a16="http://schemas.microsoft.com/office/drawing/2014/main" id="{C16E2926-1FC4-4EE3-9052-A7CBC59003F9}"/>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49" name="Text Box 18">
          <a:extLst>
            <a:ext uri="{FF2B5EF4-FFF2-40B4-BE49-F238E27FC236}">
              <a16:creationId xmlns:a16="http://schemas.microsoft.com/office/drawing/2014/main" id="{DD85C8B9-6974-4598-84A6-68181D5DC280}"/>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1950" name="Text Box 19">
          <a:extLst>
            <a:ext uri="{FF2B5EF4-FFF2-40B4-BE49-F238E27FC236}">
              <a16:creationId xmlns:a16="http://schemas.microsoft.com/office/drawing/2014/main" id="{A1437716-338E-4E6C-B2FE-4DA14497590B}"/>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1" name="Text Box 16">
          <a:extLst>
            <a:ext uri="{FF2B5EF4-FFF2-40B4-BE49-F238E27FC236}">
              <a16:creationId xmlns:a16="http://schemas.microsoft.com/office/drawing/2014/main" id="{3F553F00-BE5A-4937-B47C-FE98E72E657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2" name="Text Box 17">
          <a:extLst>
            <a:ext uri="{FF2B5EF4-FFF2-40B4-BE49-F238E27FC236}">
              <a16:creationId xmlns:a16="http://schemas.microsoft.com/office/drawing/2014/main" id="{E0585AA6-504B-476C-A214-C9A9FBA8EB19}"/>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3" name="Text Box 18">
          <a:extLst>
            <a:ext uri="{FF2B5EF4-FFF2-40B4-BE49-F238E27FC236}">
              <a16:creationId xmlns:a16="http://schemas.microsoft.com/office/drawing/2014/main" id="{BAE9DD64-09B0-4CD8-8598-C7E4DF95245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1954" name="Text Box 19">
          <a:extLst>
            <a:ext uri="{FF2B5EF4-FFF2-40B4-BE49-F238E27FC236}">
              <a16:creationId xmlns:a16="http://schemas.microsoft.com/office/drawing/2014/main" id="{2F881628-7706-452F-887E-7D9384EEBF23}"/>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5" name="Text Box 16">
          <a:extLst>
            <a:ext uri="{FF2B5EF4-FFF2-40B4-BE49-F238E27FC236}">
              <a16:creationId xmlns:a16="http://schemas.microsoft.com/office/drawing/2014/main" id="{59DC39DC-880E-4DAF-A7C7-663BE05BD82E}"/>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6" name="Text Box 17">
          <a:extLst>
            <a:ext uri="{FF2B5EF4-FFF2-40B4-BE49-F238E27FC236}">
              <a16:creationId xmlns:a16="http://schemas.microsoft.com/office/drawing/2014/main" id="{7F7B8A8C-780D-43BF-99EC-BE0B13FD6B3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1957" name="Text Box 18">
          <a:extLst>
            <a:ext uri="{FF2B5EF4-FFF2-40B4-BE49-F238E27FC236}">
              <a16:creationId xmlns:a16="http://schemas.microsoft.com/office/drawing/2014/main" id="{21F0353F-7E37-485F-BD94-E5FF9765C3B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8" name="Text Box 16">
          <a:extLst>
            <a:ext uri="{FF2B5EF4-FFF2-40B4-BE49-F238E27FC236}">
              <a16:creationId xmlns:a16="http://schemas.microsoft.com/office/drawing/2014/main" id="{1AF1962C-2F7B-47DE-B720-340B5D9698C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59" name="Text Box 17">
          <a:extLst>
            <a:ext uri="{FF2B5EF4-FFF2-40B4-BE49-F238E27FC236}">
              <a16:creationId xmlns:a16="http://schemas.microsoft.com/office/drawing/2014/main" id="{9BC7C9FF-7B61-4743-AEA5-7379A0E60BD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0" name="Text Box 18">
          <a:extLst>
            <a:ext uri="{FF2B5EF4-FFF2-40B4-BE49-F238E27FC236}">
              <a16:creationId xmlns:a16="http://schemas.microsoft.com/office/drawing/2014/main" id="{DB1A30E2-15DB-435D-AE48-7E54769E1406}"/>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1" name="Text Box 19">
          <a:extLst>
            <a:ext uri="{FF2B5EF4-FFF2-40B4-BE49-F238E27FC236}">
              <a16:creationId xmlns:a16="http://schemas.microsoft.com/office/drawing/2014/main" id="{1780F603-71C1-4296-9551-0DF20362BC7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2" name="Text Box 16">
          <a:extLst>
            <a:ext uri="{FF2B5EF4-FFF2-40B4-BE49-F238E27FC236}">
              <a16:creationId xmlns:a16="http://schemas.microsoft.com/office/drawing/2014/main" id="{110F735F-7AB1-4BAD-B0EC-FC975BC600C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3" name="Text Box 17">
          <a:extLst>
            <a:ext uri="{FF2B5EF4-FFF2-40B4-BE49-F238E27FC236}">
              <a16:creationId xmlns:a16="http://schemas.microsoft.com/office/drawing/2014/main" id="{B963B4E1-F165-47DF-BBF8-806B7DA629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4" name="Text Box 18">
          <a:extLst>
            <a:ext uri="{FF2B5EF4-FFF2-40B4-BE49-F238E27FC236}">
              <a16:creationId xmlns:a16="http://schemas.microsoft.com/office/drawing/2014/main" id="{46952B31-949C-476D-BBD8-B0B3D07C636A}"/>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1965" name="Text Box 19">
          <a:extLst>
            <a:ext uri="{FF2B5EF4-FFF2-40B4-BE49-F238E27FC236}">
              <a16:creationId xmlns:a16="http://schemas.microsoft.com/office/drawing/2014/main" id="{EAE99E75-A207-4E41-98EB-F73FCF08525D}"/>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6" name="Text Box 16">
          <a:extLst>
            <a:ext uri="{FF2B5EF4-FFF2-40B4-BE49-F238E27FC236}">
              <a16:creationId xmlns:a16="http://schemas.microsoft.com/office/drawing/2014/main" id="{77FB0631-CE08-4763-996C-53292E171EB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7" name="Text Box 17">
          <a:extLst>
            <a:ext uri="{FF2B5EF4-FFF2-40B4-BE49-F238E27FC236}">
              <a16:creationId xmlns:a16="http://schemas.microsoft.com/office/drawing/2014/main" id="{B5BBDCFB-76F0-4339-AC8D-308CC756731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8" name="Text Box 18">
          <a:extLst>
            <a:ext uri="{FF2B5EF4-FFF2-40B4-BE49-F238E27FC236}">
              <a16:creationId xmlns:a16="http://schemas.microsoft.com/office/drawing/2014/main" id="{206348B0-FA67-4B7E-8599-404BFD70B0D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69" name="Text Box 19">
          <a:extLst>
            <a:ext uri="{FF2B5EF4-FFF2-40B4-BE49-F238E27FC236}">
              <a16:creationId xmlns:a16="http://schemas.microsoft.com/office/drawing/2014/main" id="{A2237FC9-44D5-4B55-913E-DF76177F398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61691"/>
    <xdr:sp macro="" textlink="">
      <xdr:nvSpPr>
        <xdr:cNvPr id="1970" name="Text Box 15">
          <a:extLst>
            <a:ext uri="{FF2B5EF4-FFF2-40B4-BE49-F238E27FC236}">
              <a16:creationId xmlns:a16="http://schemas.microsoft.com/office/drawing/2014/main" id="{CFF5681F-B961-4CE4-A333-3AF8A08F3038}"/>
            </a:ext>
          </a:extLst>
        </xdr:cNvPr>
        <xdr:cNvSpPr txBox="1">
          <a:spLocks noChangeArrowheads="1"/>
        </xdr:cNvSpPr>
      </xdr:nvSpPr>
      <xdr:spPr bwMode="auto">
        <a:xfrm>
          <a:off x="4743450" y="503110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1" name="Text Box 16">
          <a:extLst>
            <a:ext uri="{FF2B5EF4-FFF2-40B4-BE49-F238E27FC236}">
              <a16:creationId xmlns:a16="http://schemas.microsoft.com/office/drawing/2014/main" id="{C5C31054-18DA-476C-A4F2-78EDE4CA34B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2" name="Text Box 17">
          <a:extLst>
            <a:ext uri="{FF2B5EF4-FFF2-40B4-BE49-F238E27FC236}">
              <a16:creationId xmlns:a16="http://schemas.microsoft.com/office/drawing/2014/main" id="{3D603925-2615-45CC-BD8F-A13D657FEC8F}"/>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3" name="Text Box 18">
          <a:extLst>
            <a:ext uri="{FF2B5EF4-FFF2-40B4-BE49-F238E27FC236}">
              <a16:creationId xmlns:a16="http://schemas.microsoft.com/office/drawing/2014/main" id="{E292F36C-B01C-43A5-986E-66B5992F469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74" name="Text Box 19">
          <a:extLst>
            <a:ext uri="{FF2B5EF4-FFF2-40B4-BE49-F238E27FC236}">
              <a16:creationId xmlns:a16="http://schemas.microsoft.com/office/drawing/2014/main" id="{838583CB-47BE-4029-ACA0-59A025BDEBC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1975" name="Text Box 15">
          <a:extLst>
            <a:ext uri="{FF2B5EF4-FFF2-40B4-BE49-F238E27FC236}">
              <a16:creationId xmlns:a16="http://schemas.microsoft.com/office/drawing/2014/main" id="{DCD6CC8F-F32C-4E20-ADAF-09A5447FE2EA}"/>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6" name="Text Box 16">
          <a:extLst>
            <a:ext uri="{FF2B5EF4-FFF2-40B4-BE49-F238E27FC236}">
              <a16:creationId xmlns:a16="http://schemas.microsoft.com/office/drawing/2014/main" id="{22011CB5-C133-4995-82D7-595F177C7E8C}"/>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7" name="Text Box 17">
          <a:extLst>
            <a:ext uri="{FF2B5EF4-FFF2-40B4-BE49-F238E27FC236}">
              <a16:creationId xmlns:a16="http://schemas.microsoft.com/office/drawing/2014/main" id="{6B6DB837-E721-486B-865C-FB679936DDA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8" name="Text Box 18">
          <a:extLst>
            <a:ext uri="{FF2B5EF4-FFF2-40B4-BE49-F238E27FC236}">
              <a16:creationId xmlns:a16="http://schemas.microsoft.com/office/drawing/2014/main" id="{E086FF61-4846-4570-8A4B-69835C0B813B}"/>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1979" name="Text Box 19">
          <a:extLst>
            <a:ext uri="{FF2B5EF4-FFF2-40B4-BE49-F238E27FC236}">
              <a16:creationId xmlns:a16="http://schemas.microsoft.com/office/drawing/2014/main" id="{260D8151-1A28-4A64-B2F0-94E4CCFE87EE}"/>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1980" name="Text Box 15">
          <a:extLst>
            <a:ext uri="{FF2B5EF4-FFF2-40B4-BE49-F238E27FC236}">
              <a16:creationId xmlns:a16="http://schemas.microsoft.com/office/drawing/2014/main" id="{389D1C45-E47B-4A8E-BFD7-C181FD0B8E4A}"/>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119</xdr:row>
      <xdr:rowOff>504825</xdr:rowOff>
    </xdr:from>
    <xdr:ext cx="95250" cy="444014"/>
    <xdr:sp macro="" textlink="">
      <xdr:nvSpPr>
        <xdr:cNvPr id="1981" name="Text Box 15">
          <a:extLst>
            <a:ext uri="{FF2B5EF4-FFF2-40B4-BE49-F238E27FC236}">
              <a16:creationId xmlns:a16="http://schemas.microsoft.com/office/drawing/2014/main" id="{CB6788DD-E0BE-4041-A710-843BF5E1EB29}"/>
            </a:ext>
          </a:extLst>
        </xdr:cNvPr>
        <xdr:cNvSpPr txBox="1">
          <a:spLocks noChangeArrowheads="1"/>
        </xdr:cNvSpPr>
      </xdr:nvSpPr>
      <xdr:spPr bwMode="auto">
        <a:xfrm>
          <a:off x="4743450" y="49939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2" name="Text Box 16">
          <a:extLst>
            <a:ext uri="{FF2B5EF4-FFF2-40B4-BE49-F238E27FC236}">
              <a16:creationId xmlns:a16="http://schemas.microsoft.com/office/drawing/2014/main" id="{D86A969B-A632-49D8-BC47-F8A596B25DA3}"/>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3" name="Text Box 17">
          <a:extLst>
            <a:ext uri="{FF2B5EF4-FFF2-40B4-BE49-F238E27FC236}">
              <a16:creationId xmlns:a16="http://schemas.microsoft.com/office/drawing/2014/main" id="{B39E4A69-412B-4043-95D9-F6356BD490B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4" name="Text Box 18">
          <a:extLst>
            <a:ext uri="{FF2B5EF4-FFF2-40B4-BE49-F238E27FC236}">
              <a16:creationId xmlns:a16="http://schemas.microsoft.com/office/drawing/2014/main" id="{6BA8F659-46BF-409B-9631-90FB967B50F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1985" name="Text Box 19">
          <a:extLst>
            <a:ext uri="{FF2B5EF4-FFF2-40B4-BE49-F238E27FC236}">
              <a16:creationId xmlns:a16="http://schemas.microsoft.com/office/drawing/2014/main" id="{E2C16218-5F21-437A-A8D2-0DE68647FDA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1986" name="Text Box 15">
          <a:extLst>
            <a:ext uri="{FF2B5EF4-FFF2-40B4-BE49-F238E27FC236}">
              <a16:creationId xmlns:a16="http://schemas.microsoft.com/office/drawing/2014/main" id="{DDE030C0-B4CA-4E56-BED2-37CC6EF7D35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1987" name="Text Box 15">
          <a:extLst>
            <a:ext uri="{FF2B5EF4-FFF2-40B4-BE49-F238E27FC236}">
              <a16:creationId xmlns:a16="http://schemas.microsoft.com/office/drawing/2014/main" id="{B69DFB39-A79B-4417-B435-400806F685EC}"/>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119</xdr:row>
      <xdr:rowOff>504825</xdr:rowOff>
    </xdr:from>
    <xdr:ext cx="95250" cy="442269"/>
    <xdr:sp macro="" textlink="">
      <xdr:nvSpPr>
        <xdr:cNvPr id="1988" name="Text Box 15">
          <a:extLst>
            <a:ext uri="{FF2B5EF4-FFF2-40B4-BE49-F238E27FC236}">
              <a16:creationId xmlns:a16="http://schemas.microsoft.com/office/drawing/2014/main" id="{3885053D-8EDE-4A59-9844-02F18476A3D8}"/>
            </a:ext>
          </a:extLst>
        </xdr:cNvPr>
        <xdr:cNvSpPr txBox="1">
          <a:spLocks noChangeArrowheads="1"/>
        </xdr:cNvSpPr>
      </xdr:nvSpPr>
      <xdr:spPr bwMode="auto">
        <a:xfrm>
          <a:off x="14363700" y="49939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89" name="Text Box 16">
          <a:extLst>
            <a:ext uri="{FF2B5EF4-FFF2-40B4-BE49-F238E27FC236}">
              <a16:creationId xmlns:a16="http://schemas.microsoft.com/office/drawing/2014/main" id="{C213E242-A55B-4225-AFAA-A6D958E0423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0" name="Text Box 17">
          <a:extLst>
            <a:ext uri="{FF2B5EF4-FFF2-40B4-BE49-F238E27FC236}">
              <a16:creationId xmlns:a16="http://schemas.microsoft.com/office/drawing/2014/main" id="{FCF8E21E-5A41-40CE-B887-8C6FE5C8C88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1991" name="Text Box 18">
          <a:extLst>
            <a:ext uri="{FF2B5EF4-FFF2-40B4-BE49-F238E27FC236}">
              <a16:creationId xmlns:a16="http://schemas.microsoft.com/office/drawing/2014/main" id="{D9D1C106-97C3-407C-8867-7D47D429B662}"/>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1992" name="Text Box 15">
          <a:extLst>
            <a:ext uri="{FF2B5EF4-FFF2-40B4-BE49-F238E27FC236}">
              <a16:creationId xmlns:a16="http://schemas.microsoft.com/office/drawing/2014/main" id="{D61FDDF0-1F07-41A5-A378-32223A76CE71}"/>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3" name="Text Box 16">
          <a:extLst>
            <a:ext uri="{FF2B5EF4-FFF2-40B4-BE49-F238E27FC236}">
              <a16:creationId xmlns:a16="http://schemas.microsoft.com/office/drawing/2014/main" id="{E9C714D8-C9E0-4793-938E-AE61F240EAB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4" name="Text Box 17">
          <a:extLst>
            <a:ext uri="{FF2B5EF4-FFF2-40B4-BE49-F238E27FC236}">
              <a16:creationId xmlns:a16="http://schemas.microsoft.com/office/drawing/2014/main" id="{B65899F0-AAF5-4881-B327-796C4857FBD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5" name="Text Box 18">
          <a:extLst>
            <a:ext uri="{FF2B5EF4-FFF2-40B4-BE49-F238E27FC236}">
              <a16:creationId xmlns:a16="http://schemas.microsoft.com/office/drawing/2014/main" id="{DDD9D004-9983-4054-B600-1DCBB03BCFBE}"/>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6" name="Text Box 19">
          <a:extLst>
            <a:ext uri="{FF2B5EF4-FFF2-40B4-BE49-F238E27FC236}">
              <a16:creationId xmlns:a16="http://schemas.microsoft.com/office/drawing/2014/main" id="{BCB79BEC-7FAF-4710-B05D-2AAA5C226FD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7" name="Text Box 16">
          <a:extLst>
            <a:ext uri="{FF2B5EF4-FFF2-40B4-BE49-F238E27FC236}">
              <a16:creationId xmlns:a16="http://schemas.microsoft.com/office/drawing/2014/main" id="{A024DBD8-149D-4C04-923A-F7B0B6A49E91}"/>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8" name="Text Box 17">
          <a:extLst>
            <a:ext uri="{FF2B5EF4-FFF2-40B4-BE49-F238E27FC236}">
              <a16:creationId xmlns:a16="http://schemas.microsoft.com/office/drawing/2014/main" id="{7B60C9F0-C72C-4BE6-A044-7D4105726E4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1999" name="Text Box 18">
          <a:extLst>
            <a:ext uri="{FF2B5EF4-FFF2-40B4-BE49-F238E27FC236}">
              <a16:creationId xmlns:a16="http://schemas.microsoft.com/office/drawing/2014/main" id="{6E6887E4-D4DC-4492-B330-AE9DC806B75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2000" name="Text Box 19">
          <a:extLst>
            <a:ext uri="{FF2B5EF4-FFF2-40B4-BE49-F238E27FC236}">
              <a16:creationId xmlns:a16="http://schemas.microsoft.com/office/drawing/2014/main" id="{AD2505A7-BC60-4E4C-AA3D-13BEE423C8FF}"/>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1" name="Text Box 16">
          <a:extLst>
            <a:ext uri="{FF2B5EF4-FFF2-40B4-BE49-F238E27FC236}">
              <a16:creationId xmlns:a16="http://schemas.microsoft.com/office/drawing/2014/main" id="{ECD2BEE5-FDD4-4D71-9AD0-779AE182BED4}"/>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2" name="Text Box 17">
          <a:extLst>
            <a:ext uri="{FF2B5EF4-FFF2-40B4-BE49-F238E27FC236}">
              <a16:creationId xmlns:a16="http://schemas.microsoft.com/office/drawing/2014/main" id="{AA52F757-6393-4D52-B3D6-04E3358D9F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3" name="Text Box 18">
          <a:extLst>
            <a:ext uri="{FF2B5EF4-FFF2-40B4-BE49-F238E27FC236}">
              <a16:creationId xmlns:a16="http://schemas.microsoft.com/office/drawing/2014/main" id="{89C34799-D13F-401D-848C-3AB325C383A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04" name="Text Box 19">
          <a:extLst>
            <a:ext uri="{FF2B5EF4-FFF2-40B4-BE49-F238E27FC236}">
              <a16:creationId xmlns:a16="http://schemas.microsoft.com/office/drawing/2014/main" id="{8DEF041D-8A0B-4161-B0B1-ADC049CDB7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5" name="Text Box 16">
          <a:extLst>
            <a:ext uri="{FF2B5EF4-FFF2-40B4-BE49-F238E27FC236}">
              <a16:creationId xmlns:a16="http://schemas.microsoft.com/office/drawing/2014/main" id="{EE53BE57-01F4-46FA-A4E5-8C1B399281E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6" name="Text Box 17">
          <a:extLst>
            <a:ext uri="{FF2B5EF4-FFF2-40B4-BE49-F238E27FC236}">
              <a16:creationId xmlns:a16="http://schemas.microsoft.com/office/drawing/2014/main" id="{02D60FC6-75C7-4EE5-A26C-53E0EB1EC68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7" name="Text Box 18">
          <a:extLst>
            <a:ext uri="{FF2B5EF4-FFF2-40B4-BE49-F238E27FC236}">
              <a16:creationId xmlns:a16="http://schemas.microsoft.com/office/drawing/2014/main" id="{3981D5C2-06DC-4C06-B1D1-E74C18F75A5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08" name="Text Box 19">
          <a:extLst>
            <a:ext uri="{FF2B5EF4-FFF2-40B4-BE49-F238E27FC236}">
              <a16:creationId xmlns:a16="http://schemas.microsoft.com/office/drawing/2014/main" id="{AC03C44B-9F29-45BE-8B7D-1C177A33AD5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09" name="Text Box 16">
          <a:extLst>
            <a:ext uri="{FF2B5EF4-FFF2-40B4-BE49-F238E27FC236}">
              <a16:creationId xmlns:a16="http://schemas.microsoft.com/office/drawing/2014/main" id="{000128BD-330D-499E-80C7-22F2C442716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0" name="Text Box 17">
          <a:extLst>
            <a:ext uri="{FF2B5EF4-FFF2-40B4-BE49-F238E27FC236}">
              <a16:creationId xmlns:a16="http://schemas.microsoft.com/office/drawing/2014/main" id="{8EA4AC64-164A-4A57-90EB-35946A50A6C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1" name="Text Box 18">
          <a:extLst>
            <a:ext uri="{FF2B5EF4-FFF2-40B4-BE49-F238E27FC236}">
              <a16:creationId xmlns:a16="http://schemas.microsoft.com/office/drawing/2014/main" id="{9178DE16-7F9E-47CA-8AF6-6CCEEDF55E5C}"/>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2012" name="Text Box 19">
          <a:extLst>
            <a:ext uri="{FF2B5EF4-FFF2-40B4-BE49-F238E27FC236}">
              <a16:creationId xmlns:a16="http://schemas.microsoft.com/office/drawing/2014/main" id="{B6D38BD1-B146-4549-9314-F0D6FCB4E02D}"/>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3" name="Text Box 16">
          <a:extLst>
            <a:ext uri="{FF2B5EF4-FFF2-40B4-BE49-F238E27FC236}">
              <a16:creationId xmlns:a16="http://schemas.microsoft.com/office/drawing/2014/main" id="{A4A26EAD-D19C-4E09-BE75-4A0A8498A672}"/>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4" name="Text Box 17">
          <a:extLst>
            <a:ext uri="{FF2B5EF4-FFF2-40B4-BE49-F238E27FC236}">
              <a16:creationId xmlns:a16="http://schemas.microsoft.com/office/drawing/2014/main" id="{D9ED973D-C1E0-4FFD-BBF1-F9C59875B7C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5" name="Text Box 18">
          <a:extLst>
            <a:ext uri="{FF2B5EF4-FFF2-40B4-BE49-F238E27FC236}">
              <a16:creationId xmlns:a16="http://schemas.microsoft.com/office/drawing/2014/main" id="{73106C45-61DA-4915-92C7-A1D187DEEC07}"/>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2016" name="Text Box 19">
          <a:extLst>
            <a:ext uri="{FF2B5EF4-FFF2-40B4-BE49-F238E27FC236}">
              <a16:creationId xmlns:a16="http://schemas.microsoft.com/office/drawing/2014/main" id="{9FE1C8EE-D361-415C-91B2-37A2714B0C3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7" name="Text Box 16">
          <a:extLst>
            <a:ext uri="{FF2B5EF4-FFF2-40B4-BE49-F238E27FC236}">
              <a16:creationId xmlns:a16="http://schemas.microsoft.com/office/drawing/2014/main" id="{98B16CFA-9329-4AEE-87A9-5121D7E5847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8" name="Text Box 17">
          <a:extLst>
            <a:ext uri="{FF2B5EF4-FFF2-40B4-BE49-F238E27FC236}">
              <a16:creationId xmlns:a16="http://schemas.microsoft.com/office/drawing/2014/main" id="{524677F7-9A8D-474C-BFFE-BDD983907B14}"/>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2019" name="Text Box 18">
          <a:extLst>
            <a:ext uri="{FF2B5EF4-FFF2-40B4-BE49-F238E27FC236}">
              <a16:creationId xmlns:a16="http://schemas.microsoft.com/office/drawing/2014/main" id="{A27A45FB-8883-480F-8488-60D7746EC6C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0" name="Text Box 16">
          <a:extLst>
            <a:ext uri="{FF2B5EF4-FFF2-40B4-BE49-F238E27FC236}">
              <a16:creationId xmlns:a16="http://schemas.microsoft.com/office/drawing/2014/main" id="{9F0B3634-2E63-43AF-940F-6D6F086A38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1" name="Text Box 17">
          <a:extLst>
            <a:ext uri="{FF2B5EF4-FFF2-40B4-BE49-F238E27FC236}">
              <a16:creationId xmlns:a16="http://schemas.microsoft.com/office/drawing/2014/main" id="{84D18078-30A5-419C-9817-44AEC3A90055}"/>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2" name="Text Box 18">
          <a:extLst>
            <a:ext uri="{FF2B5EF4-FFF2-40B4-BE49-F238E27FC236}">
              <a16:creationId xmlns:a16="http://schemas.microsoft.com/office/drawing/2014/main" id="{D032703C-8EEB-425E-9ECC-C34D23E4676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3" name="Text Box 19">
          <a:extLst>
            <a:ext uri="{FF2B5EF4-FFF2-40B4-BE49-F238E27FC236}">
              <a16:creationId xmlns:a16="http://schemas.microsoft.com/office/drawing/2014/main" id="{C91B2AC6-1061-470C-8D33-27C564928FA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4" name="Text Box 16">
          <a:extLst>
            <a:ext uri="{FF2B5EF4-FFF2-40B4-BE49-F238E27FC236}">
              <a16:creationId xmlns:a16="http://schemas.microsoft.com/office/drawing/2014/main" id="{B1661785-64D2-4242-A97F-DA4319548D3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5" name="Text Box 17">
          <a:extLst>
            <a:ext uri="{FF2B5EF4-FFF2-40B4-BE49-F238E27FC236}">
              <a16:creationId xmlns:a16="http://schemas.microsoft.com/office/drawing/2014/main" id="{36E74383-A3F7-421C-832D-91B143186A4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6" name="Text Box 18">
          <a:extLst>
            <a:ext uri="{FF2B5EF4-FFF2-40B4-BE49-F238E27FC236}">
              <a16:creationId xmlns:a16="http://schemas.microsoft.com/office/drawing/2014/main" id="{25BB1FB3-D818-48D9-890E-0A1579FD2F99}"/>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2027" name="Text Box 19">
          <a:extLst>
            <a:ext uri="{FF2B5EF4-FFF2-40B4-BE49-F238E27FC236}">
              <a16:creationId xmlns:a16="http://schemas.microsoft.com/office/drawing/2014/main" id="{26DA0494-6391-48CD-92AB-7996CB1A40F3}"/>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8" name="Text Box 16">
          <a:extLst>
            <a:ext uri="{FF2B5EF4-FFF2-40B4-BE49-F238E27FC236}">
              <a16:creationId xmlns:a16="http://schemas.microsoft.com/office/drawing/2014/main" id="{7FB0629D-DF5D-4FE5-94BF-63C29FCCBC5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29" name="Text Box 17">
          <a:extLst>
            <a:ext uri="{FF2B5EF4-FFF2-40B4-BE49-F238E27FC236}">
              <a16:creationId xmlns:a16="http://schemas.microsoft.com/office/drawing/2014/main" id="{4B46B86C-73A1-4797-8ADD-7B9BFA7D238A}"/>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0" name="Text Box 18">
          <a:extLst>
            <a:ext uri="{FF2B5EF4-FFF2-40B4-BE49-F238E27FC236}">
              <a16:creationId xmlns:a16="http://schemas.microsoft.com/office/drawing/2014/main" id="{1D1DFB83-2EB4-4FE2-9D6E-F932389BCE1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1" name="Text Box 19">
          <a:extLst>
            <a:ext uri="{FF2B5EF4-FFF2-40B4-BE49-F238E27FC236}">
              <a16:creationId xmlns:a16="http://schemas.microsoft.com/office/drawing/2014/main" id="{8C07C6BD-5C5F-4B6D-BBBA-56AA6088F2F6}"/>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2" name="Text Box 16">
          <a:extLst>
            <a:ext uri="{FF2B5EF4-FFF2-40B4-BE49-F238E27FC236}">
              <a16:creationId xmlns:a16="http://schemas.microsoft.com/office/drawing/2014/main" id="{D3E8454C-F088-4AC5-A046-A478BC3DEF11}"/>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3" name="Text Box 17">
          <a:extLst>
            <a:ext uri="{FF2B5EF4-FFF2-40B4-BE49-F238E27FC236}">
              <a16:creationId xmlns:a16="http://schemas.microsoft.com/office/drawing/2014/main" id="{0628398A-938F-41A0-AC13-9033AAF81AC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4" name="Text Box 18">
          <a:extLst>
            <a:ext uri="{FF2B5EF4-FFF2-40B4-BE49-F238E27FC236}">
              <a16:creationId xmlns:a16="http://schemas.microsoft.com/office/drawing/2014/main" id="{118B4AE2-4749-4CCA-AB38-AA32C521930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35" name="Text Box 19">
          <a:extLst>
            <a:ext uri="{FF2B5EF4-FFF2-40B4-BE49-F238E27FC236}">
              <a16:creationId xmlns:a16="http://schemas.microsoft.com/office/drawing/2014/main" id="{8FFE1E31-2C8B-437F-9291-ACF8B3651530}"/>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014"/>
    <xdr:sp macro="" textlink="">
      <xdr:nvSpPr>
        <xdr:cNvPr id="2036" name="Text Box 15">
          <a:extLst>
            <a:ext uri="{FF2B5EF4-FFF2-40B4-BE49-F238E27FC236}">
              <a16:creationId xmlns:a16="http://schemas.microsoft.com/office/drawing/2014/main" id="{A0FEE325-172F-47AD-B10C-6CDF9E89E2D6}"/>
            </a:ext>
          </a:extLst>
        </xdr:cNvPr>
        <xdr:cNvSpPr txBox="1">
          <a:spLocks noChangeArrowheads="1"/>
        </xdr:cNvSpPr>
      </xdr:nvSpPr>
      <xdr:spPr bwMode="auto">
        <a:xfrm>
          <a:off x="4743450" y="10934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7" name="Text Box 16">
          <a:extLst>
            <a:ext uri="{FF2B5EF4-FFF2-40B4-BE49-F238E27FC236}">
              <a16:creationId xmlns:a16="http://schemas.microsoft.com/office/drawing/2014/main" id="{8B0713F2-BCAE-4F77-92DE-38750004058F}"/>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8" name="Text Box 17">
          <a:extLst>
            <a:ext uri="{FF2B5EF4-FFF2-40B4-BE49-F238E27FC236}">
              <a16:creationId xmlns:a16="http://schemas.microsoft.com/office/drawing/2014/main" id="{6C372529-11D5-484D-A323-93DBC0CEA515}"/>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39" name="Text Box 18">
          <a:extLst>
            <a:ext uri="{FF2B5EF4-FFF2-40B4-BE49-F238E27FC236}">
              <a16:creationId xmlns:a16="http://schemas.microsoft.com/office/drawing/2014/main" id="{6F95CCE3-F459-490C-A28F-C2E88AB16DBE}"/>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0</xdr:rowOff>
    </xdr:from>
    <xdr:ext cx="95250" cy="171450"/>
    <xdr:sp macro="" textlink="">
      <xdr:nvSpPr>
        <xdr:cNvPr id="2040" name="Text Box 19">
          <a:extLst>
            <a:ext uri="{FF2B5EF4-FFF2-40B4-BE49-F238E27FC236}">
              <a16:creationId xmlns:a16="http://schemas.microsoft.com/office/drawing/2014/main" id="{688DE44D-AF1A-45EF-99A3-3FF4BA23F39C}"/>
            </a:ext>
          </a:extLst>
        </xdr:cNvPr>
        <xdr:cNvSpPr txBox="1">
          <a:spLocks noChangeArrowheads="1"/>
        </xdr:cNvSpPr>
      </xdr:nvSpPr>
      <xdr:spPr bwMode="auto">
        <a:xfrm>
          <a:off x="47434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1" name="Text Box 16">
          <a:extLst>
            <a:ext uri="{FF2B5EF4-FFF2-40B4-BE49-F238E27FC236}">
              <a16:creationId xmlns:a16="http://schemas.microsoft.com/office/drawing/2014/main" id="{E1774758-059F-4EDA-A775-3599F0990842}"/>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0</xdr:rowOff>
    </xdr:from>
    <xdr:ext cx="95250" cy="171450"/>
    <xdr:sp macro="" textlink="">
      <xdr:nvSpPr>
        <xdr:cNvPr id="2042" name="Text Box 17">
          <a:extLst>
            <a:ext uri="{FF2B5EF4-FFF2-40B4-BE49-F238E27FC236}">
              <a16:creationId xmlns:a16="http://schemas.microsoft.com/office/drawing/2014/main" id="{47B51EFD-2FC0-4AA9-B2C1-7B5F8F02B33A}"/>
            </a:ext>
          </a:extLst>
        </xdr:cNvPr>
        <xdr:cNvSpPr txBox="1">
          <a:spLocks noChangeArrowheads="1"/>
        </xdr:cNvSpPr>
      </xdr:nvSpPr>
      <xdr:spPr bwMode="auto">
        <a:xfrm>
          <a:off x="1436370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15875</xdr:rowOff>
    </xdr:from>
    <xdr:ext cx="95250" cy="171450"/>
    <xdr:sp macro="" textlink="">
      <xdr:nvSpPr>
        <xdr:cNvPr id="2043" name="Text Box 18">
          <a:extLst>
            <a:ext uri="{FF2B5EF4-FFF2-40B4-BE49-F238E27FC236}">
              <a16:creationId xmlns:a16="http://schemas.microsoft.com/office/drawing/2014/main" id="{A4875ECD-24FA-4CE3-A9AF-4F5B64B96072}"/>
            </a:ext>
          </a:extLst>
        </xdr:cNvPr>
        <xdr:cNvSpPr txBox="1">
          <a:spLocks noChangeArrowheads="1"/>
        </xdr:cNvSpPr>
      </xdr:nvSpPr>
      <xdr:spPr bwMode="auto">
        <a:xfrm>
          <a:off x="14355762" y="12065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4" name="Text Box 16">
          <a:extLst>
            <a:ext uri="{FF2B5EF4-FFF2-40B4-BE49-F238E27FC236}">
              <a16:creationId xmlns:a16="http://schemas.microsoft.com/office/drawing/2014/main" id="{3AAE127A-6220-40D1-9597-CACB96EF43F1}"/>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5" name="Text Box 17">
          <a:extLst>
            <a:ext uri="{FF2B5EF4-FFF2-40B4-BE49-F238E27FC236}">
              <a16:creationId xmlns:a16="http://schemas.microsoft.com/office/drawing/2014/main" id="{538250CD-C2D9-48C6-BD48-45AC804A4DE7}"/>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6" name="Text Box 18">
          <a:extLst>
            <a:ext uri="{FF2B5EF4-FFF2-40B4-BE49-F238E27FC236}">
              <a16:creationId xmlns:a16="http://schemas.microsoft.com/office/drawing/2014/main" id="{D36CABCC-E566-427C-888C-B792B3017DB2}"/>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7" name="Text Box 19">
          <a:extLst>
            <a:ext uri="{FF2B5EF4-FFF2-40B4-BE49-F238E27FC236}">
              <a16:creationId xmlns:a16="http://schemas.microsoft.com/office/drawing/2014/main" id="{42C3730A-092A-4D52-96B3-E42234D0FCE0}"/>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xdr:row>
      <xdr:rowOff>0</xdr:rowOff>
    </xdr:from>
    <xdr:ext cx="95250" cy="171450"/>
    <xdr:sp macro="" textlink="">
      <xdr:nvSpPr>
        <xdr:cNvPr id="2048" name="Text Box 16">
          <a:extLst>
            <a:ext uri="{FF2B5EF4-FFF2-40B4-BE49-F238E27FC236}">
              <a16:creationId xmlns:a16="http://schemas.microsoft.com/office/drawing/2014/main" id="{9CFA23D9-45C3-4817-9634-7D703EFE8764}"/>
            </a:ext>
          </a:extLst>
        </xdr:cNvPr>
        <xdr:cNvSpPr txBox="1">
          <a:spLocks noChangeArrowheads="1"/>
        </xdr:cNvSpPr>
      </xdr:nvSpPr>
      <xdr:spPr bwMode="auto">
        <a:xfrm>
          <a:off x="19183350" y="1204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56743"/>
    <xdr:sp macro="" textlink="">
      <xdr:nvSpPr>
        <xdr:cNvPr id="2049" name="Text Box 15">
          <a:extLst>
            <a:ext uri="{FF2B5EF4-FFF2-40B4-BE49-F238E27FC236}">
              <a16:creationId xmlns:a16="http://schemas.microsoft.com/office/drawing/2014/main" id="{11C9EFD3-58D9-421E-8F0D-3EEED9396037}"/>
            </a:ext>
          </a:extLst>
        </xdr:cNvPr>
        <xdr:cNvSpPr txBox="1">
          <a:spLocks noChangeArrowheads="1"/>
        </xdr:cNvSpPr>
      </xdr:nvSpPr>
      <xdr:spPr bwMode="auto">
        <a:xfrm>
          <a:off x="4743450" y="12420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442269"/>
    <xdr:sp macro="" textlink="">
      <xdr:nvSpPr>
        <xdr:cNvPr id="2050" name="Text Box 15">
          <a:extLst>
            <a:ext uri="{FF2B5EF4-FFF2-40B4-BE49-F238E27FC236}">
              <a16:creationId xmlns:a16="http://schemas.microsoft.com/office/drawing/2014/main" id="{264ED3AA-1CA8-4660-8F41-69D965B44F2A}"/>
            </a:ext>
          </a:extLst>
        </xdr:cNvPr>
        <xdr:cNvSpPr txBox="1">
          <a:spLocks noChangeArrowheads="1"/>
        </xdr:cNvSpPr>
      </xdr:nvSpPr>
      <xdr:spPr bwMode="auto">
        <a:xfrm>
          <a:off x="14363700" y="12420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213632"/>
    <xdr:sp macro="" textlink="">
      <xdr:nvSpPr>
        <xdr:cNvPr id="2051" name="Text Box 15">
          <a:extLst>
            <a:ext uri="{FF2B5EF4-FFF2-40B4-BE49-F238E27FC236}">
              <a16:creationId xmlns:a16="http://schemas.microsoft.com/office/drawing/2014/main" id="{B34C8F3B-16EA-469D-B5CA-54850EECE59D}"/>
            </a:ext>
          </a:extLst>
        </xdr:cNvPr>
        <xdr:cNvSpPr txBox="1">
          <a:spLocks noChangeArrowheads="1"/>
        </xdr:cNvSpPr>
      </xdr:nvSpPr>
      <xdr:spPr bwMode="auto">
        <a:xfrm>
          <a:off x="474345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xdr:row>
      <xdr:rowOff>504825</xdr:rowOff>
    </xdr:from>
    <xdr:ext cx="95250" cy="444331"/>
    <xdr:sp macro="" textlink="">
      <xdr:nvSpPr>
        <xdr:cNvPr id="2052" name="Text Box 15">
          <a:extLst>
            <a:ext uri="{FF2B5EF4-FFF2-40B4-BE49-F238E27FC236}">
              <a16:creationId xmlns:a16="http://schemas.microsoft.com/office/drawing/2014/main" id="{CB76D923-100A-4EDC-8388-2D19D085F6EB}"/>
            </a:ext>
          </a:extLst>
        </xdr:cNvPr>
        <xdr:cNvSpPr txBox="1">
          <a:spLocks noChangeArrowheads="1"/>
        </xdr:cNvSpPr>
      </xdr:nvSpPr>
      <xdr:spPr bwMode="auto">
        <a:xfrm>
          <a:off x="4743450" y="12420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18</xdr:row>
      <xdr:rowOff>504825</xdr:rowOff>
    </xdr:from>
    <xdr:ext cx="95250" cy="213632"/>
    <xdr:sp macro="" textlink="">
      <xdr:nvSpPr>
        <xdr:cNvPr id="2053" name="Text Box 15">
          <a:extLst>
            <a:ext uri="{FF2B5EF4-FFF2-40B4-BE49-F238E27FC236}">
              <a16:creationId xmlns:a16="http://schemas.microsoft.com/office/drawing/2014/main" id="{2A6F4F8A-EFCA-46B8-99B6-767406E26395}"/>
            </a:ext>
          </a:extLst>
        </xdr:cNvPr>
        <xdr:cNvSpPr txBox="1">
          <a:spLocks noChangeArrowheads="1"/>
        </xdr:cNvSpPr>
      </xdr:nvSpPr>
      <xdr:spPr bwMode="auto">
        <a:xfrm>
          <a:off x="14363700" y="12420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4" name="Text Box 16">
          <a:extLst>
            <a:ext uri="{FF2B5EF4-FFF2-40B4-BE49-F238E27FC236}">
              <a16:creationId xmlns:a16="http://schemas.microsoft.com/office/drawing/2014/main" id="{F2B0AD8F-4E3D-4098-A288-2AC198913F1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5" name="Text Box 17">
          <a:extLst>
            <a:ext uri="{FF2B5EF4-FFF2-40B4-BE49-F238E27FC236}">
              <a16:creationId xmlns:a16="http://schemas.microsoft.com/office/drawing/2014/main" id="{2C048A96-9665-4D71-9638-5C12906DB9DA}"/>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6" name="Text Box 18">
          <a:extLst>
            <a:ext uri="{FF2B5EF4-FFF2-40B4-BE49-F238E27FC236}">
              <a16:creationId xmlns:a16="http://schemas.microsoft.com/office/drawing/2014/main" id="{524F8803-B420-44D3-9DC1-8C82F2F44C8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57" name="Text Box 19">
          <a:extLst>
            <a:ext uri="{FF2B5EF4-FFF2-40B4-BE49-F238E27FC236}">
              <a16:creationId xmlns:a16="http://schemas.microsoft.com/office/drawing/2014/main" id="{5848C4AD-15A3-4723-B2E4-1D3113C83E60}"/>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8" name="Text Box 16">
          <a:extLst>
            <a:ext uri="{FF2B5EF4-FFF2-40B4-BE49-F238E27FC236}">
              <a16:creationId xmlns:a16="http://schemas.microsoft.com/office/drawing/2014/main" id="{ACE1E10B-FD1A-41E2-B012-CA5E41DC5A8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59" name="Text Box 17">
          <a:extLst>
            <a:ext uri="{FF2B5EF4-FFF2-40B4-BE49-F238E27FC236}">
              <a16:creationId xmlns:a16="http://schemas.microsoft.com/office/drawing/2014/main" id="{F69090C4-EF90-4213-B393-D799ABB0CD67}"/>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0" name="Text Box 18">
          <a:extLst>
            <a:ext uri="{FF2B5EF4-FFF2-40B4-BE49-F238E27FC236}">
              <a16:creationId xmlns:a16="http://schemas.microsoft.com/office/drawing/2014/main" id="{B6D10483-AC38-4D74-AF2C-07C3E03368D1}"/>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61" name="Text Box 19">
          <a:extLst>
            <a:ext uri="{FF2B5EF4-FFF2-40B4-BE49-F238E27FC236}">
              <a16:creationId xmlns:a16="http://schemas.microsoft.com/office/drawing/2014/main" id="{F026B31E-5665-472E-A713-6305590C866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2" name="Text Box 16">
          <a:extLst>
            <a:ext uri="{FF2B5EF4-FFF2-40B4-BE49-F238E27FC236}">
              <a16:creationId xmlns:a16="http://schemas.microsoft.com/office/drawing/2014/main" id="{5B3ADB59-61CF-4265-BCA7-37D864E402F7}"/>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3" name="Text Box 17">
          <a:extLst>
            <a:ext uri="{FF2B5EF4-FFF2-40B4-BE49-F238E27FC236}">
              <a16:creationId xmlns:a16="http://schemas.microsoft.com/office/drawing/2014/main" id="{EE0B8C49-91BF-4019-BEA4-0328EF9B5EE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4" name="Text Box 18">
          <a:extLst>
            <a:ext uri="{FF2B5EF4-FFF2-40B4-BE49-F238E27FC236}">
              <a16:creationId xmlns:a16="http://schemas.microsoft.com/office/drawing/2014/main" id="{DFB83586-2661-4B6A-BB24-E87BCEF2C168}"/>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24</xdr:row>
      <xdr:rowOff>0</xdr:rowOff>
    </xdr:from>
    <xdr:ext cx="95250" cy="171450"/>
    <xdr:sp macro="" textlink="">
      <xdr:nvSpPr>
        <xdr:cNvPr id="2065" name="Text Box 19">
          <a:extLst>
            <a:ext uri="{FF2B5EF4-FFF2-40B4-BE49-F238E27FC236}">
              <a16:creationId xmlns:a16="http://schemas.microsoft.com/office/drawing/2014/main" id="{FAA88D40-A6A0-4DC1-8174-B095BDFF6DC3}"/>
            </a:ext>
          </a:extLst>
        </xdr:cNvPr>
        <xdr:cNvSpPr txBox="1">
          <a:spLocks noChangeArrowheads="1"/>
        </xdr:cNvSpPr>
      </xdr:nvSpPr>
      <xdr:spPr bwMode="auto">
        <a:xfrm>
          <a:off x="309181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66" name="Text Box 15">
          <a:extLst>
            <a:ext uri="{FF2B5EF4-FFF2-40B4-BE49-F238E27FC236}">
              <a16:creationId xmlns:a16="http://schemas.microsoft.com/office/drawing/2014/main" id="{BDAA51BE-2E40-4712-A946-D091B6F36FDF}"/>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7" name="Text Box 16">
          <a:extLst>
            <a:ext uri="{FF2B5EF4-FFF2-40B4-BE49-F238E27FC236}">
              <a16:creationId xmlns:a16="http://schemas.microsoft.com/office/drawing/2014/main" id="{1B21EE0C-304F-4F78-BCCE-C1DAED89234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8" name="Text Box 17">
          <a:extLst>
            <a:ext uri="{FF2B5EF4-FFF2-40B4-BE49-F238E27FC236}">
              <a16:creationId xmlns:a16="http://schemas.microsoft.com/office/drawing/2014/main" id="{9C49F72D-2098-4EFD-A8B2-FB961B9525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69" name="Text Box 18">
          <a:extLst>
            <a:ext uri="{FF2B5EF4-FFF2-40B4-BE49-F238E27FC236}">
              <a16:creationId xmlns:a16="http://schemas.microsoft.com/office/drawing/2014/main" id="{A28976CE-2388-4ED4-B299-052BD0916D8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70" name="Text Box 19">
          <a:extLst>
            <a:ext uri="{FF2B5EF4-FFF2-40B4-BE49-F238E27FC236}">
              <a16:creationId xmlns:a16="http://schemas.microsoft.com/office/drawing/2014/main" id="{C3188C9C-70C0-4D0A-9AB0-C31602169135}"/>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20</xdr:row>
      <xdr:rowOff>504825</xdr:rowOff>
    </xdr:from>
    <xdr:ext cx="95250" cy="442269"/>
    <xdr:sp macro="" textlink="">
      <xdr:nvSpPr>
        <xdr:cNvPr id="2071" name="Text Box 15">
          <a:extLst>
            <a:ext uri="{FF2B5EF4-FFF2-40B4-BE49-F238E27FC236}">
              <a16:creationId xmlns:a16="http://schemas.microsoft.com/office/drawing/2014/main" id="{402DFE85-CA5A-4451-9BD4-3928A46C6489}"/>
            </a:ext>
          </a:extLst>
        </xdr:cNvPr>
        <xdr:cNvSpPr txBox="1">
          <a:spLocks noChangeArrowheads="1"/>
        </xdr:cNvSpPr>
      </xdr:nvSpPr>
      <xdr:spPr bwMode="auto">
        <a:xfrm>
          <a:off x="14363700" y="13163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2" name="Text Box 16">
          <a:extLst>
            <a:ext uri="{FF2B5EF4-FFF2-40B4-BE49-F238E27FC236}">
              <a16:creationId xmlns:a16="http://schemas.microsoft.com/office/drawing/2014/main" id="{8ADBF9DB-FFE4-47D5-89C6-BC7FFAA877AB}"/>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3" name="Text Box 17">
          <a:extLst>
            <a:ext uri="{FF2B5EF4-FFF2-40B4-BE49-F238E27FC236}">
              <a16:creationId xmlns:a16="http://schemas.microsoft.com/office/drawing/2014/main" id="{31F16785-42C1-45A4-B82D-7C5CA512325A}"/>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74" name="Text Box 18">
          <a:extLst>
            <a:ext uri="{FF2B5EF4-FFF2-40B4-BE49-F238E27FC236}">
              <a16:creationId xmlns:a16="http://schemas.microsoft.com/office/drawing/2014/main" id="{8B8E757F-F9C2-45A2-A8B8-FB4D865580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5" name="Text Box 16">
          <a:extLst>
            <a:ext uri="{FF2B5EF4-FFF2-40B4-BE49-F238E27FC236}">
              <a16:creationId xmlns:a16="http://schemas.microsoft.com/office/drawing/2014/main" id="{0B589645-A107-4857-80DA-8EA59B7D076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6" name="Text Box 17">
          <a:extLst>
            <a:ext uri="{FF2B5EF4-FFF2-40B4-BE49-F238E27FC236}">
              <a16:creationId xmlns:a16="http://schemas.microsoft.com/office/drawing/2014/main" id="{6D68EDD5-56D1-4CBF-84A0-A5DD295BCB70}"/>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7" name="Text Box 18">
          <a:extLst>
            <a:ext uri="{FF2B5EF4-FFF2-40B4-BE49-F238E27FC236}">
              <a16:creationId xmlns:a16="http://schemas.microsoft.com/office/drawing/2014/main" id="{72FF8148-A186-470A-A6FC-00D9487C974B}"/>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8" name="Text Box 19">
          <a:extLst>
            <a:ext uri="{FF2B5EF4-FFF2-40B4-BE49-F238E27FC236}">
              <a16:creationId xmlns:a16="http://schemas.microsoft.com/office/drawing/2014/main" id="{7D848608-5605-42CC-9961-7C50B7CA3519}"/>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79" name="Text Box 16">
          <a:extLst>
            <a:ext uri="{FF2B5EF4-FFF2-40B4-BE49-F238E27FC236}">
              <a16:creationId xmlns:a16="http://schemas.microsoft.com/office/drawing/2014/main" id="{B8E852A7-3A52-4CA1-A292-845E8380C76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0" name="Text Box 17">
          <a:extLst>
            <a:ext uri="{FF2B5EF4-FFF2-40B4-BE49-F238E27FC236}">
              <a16:creationId xmlns:a16="http://schemas.microsoft.com/office/drawing/2014/main" id="{B90A1BAD-3B80-4654-9F3C-6011AEDD524A}"/>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081" name="Text Box 18">
          <a:extLst>
            <a:ext uri="{FF2B5EF4-FFF2-40B4-BE49-F238E27FC236}">
              <a16:creationId xmlns:a16="http://schemas.microsoft.com/office/drawing/2014/main" id="{59A0294F-1A0E-4EDB-8721-7B9E1B826E6D}"/>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082" name="Text Box 15">
          <a:extLst>
            <a:ext uri="{FF2B5EF4-FFF2-40B4-BE49-F238E27FC236}">
              <a16:creationId xmlns:a16="http://schemas.microsoft.com/office/drawing/2014/main" id="{B098AB94-ABBD-4A26-A63F-6EB79C7A0E71}"/>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3" name="Text Box 16">
          <a:extLst>
            <a:ext uri="{FF2B5EF4-FFF2-40B4-BE49-F238E27FC236}">
              <a16:creationId xmlns:a16="http://schemas.microsoft.com/office/drawing/2014/main" id="{331D6A7C-6117-4B72-9CBF-719BFDDF57B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4" name="Text Box 17">
          <a:extLst>
            <a:ext uri="{FF2B5EF4-FFF2-40B4-BE49-F238E27FC236}">
              <a16:creationId xmlns:a16="http://schemas.microsoft.com/office/drawing/2014/main" id="{9019F8DC-7355-4729-BA2D-427474205B2D}"/>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5" name="Text Box 18">
          <a:extLst>
            <a:ext uri="{FF2B5EF4-FFF2-40B4-BE49-F238E27FC236}">
              <a16:creationId xmlns:a16="http://schemas.microsoft.com/office/drawing/2014/main" id="{5988FB65-806A-4562-8B6E-C7F004066ED8}"/>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86" name="Text Box 19">
          <a:extLst>
            <a:ext uri="{FF2B5EF4-FFF2-40B4-BE49-F238E27FC236}">
              <a16:creationId xmlns:a16="http://schemas.microsoft.com/office/drawing/2014/main" id="{991C90EE-3BE4-45BF-BD77-73A2C040554F}"/>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7" name="Text Box 16">
          <a:extLst>
            <a:ext uri="{FF2B5EF4-FFF2-40B4-BE49-F238E27FC236}">
              <a16:creationId xmlns:a16="http://schemas.microsoft.com/office/drawing/2014/main" id="{19A8BEA5-B370-41D8-9973-E66EF7AF49B0}"/>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8" name="Text Box 17">
          <a:extLst>
            <a:ext uri="{FF2B5EF4-FFF2-40B4-BE49-F238E27FC236}">
              <a16:creationId xmlns:a16="http://schemas.microsoft.com/office/drawing/2014/main" id="{501336E4-FAEE-4193-A5E7-C0A51F67E90E}"/>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89" name="Text Box 18">
          <a:extLst>
            <a:ext uri="{FF2B5EF4-FFF2-40B4-BE49-F238E27FC236}">
              <a16:creationId xmlns:a16="http://schemas.microsoft.com/office/drawing/2014/main" id="{549D70F0-D099-4E0C-95E4-28B4A5F97889}"/>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090" name="Text Box 19">
          <a:extLst>
            <a:ext uri="{FF2B5EF4-FFF2-40B4-BE49-F238E27FC236}">
              <a16:creationId xmlns:a16="http://schemas.microsoft.com/office/drawing/2014/main" id="{69F2EA0A-5BD4-4C7F-B5AD-076A292093DC}"/>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1" name="Text Box 16">
          <a:extLst>
            <a:ext uri="{FF2B5EF4-FFF2-40B4-BE49-F238E27FC236}">
              <a16:creationId xmlns:a16="http://schemas.microsoft.com/office/drawing/2014/main" id="{B934288F-8E10-4AAA-B086-FFCC3362B040}"/>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2" name="Text Box 17">
          <a:extLst>
            <a:ext uri="{FF2B5EF4-FFF2-40B4-BE49-F238E27FC236}">
              <a16:creationId xmlns:a16="http://schemas.microsoft.com/office/drawing/2014/main" id="{7D8C6706-DF27-4273-A778-6E8F07C6332B}"/>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3" name="Text Box 18">
          <a:extLst>
            <a:ext uri="{FF2B5EF4-FFF2-40B4-BE49-F238E27FC236}">
              <a16:creationId xmlns:a16="http://schemas.microsoft.com/office/drawing/2014/main" id="{18D0B7C1-692C-4E37-8EC2-0297A225DB4E}"/>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19</xdr:row>
      <xdr:rowOff>0</xdr:rowOff>
    </xdr:from>
    <xdr:ext cx="95250" cy="171450"/>
    <xdr:sp macro="" textlink="">
      <xdr:nvSpPr>
        <xdr:cNvPr id="2094" name="Text Box 19">
          <a:extLst>
            <a:ext uri="{FF2B5EF4-FFF2-40B4-BE49-F238E27FC236}">
              <a16:creationId xmlns:a16="http://schemas.microsoft.com/office/drawing/2014/main" id="{C0608FAB-2DBA-44A4-BD2A-7761E81C4DAC}"/>
            </a:ext>
          </a:extLst>
        </xdr:cNvPr>
        <xdr:cNvSpPr txBox="1">
          <a:spLocks noChangeArrowheads="1"/>
        </xdr:cNvSpPr>
      </xdr:nvSpPr>
      <xdr:spPr bwMode="auto">
        <a:xfrm>
          <a:off x="30918150" y="12420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014"/>
    <xdr:sp macro="" textlink="">
      <xdr:nvSpPr>
        <xdr:cNvPr id="2095" name="Text Box 15">
          <a:extLst>
            <a:ext uri="{FF2B5EF4-FFF2-40B4-BE49-F238E27FC236}">
              <a16:creationId xmlns:a16="http://schemas.microsoft.com/office/drawing/2014/main" id="{3031C2D3-DA22-437A-9DE7-CC5354EE8D61}"/>
            </a:ext>
          </a:extLst>
        </xdr:cNvPr>
        <xdr:cNvSpPr txBox="1">
          <a:spLocks noChangeArrowheads="1"/>
        </xdr:cNvSpPr>
      </xdr:nvSpPr>
      <xdr:spPr bwMode="auto">
        <a:xfrm>
          <a:off x="4743450" y="131635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6" name="Text Box 16">
          <a:extLst>
            <a:ext uri="{FF2B5EF4-FFF2-40B4-BE49-F238E27FC236}">
              <a16:creationId xmlns:a16="http://schemas.microsoft.com/office/drawing/2014/main" id="{7B74C30B-3771-46C3-8E54-D52725D95503}"/>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7" name="Text Box 17">
          <a:extLst>
            <a:ext uri="{FF2B5EF4-FFF2-40B4-BE49-F238E27FC236}">
              <a16:creationId xmlns:a16="http://schemas.microsoft.com/office/drawing/2014/main" id="{7B1C1FEA-57D9-4920-B3E9-FD4BA666FA7E}"/>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8" name="Text Box 18">
          <a:extLst>
            <a:ext uri="{FF2B5EF4-FFF2-40B4-BE49-F238E27FC236}">
              <a16:creationId xmlns:a16="http://schemas.microsoft.com/office/drawing/2014/main" id="{E881EBF9-3820-401B-A0D3-C8DEA9672B04}"/>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0</xdr:rowOff>
    </xdr:from>
    <xdr:ext cx="95250" cy="171450"/>
    <xdr:sp macro="" textlink="">
      <xdr:nvSpPr>
        <xdr:cNvPr id="2099" name="Text Box 19">
          <a:extLst>
            <a:ext uri="{FF2B5EF4-FFF2-40B4-BE49-F238E27FC236}">
              <a16:creationId xmlns:a16="http://schemas.microsoft.com/office/drawing/2014/main" id="{384C08F6-05F8-44B2-B374-4454993DA7BB}"/>
            </a:ext>
          </a:extLst>
        </xdr:cNvPr>
        <xdr:cNvSpPr txBox="1">
          <a:spLocks noChangeArrowheads="1"/>
        </xdr:cNvSpPr>
      </xdr:nvSpPr>
      <xdr:spPr bwMode="auto">
        <a:xfrm>
          <a:off x="47434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0" name="Text Box 16">
          <a:extLst>
            <a:ext uri="{FF2B5EF4-FFF2-40B4-BE49-F238E27FC236}">
              <a16:creationId xmlns:a16="http://schemas.microsoft.com/office/drawing/2014/main" id="{C8D30BDE-8069-4A53-BA48-11FDA22CEBD8}"/>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0</xdr:rowOff>
    </xdr:from>
    <xdr:ext cx="95250" cy="171450"/>
    <xdr:sp macro="" textlink="">
      <xdr:nvSpPr>
        <xdr:cNvPr id="2101" name="Text Box 17">
          <a:extLst>
            <a:ext uri="{FF2B5EF4-FFF2-40B4-BE49-F238E27FC236}">
              <a16:creationId xmlns:a16="http://schemas.microsoft.com/office/drawing/2014/main" id="{E6049500-F179-49AE-A0CF-562459EB4C82}"/>
            </a:ext>
          </a:extLst>
        </xdr:cNvPr>
        <xdr:cNvSpPr txBox="1">
          <a:spLocks noChangeArrowheads="1"/>
        </xdr:cNvSpPr>
      </xdr:nvSpPr>
      <xdr:spPr bwMode="auto">
        <a:xfrm>
          <a:off x="1436370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15875</xdr:rowOff>
    </xdr:from>
    <xdr:ext cx="95250" cy="171450"/>
    <xdr:sp macro="" textlink="">
      <xdr:nvSpPr>
        <xdr:cNvPr id="2102" name="Text Box 18">
          <a:extLst>
            <a:ext uri="{FF2B5EF4-FFF2-40B4-BE49-F238E27FC236}">
              <a16:creationId xmlns:a16="http://schemas.microsoft.com/office/drawing/2014/main" id="{370582C6-9DB5-4A77-A76E-B36AB6BF5C75}"/>
            </a:ext>
          </a:extLst>
        </xdr:cNvPr>
        <xdr:cNvSpPr txBox="1">
          <a:spLocks noChangeArrowheads="1"/>
        </xdr:cNvSpPr>
      </xdr:nvSpPr>
      <xdr:spPr bwMode="auto">
        <a:xfrm>
          <a:off x="14355762" y="14293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3" name="Text Box 16">
          <a:extLst>
            <a:ext uri="{FF2B5EF4-FFF2-40B4-BE49-F238E27FC236}">
              <a16:creationId xmlns:a16="http://schemas.microsoft.com/office/drawing/2014/main" id="{A100682A-6A9B-4427-BF62-5D4E7FA5D53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4" name="Text Box 17">
          <a:extLst>
            <a:ext uri="{FF2B5EF4-FFF2-40B4-BE49-F238E27FC236}">
              <a16:creationId xmlns:a16="http://schemas.microsoft.com/office/drawing/2014/main" id="{6487A0E2-F007-4095-88D8-8DF6F678E8CE}"/>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5" name="Text Box 18">
          <a:extLst>
            <a:ext uri="{FF2B5EF4-FFF2-40B4-BE49-F238E27FC236}">
              <a16:creationId xmlns:a16="http://schemas.microsoft.com/office/drawing/2014/main" id="{3A55DA76-D3A7-4C8C-B6BB-8AA00E5A9506}"/>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6" name="Text Box 19">
          <a:extLst>
            <a:ext uri="{FF2B5EF4-FFF2-40B4-BE49-F238E27FC236}">
              <a16:creationId xmlns:a16="http://schemas.microsoft.com/office/drawing/2014/main" id="{26FB4295-3BBF-42B4-8902-D4EC4B894A27}"/>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24</xdr:row>
      <xdr:rowOff>0</xdr:rowOff>
    </xdr:from>
    <xdr:ext cx="95250" cy="171450"/>
    <xdr:sp macro="" textlink="">
      <xdr:nvSpPr>
        <xdr:cNvPr id="2107" name="Text Box 16">
          <a:extLst>
            <a:ext uri="{FF2B5EF4-FFF2-40B4-BE49-F238E27FC236}">
              <a16:creationId xmlns:a16="http://schemas.microsoft.com/office/drawing/2014/main" id="{4DD3B638-9AD6-4579-9A21-6BA34C374453}"/>
            </a:ext>
          </a:extLst>
        </xdr:cNvPr>
        <xdr:cNvSpPr txBox="1">
          <a:spLocks noChangeArrowheads="1"/>
        </xdr:cNvSpPr>
      </xdr:nvSpPr>
      <xdr:spPr bwMode="auto">
        <a:xfrm>
          <a:off x="19183350" y="142779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2108" name="Text Box 15">
          <a:extLst>
            <a:ext uri="{FF2B5EF4-FFF2-40B4-BE49-F238E27FC236}">
              <a16:creationId xmlns:a16="http://schemas.microsoft.com/office/drawing/2014/main" id="{DA1857FB-9184-4554-8361-E0F644F64C69}"/>
            </a:ext>
          </a:extLst>
        </xdr:cNvPr>
        <xdr:cNvSpPr txBox="1">
          <a:spLocks noChangeArrowheads="1"/>
        </xdr:cNvSpPr>
      </xdr:nvSpPr>
      <xdr:spPr bwMode="auto">
        <a:xfrm>
          <a:off x="4743450" y="14649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09" name="Text Box 15">
          <a:extLst>
            <a:ext uri="{FF2B5EF4-FFF2-40B4-BE49-F238E27FC236}">
              <a16:creationId xmlns:a16="http://schemas.microsoft.com/office/drawing/2014/main" id="{6746F8B7-03A0-4835-A791-220506C66A13}"/>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10" name="Text Box 15">
          <a:extLst>
            <a:ext uri="{FF2B5EF4-FFF2-40B4-BE49-F238E27FC236}">
              <a16:creationId xmlns:a16="http://schemas.microsoft.com/office/drawing/2014/main" id="{C53D7E1A-66D2-47C0-B527-7B6A0ABFA2F5}"/>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11" name="Text Box 15">
          <a:extLst>
            <a:ext uri="{FF2B5EF4-FFF2-40B4-BE49-F238E27FC236}">
              <a16:creationId xmlns:a16="http://schemas.microsoft.com/office/drawing/2014/main" id="{917DA2B3-2F38-45B6-AFBE-40DC6B914106}"/>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170392</xdr:rowOff>
    </xdr:from>
    <xdr:ext cx="95250" cy="213632"/>
    <xdr:sp macro="" textlink="">
      <xdr:nvSpPr>
        <xdr:cNvPr id="2112" name="Text Box 15">
          <a:extLst>
            <a:ext uri="{FF2B5EF4-FFF2-40B4-BE49-F238E27FC236}">
              <a16:creationId xmlns:a16="http://schemas.microsoft.com/office/drawing/2014/main" id="{C52188FE-B53E-4854-B40E-DFF42132D69E}"/>
            </a:ext>
          </a:extLst>
        </xdr:cNvPr>
        <xdr:cNvSpPr txBox="1">
          <a:spLocks noChangeArrowheads="1"/>
        </xdr:cNvSpPr>
      </xdr:nvSpPr>
      <xdr:spPr bwMode="auto">
        <a:xfrm>
          <a:off x="14392275" y="144483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3" name="Text Box 16">
          <a:extLst>
            <a:ext uri="{FF2B5EF4-FFF2-40B4-BE49-F238E27FC236}">
              <a16:creationId xmlns:a16="http://schemas.microsoft.com/office/drawing/2014/main" id="{7B79F798-2243-40A4-B81A-0DCE25491461}"/>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4" name="Text Box 17">
          <a:extLst>
            <a:ext uri="{FF2B5EF4-FFF2-40B4-BE49-F238E27FC236}">
              <a16:creationId xmlns:a16="http://schemas.microsoft.com/office/drawing/2014/main" id="{258F42F5-3B32-4733-B6E2-4C9E70D1137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5" name="Text Box 18">
          <a:extLst>
            <a:ext uri="{FF2B5EF4-FFF2-40B4-BE49-F238E27FC236}">
              <a16:creationId xmlns:a16="http://schemas.microsoft.com/office/drawing/2014/main" id="{03ADF7A7-4043-45A4-B58D-6DE5BD591779}"/>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16" name="Text Box 19">
          <a:extLst>
            <a:ext uri="{FF2B5EF4-FFF2-40B4-BE49-F238E27FC236}">
              <a16:creationId xmlns:a16="http://schemas.microsoft.com/office/drawing/2014/main" id="{AB5A1065-6C35-40B8-BC2D-C4055352402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7" name="Text Box 16">
          <a:extLst>
            <a:ext uri="{FF2B5EF4-FFF2-40B4-BE49-F238E27FC236}">
              <a16:creationId xmlns:a16="http://schemas.microsoft.com/office/drawing/2014/main" id="{71D3FC61-3BD9-43F7-BFC0-75A5E8E75A84}"/>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8" name="Text Box 17">
          <a:extLst>
            <a:ext uri="{FF2B5EF4-FFF2-40B4-BE49-F238E27FC236}">
              <a16:creationId xmlns:a16="http://schemas.microsoft.com/office/drawing/2014/main" id="{CF3333DB-9B9B-4017-85DF-3227C9B7702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19" name="Text Box 18">
          <a:extLst>
            <a:ext uri="{FF2B5EF4-FFF2-40B4-BE49-F238E27FC236}">
              <a16:creationId xmlns:a16="http://schemas.microsoft.com/office/drawing/2014/main" id="{25C203E8-5416-44F3-BBA9-A981C1315AF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20" name="Text Box 19">
          <a:extLst>
            <a:ext uri="{FF2B5EF4-FFF2-40B4-BE49-F238E27FC236}">
              <a16:creationId xmlns:a16="http://schemas.microsoft.com/office/drawing/2014/main" id="{F59DC911-20F6-4E0D-B641-A036EF9FC6EE}"/>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1" name="Text Box 16">
          <a:extLst>
            <a:ext uri="{FF2B5EF4-FFF2-40B4-BE49-F238E27FC236}">
              <a16:creationId xmlns:a16="http://schemas.microsoft.com/office/drawing/2014/main" id="{7885CE44-10AC-403C-8424-89B8927D07F4}"/>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2" name="Text Box 17">
          <a:extLst>
            <a:ext uri="{FF2B5EF4-FFF2-40B4-BE49-F238E27FC236}">
              <a16:creationId xmlns:a16="http://schemas.microsoft.com/office/drawing/2014/main" id="{B2238DE2-53A2-4FC3-BA35-5553D7A73E32}"/>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3" name="Text Box 18">
          <a:extLst>
            <a:ext uri="{FF2B5EF4-FFF2-40B4-BE49-F238E27FC236}">
              <a16:creationId xmlns:a16="http://schemas.microsoft.com/office/drawing/2014/main" id="{979B7123-709B-4B03-A91E-24554AE9BFDC}"/>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24" name="Text Box 19">
          <a:extLst>
            <a:ext uri="{FF2B5EF4-FFF2-40B4-BE49-F238E27FC236}">
              <a16:creationId xmlns:a16="http://schemas.microsoft.com/office/drawing/2014/main" id="{0066848C-B3E6-4447-B045-0E2F7BA58CAD}"/>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25" name="Text Box 15">
          <a:extLst>
            <a:ext uri="{FF2B5EF4-FFF2-40B4-BE49-F238E27FC236}">
              <a16:creationId xmlns:a16="http://schemas.microsoft.com/office/drawing/2014/main" id="{BC11CFD9-B8D0-4D78-A481-8AD6E54C00F9}"/>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6" name="Text Box 16">
          <a:extLst>
            <a:ext uri="{FF2B5EF4-FFF2-40B4-BE49-F238E27FC236}">
              <a16:creationId xmlns:a16="http://schemas.microsoft.com/office/drawing/2014/main" id="{999D7A67-F043-471B-BD0B-9A84E8B244B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7" name="Text Box 17">
          <a:extLst>
            <a:ext uri="{FF2B5EF4-FFF2-40B4-BE49-F238E27FC236}">
              <a16:creationId xmlns:a16="http://schemas.microsoft.com/office/drawing/2014/main" id="{087FC252-13C2-4502-BB91-7C9CCB4DD48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8" name="Text Box 18">
          <a:extLst>
            <a:ext uri="{FF2B5EF4-FFF2-40B4-BE49-F238E27FC236}">
              <a16:creationId xmlns:a16="http://schemas.microsoft.com/office/drawing/2014/main" id="{8446C532-8A23-4E80-B773-3994932C7CE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29" name="Text Box 19">
          <a:extLst>
            <a:ext uri="{FF2B5EF4-FFF2-40B4-BE49-F238E27FC236}">
              <a16:creationId xmlns:a16="http://schemas.microsoft.com/office/drawing/2014/main" id="{FEEAB300-FB02-46C7-A0A8-A896623DEF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0" name="Text Box 16">
          <a:extLst>
            <a:ext uri="{FF2B5EF4-FFF2-40B4-BE49-F238E27FC236}">
              <a16:creationId xmlns:a16="http://schemas.microsoft.com/office/drawing/2014/main" id="{C281F1CA-3F7F-458A-9F7F-5773DFBF4E5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1" name="Text Box 17">
          <a:extLst>
            <a:ext uri="{FF2B5EF4-FFF2-40B4-BE49-F238E27FC236}">
              <a16:creationId xmlns:a16="http://schemas.microsoft.com/office/drawing/2014/main" id="{B1B9B0B4-6582-44BE-B077-574AA44E173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32" name="Text Box 18">
          <a:extLst>
            <a:ext uri="{FF2B5EF4-FFF2-40B4-BE49-F238E27FC236}">
              <a16:creationId xmlns:a16="http://schemas.microsoft.com/office/drawing/2014/main" id="{671D6519-85BE-43F7-A85D-215F73332D2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3" name="Text Box 16">
          <a:extLst>
            <a:ext uri="{FF2B5EF4-FFF2-40B4-BE49-F238E27FC236}">
              <a16:creationId xmlns:a16="http://schemas.microsoft.com/office/drawing/2014/main" id="{037A845E-2A0C-49E5-915F-433704A0988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4" name="Text Box 17">
          <a:extLst>
            <a:ext uri="{FF2B5EF4-FFF2-40B4-BE49-F238E27FC236}">
              <a16:creationId xmlns:a16="http://schemas.microsoft.com/office/drawing/2014/main" id="{E8BFB4A5-D1F2-4082-BF06-D7ED099F162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5" name="Text Box 18">
          <a:extLst>
            <a:ext uri="{FF2B5EF4-FFF2-40B4-BE49-F238E27FC236}">
              <a16:creationId xmlns:a16="http://schemas.microsoft.com/office/drawing/2014/main" id="{15A61DE4-5EBD-4372-A6A6-75F8BD75B84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6" name="Text Box 19">
          <a:extLst>
            <a:ext uri="{FF2B5EF4-FFF2-40B4-BE49-F238E27FC236}">
              <a16:creationId xmlns:a16="http://schemas.microsoft.com/office/drawing/2014/main" id="{02930E9E-774B-4BEA-8B12-D03DAA743C7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7" name="Text Box 16">
          <a:extLst>
            <a:ext uri="{FF2B5EF4-FFF2-40B4-BE49-F238E27FC236}">
              <a16:creationId xmlns:a16="http://schemas.microsoft.com/office/drawing/2014/main" id="{C92BA9C0-CDC5-4855-A9BF-0FEBC2D461F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8" name="Text Box 17">
          <a:extLst>
            <a:ext uri="{FF2B5EF4-FFF2-40B4-BE49-F238E27FC236}">
              <a16:creationId xmlns:a16="http://schemas.microsoft.com/office/drawing/2014/main" id="{82584985-540E-43CE-BEAE-16E1393EC3E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39" name="Text Box 18">
          <a:extLst>
            <a:ext uri="{FF2B5EF4-FFF2-40B4-BE49-F238E27FC236}">
              <a16:creationId xmlns:a16="http://schemas.microsoft.com/office/drawing/2014/main" id="{949D42C6-3823-449A-B095-4095F6A244CE}"/>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40" name="Text Box 19">
          <a:extLst>
            <a:ext uri="{FF2B5EF4-FFF2-40B4-BE49-F238E27FC236}">
              <a16:creationId xmlns:a16="http://schemas.microsoft.com/office/drawing/2014/main" id="{0369D1B3-6D17-451B-9FBA-C753974F464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2141" name="Text Box 15">
          <a:extLst>
            <a:ext uri="{FF2B5EF4-FFF2-40B4-BE49-F238E27FC236}">
              <a16:creationId xmlns:a16="http://schemas.microsoft.com/office/drawing/2014/main" id="{CC40FDFF-EBB9-42A7-AD70-0E902C7FDE8E}"/>
            </a:ext>
          </a:extLst>
        </xdr:cNvPr>
        <xdr:cNvSpPr txBox="1">
          <a:spLocks noChangeArrowheads="1"/>
        </xdr:cNvSpPr>
      </xdr:nvSpPr>
      <xdr:spPr bwMode="auto">
        <a:xfrm>
          <a:off x="4743450" y="14649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442269"/>
    <xdr:sp macro="" textlink="">
      <xdr:nvSpPr>
        <xdr:cNvPr id="2142" name="Text Box 15">
          <a:extLst>
            <a:ext uri="{FF2B5EF4-FFF2-40B4-BE49-F238E27FC236}">
              <a16:creationId xmlns:a16="http://schemas.microsoft.com/office/drawing/2014/main" id="{BDC0A423-95E2-4532-92F4-8CFA9CA88E9B}"/>
            </a:ext>
          </a:extLst>
        </xdr:cNvPr>
        <xdr:cNvSpPr txBox="1">
          <a:spLocks noChangeArrowheads="1"/>
        </xdr:cNvSpPr>
      </xdr:nvSpPr>
      <xdr:spPr bwMode="auto">
        <a:xfrm>
          <a:off x="14363700" y="146494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2143" name="Text Box 15">
          <a:extLst>
            <a:ext uri="{FF2B5EF4-FFF2-40B4-BE49-F238E27FC236}">
              <a16:creationId xmlns:a16="http://schemas.microsoft.com/office/drawing/2014/main" id="{F9487F42-6BB6-44DB-AF0C-13B1BDA25C90}"/>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2144" name="Text Box 15">
          <a:extLst>
            <a:ext uri="{FF2B5EF4-FFF2-40B4-BE49-F238E27FC236}">
              <a16:creationId xmlns:a16="http://schemas.microsoft.com/office/drawing/2014/main" id="{27740649-907C-421B-8C4E-989A40B96093}"/>
            </a:ext>
          </a:extLst>
        </xdr:cNvPr>
        <xdr:cNvSpPr txBox="1">
          <a:spLocks noChangeArrowheads="1"/>
        </xdr:cNvSpPr>
      </xdr:nvSpPr>
      <xdr:spPr bwMode="auto">
        <a:xfrm>
          <a:off x="4743450" y="14649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24</xdr:row>
      <xdr:rowOff>504825</xdr:rowOff>
    </xdr:from>
    <xdr:ext cx="95250" cy="213632"/>
    <xdr:sp macro="" textlink="">
      <xdr:nvSpPr>
        <xdr:cNvPr id="2145" name="Text Box 15">
          <a:extLst>
            <a:ext uri="{FF2B5EF4-FFF2-40B4-BE49-F238E27FC236}">
              <a16:creationId xmlns:a16="http://schemas.microsoft.com/office/drawing/2014/main" id="{3CC40D81-A2C6-4DE7-A9A2-312F747B4689}"/>
            </a:ext>
          </a:extLst>
        </xdr:cNvPr>
        <xdr:cNvSpPr txBox="1">
          <a:spLocks noChangeArrowheads="1"/>
        </xdr:cNvSpPr>
      </xdr:nvSpPr>
      <xdr:spPr bwMode="auto">
        <a:xfrm>
          <a:off x="1436370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6" name="Text Box 16">
          <a:extLst>
            <a:ext uri="{FF2B5EF4-FFF2-40B4-BE49-F238E27FC236}">
              <a16:creationId xmlns:a16="http://schemas.microsoft.com/office/drawing/2014/main" id="{08B64C47-A970-4AAD-929A-A8A6EAE3B3C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7" name="Text Box 17">
          <a:extLst>
            <a:ext uri="{FF2B5EF4-FFF2-40B4-BE49-F238E27FC236}">
              <a16:creationId xmlns:a16="http://schemas.microsoft.com/office/drawing/2014/main" id="{DBEA7467-CD36-4164-B33C-6FF8E94DAD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8" name="Text Box 18">
          <a:extLst>
            <a:ext uri="{FF2B5EF4-FFF2-40B4-BE49-F238E27FC236}">
              <a16:creationId xmlns:a16="http://schemas.microsoft.com/office/drawing/2014/main" id="{407499A0-04FB-421B-88CD-20D073D165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49" name="Text Box 19">
          <a:extLst>
            <a:ext uri="{FF2B5EF4-FFF2-40B4-BE49-F238E27FC236}">
              <a16:creationId xmlns:a16="http://schemas.microsoft.com/office/drawing/2014/main" id="{DD522A40-216D-4B51-B129-D09419FC475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0" name="Text Box 16">
          <a:extLst>
            <a:ext uri="{FF2B5EF4-FFF2-40B4-BE49-F238E27FC236}">
              <a16:creationId xmlns:a16="http://schemas.microsoft.com/office/drawing/2014/main" id="{A4E1748D-DD65-4225-AD1B-A2BB44F6302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1" name="Text Box 17">
          <a:extLst>
            <a:ext uri="{FF2B5EF4-FFF2-40B4-BE49-F238E27FC236}">
              <a16:creationId xmlns:a16="http://schemas.microsoft.com/office/drawing/2014/main" id="{0718A5D2-EC1B-4DCA-AE9D-56E5F6EAA332}"/>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2" name="Text Box 18">
          <a:extLst>
            <a:ext uri="{FF2B5EF4-FFF2-40B4-BE49-F238E27FC236}">
              <a16:creationId xmlns:a16="http://schemas.microsoft.com/office/drawing/2014/main" id="{07B634B4-B592-4850-881B-DEDE181034EB}"/>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53" name="Text Box 19">
          <a:extLst>
            <a:ext uri="{FF2B5EF4-FFF2-40B4-BE49-F238E27FC236}">
              <a16:creationId xmlns:a16="http://schemas.microsoft.com/office/drawing/2014/main" id="{C43A710E-1361-4E96-BF7A-4F5EE0EBAFCC}"/>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4" name="Text Box 16">
          <a:extLst>
            <a:ext uri="{FF2B5EF4-FFF2-40B4-BE49-F238E27FC236}">
              <a16:creationId xmlns:a16="http://schemas.microsoft.com/office/drawing/2014/main" id="{9DADF381-DC23-4916-BB48-BE415C4B1150}"/>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5" name="Text Box 17">
          <a:extLst>
            <a:ext uri="{FF2B5EF4-FFF2-40B4-BE49-F238E27FC236}">
              <a16:creationId xmlns:a16="http://schemas.microsoft.com/office/drawing/2014/main" id="{C2E18FBD-A296-467C-A00D-9630DFE359EF}"/>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6" name="Text Box 18">
          <a:extLst>
            <a:ext uri="{FF2B5EF4-FFF2-40B4-BE49-F238E27FC236}">
              <a16:creationId xmlns:a16="http://schemas.microsoft.com/office/drawing/2014/main" id="{DC995341-9818-4E64-B871-769E1EAF786A}"/>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30</xdr:row>
      <xdr:rowOff>0</xdr:rowOff>
    </xdr:from>
    <xdr:ext cx="95250" cy="171450"/>
    <xdr:sp macro="" textlink="">
      <xdr:nvSpPr>
        <xdr:cNvPr id="2157" name="Text Box 19">
          <a:extLst>
            <a:ext uri="{FF2B5EF4-FFF2-40B4-BE49-F238E27FC236}">
              <a16:creationId xmlns:a16="http://schemas.microsoft.com/office/drawing/2014/main" id="{2D3C4B19-458A-40B6-8E68-FD63E4D83408}"/>
            </a:ext>
          </a:extLst>
        </xdr:cNvPr>
        <xdr:cNvSpPr txBox="1">
          <a:spLocks noChangeArrowheads="1"/>
        </xdr:cNvSpPr>
      </xdr:nvSpPr>
      <xdr:spPr bwMode="auto">
        <a:xfrm>
          <a:off x="309181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58" name="Text Box 15">
          <a:extLst>
            <a:ext uri="{FF2B5EF4-FFF2-40B4-BE49-F238E27FC236}">
              <a16:creationId xmlns:a16="http://schemas.microsoft.com/office/drawing/2014/main" id="{99BF150B-9CF0-4843-B4B9-E77A8EBA77EC}"/>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59" name="Text Box 16">
          <a:extLst>
            <a:ext uri="{FF2B5EF4-FFF2-40B4-BE49-F238E27FC236}">
              <a16:creationId xmlns:a16="http://schemas.microsoft.com/office/drawing/2014/main" id="{5C4A18EB-F070-40A6-8195-71CE02CF3FBA}"/>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0" name="Text Box 17">
          <a:extLst>
            <a:ext uri="{FF2B5EF4-FFF2-40B4-BE49-F238E27FC236}">
              <a16:creationId xmlns:a16="http://schemas.microsoft.com/office/drawing/2014/main" id="{7FAC09E8-5B70-4B1B-B951-F6259E28817C}"/>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1" name="Text Box 18">
          <a:extLst>
            <a:ext uri="{FF2B5EF4-FFF2-40B4-BE49-F238E27FC236}">
              <a16:creationId xmlns:a16="http://schemas.microsoft.com/office/drawing/2014/main" id="{9E03D47A-73DA-40B2-9B49-25D4F24CE506}"/>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62" name="Text Box 19">
          <a:extLst>
            <a:ext uri="{FF2B5EF4-FFF2-40B4-BE49-F238E27FC236}">
              <a16:creationId xmlns:a16="http://schemas.microsoft.com/office/drawing/2014/main" id="{BB19C55D-FA24-4DEA-B0AF-0A7AA3532B6B}"/>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26</xdr:row>
      <xdr:rowOff>504825</xdr:rowOff>
    </xdr:from>
    <xdr:ext cx="95250" cy="442269"/>
    <xdr:sp macro="" textlink="">
      <xdr:nvSpPr>
        <xdr:cNvPr id="2163" name="Text Box 15">
          <a:extLst>
            <a:ext uri="{FF2B5EF4-FFF2-40B4-BE49-F238E27FC236}">
              <a16:creationId xmlns:a16="http://schemas.microsoft.com/office/drawing/2014/main" id="{7171792E-C309-454D-A382-13A1F296DA33}"/>
            </a:ext>
          </a:extLst>
        </xdr:cNvPr>
        <xdr:cNvSpPr txBox="1">
          <a:spLocks noChangeArrowheads="1"/>
        </xdr:cNvSpPr>
      </xdr:nvSpPr>
      <xdr:spPr bwMode="auto">
        <a:xfrm>
          <a:off x="14363700" y="15392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4" name="Text Box 16">
          <a:extLst>
            <a:ext uri="{FF2B5EF4-FFF2-40B4-BE49-F238E27FC236}">
              <a16:creationId xmlns:a16="http://schemas.microsoft.com/office/drawing/2014/main" id="{E7FFC2E3-D5C4-4137-8114-732CBE2AEE0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5" name="Text Box 17">
          <a:extLst>
            <a:ext uri="{FF2B5EF4-FFF2-40B4-BE49-F238E27FC236}">
              <a16:creationId xmlns:a16="http://schemas.microsoft.com/office/drawing/2014/main" id="{A2857455-BBD5-49C9-8093-04EC55FFDB67}"/>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66" name="Text Box 18">
          <a:extLst>
            <a:ext uri="{FF2B5EF4-FFF2-40B4-BE49-F238E27FC236}">
              <a16:creationId xmlns:a16="http://schemas.microsoft.com/office/drawing/2014/main" id="{2822ED3B-E57C-4B75-882B-2D49DB0E5A88}"/>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7" name="Text Box 16">
          <a:extLst>
            <a:ext uri="{FF2B5EF4-FFF2-40B4-BE49-F238E27FC236}">
              <a16:creationId xmlns:a16="http://schemas.microsoft.com/office/drawing/2014/main" id="{F9CDC87D-CC6B-461D-B0D8-BFA008ECCE13}"/>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8" name="Text Box 17">
          <a:extLst>
            <a:ext uri="{FF2B5EF4-FFF2-40B4-BE49-F238E27FC236}">
              <a16:creationId xmlns:a16="http://schemas.microsoft.com/office/drawing/2014/main" id="{725E6D7E-3257-41F0-B573-FD026187BE58}"/>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69" name="Text Box 18">
          <a:extLst>
            <a:ext uri="{FF2B5EF4-FFF2-40B4-BE49-F238E27FC236}">
              <a16:creationId xmlns:a16="http://schemas.microsoft.com/office/drawing/2014/main" id="{A5D4016B-F390-4531-B8B6-FF25904EA1C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0" name="Text Box 19">
          <a:extLst>
            <a:ext uri="{FF2B5EF4-FFF2-40B4-BE49-F238E27FC236}">
              <a16:creationId xmlns:a16="http://schemas.microsoft.com/office/drawing/2014/main" id="{0842CD67-FFB3-4FF3-8047-244B398BC319}"/>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1" name="Text Box 16">
          <a:extLst>
            <a:ext uri="{FF2B5EF4-FFF2-40B4-BE49-F238E27FC236}">
              <a16:creationId xmlns:a16="http://schemas.microsoft.com/office/drawing/2014/main" id="{F9FDCE82-B974-4A97-92CA-D1EA0CA6C8BC}"/>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2" name="Text Box 17">
          <a:extLst>
            <a:ext uri="{FF2B5EF4-FFF2-40B4-BE49-F238E27FC236}">
              <a16:creationId xmlns:a16="http://schemas.microsoft.com/office/drawing/2014/main" id="{65CF2722-FAA5-4A1C-883A-7A95F3451272}"/>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73" name="Text Box 18">
          <a:extLst>
            <a:ext uri="{FF2B5EF4-FFF2-40B4-BE49-F238E27FC236}">
              <a16:creationId xmlns:a16="http://schemas.microsoft.com/office/drawing/2014/main" id="{3E7511A6-0F6D-4624-87DE-4DA73083905D}"/>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174" name="Text Box 15">
          <a:extLst>
            <a:ext uri="{FF2B5EF4-FFF2-40B4-BE49-F238E27FC236}">
              <a16:creationId xmlns:a16="http://schemas.microsoft.com/office/drawing/2014/main" id="{B0747DD7-0134-4046-9BC9-EC424CBBC5AC}"/>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5" name="Text Box 16">
          <a:extLst>
            <a:ext uri="{FF2B5EF4-FFF2-40B4-BE49-F238E27FC236}">
              <a16:creationId xmlns:a16="http://schemas.microsoft.com/office/drawing/2014/main" id="{B15618E0-48C0-46F4-AABB-7011EDC84C9E}"/>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6" name="Text Box 17">
          <a:extLst>
            <a:ext uri="{FF2B5EF4-FFF2-40B4-BE49-F238E27FC236}">
              <a16:creationId xmlns:a16="http://schemas.microsoft.com/office/drawing/2014/main" id="{EB353FB8-7060-4136-852D-7726684DE8A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7" name="Text Box 18">
          <a:extLst>
            <a:ext uri="{FF2B5EF4-FFF2-40B4-BE49-F238E27FC236}">
              <a16:creationId xmlns:a16="http://schemas.microsoft.com/office/drawing/2014/main" id="{E02F7449-2CA7-4ED7-B19B-7ED6D83C3BAD}"/>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78" name="Text Box 19">
          <a:extLst>
            <a:ext uri="{FF2B5EF4-FFF2-40B4-BE49-F238E27FC236}">
              <a16:creationId xmlns:a16="http://schemas.microsoft.com/office/drawing/2014/main" id="{85C1C66A-E862-469F-B5DE-C0C525850AB8}"/>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79" name="Text Box 16">
          <a:extLst>
            <a:ext uri="{FF2B5EF4-FFF2-40B4-BE49-F238E27FC236}">
              <a16:creationId xmlns:a16="http://schemas.microsoft.com/office/drawing/2014/main" id="{8AA51042-4CA2-47E4-AA1F-E80D0A0E435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0" name="Text Box 17">
          <a:extLst>
            <a:ext uri="{FF2B5EF4-FFF2-40B4-BE49-F238E27FC236}">
              <a16:creationId xmlns:a16="http://schemas.microsoft.com/office/drawing/2014/main" id="{DD7C93E6-30F7-4F95-AE65-6ADD5C66030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1" name="Text Box 18">
          <a:extLst>
            <a:ext uri="{FF2B5EF4-FFF2-40B4-BE49-F238E27FC236}">
              <a16:creationId xmlns:a16="http://schemas.microsoft.com/office/drawing/2014/main" id="{6372019A-2C55-4B98-BDDA-38E25CBD4CE1}"/>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82" name="Text Box 19">
          <a:extLst>
            <a:ext uri="{FF2B5EF4-FFF2-40B4-BE49-F238E27FC236}">
              <a16:creationId xmlns:a16="http://schemas.microsoft.com/office/drawing/2014/main" id="{82BD7EE7-5FEF-4EF0-9852-CBE26356C5F9}"/>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3" name="Text Box 16">
          <a:extLst>
            <a:ext uri="{FF2B5EF4-FFF2-40B4-BE49-F238E27FC236}">
              <a16:creationId xmlns:a16="http://schemas.microsoft.com/office/drawing/2014/main" id="{5C4E3B3C-12CD-471A-AF45-8928F7658EE3}"/>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4" name="Text Box 17">
          <a:extLst>
            <a:ext uri="{FF2B5EF4-FFF2-40B4-BE49-F238E27FC236}">
              <a16:creationId xmlns:a16="http://schemas.microsoft.com/office/drawing/2014/main" id="{5E5D1774-FBD5-4C07-ADC5-0D09FC833D86}"/>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5" name="Text Box 18">
          <a:extLst>
            <a:ext uri="{FF2B5EF4-FFF2-40B4-BE49-F238E27FC236}">
              <a16:creationId xmlns:a16="http://schemas.microsoft.com/office/drawing/2014/main" id="{A72C628E-22D4-43CF-B00C-BAF4D099D352}"/>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25</xdr:row>
      <xdr:rowOff>0</xdr:rowOff>
    </xdr:from>
    <xdr:ext cx="95250" cy="171450"/>
    <xdr:sp macro="" textlink="">
      <xdr:nvSpPr>
        <xdr:cNvPr id="2186" name="Text Box 19">
          <a:extLst>
            <a:ext uri="{FF2B5EF4-FFF2-40B4-BE49-F238E27FC236}">
              <a16:creationId xmlns:a16="http://schemas.microsoft.com/office/drawing/2014/main" id="{58794994-615A-4A1C-8EC0-B8B91CCC2295}"/>
            </a:ext>
          </a:extLst>
        </xdr:cNvPr>
        <xdr:cNvSpPr txBox="1">
          <a:spLocks noChangeArrowheads="1"/>
        </xdr:cNvSpPr>
      </xdr:nvSpPr>
      <xdr:spPr bwMode="auto">
        <a:xfrm>
          <a:off x="30918150" y="14649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014"/>
    <xdr:sp macro="" textlink="">
      <xdr:nvSpPr>
        <xdr:cNvPr id="2187" name="Text Box 15">
          <a:extLst>
            <a:ext uri="{FF2B5EF4-FFF2-40B4-BE49-F238E27FC236}">
              <a16:creationId xmlns:a16="http://schemas.microsoft.com/office/drawing/2014/main" id="{A4CFECDD-0D0E-4B1B-BFFD-AF36AFD88C11}"/>
            </a:ext>
          </a:extLst>
        </xdr:cNvPr>
        <xdr:cNvSpPr txBox="1">
          <a:spLocks noChangeArrowheads="1"/>
        </xdr:cNvSpPr>
      </xdr:nvSpPr>
      <xdr:spPr bwMode="auto">
        <a:xfrm>
          <a:off x="4743450" y="15392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8" name="Text Box 16">
          <a:extLst>
            <a:ext uri="{FF2B5EF4-FFF2-40B4-BE49-F238E27FC236}">
              <a16:creationId xmlns:a16="http://schemas.microsoft.com/office/drawing/2014/main" id="{2109F071-3F3C-48C1-B585-BFD9C5B12F13}"/>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89" name="Text Box 17">
          <a:extLst>
            <a:ext uri="{FF2B5EF4-FFF2-40B4-BE49-F238E27FC236}">
              <a16:creationId xmlns:a16="http://schemas.microsoft.com/office/drawing/2014/main" id="{49A52FBC-C45A-48D9-A817-B524D19D2A5F}"/>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0" name="Text Box 18">
          <a:extLst>
            <a:ext uri="{FF2B5EF4-FFF2-40B4-BE49-F238E27FC236}">
              <a16:creationId xmlns:a16="http://schemas.microsoft.com/office/drawing/2014/main" id="{D57ECBC9-EA82-4B8B-9F16-CAA8C03F06E5}"/>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0</xdr:rowOff>
    </xdr:from>
    <xdr:ext cx="95250" cy="171450"/>
    <xdr:sp macro="" textlink="">
      <xdr:nvSpPr>
        <xdr:cNvPr id="2191" name="Text Box 19">
          <a:extLst>
            <a:ext uri="{FF2B5EF4-FFF2-40B4-BE49-F238E27FC236}">
              <a16:creationId xmlns:a16="http://schemas.microsoft.com/office/drawing/2014/main" id="{6F5338CF-6712-4F6A-A2A4-75CD00B694C0}"/>
            </a:ext>
          </a:extLst>
        </xdr:cNvPr>
        <xdr:cNvSpPr txBox="1">
          <a:spLocks noChangeArrowheads="1"/>
        </xdr:cNvSpPr>
      </xdr:nvSpPr>
      <xdr:spPr bwMode="auto">
        <a:xfrm>
          <a:off x="47434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2" name="Text Box 16">
          <a:extLst>
            <a:ext uri="{FF2B5EF4-FFF2-40B4-BE49-F238E27FC236}">
              <a16:creationId xmlns:a16="http://schemas.microsoft.com/office/drawing/2014/main" id="{CCBEB1E6-7139-4207-8FA4-EC764D6599E5}"/>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0</xdr:rowOff>
    </xdr:from>
    <xdr:ext cx="95250" cy="171450"/>
    <xdr:sp macro="" textlink="">
      <xdr:nvSpPr>
        <xdr:cNvPr id="2193" name="Text Box 17">
          <a:extLst>
            <a:ext uri="{FF2B5EF4-FFF2-40B4-BE49-F238E27FC236}">
              <a16:creationId xmlns:a16="http://schemas.microsoft.com/office/drawing/2014/main" id="{39E1E8CE-06F0-433D-B682-F5F365723313}"/>
            </a:ext>
          </a:extLst>
        </xdr:cNvPr>
        <xdr:cNvSpPr txBox="1">
          <a:spLocks noChangeArrowheads="1"/>
        </xdr:cNvSpPr>
      </xdr:nvSpPr>
      <xdr:spPr bwMode="auto">
        <a:xfrm>
          <a:off x="1436370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15875</xdr:rowOff>
    </xdr:from>
    <xdr:ext cx="95250" cy="171450"/>
    <xdr:sp macro="" textlink="">
      <xdr:nvSpPr>
        <xdr:cNvPr id="2194" name="Text Box 18">
          <a:extLst>
            <a:ext uri="{FF2B5EF4-FFF2-40B4-BE49-F238E27FC236}">
              <a16:creationId xmlns:a16="http://schemas.microsoft.com/office/drawing/2014/main" id="{64A75C25-0B2F-4F38-859C-841D27140CA6}"/>
            </a:ext>
          </a:extLst>
        </xdr:cNvPr>
        <xdr:cNvSpPr txBox="1">
          <a:spLocks noChangeArrowheads="1"/>
        </xdr:cNvSpPr>
      </xdr:nvSpPr>
      <xdr:spPr bwMode="auto">
        <a:xfrm>
          <a:off x="14355762" y="16522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5" name="Text Box 16">
          <a:extLst>
            <a:ext uri="{FF2B5EF4-FFF2-40B4-BE49-F238E27FC236}">
              <a16:creationId xmlns:a16="http://schemas.microsoft.com/office/drawing/2014/main" id="{465AA123-1BEF-45F7-903A-8E431BEA2DEA}"/>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6" name="Text Box 17">
          <a:extLst>
            <a:ext uri="{FF2B5EF4-FFF2-40B4-BE49-F238E27FC236}">
              <a16:creationId xmlns:a16="http://schemas.microsoft.com/office/drawing/2014/main" id="{E23FBC55-D595-473B-810C-E405C0A18B0F}"/>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7" name="Text Box 18">
          <a:extLst>
            <a:ext uri="{FF2B5EF4-FFF2-40B4-BE49-F238E27FC236}">
              <a16:creationId xmlns:a16="http://schemas.microsoft.com/office/drawing/2014/main" id="{E846593D-D99E-45A1-8C00-F28EB7108490}"/>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8" name="Text Box 19">
          <a:extLst>
            <a:ext uri="{FF2B5EF4-FFF2-40B4-BE49-F238E27FC236}">
              <a16:creationId xmlns:a16="http://schemas.microsoft.com/office/drawing/2014/main" id="{30F2345A-C96C-4254-8EE8-21AD8BEBC616}"/>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30</xdr:row>
      <xdr:rowOff>0</xdr:rowOff>
    </xdr:from>
    <xdr:ext cx="95250" cy="171450"/>
    <xdr:sp macro="" textlink="">
      <xdr:nvSpPr>
        <xdr:cNvPr id="2199" name="Text Box 16">
          <a:extLst>
            <a:ext uri="{FF2B5EF4-FFF2-40B4-BE49-F238E27FC236}">
              <a16:creationId xmlns:a16="http://schemas.microsoft.com/office/drawing/2014/main" id="{32B02138-9A31-462A-85EF-0BC761007F85}"/>
            </a:ext>
          </a:extLst>
        </xdr:cNvPr>
        <xdr:cNvSpPr txBox="1">
          <a:spLocks noChangeArrowheads="1"/>
        </xdr:cNvSpPr>
      </xdr:nvSpPr>
      <xdr:spPr bwMode="auto">
        <a:xfrm>
          <a:off x="19183350" y="165068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2200" name="Text Box 15">
          <a:extLst>
            <a:ext uri="{FF2B5EF4-FFF2-40B4-BE49-F238E27FC236}">
              <a16:creationId xmlns:a16="http://schemas.microsoft.com/office/drawing/2014/main" id="{A77CF3CC-7477-4356-9AEA-BB87BF20EBA2}"/>
            </a:ext>
          </a:extLst>
        </xdr:cNvPr>
        <xdr:cNvSpPr txBox="1">
          <a:spLocks noChangeArrowheads="1"/>
        </xdr:cNvSpPr>
      </xdr:nvSpPr>
      <xdr:spPr bwMode="auto">
        <a:xfrm>
          <a:off x="4743450" y="16878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01" name="Text Box 15">
          <a:extLst>
            <a:ext uri="{FF2B5EF4-FFF2-40B4-BE49-F238E27FC236}">
              <a16:creationId xmlns:a16="http://schemas.microsoft.com/office/drawing/2014/main" id="{9598DC64-110F-44D4-A36D-F1A459B82DB9}"/>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02" name="Text Box 15">
          <a:extLst>
            <a:ext uri="{FF2B5EF4-FFF2-40B4-BE49-F238E27FC236}">
              <a16:creationId xmlns:a16="http://schemas.microsoft.com/office/drawing/2014/main" id="{171428CC-53D3-486E-8773-9C47BC646CC9}"/>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03" name="Text Box 15">
          <a:extLst>
            <a:ext uri="{FF2B5EF4-FFF2-40B4-BE49-F238E27FC236}">
              <a16:creationId xmlns:a16="http://schemas.microsoft.com/office/drawing/2014/main" id="{EA09AB19-CBAB-4C51-B1A4-2C0F70F2F6E4}"/>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170392</xdr:rowOff>
    </xdr:from>
    <xdr:ext cx="95250" cy="213632"/>
    <xdr:sp macro="" textlink="">
      <xdr:nvSpPr>
        <xdr:cNvPr id="2204" name="Text Box 15">
          <a:extLst>
            <a:ext uri="{FF2B5EF4-FFF2-40B4-BE49-F238E27FC236}">
              <a16:creationId xmlns:a16="http://schemas.microsoft.com/office/drawing/2014/main" id="{D0E959A7-6259-4BBE-B447-3151162BDBF4}"/>
            </a:ext>
          </a:extLst>
        </xdr:cNvPr>
        <xdr:cNvSpPr txBox="1">
          <a:spLocks noChangeArrowheads="1"/>
        </xdr:cNvSpPr>
      </xdr:nvSpPr>
      <xdr:spPr bwMode="auto">
        <a:xfrm>
          <a:off x="14392275" y="166772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5" name="Text Box 16">
          <a:extLst>
            <a:ext uri="{FF2B5EF4-FFF2-40B4-BE49-F238E27FC236}">
              <a16:creationId xmlns:a16="http://schemas.microsoft.com/office/drawing/2014/main" id="{61B12699-C67C-4A79-896F-D63F80A744B2}"/>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6" name="Text Box 17">
          <a:extLst>
            <a:ext uri="{FF2B5EF4-FFF2-40B4-BE49-F238E27FC236}">
              <a16:creationId xmlns:a16="http://schemas.microsoft.com/office/drawing/2014/main" id="{9FCE56D4-FDE6-4FB5-B3BC-42665CD0500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7" name="Text Box 18">
          <a:extLst>
            <a:ext uri="{FF2B5EF4-FFF2-40B4-BE49-F238E27FC236}">
              <a16:creationId xmlns:a16="http://schemas.microsoft.com/office/drawing/2014/main" id="{71FB3789-7649-43FE-B3D8-892821FBA46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08" name="Text Box 19">
          <a:extLst>
            <a:ext uri="{FF2B5EF4-FFF2-40B4-BE49-F238E27FC236}">
              <a16:creationId xmlns:a16="http://schemas.microsoft.com/office/drawing/2014/main" id="{37E86B55-3F4E-4F7F-A9EB-0CA7EF2FC60B}"/>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09" name="Text Box 16">
          <a:extLst>
            <a:ext uri="{FF2B5EF4-FFF2-40B4-BE49-F238E27FC236}">
              <a16:creationId xmlns:a16="http://schemas.microsoft.com/office/drawing/2014/main" id="{77E0C265-F2A8-43D6-97F4-AC6C1C5EA8F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0" name="Text Box 17">
          <a:extLst>
            <a:ext uri="{FF2B5EF4-FFF2-40B4-BE49-F238E27FC236}">
              <a16:creationId xmlns:a16="http://schemas.microsoft.com/office/drawing/2014/main" id="{E985657D-CE3A-4107-81CB-35255FDABBC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1" name="Text Box 18">
          <a:extLst>
            <a:ext uri="{FF2B5EF4-FFF2-40B4-BE49-F238E27FC236}">
              <a16:creationId xmlns:a16="http://schemas.microsoft.com/office/drawing/2014/main" id="{5A6B957A-1BC3-4603-90C2-41CE05B3F14D}"/>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12" name="Text Box 19">
          <a:extLst>
            <a:ext uri="{FF2B5EF4-FFF2-40B4-BE49-F238E27FC236}">
              <a16:creationId xmlns:a16="http://schemas.microsoft.com/office/drawing/2014/main" id="{7983CF57-F1DB-47BB-B3C3-4B038CA599B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3" name="Text Box 16">
          <a:extLst>
            <a:ext uri="{FF2B5EF4-FFF2-40B4-BE49-F238E27FC236}">
              <a16:creationId xmlns:a16="http://schemas.microsoft.com/office/drawing/2014/main" id="{0521C152-AFB9-4415-9937-99B4196CFBF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4" name="Text Box 17">
          <a:extLst>
            <a:ext uri="{FF2B5EF4-FFF2-40B4-BE49-F238E27FC236}">
              <a16:creationId xmlns:a16="http://schemas.microsoft.com/office/drawing/2014/main" id="{5C5D350A-E89A-41CB-A5A8-17CAF8D6DD8E}"/>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5" name="Text Box 18">
          <a:extLst>
            <a:ext uri="{FF2B5EF4-FFF2-40B4-BE49-F238E27FC236}">
              <a16:creationId xmlns:a16="http://schemas.microsoft.com/office/drawing/2014/main" id="{15EC687A-3309-4054-9D99-41029EB495F1}"/>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16" name="Text Box 19">
          <a:extLst>
            <a:ext uri="{FF2B5EF4-FFF2-40B4-BE49-F238E27FC236}">
              <a16:creationId xmlns:a16="http://schemas.microsoft.com/office/drawing/2014/main" id="{44F73D16-A896-42A2-A474-1B88E39401E3}"/>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17" name="Text Box 15">
          <a:extLst>
            <a:ext uri="{FF2B5EF4-FFF2-40B4-BE49-F238E27FC236}">
              <a16:creationId xmlns:a16="http://schemas.microsoft.com/office/drawing/2014/main" id="{6DC81ED4-4D12-4491-9E3D-40726AD060DD}"/>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8" name="Text Box 16">
          <a:extLst>
            <a:ext uri="{FF2B5EF4-FFF2-40B4-BE49-F238E27FC236}">
              <a16:creationId xmlns:a16="http://schemas.microsoft.com/office/drawing/2014/main" id="{75DD08A4-2D2A-41E7-9F1C-DF50D7B0396D}"/>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19" name="Text Box 17">
          <a:extLst>
            <a:ext uri="{FF2B5EF4-FFF2-40B4-BE49-F238E27FC236}">
              <a16:creationId xmlns:a16="http://schemas.microsoft.com/office/drawing/2014/main" id="{5B1B1B2A-0B6D-48EF-8569-1AC8D330D730}"/>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0" name="Text Box 18">
          <a:extLst>
            <a:ext uri="{FF2B5EF4-FFF2-40B4-BE49-F238E27FC236}">
              <a16:creationId xmlns:a16="http://schemas.microsoft.com/office/drawing/2014/main" id="{F99FE408-8C02-4C03-BBEB-AEA91F76FAF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21" name="Text Box 19">
          <a:extLst>
            <a:ext uri="{FF2B5EF4-FFF2-40B4-BE49-F238E27FC236}">
              <a16:creationId xmlns:a16="http://schemas.microsoft.com/office/drawing/2014/main" id="{22FEC325-D488-4E2D-9412-684A95BB194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2" name="Text Box 16">
          <a:extLst>
            <a:ext uri="{FF2B5EF4-FFF2-40B4-BE49-F238E27FC236}">
              <a16:creationId xmlns:a16="http://schemas.microsoft.com/office/drawing/2014/main" id="{D48CAD43-5BEA-491B-A0A4-3FA75E18DB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3" name="Text Box 17">
          <a:extLst>
            <a:ext uri="{FF2B5EF4-FFF2-40B4-BE49-F238E27FC236}">
              <a16:creationId xmlns:a16="http://schemas.microsoft.com/office/drawing/2014/main" id="{2F9C5D92-87C2-43AF-8976-5C52425323E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24" name="Text Box 18">
          <a:extLst>
            <a:ext uri="{FF2B5EF4-FFF2-40B4-BE49-F238E27FC236}">
              <a16:creationId xmlns:a16="http://schemas.microsoft.com/office/drawing/2014/main" id="{A1018AAC-4966-499C-84C8-F4825923D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5" name="Text Box 16">
          <a:extLst>
            <a:ext uri="{FF2B5EF4-FFF2-40B4-BE49-F238E27FC236}">
              <a16:creationId xmlns:a16="http://schemas.microsoft.com/office/drawing/2014/main" id="{50DB912C-3774-4120-8E2E-7E626ABA5A8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6" name="Text Box 17">
          <a:extLst>
            <a:ext uri="{FF2B5EF4-FFF2-40B4-BE49-F238E27FC236}">
              <a16:creationId xmlns:a16="http://schemas.microsoft.com/office/drawing/2014/main" id="{D0874FA3-45BE-492A-9C2C-5B77E5513C4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7" name="Text Box 18">
          <a:extLst>
            <a:ext uri="{FF2B5EF4-FFF2-40B4-BE49-F238E27FC236}">
              <a16:creationId xmlns:a16="http://schemas.microsoft.com/office/drawing/2014/main" id="{F52A9C3A-53C1-4108-B3AB-4C5A059D34B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8" name="Text Box 19">
          <a:extLst>
            <a:ext uri="{FF2B5EF4-FFF2-40B4-BE49-F238E27FC236}">
              <a16:creationId xmlns:a16="http://schemas.microsoft.com/office/drawing/2014/main" id="{C52032E9-4547-41D2-BD55-F3D38FFCB26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29" name="Text Box 16">
          <a:extLst>
            <a:ext uri="{FF2B5EF4-FFF2-40B4-BE49-F238E27FC236}">
              <a16:creationId xmlns:a16="http://schemas.microsoft.com/office/drawing/2014/main" id="{94F3C9A8-3E63-4729-B459-16714BC9A81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0" name="Text Box 17">
          <a:extLst>
            <a:ext uri="{FF2B5EF4-FFF2-40B4-BE49-F238E27FC236}">
              <a16:creationId xmlns:a16="http://schemas.microsoft.com/office/drawing/2014/main" id="{1E6BDBFA-40EE-44C2-AD01-3A7F47BBCAD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1" name="Text Box 18">
          <a:extLst>
            <a:ext uri="{FF2B5EF4-FFF2-40B4-BE49-F238E27FC236}">
              <a16:creationId xmlns:a16="http://schemas.microsoft.com/office/drawing/2014/main" id="{F41F130C-8C54-493B-8B3F-EF164D4DD7B3}"/>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32" name="Text Box 19">
          <a:extLst>
            <a:ext uri="{FF2B5EF4-FFF2-40B4-BE49-F238E27FC236}">
              <a16:creationId xmlns:a16="http://schemas.microsoft.com/office/drawing/2014/main" id="{542B8FAD-9C99-4C60-BC22-7782551C27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2233" name="Text Box 15">
          <a:extLst>
            <a:ext uri="{FF2B5EF4-FFF2-40B4-BE49-F238E27FC236}">
              <a16:creationId xmlns:a16="http://schemas.microsoft.com/office/drawing/2014/main" id="{C06BFF0C-CCF1-4632-814A-24274E52F157}"/>
            </a:ext>
          </a:extLst>
        </xdr:cNvPr>
        <xdr:cNvSpPr txBox="1">
          <a:spLocks noChangeArrowheads="1"/>
        </xdr:cNvSpPr>
      </xdr:nvSpPr>
      <xdr:spPr bwMode="auto">
        <a:xfrm>
          <a:off x="4743450" y="16878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442269"/>
    <xdr:sp macro="" textlink="">
      <xdr:nvSpPr>
        <xdr:cNvPr id="2234" name="Text Box 15">
          <a:extLst>
            <a:ext uri="{FF2B5EF4-FFF2-40B4-BE49-F238E27FC236}">
              <a16:creationId xmlns:a16="http://schemas.microsoft.com/office/drawing/2014/main" id="{D736034F-C819-4A00-BA06-05B3482EFE5C}"/>
            </a:ext>
          </a:extLst>
        </xdr:cNvPr>
        <xdr:cNvSpPr txBox="1">
          <a:spLocks noChangeArrowheads="1"/>
        </xdr:cNvSpPr>
      </xdr:nvSpPr>
      <xdr:spPr bwMode="auto">
        <a:xfrm>
          <a:off x="14363700" y="16878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2235" name="Text Box 15">
          <a:extLst>
            <a:ext uri="{FF2B5EF4-FFF2-40B4-BE49-F238E27FC236}">
              <a16:creationId xmlns:a16="http://schemas.microsoft.com/office/drawing/2014/main" id="{FF2505D5-E322-4382-8711-D563FEFD06C2}"/>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2236" name="Text Box 15">
          <a:extLst>
            <a:ext uri="{FF2B5EF4-FFF2-40B4-BE49-F238E27FC236}">
              <a16:creationId xmlns:a16="http://schemas.microsoft.com/office/drawing/2014/main" id="{28E4ABC3-F6A0-4942-84DE-2B9AE45FAA4C}"/>
            </a:ext>
          </a:extLst>
        </xdr:cNvPr>
        <xdr:cNvSpPr txBox="1">
          <a:spLocks noChangeArrowheads="1"/>
        </xdr:cNvSpPr>
      </xdr:nvSpPr>
      <xdr:spPr bwMode="auto">
        <a:xfrm>
          <a:off x="4743450" y="16878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30</xdr:row>
      <xdr:rowOff>504825</xdr:rowOff>
    </xdr:from>
    <xdr:ext cx="95250" cy="213632"/>
    <xdr:sp macro="" textlink="">
      <xdr:nvSpPr>
        <xdr:cNvPr id="2237" name="Text Box 15">
          <a:extLst>
            <a:ext uri="{FF2B5EF4-FFF2-40B4-BE49-F238E27FC236}">
              <a16:creationId xmlns:a16="http://schemas.microsoft.com/office/drawing/2014/main" id="{50C459DE-8692-4534-B0F5-FFDFC1A3B791}"/>
            </a:ext>
          </a:extLst>
        </xdr:cNvPr>
        <xdr:cNvSpPr txBox="1">
          <a:spLocks noChangeArrowheads="1"/>
        </xdr:cNvSpPr>
      </xdr:nvSpPr>
      <xdr:spPr bwMode="auto">
        <a:xfrm>
          <a:off x="1436370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8" name="Text Box 16">
          <a:extLst>
            <a:ext uri="{FF2B5EF4-FFF2-40B4-BE49-F238E27FC236}">
              <a16:creationId xmlns:a16="http://schemas.microsoft.com/office/drawing/2014/main" id="{70F9D887-89A1-4FF2-BBFD-3B48DD8E730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39" name="Text Box 17">
          <a:extLst>
            <a:ext uri="{FF2B5EF4-FFF2-40B4-BE49-F238E27FC236}">
              <a16:creationId xmlns:a16="http://schemas.microsoft.com/office/drawing/2014/main" id="{B99BA241-6B49-40ED-B027-F51A8FDCEC2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0" name="Text Box 18">
          <a:extLst>
            <a:ext uri="{FF2B5EF4-FFF2-40B4-BE49-F238E27FC236}">
              <a16:creationId xmlns:a16="http://schemas.microsoft.com/office/drawing/2014/main" id="{A794EC46-0024-4575-B2E9-07F945A44724}"/>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1" name="Text Box 19">
          <a:extLst>
            <a:ext uri="{FF2B5EF4-FFF2-40B4-BE49-F238E27FC236}">
              <a16:creationId xmlns:a16="http://schemas.microsoft.com/office/drawing/2014/main" id="{8BBD5512-FB7F-49DB-A17F-D1E51C0000B6}"/>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2" name="Text Box 16">
          <a:extLst>
            <a:ext uri="{FF2B5EF4-FFF2-40B4-BE49-F238E27FC236}">
              <a16:creationId xmlns:a16="http://schemas.microsoft.com/office/drawing/2014/main" id="{AACBD173-F59F-4330-9706-A3350273B4F7}"/>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3" name="Text Box 17">
          <a:extLst>
            <a:ext uri="{FF2B5EF4-FFF2-40B4-BE49-F238E27FC236}">
              <a16:creationId xmlns:a16="http://schemas.microsoft.com/office/drawing/2014/main" id="{754CDE71-7931-4D71-885E-4584BA422C63}"/>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4" name="Text Box 18">
          <a:extLst>
            <a:ext uri="{FF2B5EF4-FFF2-40B4-BE49-F238E27FC236}">
              <a16:creationId xmlns:a16="http://schemas.microsoft.com/office/drawing/2014/main" id="{0D6E5686-D2E6-40A9-863A-D1DECD00C1CF}"/>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45" name="Text Box 19">
          <a:extLst>
            <a:ext uri="{FF2B5EF4-FFF2-40B4-BE49-F238E27FC236}">
              <a16:creationId xmlns:a16="http://schemas.microsoft.com/office/drawing/2014/main" id="{D519F25F-9A58-4030-940F-82007BA791BB}"/>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6" name="Text Box 16">
          <a:extLst>
            <a:ext uri="{FF2B5EF4-FFF2-40B4-BE49-F238E27FC236}">
              <a16:creationId xmlns:a16="http://schemas.microsoft.com/office/drawing/2014/main" id="{36D5C8C9-4D03-4C8A-BEFB-13208613C45D}"/>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36</xdr:row>
      <xdr:rowOff>0</xdr:rowOff>
    </xdr:from>
    <xdr:ext cx="95250" cy="171450"/>
    <xdr:sp macro="" textlink="">
      <xdr:nvSpPr>
        <xdr:cNvPr id="2247" name="Text Box 17">
          <a:extLst>
            <a:ext uri="{FF2B5EF4-FFF2-40B4-BE49-F238E27FC236}">
              <a16:creationId xmlns:a16="http://schemas.microsoft.com/office/drawing/2014/main" id="{C1F18444-787B-48B9-A3CF-D6470940DEC9}"/>
            </a:ext>
          </a:extLst>
        </xdr:cNvPr>
        <xdr:cNvSpPr txBox="1">
          <a:spLocks noChangeArrowheads="1"/>
        </xdr:cNvSpPr>
      </xdr:nvSpPr>
      <xdr:spPr bwMode="auto">
        <a:xfrm>
          <a:off x="309181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48" name="Text Box 15">
          <a:extLst>
            <a:ext uri="{FF2B5EF4-FFF2-40B4-BE49-F238E27FC236}">
              <a16:creationId xmlns:a16="http://schemas.microsoft.com/office/drawing/2014/main" id="{29545296-8E05-411A-BC61-6394340C48F5}"/>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49" name="Text Box 16">
          <a:extLst>
            <a:ext uri="{FF2B5EF4-FFF2-40B4-BE49-F238E27FC236}">
              <a16:creationId xmlns:a16="http://schemas.microsoft.com/office/drawing/2014/main" id="{E2DBED19-EB2A-40D4-A4C2-D09A5C4A158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0" name="Text Box 17">
          <a:extLst>
            <a:ext uri="{FF2B5EF4-FFF2-40B4-BE49-F238E27FC236}">
              <a16:creationId xmlns:a16="http://schemas.microsoft.com/office/drawing/2014/main" id="{EB249CBC-FFE9-43C3-8F75-C356AF211083}"/>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1" name="Text Box 18">
          <a:extLst>
            <a:ext uri="{FF2B5EF4-FFF2-40B4-BE49-F238E27FC236}">
              <a16:creationId xmlns:a16="http://schemas.microsoft.com/office/drawing/2014/main" id="{64FF5754-9476-4C55-B634-62A791F0DD19}"/>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52" name="Text Box 19">
          <a:extLst>
            <a:ext uri="{FF2B5EF4-FFF2-40B4-BE49-F238E27FC236}">
              <a16:creationId xmlns:a16="http://schemas.microsoft.com/office/drawing/2014/main" id="{E5F26E46-9D1E-411D-8793-2D961BE32AE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34</xdr:row>
      <xdr:rowOff>504825</xdr:rowOff>
    </xdr:from>
    <xdr:ext cx="95250" cy="442269"/>
    <xdr:sp macro="" textlink="">
      <xdr:nvSpPr>
        <xdr:cNvPr id="2253" name="Text Box 15">
          <a:extLst>
            <a:ext uri="{FF2B5EF4-FFF2-40B4-BE49-F238E27FC236}">
              <a16:creationId xmlns:a16="http://schemas.microsoft.com/office/drawing/2014/main" id="{B7603E7D-2808-4E96-B9E2-F85B893DD6A2}"/>
            </a:ext>
          </a:extLst>
        </xdr:cNvPr>
        <xdr:cNvSpPr txBox="1">
          <a:spLocks noChangeArrowheads="1"/>
        </xdr:cNvSpPr>
      </xdr:nvSpPr>
      <xdr:spPr bwMode="auto">
        <a:xfrm>
          <a:off x="14363700" y="18364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4" name="Text Box 16">
          <a:extLst>
            <a:ext uri="{FF2B5EF4-FFF2-40B4-BE49-F238E27FC236}">
              <a16:creationId xmlns:a16="http://schemas.microsoft.com/office/drawing/2014/main" id="{C1655E8C-8F95-44B4-9347-5BE3AA996298}"/>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5" name="Text Box 17">
          <a:extLst>
            <a:ext uri="{FF2B5EF4-FFF2-40B4-BE49-F238E27FC236}">
              <a16:creationId xmlns:a16="http://schemas.microsoft.com/office/drawing/2014/main" id="{DAC43D80-EC41-41B1-9171-6360AE7E0471}"/>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56" name="Text Box 18">
          <a:extLst>
            <a:ext uri="{FF2B5EF4-FFF2-40B4-BE49-F238E27FC236}">
              <a16:creationId xmlns:a16="http://schemas.microsoft.com/office/drawing/2014/main" id="{CB07B172-ABF3-47B2-A1DC-A409165B6CB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7" name="Text Box 16">
          <a:extLst>
            <a:ext uri="{FF2B5EF4-FFF2-40B4-BE49-F238E27FC236}">
              <a16:creationId xmlns:a16="http://schemas.microsoft.com/office/drawing/2014/main" id="{25EA7A95-80A1-4866-A228-C388A5363418}"/>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8" name="Text Box 17">
          <a:extLst>
            <a:ext uri="{FF2B5EF4-FFF2-40B4-BE49-F238E27FC236}">
              <a16:creationId xmlns:a16="http://schemas.microsoft.com/office/drawing/2014/main" id="{7A632CB0-6BD2-4411-8A88-25587E2EC8C6}"/>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59" name="Text Box 18">
          <a:extLst>
            <a:ext uri="{FF2B5EF4-FFF2-40B4-BE49-F238E27FC236}">
              <a16:creationId xmlns:a16="http://schemas.microsoft.com/office/drawing/2014/main" id="{D34001E2-122E-42D4-8E88-716FA97874F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0" name="Text Box 19">
          <a:extLst>
            <a:ext uri="{FF2B5EF4-FFF2-40B4-BE49-F238E27FC236}">
              <a16:creationId xmlns:a16="http://schemas.microsoft.com/office/drawing/2014/main" id="{478310B6-1018-4EBE-9AEE-DF3366D760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1" name="Text Box 16">
          <a:extLst>
            <a:ext uri="{FF2B5EF4-FFF2-40B4-BE49-F238E27FC236}">
              <a16:creationId xmlns:a16="http://schemas.microsoft.com/office/drawing/2014/main" id="{1FCD06AC-3179-4706-8489-CCE96C102E90}"/>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2" name="Text Box 17">
          <a:extLst>
            <a:ext uri="{FF2B5EF4-FFF2-40B4-BE49-F238E27FC236}">
              <a16:creationId xmlns:a16="http://schemas.microsoft.com/office/drawing/2014/main" id="{8DA08ACC-97EF-4F6B-ACB9-B97DF374F667}"/>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63" name="Text Box 18">
          <a:extLst>
            <a:ext uri="{FF2B5EF4-FFF2-40B4-BE49-F238E27FC236}">
              <a16:creationId xmlns:a16="http://schemas.microsoft.com/office/drawing/2014/main" id="{D1182B59-C915-4CDD-B7C0-BE7E9AA95CCD}"/>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64" name="Text Box 15">
          <a:extLst>
            <a:ext uri="{FF2B5EF4-FFF2-40B4-BE49-F238E27FC236}">
              <a16:creationId xmlns:a16="http://schemas.microsoft.com/office/drawing/2014/main" id="{EC9BA888-D5B5-4462-B13B-074DA04C2B98}"/>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5" name="Text Box 16">
          <a:extLst>
            <a:ext uri="{FF2B5EF4-FFF2-40B4-BE49-F238E27FC236}">
              <a16:creationId xmlns:a16="http://schemas.microsoft.com/office/drawing/2014/main" id="{0ADD6B6A-D046-4231-B74A-9852558CF09A}"/>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6" name="Text Box 17">
          <a:extLst>
            <a:ext uri="{FF2B5EF4-FFF2-40B4-BE49-F238E27FC236}">
              <a16:creationId xmlns:a16="http://schemas.microsoft.com/office/drawing/2014/main" id="{E1E0A5DC-8DD6-419A-8912-D9FDB6CB6F1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7" name="Text Box 18">
          <a:extLst>
            <a:ext uri="{FF2B5EF4-FFF2-40B4-BE49-F238E27FC236}">
              <a16:creationId xmlns:a16="http://schemas.microsoft.com/office/drawing/2014/main" id="{47F57166-7DF1-4EC5-9BDB-CF676BFE2957}"/>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68" name="Text Box 19">
          <a:extLst>
            <a:ext uri="{FF2B5EF4-FFF2-40B4-BE49-F238E27FC236}">
              <a16:creationId xmlns:a16="http://schemas.microsoft.com/office/drawing/2014/main" id="{5FEBFDB4-0838-4A65-9AD8-81DAA90C3D95}"/>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69" name="Text Box 16">
          <a:extLst>
            <a:ext uri="{FF2B5EF4-FFF2-40B4-BE49-F238E27FC236}">
              <a16:creationId xmlns:a16="http://schemas.microsoft.com/office/drawing/2014/main" id="{26A651EC-C079-4C49-BC01-E9E0647B04EA}"/>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0" name="Text Box 17">
          <a:extLst>
            <a:ext uri="{FF2B5EF4-FFF2-40B4-BE49-F238E27FC236}">
              <a16:creationId xmlns:a16="http://schemas.microsoft.com/office/drawing/2014/main" id="{D21BB4AA-1028-4717-A610-EFB8310538AE}"/>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1" name="Text Box 18">
          <a:extLst>
            <a:ext uri="{FF2B5EF4-FFF2-40B4-BE49-F238E27FC236}">
              <a16:creationId xmlns:a16="http://schemas.microsoft.com/office/drawing/2014/main" id="{BEAB04A7-7771-498F-8262-65582557196C}"/>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72" name="Text Box 19">
          <a:extLst>
            <a:ext uri="{FF2B5EF4-FFF2-40B4-BE49-F238E27FC236}">
              <a16:creationId xmlns:a16="http://schemas.microsoft.com/office/drawing/2014/main" id="{8B7E37F5-619D-4B2F-9D24-B6FC6D865940}"/>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3" name="Text Box 16">
          <a:extLst>
            <a:ext uri="{FF2B5EF4-FFF2-40B4-BE49-F238E27FC236}">
              <a16:creationId xmlns:a16="http://schemas.microsoft.com/office/drawing/2014/main" id="{3E81A631-05E3-4808-8204-4A06CB6689BE}"/>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4" name="Text Box 17">
          <a:extLst>
            <a:ext uri="{FF2B5EF4-FFF2-40B4-BE49-F238E27FC236}">
              <a16:creationId xmlns:a16="http://schemas.microsoft.com/office/drawing/2014/main" id="{E20836CF-D4B8-429B-BDC1-75368B8CBBDD}"/>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5" name="Text Box 18">
          <a:extLst>
            <a:ext uri="{FF2B5EF4-FFF2-40B4-BE49-F238E27FC236}">
              <a16:creationId xmlns:a16="http://schemas.microsoft.com/office/drawing/2014/main" id="{C2638A10-D519-4CDE-A82F-E07AEB2BBFFB}"/>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31</xdr:row>
      <xdr:rowOff>0</xdr:rowOff>
    </xdr:from>
    <xdr:ext cx="95250" cy="171450"/>
    <xdr:sp macro="" textlink="">
      <xdr:nvSpPr>
        <xdr:cNvPr id="2276" name="Text Box 19">
          <a:extLst>
            <a:ext uri="{FF2B5EF4-FFF2-40B4-BE49-F238E27FC236}">
              <a16:creationId xmlns:a16="http://schemas.microsoft.com/office/drawing/2014/main" id="{D4FF82F2-1EA4-4795-9177-1148440833F7}"/>
            </a:ext>
          </a:extLst>
        </xdr:cNvPr>
        <xdr:cNvSpPr txBox="1">
          <a:spLocks noChangeArrowheads="1"/>
        </xdr:cNvSpPr>
      </xdr:nvSpPr>
      <xdr:spPr bwMode="auto">
        <a:xfrm>
          <a:off x="30918150" y="16878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014"/>
    <xdr:sp macro="" textlink="">
      <xdr:nvSpPr>
        <xdr:cNvPr id="2277" name="Text Box 15">
          <a:extLst>
            <a:ext uri="{FF2B5EF4-FFF2-40B4-BE49-F238E27FC236}">
              <a16:creationId xmlns:a16="http://schemas.microsoft.com/office/drawing/2014/main" id="{89006FC6-1228-437C-BC0A-0D14127000E7}"/>
            </a:ext>
          </a:extLst>
        </xdr:cNvPr>
        <xdr:cNvSpPr txBox="1">
          <a:spLocks noChangeArrowheads="1"/>
        </xdr:cNvSpPr>
      </xdr:nvSpPr>
      <xdr:spPr bwMode="auto">
        <a:xfrm>
          <a:off x="4743450" y="18364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8" name="Text Box 16">
          <a:extLst>
            <a:ext uri="{FF2B5EF4-FFF2-40B4-BE49-F238E27FC236}">
              <a16:creationId xmlns:a16="http://schemas.microsoft.com/office/drawing/2014/main" id="{3092081F-E17C-42CA-86AA-9E6D0D6DA62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79" name="Text Box 17">
          <a:extLst>
            <a:ext uri="{FF2B5EF4-FFF2-40B4-BE49-F238E27FC236}">
              <a16:creationId xmlns:a16="http://schemas.microsoft.com/office/drawing/2014/main" id="{8E7E64E3-1825-46EA-B458-408D9A753BA1}"/>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0" name="Text Box 18">
          <a:extLst>
            <a:ext uri="{FF2B5EF4-FFF2-40B4-BE49-F238E27FC236}">
              <a16:creationId xmlns:a16="http://schemas.microsoft.com/office/drawing/2014/main" id="{B390FE95-DA1C-4E14-8FB2-950C18A69C5F}"/>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0</xdr:rowOff>
    </xdr:from>
    <xdr:ext cx="95250" cy="171450"/>
    <xdr:sp macro="" textlink="">
      <xdr:nvSpPr>
        <xdr:cNvPr id="2281" name="Text Box 19">
          <a:extLst>
            <a:ext uri="{FF2B5EF4-FFF2-40B4-BE49-F238E27FC236}">
              <a16:creationId xmlns:a16="http://schemas.microsoft.com/office/drawing/2014/main" id="{C8C38FCF-0CB5-4DA0-9C38-2D72042E8C8C}"/>
            </a:ext>
          </a:extLst>
        </xdr:cNvPr>
        <xdr:cNvSpPr txBox="1">
          <a:spLocks noChangeArrowheads="1"/>
        </xdr:cNvSpPr>
      </xdr:nvSpPr>
      <xdr:spPr bwMode="auto">
        <a:xfrm>
          <a:off x="47434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2" name="Text Box 16">
          <a:extLst>
            <a:ext uri="{FF2B5EF4-FFF2-40B4-BE49-F238E27FC236}">
              <a16:creationId xmlns:a16="http://schemas.microsoft.com/office/drawing/2014/main" id="{8D5FB7F2-E85C-4865-8D95-734488132E6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0</xdr:rowOff>
    </xdr:from>
    <xdr:ext cx="95250" cy="171450"/>
    <xdr:sp macro="" textlink="">
      <xdr:nvSpPr>
        <xdr:cNvPr id="2283" name="Text Box 17">
          <a:extLst>
            <a:ext uri="{FF2B5EF4-FFF2-40B4-BE49-F238E27FC236}">
              <a16:creationId xmlns:a16="http://schemas.microsoft.com/office/drawing/2014/main" id="{6DEC0C92-6D8D-4AA7-87D9-81CE89E3DCA6}"/>
            </a:ext>
          </a:extLst>
        </xdr:cNvPr>
        <xdr:cNvSpPr txBox="1">
          <a:spLocks noChangeArrowheads="1"/>
        </xdr:cNvSpPr>
      </xdr:nvSpPr>
      <xdr:spPr bwMode="auto">
        <a:xfrm>
          <a:off x="1436370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15875</xdr:rowOff>
    </xdr:from>
    <xdr:ext cx="95250" cy="171450"/>
    <xdr:sp macro="" textlink="">
      <xdr:nvSpPr>
        <xdr:cNvPr id="2284" name="Text Box 18">
          <a:extLst>
            <a:ext uri="{FF2B5EF4-FFF2-40B4-BE49-F238E27FC236}">
              <a16:creationId xmlns:a16="http://schemas.microsoft.com/office/drawing/2014/main" id="{9D97B9C6-D98D-4DFE-9887-09A1FD2667C7}"/>
            </a:ext>
          </a:extLst>
        </xdr:cNvPr>
        <xdr:cNvSpPr txBox="1">
          <a:spLocks noChangeArrowheads="1"/>
        </xdr:cNvSpPr>
      </xdr:nvSpPr>
      <xdr:spPr bwMode="auto">
        <a:xfrm>
          <a:off x="14355762" y="18751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5" name="Text Box 16">
          <a:extLst>
            <a:ext uri="{FF2B5EF4-FFF2-40B4-BE49-F238E27FC236}">
              <a16:creationId xmlns:a16="http://schemas.microsoft.com/office/drawing/2014/main" id="{A78F4508-B8E2-4011-9955-97142596689B}"/>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6" name="Text Box 17">
          <a:extLst>
            <a:ext uri="{FF2B5EF4-FFF2-40B4-BE49-F238E27FC236}">
              <a16:creationId xmlns:a16="http://schemas.microsoft.com/office/drawing/2014/main" id="{92184E1E-0D54-4F85-A343-F17F7344AA49}"/>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7" name="Text Box 18">
          <a:extLst>
            <a:ext uri="{FF2B5EF4-FFF2-40B4-BE49-F238E27FC236}">
              <a16:creationId xmlns:a16="http://schemas.microsoft.com/office/drawing/2014/main" id="{2596385A-1D71-4DBF-9BF3-6DAA00E527BF}"/>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8" name="Text Box 19">
          <a:extLst>
            <a:ext uri="{FF2B5EF4-FFF2-40B4-BE49-F238E27FC236}">
              <a16:creationId xmlns:a16="http://schemas.microsoft.com/office/drawing/2014/main" id="{D5FA23D3-86AE-40FB-9EC3-C062584798A2}"/>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36</xdr:row>
      <xdr:rowOff>0</xdr:rowOff>
    </xdr:from>
    <xdr:ext cx="95250" cy="171450"/>
    <xdr:sp macro="" textlink="">
      <xdr:nvSpPr>
        <xdr:cNvPr id="2289" name="Text Box 16">
          <a:extLst>
            <a:ext uri="{FF2B5EF4-FFF2-40B4-BE49-F238E27FC236}">
              <a16:creationId xmlns:a16="http://schemas.microsoft.com/office/drawing/2014/main" id="{F94541FE-59E4-4F99-8A6B-371D7827122E}"/>
            </a:ext>
          </a:extLst>
        </xdr:cNvPr>
        <xdr:cNvSpPr txBox="1">
          <a:spLocks noChangeArrowheads="1"/>
        </xdr:cNvSpPr>
      </xdr:nvSpPr>
      <xdr:spPr bwMode="auto">
        <a:xfrm>
          <a:off x="19183350" y="187356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0" name="Text Box 15">
          <a:extLst>
            <a:ext uri="{FF2B5EF4-FFF2-40B4-BE49-F238E27FC236}">
              <a16:creationId xmlns:a16="http://schemas.microsoft.com/office/drawing/2014/main" id="{CD738174-9855-4ADC-BD77-C65B0DCF990B}"/>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2291" name="Text Box 15">
          <a:extLst>
            <a:ext uri="{FF2B5EF4-FFF2-40B4-BE49-F238E27FC236}">
              <a16:creationId xmlns:a16="http://schemas.microsoft.com/office/drawing/2014/main" id="{99502DD4-3224-4906-9D2F-1011F97EBC74}"/>
            </a:ext>
          </a:extLst>
        </xdr:cNvPr>
        <xdr:cNvSpPr txBox="1">
          <a:spLocks noChangeArrowheads="1"/>
        </xdr:cNvSpPr>
      </xdr:nvSpPr>
      <xdr:spPr bwMode="auto">
        <a:xfrm>
          <a:off x="4743450" y="19107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292" name="Text Box 15">
          <a:extLst>
            <a:ext uri="{FF2B5EF4-FFF2-40B4-BE49-F238E27FC236}">
              <a16:creationId xmlns:a16="http://schemas.microsoft.com/office/drawing/2014/main" id="{5727068F-0836-4EE2-8C7B-DA0C7EABB94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293" name="Text Box 15">
          <a:extLst>
            <a:ext uri="{FF2B5EF4-FFF2-40B4-BE49-F238E27FC236}">
              <a16:creationId xmlns:a16="http://schemas.microsoft.com/office/drawing/2014/main" id="{5847A5F6-0D2F-417B-B6A6-93C3E19BFA8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294" name="Text Box 15">
          <a:extLst>
            <a:ext uri="{FF2B5EF4-FFF2-40B4-BE49-F238E27FC236}">
              <a16:creationId xmlns:a16="http://schemas.microsoft.com/office/drawing/2014/main" id="{66DBCB05-3F29-4C2B-996E-99B2F6D1BBC1}"/>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170392</xdr:rowOff>
    </xdr:from>
    <xdr:ext cx="95250" cy="213632"/>
    <xdr:sp macro="" textlink="">
      <xdr:nvSpPr>
        <xdr:cNvPr id="2295" name="Text Box 15">
          <a:extLst>
            <a:ext uri="{FF2B5EF4-FFF2-40B4-BE49-F238E27FC236}">
              <a16:creationId xmlns:a16="http://schemas.microsoft.com/office/drawing/2014/main" id="{EEDA916E-5A22-4573-8A99-1FD994B138A9}"/>
            </a:ext>
          </a:extLst>
        </xdr:cNvPr>
        <xdr:cNvSpPr txBox="1">
          <a:spLocks noChangeArrowheads="1"/>
        </xdr:cNvSpPr>
      </xdr:nvSpPr>
      <xdr:spPr bwMode="auto">
        <a:xfrm>
          <a:off x="14392275" y="189060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6" name="Text Box 16">
          <a:extLst>
            <a:ext uri="{FF2B5EF4-FFF2-40B4-BE49-F238E27FC236}">
              <a16:creationId xmlns:a16="http://schemas.microsoft.com/office/drawing/2014/main" id="{2181B370-41CC-44CE-8180-AB4ABE3C6A6C}"/>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7" name="Text Box 17">
          <a:extLst>
            <a:ext uri="{FF2B5EF4-FFF2-40B4-BE49-F238E27FC236}">
              <a16:creationId xmlns:a16="http://schemas.microsoft.com/office/drawing/2014/main" id="{1B6130F7-3B32-42C6-88AA-2F4E500CC96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8" name="Text Box 18">
          <a:extLst>
            <a:ext uri="{FF2B5EF4-FFF2-40B4-BE49-F238E27FC236}">
              <a16:creationId xmlns:a16="http://schemas.microsoft.com/office/drawing/2014/main" id="{26B5A8CF-A786-42B7-8F5E-BB07B155E1F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299" name="Text Box 19">
          <a:extLst>
            <a:ext uri="{FF2B5EF4-FFF2-40B4-BE49-F238E27FC236}">
              <a16:creationId xmlns:a16="http://schemas.microsoft.com/office/drawing/2014/main" id="{DEAFA5CB-9656-4B06-B030-6D33F55B201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0" name="Text Box 16">
          <a:extLst>
            <a:ext uri="{FF2B5EF4-FFF2-40B4-BE49-F238E27FC236}">
              <a16:creationId xmlns:a16="http://schemas.microsoft.com/office/drawing/2014/main" id="{7446EA77-FF48-423D-930D-5136C488CCC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1" name="Text Box 17">
          <a:extLst>
            <a:ext uri="{FF2B5EF4-FFF2-40B4-BE49-F238E27FC236}">
              <a16:creationId xmlns:a16="http://schemas.microsoft.com/office/drawing/2014/main" id="{A7843411-B95C-4C28-8924-DC9D7FA49BB2}"/>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2" name="Text Box 18">
          <a:extLst>
            <a:ext uri="{FF2B5EF4-FFF2-40B4-BE49-F238E27FC236}">
              <a16:creationId xmlns:a16="http://schemas.microsoft.com/office/drawing/2014/main" id="{D7954AA5-DCE6-493A-B90D-D44F5CC90F9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03" name="Text Box 19">
          <a:extLst>
            <a:ext uri="{FF2B5EF4-FFF2-40B4-BE49-F238E27FC236}">
              <a16:creationId xmlns:a16="http://schemas.microsoft.com/office/drawing/2014/main" id="{B3853B57-9190-4331-B16A-8069581230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4" name="Text Box 16">
          <a:extLst>
            <a:ext uri="{FF2B5EF4-FFF2-40B4-BE49-F238E27FC236}">
              <a16:creationId xmlns:a16="http://schemas.microsoft.com/office/drawing/2014/main" id="{27E53C74-028E-4655-949B-546DEDBC177C}"/>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5" name="Text Box 17">
          <a:extLst>
            <a:ext uri="{FF2B5EF4-FFF2-40B4-BE49-F238E27FC236}">
              <a16:creationId xmlns:a16="http://schemas.microsoft.com/office/drawing/2014/main" id="{DBA3D513-B203-4489-BE6B-263D2F73F333}"/>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6" name="Text Box 18">
          <a:extLst>
            <a:ext uri="{FF2B5EF4-FFF2-40B4-BE49-F238E27FC236}">
              <a16:creationId xmlns:a16="http://schemas.microsoft.com/office/drawing/2014/main" id="{1759D361-A35B-43CB-AAE6-97172027B3EE}"/>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07" name="Text Box 19">
          <a:extLst>
            <a:ext uri="{FF2B5EF4-FFF2-40B4-BE49-F238E27FC236}">
              <a16:creationId xmlns:a16="http://schemas.microsoft.com/office/drawing/2014/main" id="{766BD735-3AF1-4E81-AA37-0841B922E3D4}"/>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08" name="Text Box 15">
          <a:extLst>
            <a:ext uri="{FF2B5EF4-FFF2-40B4-BE49-F238E27FC236}">
              <a16:creationId xmlns:a16="http://schemas.microsoft.com/office/drawing/2014/main" id="{6141B589-2B32-4288-9DB9-DF230802AAB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09" name="Text Box 16">
          <a:extLst>
            <a:ext uri="{FF2B5EF4-FFF2-40B4-BE49-F238E27FC236}">
              <a16:creationId xmlns:a16="http://schemas.microsoft.com/office/drawing/2014/main" id="{F529C887-7BEE-4EF3-9EF1-A438FF0BF77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0" name="Text Box 17">
          <a:extLst>
            <a:ext uri="{FF2B5EF4-FFF2-40B4-BE49-F238E27FC236}">
              <a16:creationId xmlns:a16="http://schemas.microsoft.com/office/drawing/2014/main" id="{C8410D67-BC0B-489A-9D4B-A999B7B7E6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1" name="Text Box 18">
          <a:extLst>
            <a:ext uri="{FF2B5EF4-FFF2-40B4-BE49-F238E27FC236}">
              <a16:creationId xmlns:a16="http://schemas.microsoft.com/office/drawing/2014/main" id="{E5CC05CE-0A7E-492E-B2C1-50B5D39FCC0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12" name="Text Box 19">
          <a:extLst>
            <a:ext uri="{FF2B5EF4-FFF2-40B4-BE49-F238E27FC236}">
              <a16:creationId xmlns:a16="http://schemas.microsoft.com/office/drawing/2014/main" id="{08DB6A75-8E44-4A5C-B19B-FDD72C2C3B17}"/>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3" name="Text Box 16">
          <a:extLst>
            <a:ext uri="{FF2B5EF4-FFF2-40B4-BE49-F238E27FC236}">
              <a16:creationId xmlns:a16="http://schemas.microsoft.com/office/drawing/2014/main" id="{7B6D6AE7-66DE-4570-B46B-DE9F756EE2EA}"/>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4" name="Text Box 17">
          <a:extLst>
            <a:ext uri="{FF2B5EF4-FFF2-40B4-BE49-F238E27FC236}">
              <a16:creationId xmlns:a16="http://schemas.microsoft.com/office/drawing/2014/main" id="{F09A5ECC-BECF-4E0B-97D1-23E70FFC5838}"/>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15" name="Text Box 18">
          <a:extLst>
            <a:ext uri="{FF2B5EF4-FFF2-40B4-BE49-F238E27FC236}">
              <a16:creationId xmlns:a16="http://schemas.microsoft.com/office/drawing/2014/main" id="{D2B0C02D-082C-43E6-802A-980C0ECC632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6" name="Text Box 16">
          <a:extLst>
            <a:ext uri="{FF2B5EF4-FFF2-40B4-BE49-F238E27FC236}">
              <a16:creationId xmlns:a16="http://schemas.microsoft.com/office/drawing/2014/main" id="{74F3E7DA-AAD0-4A34-A76D-9930CEC33A2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7" name="Text Box 17">
          <a:extLst>
            <a:ext uri="{FF2B5EF4-FFF2-40B4-BE49-F238E27FC236}">
              <a16:creationId xmlns:a16="http://schemas.microsoft.com/office/drawing/2014/main" id="{AAEF57F2-81AC-4FA5-B290-E64139AC760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8" name="Text Box 18">
          <a:extLst>
            <a:ext uri="{FF2B5EF4-FFF2-40B4-BE49-F238E27FC236}">
              <a16:creationId xmlns:a16="http://schemas.microsoft.com/office/drawing/2014/main" id="{D195D96D-2ACA-4DB2-B74F-63D264CFA016}"/>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19" name="Text Box 19">
          <a:extLst>
            <a:ext uri="{FF2B5EF4-FFF2-40B4-BE49-F238E27FC236}">
              <a16:creationId xmlns:a16="http://schemas.microsoft.com/office/drawing/2014/main" id="{D06F45FD-F084-4FAA-BD59-C65C33708C40}"/>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0" name="Text Box 16">
          <a:extLst>
            <a:ext uri="{FF2B5EF4-FFF2-40B4-BE49-F238E27FC236}">
              <a16:creationId xmlns:a16="http://schemas.microsoft.com/office/drawing/2014/main" id="{4881D78B-C24E-49A2-B0CD-48C88181B4F4}"/>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1" name="Text Box 17">
          <a:extLst>
            <a:ext uri="{FF2B5EF4-FFF2-40B4-BE49-F238E27FC236}">
              <a16:creationId xmlns:a16="http://schemas.microsoft.com/office/drawing/2014/main" id="{E6B81CFF-7373-4151-9385-8A8BC79E633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2" name="Text Box 18">
          <a:extLst>
            <a:ext uri="{FF2B5EF4-FFF2-40B4-BE49-F238E27FC236}">
              <a16:creationId xmlns:a16="http://schemas.microsoft.com/office/drawing/2014/main" id="{218B7DC3-A4D2-41BB-8531-DEFAD1A6746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23" name="Text Box 19">
          <a:extLst>
            <a:ext uri="{FF2B5EF4-FFF2-40B4-BE49-F238E27FC236}">
              <a16:creationId xmlns:a16="http://schemas.microsoft.com/office/drawing/2014/main" id="{27AAFFCD-0F86-4C71-AA30-43F15AB70D02}"/>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2324" name="Text Box 15">
          <a:extLst>
            <a:ext uri="{FF2B5EF4-FFF2-40B4-BE49-F238E27FC236}">
              <a16:creationId xmlns:a16="http://schemas.microsoft.com/office/drawing/2014/main" id="{F8A40AB5-EE09-4841-85A2-B0937C72176A}"/>
            </a:ext>
          </a:extLst>
        </xdr:cNvPr>
        <xdr:cNvSpPr txBox="1">
          <a:spLocks noChangeArrowheads="1"/>
        </xdr:cNvSpPr>
      </xdr:nvSpPr>
      <xdr:spPr bwMode="auto">
        <a:xfrm>
          <a:off x="4743450" y="19107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442269"/>
    <xdr:sp macro="" textlink="">
      <xdr:nvSpPr>
        <xdr:cNvPr id="2325" name="Text Box 15">
          <a:extLst>
            <a:ext uri="{FF2B5EF4-FFF2-40B4-BE49-F238E27FC236}">
              <a16:creationId xmlns:a16="http://schemas.microsoft.com/office/drawing/2014/main" id="{922A8DB2-AC1A-4903-8001-D52BDD1391B7}"/>
            </a:ext>
          </a:extLst>
        </xdr:cNvPr>
        <xdr:cNvSpPr txBox="1">
          <a:spLocks noChangeArrowheads="1"/>
        </xdr:cNvSpPr>
      </xdr:nvSpPr>
      <xdr:spPr bwMode="auto">
        <a:xfrm>
          <a:off x="14363700" y="191071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2326" name="Text Box 15">
          <a:extLst>
            <a:ext uri="{FF2B5EF4-FFF2-40B4-BE49-F238E27FC236}">
              <a16:creationId xmlns:a16="http://schemas.microsoft.com/office/drawing/2014/main" id="{F8C5A8C6-15C2-41F3-8685-4DA7D4CCBD2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2327" name="Text Box 15">
          <a:extLst>
            <a:ext uri="{FF2B5EF4-FFF2-40B4-BE49-F238E27FC236}">
              <a16:creationId xmlns:a16="http://schemas.microsoft.com/office/drawing/2014/main" id="{166F347E-5E74-49AA-8CF5-4DF76728DDD5}"/>
            </a:ext>
          </a:extLst>
        </xdr:cNvPr>
        <xdr:cNvSpPr txBox="1">
          <a:spLocks noChangeArrowheads="1"/>
        </xdr:cNvSpPr>
      </xdr:nvSpPr>
      <xdr:spPr bwMode="auto">
        <a:xfrm>
          <a:off x="4743450" y="19107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36</xdr:row>
      <xdr:rowOff>504825</xdr:rowOff>
    </xdr:from>
    <xdr:ext cx="95250" cy="213632"/>
    <xdr:sp macro="" textlink="">
      <xdr:nvSpPr>
        <xdr:cNvPr id="2328" name="Text Box 15">
          <a:extLst>
            <a:ext uri="{FF2B5EF4-FFF2-40B4-BE49-F238E27FC236}">
              <a16:creationId xmlns:a16="http://schemas.microsoft.com/office/drawing/2014/main" id="{8443A918-0A58-4E2B-BD73-D59FD1281642}"/>
            </a:ext>
          </a:extLst>
        </xdr:cNvPr>
        <xdr:cNvSpPr txBox="1">
          <a:spLocks noChangeArrowheads="1"/>
        </xdr:cNvSpPr>
      </xdr:nvSpPr>
      <xdr:spPr bwMode="auto">
        <a:xfrm>
          <a:off x="1436370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29" name="Text Box 16">
          <a:extLst>
            <a:ext uri="{FF2B5EF4-FFF2-40B4-BE49-F238E27FC236}">
              <a16:creationId xmlns:a16="http://schemas.microsoft.com/office/drawing/2014/main" id="{F02BFAF1-0D33-48D4-AB73-19ED14859D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0" name="Text Box 17">
          <a:extLst>
            <a:ext uri="{FF2B5EF4-FFF2-40B4-BE49-F238E27FC236}">
              <a16:creationId xmlns:a16="http://schemas.microsoft.com/office/drawing/2014/main" id="{F8DC2BCB-44C3-4E7E-9F23-D091FF64892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1" name="Text Box 18">
          <a:extLst>
            <a:ext uri="{FF2B5EF4-FFF2-40B4-BE49-F238E27FC236}">
              <a16:creationId xmlns:a16="http://schemas.microsoft.com/office/drawing/2014/main" id="{F6EA7A81-34F3-49BE-BD3C-445B6A83AD4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32" name="Text Box 19">
          <a:extLst>
            <a:ext uri="{FF2B5EF4-FFF2-40B4-BE49-F238E27FC236}">
              <a16:creationId xmlns:a16="http://schemas.microsoft.com/office/drawing/2014/main" id="{2203B96D-1DB3-4E60-9527-89EA85E25C21}"/>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3" name="Text Box 16">
          <a:extLst>
            <a:ext uri="{FF2B5EF4-FFF2-40B4-BE49-F238E27FC236}">
              <a16:creationId xmlns:a16="http://schemas.microsoft.com/office/drawing/2014/main" id="{53BB7023-A381-43E3-9FB1-880D92978B3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4" name="Text Box 17">
          <a:extLst>
            <a:ext uri="{FF2B5EF4-FFF2-40B4-BE49-F238E27FC236}">
              <a16:creationId xmlns:a16="http://schemas.microsoft.com/office/drawing/2014/main" id="{A3C532E8-8EF2-4A1B-A882-4B10F3AC9F4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5" name="Text Box 18">
          <a:extLst>
            <a:ext uri="{FF2B5EF4-FFF2-40B4-BE49-F238E27FC236}">
              <a16:creationId xmlns:a16="http://schemas.microsoft.com/office/drawing/2014/main" id="{90A3DC5F-EC71-4DD2-A2DF-4C9632B6ED3B}"/>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36" name="Text Box 19">
          <a:extLst>
            <a:ext uri="{FF2B5EF4-FFF2-40B4-BE49-F238E27FC236}">
              <a16:creationId xmlns:a16="http://schemas.microsoft.com/office/drawing/2014/main" id="{032E31B8-D73E-4FDA-ACB5-D35FAE0A7047}"/>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7" name="Text Box 16">
          <a:extLst>
            <a:ext uri="{FF2B5EF4-FFF2-40B4-BE49-F238E27FC236}">
              <a16:creationId xmlns:a16="http://schemas.microsoft.com/office/drawing/2014/main" id="{9DBD75D8-C188-42B4-ACAF-0966BB770D21}"/>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8" name="Text Box 17">
          <a:extLst>
            <a:ext uri="{FF2B5EF4-FFF2-40B4-BE49-F238E27FC236}">
              <a16:creationId xmlns:a16="http://schemas.microsoft.com/office/drawing/2014/main" id="{45DE106B-7CF8-4AB4-A232-FBAB25DB1BA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39" name="Text Box 18">
          <a:extLst>
            <a:ext uri="{FF2B5EF4-FFF2-40B4-BE49-F238E27FC236}">
              <a16:creationId xmlns:a16="http://schemas.microsoft.com/office/drawing/2014/main" id="{2FC113A1-E654-4715-BBCA-904CD7987712}"/>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42</xdr:row>
      <xdr:rowOff>0</xdr:rowOff>
    </xdr:from>
    <xdr:ext cx="95250" cy="171450"/>
    <xdr:sp macro="" textlink="">
      <xdr:nvSpPr>
        <xdr:cNvPr id="2340" name="Text Box 19">
          <a:extLst>
            <a:ext uri="{FF2B5EF4-FFF2-40B4-BE49-F238E27FC236}">
              <a16:creationId xmlns:a16="http://schemas.microsoft.com/office/drawing/2014/main" id="{11A88A55-35EB-42AE-9B55-FEA679BD6E70}"/>
            </a:ext>
          </a:extLst>
        </xdr:cNvPr>
        <xdr:cNvSpPr txBox="1">
          <a:spLocks noChangeArrowheads="1"/>
        </xdr:cNvSpPr>
      </xdr:nvSpPr>
      <xdr:spPr bwMode="auto">
        <a:xfrm>
          <a:off x="309181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41" name="Text Box 15">
          <a:extLst>
            <a:ext uri="{FF2B5EF4-FFF2-40B4-BE49-F238E27FC236}">
              <a16:creationId xmlns:a16="http://schemas.microsoft.com/office/drawing/2014/main" id="{111F5668-C0BE-4142-AFE8-CE6DF3A8698E}"/>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2" name="Text Box 16">
          <a:extLst>
            <a:ext uri="{FF2B5EF4-FFF2-40B4-BE49-F238E27FC236}">
              <a16:creationId xmlns:a16="http://schemas.microsoft.com/office/drawing/2014/main" id="{F70B2712-E504-4B37-AC32-4C447077CE7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3" name="Text Box 17">
          <a:extLst>
            <a:ext uri="{FF2B5EF4-FFF2-40B4-BE49-F238E27FC236}">
              <a16:creationId xmlns:a16="http://schemas.microsoft.com/office/drawing/2014/main" id="{E1F24BDE-AA91-4293-819A-B4422915800D}"/>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4" name="Text Box 18">
          <a:extLst>
            <a:ext uri="{FF2B5EF4-FFF2-40B4-BE49-F238E27FC236}">
              <a16:creationId xmlns:a16="http://schemas.microsoft.com/office/drawing/2014/main" id="{C821171E-FB16-418B-B32B-46EDE8712832}"/>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45" name="Text Box 19">
          <a:extLst>
            <a:ext uri="{FF2B5EF4-FFF2-40B4-BE49-F238E27FC236}">
              <a16:creationId xmlns:a16="http://schemas.microsoft.com/office/drawing/2014/main" id="{FE1D1787-B4AC-4452-906C-4BA9E27F8F9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40</xdr:row>
      <xdr:rowOff>504825</xdr:rowOff>
    </xdr:from>
    <xdr:ext cx="95250" cy="442269"/>
    <xdr:sp macro="" textlink="">
      <xdr:nvSpPr>
        <xdr:cNvPr id="2346" name="Text Box 15">
          <a:extLst>
            <a:ext uri="{FF2B5EF4-FFF2-40B4-BE49-F238E27FC236}">
              <a16:creationId xmlns:a16="http://schemas.microsoft.com/office/drawing/2014/main" id="{EDA9DB03-B277-4162-BE15-FD527D4FA0E5}"/>
            </a:ext>
          </a:extLst>
        </xdr:cNvPr>
        <xdr:cNvSpPr txBox="1">
          <a:spLocks noChangeArrowheads="1"/>
        </xdr:cNvSpPr>
      </xdr:nvSpPr>
      <xdr:spPr bwMode="auto">
        <a:xfrm>
          <a:off x="14363700" y="20593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7" name="Text Box 16">
          <a:extLst>
            <a:ext uri="{FF2B5EF4-FFF2-40B4-BE49-F238E27FC236}">
              <a16:creationId xmlns:a16="http://schemas.microsoft.com/office/drawing/2014/main" id="{B382C045-93DE-4476-8C6F-054D9A6A6AC9}"/>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8" name="Text Box 17">
          <a:extLst>
            <a:ext uri="{FF2B5EF4-FFF2-40B4-BE49-F238E27FC236}">
              <a16:creationId xmlns:a16="http://schemas.microsoft.com/office/drawing/2014/main" id="{D5255E27-E29E-4CC9-8E26-EB534E7F5E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49" name="Text Box 18">
          <a:extLst>
            <a:ext uri="{FF2B5EF4-FFF2-40B4-BE49-F238E27FC236}">
              <a16:creationId xmlns:a16="http://schemas.microsoft.com/office/drawing/2014/main" id="{EF1D8395-20C9-4095-A76E-7B4456C8DA2E}"/>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0" name="Text Box 16">
          <a:extLst>
            <a:ext uri="{FF2B5EF4-FFF2-40B4-BE49-F238E27FC236}">
              <a16:creationId xmlns:a16="http://schemas.microsoft.com/office/drawing/2014/main" id="{B6B18373-648D-4627-A80D-1C25368102B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1" name="Text Box 17">
          <a:extLst>
            <a:ext uri="{FF2B5EF4-FFF2-40B4-BE49-F238E27FC236}">
              <a16:creationId xmlns:a16="http://schemas.microsoft.com/office/drawing/2014/main" id="{B748BF56-278B-4470-B0AC-46AF12D8E3C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2" name="Text Box 18">
          <a:extLst>
            <a:ext uri="{FF2B5EF4-FFF2-40B4-BE49-F238E27FC236}">
              <a16:creationId xmlns:a16="http://schemas.microsoft.com/office/drawing/2014/main" id="{6FE35282-EE01-4A1B-BA04-F5D5208DFB9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3" name="Text Box 19">
          <a:extLst>
            <a:ext uri="{FF2B5EF4-FFF2-40B4-BE49-F238E27FC236}">
              <a16:creationId xmlns:a16="http://schemas.microsoft.com/office/drawing/2014/main" id="{4A221B65-E930-4751-9CFC-037F8F73B5BD}"/>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4" name="Text Box 16">
          <a:extLst>
            <a:ext uri="{FF2B5EF4-FFF2-40B4-BE49-F238E27FC236}">
              <a16:creationId xmlns:a16="http://schemas.microsoft.com/office/drawing/2014/main" id="{01E56FB6-251F-4801-8EB1-020B8CDC95A1}"/>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5" name="Text Box 17">
          <a:extLst>
            <a:ext uri="{FF2B5EF4-FFF2-40B4-BE49-F238E27FC236}">
              <a16:creationId xmlns:a16="http://schemas.microsoft.com/office/drawing/2014/main" id="{4F67D7D0-7340-4BF1-B3D3-4BE64AAAFB2B}"/>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56" name="Text Box 18">
          <a:extLst>
            <a:ext uri="{FF2B5EF4-FFF2-40B4-BE49-F238E27FC236}">
              <a16:creationId xmlns:a16="http://schemas.microsoft.com/office/drawing/2014/main" id="{C8297526-A17F-4A6B-AD56-781A3EAA9B6E}"/>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57" name="Text Box 15">
          <a:extLst>
            <a:ext uri="{FF2B5EF4-FFF2-40B4-BE49-F238E27FC236}">
              <a16:creationId xmlns:a16="http://schemas.microsoft.com/office/drawing/2014/main" id="{BA28EDE2-52C1-43E3-84D2-26C1702BB041}"/>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8" name="Text Box 16">
          <a:extLst>
            <a:ext uri="{FF2B5EF4-FFF2-40B4-BE49-F238E27FC236}">
              <a16:creationId xmlns:a16="http://schemas.microsoft.com/office/drawing/2014/main" id="{F736BA96-333B-402F-AFC4-AFAB7AFF7306}"/>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59" name="Text Box 17">
          <a:extLst>
            <a:ext uri="{FF2B5EF4-FFF2-40B4-BE49-F238E27FC236}">
              <a16:creationId xmlns:a16="http://schemas.microsoft.com/office/drawing/2014/main" id="{6A4A6D3E-E874-48B5-B1A5-FFE8D3E2671E}"/>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0" name="Text Box 18">
          <a:extLst>
            <a:ext uri="{FF2B5EF4-FFF2-40B4-BE49-F238E27FC236}">
              <a16:creationId xmlns:a16="http://schemas.microsoft.com/office/drawing/2014/main" id="{17C96847-AC04-457C-B9AF-328AAA9FE68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61" name="Text Box 19">
          <a:extLst>
            <a:ext uri="{FF2B5EF4-FFF2-40B4-BE49-F238E27FC236}">
              <a16:creationId xmlns:a16="http://schemas.microsoft.com/office/drawing/2014/main" id="{4C544D55-3B2B-4543-B54D-9C2FEAC6086B}"/>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2" name="Text Box 16">
          <a:extLst>
            <a:ext uri="{FF2B5EF4-FFF2-40B4-BE49-F238E27FC236}">
              <a16:creationId xmlns:a16="http://schemas.microsoft.com/office/drawing/2014/main" id="{0701BA54-F170-4228-93C2-1E5C7CDB924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3" name="Text Box 17">
          <a:extLst>
            <a:ext uri="{FF2B5EF4-FFF2-40B4-BE49-F238E27FC236}">
              <a16:creationId xmlns:a16="http://schemas.microsoft.com/office/drawing/2014/main" id="{5DB6F2F1-D156-41EB-BA86-EC7A53DBE130}"/>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4" name="Text Box 18">
          <a:extLst>
            <a:ext uri="{FF2B5EF4-FFF2-40B4-BE49-F238E27FC236}">
              <a16:creationId xmlns:a16="http://schemas.microsoft.com/office/drawing/2014/main" id="{A3A9E673-4F32-46B5-816C-F55582FB0FB6}"/>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65" name="Text Box 19">
          <a:extLst>
            <a:ext uri="{FF2B5EF4-FFF2-40B4-BE49-F238E27FC236}">
              <a16:creationId xmlns:a16="http://schemas.microsoft.com/office/drawing/2014/main" id="{695FA8B6-936B-44AE-B28C-54BDEC02A67C}"/>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6" name="Text Box 16">
          <a:extLst>
            <a:ext uri="{FF2B5EF4-FFF2-40B4-BE49-F238E27FC236}">
              <a16:creationId xmlns:a16="http://schemas.microsoft.com/office/drawing/2014/main" id="{44A08B6B-C77E-41F7-B26C-21AB5C5951A7}"/>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7" name="Text Box 17">
          <a:extLst>
            <a:ext uri="{FF2B5EF4-FFF2-40B4-BE49-F238E27FC236}">
              <a16:creationId xmlns:a16="http://schemas.microsoft.com/office/drawing/2014/main" id="{C7273C85-EBF2-4B32-882E-AE178B1D51CE}"/>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8" name="Text Box 18">
          <a:extLst>
            <a:ext uri="{FF2B5EF4-FFF2-40B4-BE49-F238E27FC236}">
              <a16:creationId xmlns:a16="http://schemas.microsoft.com/office/drawing/2014/main" id="{FB119084-3D04-45BA-8E4B-26B72E82FED5}"/>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37</xdr:row>
      <xdr:rowOff>0</xdr:rowOff>
    </xdr:from>
    <xdr:ext cx="95250" cy="171450"/>
    <xdr:sp macro="" textlink="">
      <xdr:nvSpPr>
        <xdr:cNvPr id="2369" name="Text Box 19">
          <a:extLst>
            <a:ext uri="{FF2B5EF4-FFF2-40B4-BE49-F238E27FC236}">
              <a16:creationId xmlns:a16="http://schemas.microsoft.com/office/drawing/2014/main" id="{9B3DDA8D-C8E4-42A1-A2FB-4C2E14601AD9}"/>
            </a:ext>
          </a:extLst>
        </xdr:cNvPr>
        <xdr:cNvSpPr txBox="1">
          <a:spLocks noChangeArrowheads="1"/>
        </xdr:cNvSpPr>
      </xdr:nvSpPr>
      <xdr:spPr bwMode="auto">
        <a:xfrm>
          <a:off x="30918150" y="191071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014"/>
    <xdr:sp macro="" textlink="">
      <xdr:nvSpPr>
        <xdr:cNvPr id="2370" name="Text Box 15">
          <a:extLst>
            <a:ext uri="{FF2B5EF4-FFF2-40B4-BE49-F238E27FC236}">
              <a16:creationId xmlns:a16="http://schemas.microsoft.com/office/drawing/2014/main" id="{40E512F9-BC28-47E9-9F15-AD8629B19781}"/>
            </a:ext>
          </a:extLst>
        </xdr:cNvPr>
        <xdr:cNvSpPr txBox="1">
          <a:spLocks noChangeArrowheads="1"/>
        </xdr:cNvSpPr>
      </xdr:nvSpPr>
      <xdr:spPr bwMode="auto">
        <a:xfrm>
          <a:off x="4743450" y="20593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1" name="Text Box 16">
          <a:extLst>
            <a:ext uri="{FF2B5EF4-FFF2-40B4-BE49-F238E27FC236}">
              <a16:creationId xmlns:a16="http://schemas.microsoft.com/office/drawing/2014/main" id="{628C93F3-456B-4FAD-B04C-94DB9B89EAE8}"/>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2" name="Text Box 17">
          <a:extLst>
            <a:ext uri="{FF2B5EF4-FFF2-40B4-BE49-F238E27FC236}">
              <a16:creationId xmlns:a16="http://schemas.microsoft.com/office/drawing/2014/main" id="{824CEFCC-1B6D-474F-BC9F-30945AF6E4F0}"/>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3" name="Text Box 18">
          <a:extLst>
            <a:ext uri="{FF2B5EF4-FFF2-40B4-BE49-F238E27FC236}">
              <a16:creationId xmlns:a16="http://schemas.microsoft.com/office/drawing/2014/main" id="{4F198323-67AC-4D0E-82BF-8F1CA495680A}"/>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0</xdr:rowOff>
    </xdr:from>
    <xdr:ext cx="95250" cy="171450"/>
    <xdr:sp macro="" textlink="">
      <xdr:nvSpPr>
        <xdr:cNvPr id="2374" name="Text Box 19">
          <a:extLst>
            <a:ext uri="{FF2B5EF4-FFF2-40B4-BE49-F238E27FC236}">
              <a16:creationId xmlns:a16="http://schemas.microsoft.com/office/drawing/2014/main" id="{3920CDA1-B1B8-4B7E-91DA-50BE096F9F95}"/>
            </a:ext>
          </a:extLst>
        </xdr:cNvPr>
        <xdr:cNvSpPr txBox="1">
          <a:spLocks noChangeArrowheads="1"/>
        </xdr:cNvSpPr>
      </xdr:nvSpPr>
      <xdr:spPr bwMode="auto">
        <a:xfrm>
          <a:off x="47434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5" name="Text Box 16">
          <a:extLst>
            <a:ext uri="{FF2B5EF4-FFF2-40B4-BE49-F238E27FC236}">
              <a16:creationId xmlns:a16="http://schemas.microsoft.com/office/drawing/2014/main" id="{0E597593-FFFA-46E9-829F-5A6B05CA790D}"/>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0</xdr:rowOff>
    </xdr:from>
    <xdr:ext cx="95250" cy="171450"/>
    <xdr:sp macro="" textlink="">
      <xdr:nvSpPr>
        <xdr:cNvPr id="2376" name="Text Box 17">
          <a:extLst>
            <a:ext uri="{FF2B5EF4-FFF2-40B4-BE49-F238E27FC236}">
              <a16:creationId xmlns:a16="http://schemas.microsoft.com/office/drawing/2014/main" id="{985837CD-E525-4B35-81EA-6BFB83D72234}"/>
            </a:ext>
          </a:extLst>
        </xdr:cNvPr>
        <xdr:cNvSpPr txBox="1">
          <a:spLocks noChangeArrowheads="1"/>
        </xdr:cNvSpPr>
      </xdr:nvSpPr>
      <xdr:spPr bwMode="auto">
        <a:xfrm>
          <a:off x="1436370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15875</xdr:rowOff>
    </xdr:from>
    <xdr:ext cx="95250" cy="171450"/>
    <xdr:sp macro="" textlink="">
      <xdr:nvSpPr>
        <xdr:cNvPr id="2377" name="Text Box 18">
          <a:extLst>
            <a:ext uri="{FF2B5EF4-FFF2-40B4-BE49-F238E27FC236}">
              <a16:creationId xmlns:a16="http://schemas.microsoft.com/office/drawing/2014/main" id="{22DC8C8B-7A46-4277-997F-DE4A0A420F76}"/>
            </a:ext>
          </a:extLst>
        </xdr:cNvPr>
        <xdr:cNvSpPr txBox="1">
          <a:spLocks noChangeArrowheads="1"/>
        </xdr:cNvSpPr>
      </xdr:nvSpPr>
      <xdr:spPr bwMode="auto">
        <a:xfrm>
          <a:off x="14355762" y="20980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8" name="Text Box 16">
          <a:extLst>
            <a:ext uri="{FF2B5EF4-FFF2-40B4-BE49-F238E27FC236}">
              <a16:creationId xmlns:a16="http://schemas.microsoft.com/office/drawing/2014/main" id="{C7F87E93-B1C8-4154-A5F0-227E8F6A8517}"/>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79" name="Text Box 17">
          <a:extLst>
            <a:ext uri="{FF2B5EF4-FFF2-40B4-BE49-F238E27FC236}">
              <a16:creationId xmlns:a16="http://schemas.microsoft.com/office/drawing/2014/main" id="{39B493A7-9728-43EA-91C4-2C08A5F2B2D8}"/>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0" name="Text Box 18">
          <a:extLst>
            <a:ext uri="{FF2B5EF4-FFF2-40B4-BE49-F238E27FC236}">
              <a16:creationId xmlns:a16="http://schemas.microsoft.com/office/drawing/2014/main" id="{2F23AA39-C6DA-42D8-BB53-AF7E18D3ADB3}"/>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1" name="Text Box 19">
          <a:extLst>
            <a:ext uri="{FF2B5EF4-FFF2-40B4-BE49-F238E27FC236}">
              <a16:creationId xmlns:a16="http://schemas.microsoft.com/office/drawing/2014/main" id="{AC647BEB-6472-4FFF-A7CB-BAED208EBB3C}"/>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42</xdr:row>
      <xdr:rowOff>0</xdr:rowOff>
    </xdr:from>
    <xdr:ext cx="95250" cy="171450"/>
    <xdr:sp macro="" textlink="">
      <xdr:nvSpPr>
        <xdr:cNvPr id="2382" name="Text Box 16">
          <a:extLst>
            <a:ext uri="{FF2B5EF4-FFF2-40B4-BE49-F238E27FC236}">
              <a16:creationId xmlns:a16="http://schemas.microsoft.com/office/drawing/2014/main" id="{A34F775A-6136-460E-B9DE-3C551341FEAF}"/>
            </a:ext>
          </a:extLst>
        </xdr:cNvPr>
        <xdr:cNvSpPr txBox="1">
          <a:spLocks noChangeArrowheads="1"/>
        </xdr:cNvSpPr>
      </xdr:nvSpPr>
      <xdr:spPr bwMode="auto">
        <a:xfrm>
          <a:off x="19183350" y="209645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3" name="Text Box 15">
          <a:extLst>
            <a:ext uri="{FF2B5EF4-FFF2-40B4-BE49-F238E27FC236}">
              <a16:creationId xmlns:a16="http://schemas.microsoft.com/office/drawing/2014/main" id="{7536994F-6F81-4742-BBC4-800E68AE868A}"/>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2384" name="Text Box 15">
          <a:extLst>
            <a:ext uri="{FF2B5EF4-FFF2-40B4-BE49-F238E27FC236}">
              <a16:creationId xmlns:a16="http://schemas.microsoft.com/office/drawing/2014/main" id="{753384DE-46A9-4945-AB94-85CC017F369A}"/>
            </a:ext>
          </a:extLst>
        </xdr:cNvPr>
        <xdr:cNvSpPr txBox="1">
          <a:spLocks noChangeArrowheads="1"/>
        </xdr:cNvSpPr>
      </xdr:nvSpPr>
      <xdr:spPr bwMode="auto">
        <a:xfrm>
          <a:off x="4743450" y="21336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385" name="Text Box 15">
          <a:extLst>
            <a:ext uri="{FF2B5EF4-FFF2-40B4-BE49-F238E27FC236}">
              <a16:creationId xmlns:a16="http://schemas.microsoft.com/office/drawing/2014/main" id="{F0DC57DB-7631-43CE-B8F6-C4BA1C7A89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386" name="Text Box 15">
          <a:extLst>
            <a:ext uri="{FF2B5EF4-FFF2-40B4-BE49-F238E27FC236}">
              <a16:creationId xmlns:a16="http://schemas.microsoft.com/office/drawing/2014/main" id="{FF0C7228-73C5-45F6-8AAF-EEBAD23D025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387" name="Text Box 15">
          <a:extLst>
            <a:ext uri="{FF2B5EF4-FFF2-40B4-BE49-F238E27FC236}">
              <a16:creationId xmlns:a16="http://schemas.microsoft.com/office/drawing/2014/main" id="{D81ABB85-FFF0-473E-99DF-6109893FFF4E}"/>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170392</xdr:rowOff>
    </xdr:from>
    <xdr:ext cx="95250" cy="213632"/>
    <xdr:sp macro="" textlink="">
      <xdr:nvSpPr>
        <xdr:cNvPr id="2388" name="Text Box 15">
          <a:extLst>
            <a:ext uri="{FF2B5EF4-FFF2-40B4-BE49-F238E27FC236}">
              <a16:creationId xmlns:a16="http://schemas.microsoft.com/office/drawing/2014/main" id="{7874EAC7-D8AC-4D45-A5B7-2BC5387FE715}"/>
            </a:ext>
          </a:extLst>
        </xdr:cNvPr>
        <xdr:cNvSpPr txBox="1">
          <a:spLocks noChangeArrowheads="1"/>
        </xdr:cNvSpPr>
      </xdr:nvSpPr>
      <xdr:spPr bwMode="auto">
        <a:xfrm>
          <a:off x="14392275" y="211349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89" name="Text Box 16">
          <a:extLst>
            <a:ext uri="{FF2B5EF4-FFF2-40B4-BE49-F238E27FC236}">
              <a16:creationId xmlns:a16="http://schemas.microsoft.com/office/drawing/2014/main" id="{A604971E-EE2B-4137-A861-53B02D3347F2}"/>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0" name="Text Box 17">
          <a:extLst>
            <a:ext uri="{FF2B5EF4-FFF2-40B4-BE49-F238E27FC236}">
              <a16:creationId xmlns:a16="http://schemas.microsoft.com/office/drawing/2014/main" id="{11CA96E7-1C21-479C-AF34-0AB25564D00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1" name="Text Box 18">
          <a:extLst>
            <a:ext uri="{FF2B5EF4-FFF2-40B4-BE49-F238E27FC236}">
              <a16:creationId xmlns:a16="http://schemas.microsoft.com/office/drawing/2014/main" id="{8E90B927-46B0-415A-BFBF-2642061A993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392" name="Text Box 19">
          <a:extLst>
            <a:ext uri="{FF2B5EF4-FFF2-40B4-BE49-F238E27FC236}">
              <a16:creationId xmlns:a16="http://schemas.microsoft.com/office/drawing/2014/main" id="{0BF7181C-F391-4472-9C17-54B58D5EDFF4}"/>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3" name="Text Box 16">
          <a:extLst>
            <a:ext uri="{FF2B5EF4-FFF2-40B4-BE49-F238E27FC236}">
              <a16:creationId xmlns:a16="http://schemas.microsoft.com/office/drawing/2014/main" id="{267538D2-24B0-4E1E-A908-19B9D3C31B85}"/>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4" name="Text Box 17">
          <a:extLst>
            <a:ext uri="{FF2B5EF4-FFF2-40B4-BE49-F238E27FC236}">
              <a16:creationId xmlns:a16="http://schemas.microsoft.com/office/drawing/2014/main" id="{8AC9092A-E9BC-44F9-8F63-C89DD36C2F6E}"/>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5" name="Text Box 18">
          <a:extLst>
            <a:ext uri="{FF2B5EF4-FFF2-40B4-BE49-F238E27FC236}">
              <a16:creationId xmlns:a16="http://schemas.microsoft.com/office/drawing/2014/main" id="{1B0050E1-9D45-43A0-AE91-1CA948CBA89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396" name="Text Box 19">
          <a:extLst>
            <a:ext uri="{FF2B5EF4-FFF2-40B4-BE49-F238E27FC236}">
              <a16:creationId xmlns:a16="http://schemas.microsoft.com/office/drawing/2014/main" id="{95BD1193-7AA0-44A3-8BA9-0E4384A70B4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7" name="Text Box 16">
          <a:extLst>
            <a:ext uri="{FF2B5EF4-FFF2-40B4-BE49-F238E27FC236}">
              <a16:creationId xmlns:a16="http://schemas.microsoft.com/office/drawing/2014/main" id="{ACC7C4A9-04F9-4531-B285-03109BDABB4F}"/>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8" name="Text Box 17">
          <a:extLst>
            <a:ext uri="{FF2B5EF4-FFF2-40B4-BE49-F238E27FC236}">
              <a16:creationId xmlns:a16="http://schemas.microsoft.com/office/drawing/2014/main" id="{93F57D7A-EE95-4B4E-AA80-8475674EA4F5}"/>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399" name="Text Box 18">
          <a:extLst>
            <a:ext uri="{FF2B5EF4-FFF2-40B4-BE49-F238E27FC236}">
              <a16:creationId xmlns:a16="http://schemas.microsoft.com/office/drawing/2014/main" id="{7A2C25B0-68F5-4D03-AB65-90550A11920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00" name="Text Box 19">
          <a:extLst>
            <a:ext uri="{FF2B5EF4-FFF2-40B4-BE49-F238E27FC236}">
              <a16:creationId xmlns:a16="http://schemas.microsoft.com/office/drawing/2014/main" id="{C72E8C7D-381C-4E18-9903-3D12A92767DD}"/>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01" name="Text Box 15">
          <a:extLst>
            <a:ext uri="{FF2B5EF4-FFF2-40B4-BE49-F238E27FC236}">
              <a16:creationId xmlns:a16="http://schemas.microsoft.com/office/drawing/2014/main" id="{B3AA08D9-090C-44A4-A6C7-D55235BC315A}"/>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2" name="Text Box 16">
          <a:extLst>
            <a:ext uri="{FF2B5EF4-FFF2-40B4-BE49-F238E27FC236}">
              <a16:creationId xmlns:a16="http://schemas.microsoft.com/office/drawing/2014/main" id="{04DE5130-2A85-4BCB-96F9-0A6E6FE46ED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3" name="Text Box 17">
          <a:extLst>
            <a:ext uri="{FF2B5EF4-FFF2-40B4-BE49-F238E27FC236}">
              <a16:creationId xmlns:a16="http://schemas.microsoft.com/office/drawing/2014/main" id="{22A01036-D024-4431-BE0D-4E567591762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4" name="Text Box 18">
          <a:extLst>
            <a:ext uri="{FF2B5EF4-FFF2-40B4-BE49-F238E27FC236}">
              <a16:creationId xmlns:a16="http://schemas.microsoft.com/office/drawing/2014/main" id="{2F0C1E02-6D30-473C-9105-0CEE1959CBE3}"/>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05" name="Text Box 19">
          <a:extLst>
            <a:ext uri="{FF2B5EF4-FFF2-40B4-BE49-F238E27FC236}">
              <a16:creationId xmlns:a16="http://schemas.microsoft.com/office/drawing/2014/main" id="{B13D6A13-9D65-44AD-A4DF-C4FD00501F0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6" name="Text Box 16">
          <a:extLst>
            <a:ext uri="{FF2B5EF4-FFF2-40B4-BE49-F238E27FC236}">
              <a16:creationId xmlns:a16="http://schemas.microsoft.com/office/drawing/2014/main" id="{10130678-9E11-4FD6-AE3A-B532616EC13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7" name="Text Box 17">
          <a:extLst>
            <a:ext uri="{FF2B5EF4-FFF2-40B4-BE49-F238E27FC236}">
              <a16:creationId xmlns:a16="http://schemas.microsoft.com/office/drawing/2014/main" id="{5BE623AA-1A21-40A2-ACC3-6ABF4D6E904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08" name="Text Box 18">
          <a:extLst>
            <a:ext uri="{FF2B5EF4-FFF2-40B4-BE49-F238E27FC236}">
              <a16:creationId xmlns:a16="http://schemas.microsoft.com/office/drawing/2014/main" id="{F9795AF8-445D-417E-9126-3F1F4CBD08F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09" name="Text Box 16">
          <a:extLst>
            <a:ext uri="{FF2B5EF4-FFF2-40B4-BE49-F238E27FC236}">
              <a16:creationId xmlns:a16="http://schemas.microsoft.com/office/drawing/2014/main" id="{8A957C03-B552-4461-9E6A-FD7A3E2EDC0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0" name="Text Box 17">
          <a:extLst>
            <a:ext uri="{FF2B5EF4-FFF2-40B4-BE49-F238E27FC236}">
              <a16:creationId xmlns:a16="http://schemas.microsoft.com/office/drawing/2014/main" id="{4A9240E7-F1F8-457A-A0A8-62FC288A6F3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1" name="Text Box 18">
          <a:extLst>
            <a:ext uri="{FF2B5EF4-FFF2-40B4-BE49-F238E27FC236}">
              <a16:creationId xmlns:a16="http://schemas.microsoft.com/office/drawing/2014/main" id="{09CC8575-44D7-44B3-B119-86349ABEA5C9}"/>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2" name="Text Box 19">
          <a:extLst>
            <a:ext uri="{FF2B5EF4-FFF2-40B4-BE49-F238E27FC236}">
              <a16:creationId xmlns:a16="http://schemas.microsoft.com/office/drawing/2014/main" id="{D14E2123-1D65-4AF9-8D75-66D7AD86C1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3" name="Text Box 16">
          <a:extLst>
            <a:ext uri="{FF2B5EF4-FFF2-40B4-BE49-F238E27FC236}">
              <a16:creationId xmlns:a16="http://schemas.microsoft.com/office/drawing/2014/main" id="{D2778B4A-F4CA-4500-AFBF-F8B86086E3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4" name="Text Box 17">
          <a:extLst>
            <a:ext uri="{FF2B5EF4-FFF2-40B4-BE49-F238E27FC236}">
              <a16:creationId xmlns:a16="http://schemas.microsoft.com/office/drawing/2014/main" id="{6D16044A-F90D-4814-AACF-9407D976531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5" name="Text Box 18">
          <a:extLst>
            <a:ext uri="{FF2B5EF4-FFF2-40B4-BE49-F238E27FC236}">
              <a16:creationId xmlns:a16="http://schemas.microsoft.com/office/drawing/2014/main" id="{B0D07330-E8F2-44A4-BA9C-28F2C08B785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16" name="Text Box 19">
          <a:extLst>
            <a:ext uri="{FF2B5EF4-FFF2-40B4-BE49-F238E27FC236}">
              <a16:creationId xmlns:a16="http://schemas.microsoft.com/office/drawing/2014/main" id="{5D723DAD-6289-471B-B85A-31E4961032DA}"/>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2417" name="Text Box 15">
          <a:extLst>
            <a:ext uri="{FF2B5EF4-FFF2-40B4-BE49-F238E27FC236}">
              <a16:creationId xmlns:a16="http://schemas.microsoft.com/office/drawing/2014/main" id="{03F8BC4C-1D4F-4E6B-9426-5FA1FEA32D08}"/>
            </a:ext>
          </a:extLst>
        </xdr:cNvPr>
        <xdr:cNvSpPr txBox="1">
          <a:spLocks noChangeArrowheads="1"/>
        </xdr:cNvSpPr>
      </xdr:nvSpPr>
      <xdr:spPr bwMode="auto">
        <a:xfrm>
          <a:off x="4743450" y="21336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442269"/>
    <xdr:sp macro="" textlink="">
      <xdr:nvSpPr>
        <xdr:cNvPr id="2418" name="Text Box 15">
          <a:extLst>
            <a:ext uri="{FF2B5EF4-FFF2-40B4-BE49-F238E27FC236}">
              <a16:creationId xmlns:a16="http://schemas.microsoft.com/office/drawing/2014/main" id="{EC14F689-A474-4E6B-A528-1698042DD882}"/>
            </a:ext>
          </a:extLst>
        </xdr:cNvPr>
        <xdr:cNvSpPr txBox="1">
          <a:spLocks noChangeArrowheads="1"/>
        </xdr:cNvSpPr>
      </xdr:nvSpPr>
      <xdr:spPr bwMode="auto">
        <a:xfrm>
          <a:off x="14363700" y="213360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2419" name="Text Box 15">
          <a:extLst>
            <a:ext uri="{FF2B5EF4-FFF2-40B4-BE49-F238E27FC236}">
              <a16:creationId xmlns:a16="http://schemas.microsoft.com/office/drawing/2014/main" id="{B543B9DD-F494-4B78-8FD7-DD81836C647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2420" name="Text Box 15">
          <a:extLst>
            <a:ext uri="{FF2B5EF4-FFF2-40B4-BE49-F238E27FC236}">
              <a16:creationId xmlns:a16="http://schemas.microsoft.com/office/drawing/2014/main" id="{6AAB6226-82D9-4FEB-9E87-6C90CB5A82F3}"/>
            </a:ext>
          </a:extLst>
        </xdr:cNvPr>
        <xdr:cNvSpPr txBox="1">
          <a:spLocks noChangeArrowheads="1"/>
        </xdr:cNvSpPr>
      </xdr:nvSpPr>
      <xdr:spPr bwMode="auto">
        <a:xfrm>
          <a:off x="4743450" y="21336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42</xdr:row>
      <xdr:rowOff>504825</xdr:rowOff>
    </xdr:from>
    <xdr:ext cx="95250" cy="213632"/>
    <xdr:sp macro="" textlink="">
      <xdr:nvSpPr>
        <xdr:cNvPr id="2421" name="Text Box 15">
          <a:extLst>
            <a:ext uri="{FF2B5EF4-FFF2-40B4-BE49-F238E27FC236}">
              <a16:creationId xmlns:a16="http://schemas.microsoft.com/office/drawing/2014/main" id="{49CC8334-FFC6-4549-AC6E-4E74BC6D9BEE}"/>
            </a:ext>
          </a:extLst>
        </xdr:cNvPr>
        <xdr:cNvSpPr txBox="1">
          <a:spLocks noChangeArrowheads="1"/>
        </xdr:cNvSpPr>
      </xdr:nvSpPr>
      <xdr:spPr bwMode="auto">
        <a:xfrm>
          <a:off x="1436370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2" name="Text Box 16">
          <a:extLst>
            <a:ext uri="{FF2B5EF4-FFF2-40B4-BE49-F238E27FC236}">
              <a16:creationId xmlns:a16="http://schemas.microsoft.com/office/drawing/2014/main" id="{41AE0891-C39A-48B3-9A47-ED87BDA9308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3" name="Text Box 17">
          <a:extLst>
            <a:ext uri="{FF2B5EF4-FFF2-40B4-BE49-F238E27FC236}">
              <a16:creationId xmlns:a16="http://schemas.microsoft.com/office/drawing/2014/main" id="{909D4612-F15C-4A99-87BB-F5DB7C727499}"/>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4" name="Text Box 18">
          <a:extLst>
            <a:ext uri="{FF2B5EF4-FFF2-40B4-BE49-F238E27FC236}">
              <a16:creationId xmlns:a16="http://schemas.microsoft.com/office/drawing/2014/main" id="{D92CF75B-BAD0-424E-8562-4679DE9F6B0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25" name="Text Box 19">
          <a:extLst>
            <a:ext uri="{FF2B5EF4-FFF2-40B4-BE49-F238E27FC236}">
              <a16:creationId xmlns:a16="http://schemas.microsoft.com/office/drawing/2014/main" id="{094E57EA-8BC4-43A0-B56D-B58EEC7542A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6" name="Text Box 16">
          <a:extLst>
            <a:ext uri="{FF2B5EF4-FFF2-40B4-BE49-F238E27FC236}">
              <a16:creationId xmlns:a16="http://schemas.microsoft.com/office/drawing/2014/main" id="{F7A356B6-79C4-4727-AC03-10289C2C8052}"/>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7" name="Text Box 17">
          <a:extLst>
            <a:ext uri="{FF2B5EF4-FFF2-40B4-BE49-F238E27FC236}">
              <a16:creationId xmlns:a16="http://schemas.microsoft.com/office/drawing/2014/main" id="{566F890E-4662-4689-A019-869BE132A93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8" name="Text Box 18">
          <a:extLst>
            <a:ext uri="{FF2B5EF4-FFF2-40B4-BE49-F238E27FC236}">
              <a16:creationId xmlns:a16="http://schemas.microsoft.com/office/drawing/2014/main" id="{D8A2943B-1C6C-4249-B6B4-D31FA6A722A8}"/>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29" name="Text Box 19">
          <a:extLst>
            <a:ext uri="{FF2B5EF4-FFF2-40B4-BE49-F238E27FC236}">
              <a16:creationId xmlns:a16="http://schemas.microsoft.com/office/drawing/2014/main" id="{BC1EC3D5-DB71-43C8-8AAB-12728E11068B}"/>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0" name="Text Box 16">
          <a:extLst>
            <a:ext uri="{FF2B5EF4-FFF2-40B4-BE49-F238E27FC236}">
              <a16:creationId xmlns:a16="http://schemas.microsoft.com/office/drawing/2014/main" id="{727A07FC-9397-434F-B90F-0C2AEB324858}"/>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1" name="Text Box 17">
          <a:extLst>
            <a:ext uri="{FF2B5EF4-FFF2-40B4-BE49-F238E27FC236}">
              <a16:creationId xmlns:a16="http://schemas.microsoft.com/office/drawing/2014/main" id="{2908FB62-4FA6-4E30-87FD-8FF8CF3D30C9}"/>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2" name="Text Box 18">
          <a:extLst>
            <a:ext uri="{FF2B5EF4-FFF2-40B4-BE49-F238E27FC236}">
              <a16:creationId xmlns:a16="http://schemas.microsoft.com/office/drawing/2014/main" id="{6816EC98-30D6-46F3-AB17-02A933CD9644}"/>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48</xdr:row>
      <xdr:rowOff>0</xdr:rowOff>
    </xdr:from>
    <xdr:ext cx="95250" cy="171450"/>
    <xdr:sp macro="" textlink="">
      <xdr:nvSpPr>
        <xdr:cNvPr id="2433" name="Text Box 19">
          <a:extLst>
            <a:ext uri="{FF2B5EF4-FFF2-40B4-BE49-F238E27FC236}">
              <a16:creationId xmlns:a16="http://schemas.microsoft.com/office/drawing/2014/main" id="{ED37752E-205F-4C3F-ABA1-D5E1D2F1C72E}"/>
            </a:ext>
          </a:extLst>
        </xdr:cNvPr>
        <xdr:cNvSpPr txBox="1">
          <a:spLocks noChangeArrowheads="1"/>
        </xdr:cNvSpPr>
      </xdr:nvSpPr>
      <xdr:spPr bwMode="auto">
        <a:xfrm>
          <a:off x="309181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34" name="Text Box 15">
          <a:extLst>
            <a:ext uri="{FF2B5EF4-FFF2-40B4-BE49-F238E27FC236}">
              <a16:creationId xmlns:a16="http://schemas.microsoft.com/office/drawing/2014/main" id="{60F85418-AFD1-459A-ABBB-37282DA6B994}"/>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5" name="Text Box 16">
          <a:extLst>
            <a:ext uri="{FF2B5EF4-FFF2-40B4-BE49-F238E27FC236}">
              <a16:creationId xmlns:a16="http://schemas.microsoft.com/office/drawing/2014/main" id="{0CC2D541-7332-4483-BCEB-87CDF748BE7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6" name="Text Box 17">
          <a:extLst>
            <a:ext uri="{FF2B5EF4-FFF2-40B4-BE49-F238E27FC236}">
              <a16:creationId xmlns:a16="http://schemas.microsoft.com/office/drawing/2014/main" id="{C8E00265-A840-4CBA-B59C-4039D81E9DAA}"/>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7" name="Text Box 18">
          <a:extLst>
            <a:ext uri="{FF2B5EF4-FFF2-40B4-BE49-F238E27FC236}">
              <a16:creationId xmlns:a16="http://schemas.microsoft.com/office/drawing/2014/main" id="{A3CEFFF5-8A4C-4B00-975E-619B34CCFA27}"/>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38" name="Text Box 19">
          <a:extLst>
            <a:ext uri="{FF2B5EF4-FFF2-40B4-BE49-F238E27FC236}">
              <a16:creationId xmlns:a16="http://schemas.microsoft.com/office/drawing/2014/main" id="{1B0BDA95-FAFA-4F52-9EC7-685E5182029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44</xdr:row>
      <xdr:rowOff>504825</xdr:rowOff>
    </xdr:from>
    <xdr:ext cx="95250" cy="442269"/>
    <xdr:sp macro="" textlink="">
      <xdr:nvSpPr>
        <xdr:cNvPr id="2439" name="Text Box 15">
          <a:extLst>
            <a:ext uri="{FF2B5EF4-FFF2-40B4-BE49-F238E27FC236}">
              <a16:creationId xmlns:a16="http://schemas.microsoft.com/office/drawing/2014/main" id="{EEC51D86-D9CE-4536-B629-59E36F354298}"/>
            </a:ext>
          </a:extLst>
        </xdr:cNvPr>
        <xdr:cNvSpPr txBox="1">
          <a:spLocks noChangeArrowheads="1"/>
        </xdr:cNvSpPr>
      </xdr:nvSpPr>
      <xdr:spPr bwMode="auto">
        <a:xfrm>
          <a:off x="14363700" y="22078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0" name="Text Box 16">
          <a:extLst>
            <a:ext uri="{FF2B5EF4-FFF2-40B4-BE49-F238E27FC236}">
              <a16:creationId xmlns:a16="http://schemas.microsoft.com/office/drawing/2014/main" id="{4DA5D54B-7509-4BB3-B913-23F8141B857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1" name="Text Box 17">
          <a:extLst>
            <a:ext uri="{FF2B5EF4-FFF2-40B4-BE49-F238E27FC236}">
              <a16:creationId xmlns:a16="http://schemas.microsoft.com/office/drawing/2014/main" id="{E38757C9-EDB0-4475-8A81-38A17D808C21}"/>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42" name="Text Box 18">
          <a:extLst>
            <a:ext uri="{FF2B5EF4-FFF2-40B4-BE49-F238E27FC236}">
              <a16:creationId xmlns:a16="http://schemas.microsoft.com/office/drawing/2014/main" id="{DF773EC1-66DE-40D7-AFE0-D6AE57F4586C}"/>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3" name="Text Box 16">
          <a:extLst>
            <a:ext uri="{FF2B5EF4-FFF2-40B4-BE49-F238E27FC236}">
              <a16:creationId xmlns:a16="http://schemas.microsoft.com/office/drawing/2014/main" id="{B750E0BD-1F3E-4B79-8BDD-C93D2BB3F9D4}"/>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4" name="Text Box 17">
          <a:extLst>
            <a:ext uri="{FF2B5EF4-FFF2-40B4-BE49-F238E27FC236}">
              <a16:creationId xmlns:a16="http://schemas.microsoft.com/office/drawing/2014/main" id="{7E4888B0-5FAC-4BA2-9C35-E124A79D9DA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5" name="Text Box 18">
          <a:extLst>
            <a:ext uri="{FF2B5EF4-FFF2-40B4-BE49-F238E27FC236}">
              <a16:creationId xmlns:a16="http://schemas.microsoft.com/office/drawing/2014/main" id="{D13D65DB-EE24-431B-B8E9-B840B3471D3E}"/>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6" name="Text Box 19">
          <a:extLst>
            <a:ext uri="{FF2B5EF4-FFF2-40B4-BE49-F238E27FC236}">
              <a16:creationId xmlns:a16="http://schemas.microsoft.com/office/drawing/2014/main" id="{375D852B-4C67-4029-94D8-06036DC51D8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7" name="Text Box 16">
          <a:extLst>
            <a:ext uri="{FF2B5EF4-FFF2-40B4-BE49-F238E27FC236}">
              <a16:creationId xmlns:a16="http://schemas.microsoft.com/office/drawing/2014/main" id="{EF3CBF62-5EA2-44D4-AC51-FF8287C8C495}"/>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8" name="Text Box 17">
          <a:extLst>
            <a:ext uri="{FF2B5EF4-FFF2-40B4-BE49-F238E27FC236}">
              <a16:creationId xmlns:a16="http://schemas.microsoft.com/office/drawing/2014/main" id="{73DBB84F-6041-47C4-B0CA-F119A12209BB}"/>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49" name="Text Box 18">
          <a:extLst>
            <a:ext uri="{FF2B5EF4-FFF2-40B4-BE49-F238E27FC236}">
              <a16:creationId xmlns:a16="http://schemas.microsoft.com/office/drawing/2014/main" id="{0443C665-023B-4F6B-853F-94AE18163328}"/>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50" name="Text Box 15">
          <a:extLst>
            <a:ext uri="{FF2B5EF4-FFF2-40B4-BE49-F238E27FC236}">
              <a16:creationId xmlns:a16="http://schemas.microsoft.com/office/drawing/2014/main" id="{6B3670B7-5BD1-4370-8FA0-FC4D5C786594}"/>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1" name="Text Box 16">
          <a:extLst>
            <a:ext uri="{FF2B5EF4-FFF2-40B4-BE49-F238E27FC236}">
              <a16:creationId xmlns:a16="http://schemas.microsoft.com/office/drawing/2014/main" id="{C57CA3A2-0A04-4507-801E-57D48174944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2" name="Text Box 17">
          <a:extLst>
            <a:ext uri="{FF2B5EF4-FFF2-40B4-BE49-F238E27FC236}">
              <a16:creationId xmlns:a16="http://schemas.microsoft.com/office/drawing/2014/main" id="{2ED005BB-1764-42CF-9E67-5DCBF04F1205}"/>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3" name="Text Box 18">
          <a:extLst>
            <a:ext uri="{FF2B5EF4-FFF2-40B4-BE49-F238E27FC236}">
              <a16:creationId xmlns:a16="http://schemas.microsoft.com/office/drawing/2014/main" id="{4DCE85B2-B0C8-4453-8A84-C00BFDCA805E}"/>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54" name="Text Box 19">
          <a:extLst>
            <a:ext uri="{FF2B5EF4-FFF2-40B4-BE49-F238E27FC236}">
              <a16:creationId xmlns:a16="http://schemas.microsoft.com/office/drawing/2014/main" id="{8FE6DD42-ACCE-4DDF-8F75-5737C75BD1ED}"/>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5" name="Text Box 16">
          <a:extLst>
            <a:ext uri="{FF2B5EF4-FFF2-40B4-BE49-F238E27FC236}">
              <a16:creationId xmlns:a16="http://schemas.microsoft.com/office/drawing/2014/main" id="{037E828F-ACDE-40B1-9515-65D84A565E8F}"/>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6" name="Text Box 17">
          <a:extLst>
            <a:ext uri="{FF2B5EF4-FFF2-40B4-BE49-F238E27FC236}">
              <a16:creationId xmlns:a16="http://schemas.microsoft.com/office/drawing/2014/main" id="{99058044-96BA-4CB6-A3FF-2FAD0F325C19}"/>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7" name="Text Box 18">
          <a:extLst>
            <a:ext uri="{FF2B5EF4-FFF2-40B4-BE49-F238E27FC236}">
              <a16:creationId xmlns:a16="http://schemas.microsoft.com/office/drawing/2014/main" id="{9B5D4027-0715-4D98-A54B-EAF3152AD166}"/>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58" name="Text Box 19">
          <a:extLst>
            <a:ext uri="{FF2B5EF4-FFF2-40B4-BE49-F238E27FC236}">
              <a16:creationId xmlns:a16="http://schemas.microsoft.com/office/drawing/2014/main" id="{424F45C4-C769-4D3A-9706-E8ED4C696A84}"/>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59" name="Text Box 16">
          <a:extLst>
            <a:ext uri="{FF2B5EF4-FFF2-40B4-BE49-F238E27FC236}">
              <a16:creationId xmlns:a16="http://schemas.microsoft.com/office/drawing/2014/main" id="{6E1B28EB-57F4-4F08-8D3B-266CC94E93EE}"/>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0" name="Text Box 17">
          <a:extLst>
            <a:ext uri="{FF2B5EF4-FFF2-40B4-BE49-F238E27FC236}">
              <a16:creationId xmlns:a16="http://schemas.microsoft.com/office/drawing/2014/main" id="{EA4A1639-D947-4E88-A62D-E4B96AE9BA77}"/>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1" name="Text Box 18">
          <a:extLst>
            <a:ext uri="{FF2B5EF4-FFF2-40B4-BE49-F238E27FC236}">
              <a16:creationId xmlns:a16="http://schemas.microsoft.com/office/drawing/2014/main" id="{5635DAF4-FF4A-48A3-912A-C53F3734147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43</xdr:row>
      <xdr:rowOff>0</xdr:rowOff>
    </xdr:from>
    <xdr:ext cx="95250" cy="171450"/>
    <xdr:sp macro="" textlink="">
      <xdr:nvSpPr>
        <xdr:cNvPr id="2462" name="Text Box 19">
          <a:extLst>
            <a:ext uri="{FF2B5EF4-FFF2-40B4-BE49-F238E27FC236}">
              <a16:creationId xmlns:a16="http://schemas.microsoft.com/office/drawing/2014/main" id="{FCE91CF3-DF46-41F5-AAEA-DFE7E42B18E2}"/>
            </a:ext>
          </a:extLst>
        </xdr:cNvPr>
        <xdr:cNvSpPr txBox="1">
          <a:spLocks noChangeArrowheads="1"/>
        </xdr:cNvSpPr>
      </xdr:nvSpPr>
      <xdr:spPr bwMode="auto">
        <a:xfrm>
          <a:off x="30918150" y="21336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014"/>
    <xdr:sp macro="" textlink="">
      <xdr:nvSpPr>
        <xdr:cNvPr id="2463" name="Text Box 15">
          <a:extLst>
            <a:ext uri="{FF2B5EF4-FFF2-40B4-BE49-F238E27FC236}">
              <a16:creationId xmlns:a16="http://schemas.microsoft.com/office/drawing/2014/main" id="{9269F23B-9045-4DC0-8DD0-612D4ED6B4BE}"/>
            </a:ext>
          </a:extLst>
        </xdr:cNvPr>
        <xdr:cNvSpPr txBox="1">
          <a:spLocks noChangeArrowheads="1"/>
        </xdr:cNvSpPr>
      </xdr:nvSpPr>
      <xdr:spPr bwMode="auto">
        <a:xfrm>
          <a:off x="4743450" y="22078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4" name="Text Box 16">
          <a:extLst>
            <a:ext uri="{FF2B5EF4-FFF2-40B4-BE49-F238E27FC236}">
              <a16:creationId xmlns:a16="http://schemas.microsoft.com/office/drawing/2014/main" id="{CA1D48B2-4D33-413D-9A54-DF2D01A194BC}"/>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5" name="Text Box 17">
          <a:extLst>
            <a:ext uri="{FF2B5EF4-FFF2-40B4-BE49-F238E27FC236}">
              <a16:creationId xmlns:a16="http://schemas.microsoft.com/office/drawing/2014/main" id="{91D5AA71-B64F-4F46-9AF9-A0EDB49F99AB}"/>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6" name="Text Box 18">
          <a:extLst>
            <a:ext uri="{FF2B5EF4-FFF2-40B4-BE49-F238E27FC236}">
              <a16:creationId xmlns:a16="http://schemas.microsoft.com/office/drawing/2014/main" id="{63E433B9-0459-4508-8FDC-694FFFC85961}"/>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0</xdr:rowOff>
    </xdr:from>
    <xdr:ext cx="95250" cy="171450"/>
    <xdr:sp macro="" textlink="">
      <xdr:nvSpPr>
        <xdr:cNvPr id="2467" name="Text Box 19">
          <a:extLst>
            <a:ext uri="{FF2B5EF4-FFF2-40B4-BE49-F238E27FC236}">
              <a16:creationId xmlns:a16="http://schemas.microsoft.com/office/drawing/2014/main" id="{7C45FE68-D4BE-4EFE-B95D-D966AE823D16}"/>
            </a:ext>
          </a:extLst>
        </xdr:cNvPr>
        <xdr:cNvSpPr txBox="1">
          <a:spLocks noChangeArrowheads="1"/>
        </xdr:cNvSpPr>
      </xdr:nvSpPr>
      <xdr:spPr bwMode="auto">
        <a:xfrm>
          <a:off x="47434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8" name="Text Box 16">
          <a:extLst>
            <a:ext uri="{FF2B5EF4-FFF2-40B4-BE49-F238E27FC236}">
              <a16:creationId xmlns:a16="http://schemas.microsoft.com/office/drawing/2014/main" id="{A675BDAC-FAE5-4CD6-AA9B-79ED704F47CD}"/>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0</xdr:rowOff>
    </xdr:from>
    <xdr:ext cx="95250" cy="171450"/>
    <xdr:sp macro="" textlink="">
      <xdr:nvSpPr>
        <xdr:cNvPr id="2469" name="Text Box 17">
          <a:extLst>
            <a:ext uri="{FF2B5EF4-FFF2-40B4-BE49-F238E27FC236}">
              <a16:creationId xmlns:a16="http://schemas.microsoft.com/office/drawing/2014/main" id="{EE48FC2C-AD2F-4470-B4B6-540A97050460}"/>
            </a:ext>
          </a:extLst>
        </xdr:cNvPr>
        <xdr:cNvSpPr txBox="1">
          <a:spLocks noChangeArrowheads="1"/>
        </xdr:cNvSpPr>
      </xdr:nvSpPr>
      <xdr:spPr bwMode="auto">
        <a:xfrm>
          <a:off x="1436370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15875</xdr:rowOff>
    </xdr:from>
    <xdr:ext cx="95250" cy="171450"/>
    <xdr:sp macro="" textlink="">
      <xdr:nvSpPr>
        <xdr:cNvPr id="2470" name="Text Box 18">
          <a:extLst>
            <a:ext uri="{FF2B5EF4-FFF2-40B4-BE49-F238E27FC236}">
              <a16:creationId xmlns:a16="http://schemas.microsoft.com/office/drawing/2014/main" id="{647B871C-B495-4A19-9A44-0C8FCA951214}"/>
            </a:ext>
          </a:extLst>
        </xdr:cNvPr>
        <xdr:cNvSpPr txBox="1">
          <a:spLocks noChangeArrowheads="1"/>
        </xdr:cNvSpPr>
      </xdr:nvSpPr>
      <xdr:spPr bwMode="auto">
        <a:xfrm>
          <a:off x="14355762" y="23209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1" name="Text Box 16">
          <a:extLst>
            <a:ext uri="{FF2B5EF4-FFF2-40B4-BE49-F238E27FC236}">
              <a16:creationId xmlns:a16="http://schemas.microsoft.com/office/drawing/2014/main" id="{A925B185-5D22-4E11-85E2-055AC6F152F6}"/>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2" name="Text Box 17">
          <a:extLst>
            <a:ext uri="{FF2B5EF4-FFF2-40B4-BE49-F238E27FC236}">
              <a16:creationId xmlns:a16="http://schemas.microsoft.com/office/drawing/2014/main" id="{D76A6074-41F3-42D2-8E29-925F248D7E3D}"/>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3" name="Text Box 18">
          <a:extLst>
            <a:ext uri="{FF2B5EF4-FFF2-40B4-BE49-F238E27FC236}">
              <a16:creationId xmlns:a16="http://schemas.microsoft.com/office/drawing/2014/main" id="{81E9B2FF-1366-4785-AC7B-BD3B5998701C}"/>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4" name="Text Box 19">
          <a:extLst>
            <a:ext uri="{FF2B5EF4-FFF2-40B4-BE49-F238E27FC236}">
              <a16:creationId xmlns:a16="http://schemas.microsoft.com/office/drawing/2014/main" id="{2527870A-00C9-43FB-A042-E30A5AD39812}"/>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48</xdr:row>
      <xdr:rowOff>0</xdr:rowOff>
    </xdr:from>
    <xdr:ext cx="95250" cy="171450"/>
    <xdr:sp macro="" textlink="">
      <xdr:nvSpPr>
        <xdr:cNvPr id="2475" name="Text Box 16">
          <a:extLst>
            <a:ext uri="{FF2B5EF4-FFF2-40B4-BE49-F238E27FC236}">
              <a16:creationId xmlns:a16="http://schemas.microsoft.com/office/drawing/2014/main" id="{A870370A-181A-4569-A5EA-191D3444A410}"/>
            </a:ext>
          </a:extLst>
        </xdr:cNvPr>
        <xdr:cNvSpPr txBox="1">
          <a:spLocks noChangeArrowheads="1"/>
        </xdr:cNvSpPr>
      </xdr:nvSpPr>
      <xdr:spPr bwMode="auto">
        <a:xfrm>
          <a:off x="19183350" y="231933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76" name="Text Box 15">
          <a:extLst>
            <a:ext uri="{FF2B5EF4-FFF2-40B4-BE49-F238E27FC236}">
              <a16:creationId xmlns:a16="http://schemas.microsoft.com/office/drawing/2014/main" id="{D05BDBDC-8D8D-4D8A-94B1-1C188327A5CA}"/>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2477" name="Text Box 15">
          <a:extLst>
            <a:ext uri="{FF2B5EF4-FFF2-40B4-BE49-F238E27FC236}">
              <a16:creationId xmlns:a16="http://schemas.microsoft.com/office/drawing/2014/main" id="{62EB3259-EDC4-4AF2-89DF-83F70DEE1B43}"/>
            </a:ext>
          </a:extLst>
        </xdr:cNvPr>
        <xdr:cNvSpPr txBox="1">
          <a:spLocks noChangeArrowheads="1"/>
        </xdr:cNvSpPr>
      </xdr:nvSpPr>
      <xdr:spPr bwMode="auto">
        <a:xfrm>
          <a:off x="4743450" y="23564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478" name="Text Box 15">
          <a:extLst>
            <a:ext uri="{FF2B5EF4-FFF2-40B4-BE49-F238E27FC236}">
              <a16:creationId xmlns:a16="http://schemas.microsoft.com/office/drawing/2014/main" id="{945C991B-9FCC-4573-B210-FE7A4A900882}"/>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479" name="Text Box 15">
          <a:extLst>
            <a:ext uri="{FF2B5EF4-FFF2-40B4-BE49-F238E27FC236}">
              <a16:creationId xmlns:a16="http://schemas.microsoft.com/office/drawing/2014/main" id="{B797DD54-D214-4D36-B4CC-3D738D058FA3}"/>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480" name="Text Box 15">
          <a:extLst>
            <a:ext uri="{FF2B5EF4-FFF2-40B4-BE49-F238E27FC236}">
              <a16:creationId xmlns:a16="http://schemas.microsoft.com/office/drawing/2014/main" id="{4C4E3CCE-1571-4BA3-B948-0265DE5E1756}"/>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170392</xdr:rowOff>
    </xdr:from>
    <xdr:ext cx="95250" cy="213632"/>
    <xdr:sp macro="" textlink="">
      <xdr:nvSpPr>
        <xdr:cNvPr id="2481" name="Text Box 15">
          <a:extLst>
            <a:ext uri="{FF2B5EF4-FFF2-40B4-BE49-F238E27FC236}">
              <a16:creationId xmlns:a16="http://schemas.microsoft.com/office/drawing/2014/main" id="{B0DB53CA-FD39-48BE-9C8D-120AED24BB52}"/>
            </a:ext>
          </a:extLst>
        </xdr:cNvPr>
        <xdr:cNvSpPr txBox="1">
          <a:spLocks noChangeArrowheads="1"/>
        </xdr:cNvSpPr>
      </xdr:nvSpPr>
      <xdr:spPr bwMode="auto">
        <a:xfrm>
          <a:off x="14392275" y="233637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2" name="Text Box 16">
          <a:extLst>
            <a:ext uri="{FF2B5EF4-FFF2-40B4-BE49-F238E27FC236}">
              <a16:creationId xmlns:a16="http://schemas.microsoft.com/office/drawing/2014/main" id="{DF02C26E-6D6F-498E-B55E-E95EF86A86C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3" name="Text Box 17">
          <a:extLst>
            <a:ext uri="{FF2B5EF4-FFF2-40B4-BE49-F238E27FC236}">
              <a16:creationId xmlns:a16="http://schemas.microsoft.com/office/drawing/2014/main" id="{582C19D3-210A-4695-B41E-4DDCC5D4288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4" name="Text Box 18">
          <a:extLst>
            <a:ext uri="{FF2B5EF4-FFF2-40B4-BE49-F238E27FC236}">
              <a16:creationId xmlns:a16="http://schemas.microsoft.com/office/drawing/2014/main" id="{95CC7311-AB50-4CF7-8DCD-3F73BCC275B1}"/>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85" name="Text Box 19">
          <a:extLst>
            <a:ext uri="{FF2B5EF4-FFF2-40B4-BE49-F238E27FC236}">
              <a16:creationId xmlns:a16="http://schemas.microsoft.com/office/drawing/2014/main" id="{F8923CE4-AD76-4905-B645-63FD90D88934}"/>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6" name="Text Box 16">
          <a:extLst>
            <a:ext uri="{FF2B5EF4-FFF2-40B4-BE49-F238E27FC236}">
              <a16:creationId xmlns:a16="http://schemas.microsoft.com/office/drawing/2014/main" id="{9F0D19C3-ED6E-4549-8E4A-394BBE265EE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7" name="Text Box 17">
          <a:extLst>
            <a:ext uri="{FF2B5EF4-FFF2-40B4-BE49-F238E27FC236}">
              <a16:creationId xmlns:a16="http://schemas.microsoft.com/office/drawing/2014/main" id="{C19E83B5-5F02-4C47-B84F-14A2303F8ED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8" name="Text Box 18">
          <a:extLst>
            <a:ext uri="{FF2B5EF4-FFF2-40B4-BE49-F238E27FC236}">
              <a16:creationId xmlns:a16="http://schemas.microsoft.com/office/drawing/2014/main" id="{DE5FC124-B697-4754-B379-382EC07EC3CA}"/>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89" name="Text Box 19">
          <a:extLst>
            <a:ext uri="{FF2B5EF4-FFF2-40B4-BE49-F238E27FC236}">
              <a16:creationId xmlns:a16="http://schemas.microsoft.com/office/drawing/2014/main" id="{3F44A41C-275C-406D-BC26-F61B3B9FA0F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0" name="Text Box 16">
          <a:extLst>
            <a:ext uri="{FF2B5EF4-FFF2-40B4-BE49-F238E27FC236}">
              <a16:creationId xmlns:a16="http://schemas.microsoft.com/office/drawing/2014/main" id="{E28CC9B0-1B2B-4C11-B9D4-3CCCC26115A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1" name="Text Box 17">
          <a:extLst>
            <a:ext uri="{FF2B5EF4-FFF2-40B4-BE49-F238E27FC236}">
              <a16:creationId xmlns:a16="http://schemas.microsoft.com/office/drawing/2014/main" id="{C45CF11A-F7A6-4BC2-9573-FFF0093D208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2" name="Text Box 18">
          <a:extLst>
            <a:ext uri="{FF2B5EF4-FFF2-40B4-BE49-F238E27FC236}">
              <a16:creationId xmlns:a16="http://schemas.microsoft.com/office/drawing/2014/main" id="{AF6B65FC-2D1A-44B2-B880-F5A9756B04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493" name="Text Box 19">
          <a:extLst>
            <a:ext uri="{FF2B5EF4-FFF2-40B4-BE49-F238E27FC236}">
              <a16:creationId xmlns:a16="http://schemas.microsoft.com/office/drawing/2014/main" id="{913B604D-57AE-4388-99D7-EB37F84AE3AD}"/>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494" name="Text Box 15">
          <a:extLst>
            <a:ext uri="{FF2B5EF4-FFF2-40B4-BE49-F238E27FC236}">
              <a16:creationId xmlns:a16="http://schemas.microsoft.com/office/drawing/2014/main" id="{C3A420EA-1AFC-4488-B9EB-F3809AD9E675}"/>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5" name="Text Box 16">
          <a:extLst>
            <a:ext uri="{FF2B5EF4-FFF2-40B4-BE49-F238E27FC236}">
              <a16:creationId xmlns:a16="http://schemas.microsoft.com/office/drawing/2014/main" id="{947DDDE5-139E-4082-8632-27DBBABFDAC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6" name="Text Box 17">
          <a:extLst>
            <a:ext uri="{FF2B5EF4-FFF2-40B4-BE49-F238E27FC236}">
              <a16:creationId xmlns:a16="http://schemas.microsoft.com/office/drawing/2014/main" id="{EDF9E50A-D11E-465F-BF3D-4539C243CAA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7" name="Text Box 18">
          <a:extLst>
            <a:ext uri="{FF2B5EF4-FFF2-40B4-BE49-F238E27FC236}">
              <a16:creationId xmlns:a16="http://schemas.microsoft.com/office/drawing/2014/main" id="{9F4FDE5A-F5EB-465D-AF74-4D0D2B5615B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498" name="Text Box 19">
          <a:extLst>
            <a:ext uri="{FF2B5EF4-FFF2-40B4-BE49-F238E27FC236}">
              <a16:creationId xmlns:a16="http://schemas.microsoft.com/office/drawing/2014/main" id="{CBC6B3CC-16AA-4CB1-A553-493C93C79EED}"/>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499" name="Text Box 16">
          <a:extLst>
            <a:ext uri="{FF2B5EF4-FFF2-40B4-BE49-F238E27FC236}">
              <a16:creationId xmlns:a16="http://schemas.microsoft.com/office/drawing/2014/main" id="{AF47D5C9-5750-459F-84FC-41A938A4001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0" name="Text Box 17">
          <a:extLst>
            <a:ext uri="{FF2B5EF4-FFF2-40B4-BE49-F238E27FC236}">
              <a16:creationId xmlns:a16="http://schemas.microsoft.com/office/drawing/2014/main" id="{F82CB2A6-FE52-4761-AC62-B3069396ECB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01" name="Text Box 18">
          <a:extLst>
            <a:ext uri="{FF2B5EF4-FFF2-40B4-BE49-F238E27FC236}">
              <a16:creationId xmlns:a16="http://schemas.microsoft.com/office/drawing/2014/main" id="{84C7AD62-9E25-4D2F-8299-33C1871B6DB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2" name="Text Box 16">
          <a:extLst>
            <a:ext uri="{FF2B5EF4-FFF2-40B4-BE49-F238E27FC236}">
              <a16:creationId xmlns:a16="http://schemas.microsoft.com/office/drawing/2014/main" id="{A098AD16-9964-4B6F-AC55-ADA93DC7075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3" name="Text Box 17">
          <a:extLst>
            <a:ext uri="{FF2B5EF4-FFF2-40B4-BE49-F238E27FC236}">
              <a16:creationId xmlns:a16="http://schemas.microsoft.com/office/drawing/2014/main" id="{5A1CC58E-DA9E-4D9E-9402-932051D3EC50}"/>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4" name="Text Box 18">
          <a:extLst>
            <a:ext uri="{FF2B5EF4-FFF2-40B4-BE49-F238E27FC236}">
              <a16:creationId xmlns:a16="http://schemas.microsoft.com/office/drawing/2014/main" id="{A1C1873A-DCD4-44CB-8A51-91545D4F9E7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5" name="Text Box 19">
          <a:extLst>
            <a:ext uri="{FF2B5EF4-FFF2-40B4-BE49-F238E27FC236}">
              <a16:creationId xmlns:a16="http://schemas.microsoft.com/office/drawing/2014/main" id="{6693A820-625A-487B-B303-9F18DDAED02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6" name="Text Box 16">
          <a:extLst>
            <a:ext uri="{FF2B5EF4-FFF2-40B4-BE49-F238E27FC236}">
              <a16:creationId xmlns:a16="http://schemas.microsoft.com/office/drawing/2014/main" id="{2A123F25-92BD-4C71-A730-D7C7A6C51863}"/>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7" name="Text Box 17">
          <a:extLst>
            <a:ext uri="{FF2B5EF4-FFF2-40B4-BE49-F238E27FC236}">
              <a16:creationId xmlns:a16="http://schemas.microsoft.com/office/drawing/2014/main" id="{C9F1BC07-F1B4-45FE-9E47-8BE4AEDBCE32}"/>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8" name="Text Box 18">
          <a:extLst>
            <a:ext uri="{FF2B5EF4-FFF2-40B4-BE49-F238E27FC236}">
              <a16:creationId xmlns:a16="http://schemas.microsoft.com/office/drawing/2014/main" id="{2EB638F2-2898-489D-94A7-215404FAF90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09" name="Text Box 19">
          <a:extLst>
            <a:ext uri="{FF2B5EF4-FFF2-40B4-BE49-F238E27FC236}">
              <a16:creationId xmlns:a16="http://schemas.microsoft.com/office/drawing/2014/main" id="{7F0CB117-1C2F-4157-8A39-598AF4C95457}"/>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2510" name="Text Box 15">
          <a:extLst>
            <a:ext uri="{FF2B5EF4-FFF2-40B4-BE49-F238E27FC236}">
              <a16:creationId xmlns:a16="http://schemas.microsoft.com/office/drawing/2014/main" id="{9A79B2B5-BCC4-411F-BC37-E7AFC1ADBE1F}"/>
            </a:ext>
          </a:extLst>
        </xdr:cNvPr>
        <xdr:cNvSpPr txBox="1">
          <a:spLocks noChangeArrowheads="1"/>
        </xdr:cNvSpPr>
      </xdr:nvSpPr>
      <xdr:spPr bwMode="auto">
        <a:xfrm>
          <a:off x="4743450" y="23564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442269"/>
    <xdr:sp macro="" textlink="">
      <xdr:nvSpPr>
        <xdr:cNvPr id="2511" name="Text Box 15">
          <a:extLst>
            <a:ext uri="{FF2B5EF4-FFF2-40B4-BE49-F238E27FC236}">
              <a16:creationId xmlns:a16="http://schemas.microsoft.com/office/drawing/2014/main" id="{B341AFC6-F22A-4184-BC48-6C6171BBCCF3}"/>
            </a:ext>
          </a:extLst>
        </xdr:cNvPr>
        <xdr:cNvSpPr txBox="1">
          <a:spLocks noChangeArrowheads="1"/>
        </xdr:cNvSpPr>
      </xdr:nvSpPr>
      <xdr:spPr bwMode="auto">
        <a:xfrm>
          <a:off x="14363700" y="235648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2512" name="Text Box 15">
          <a:extLst>
            <a:ext uri="{FF2B5EF4-FFF2-40B4-BE49-F238E27FC236}">
              <a16:creationId xmlns:a16="http://schemas.microsoft.com/office/drawing/2014/main" id="{9540F9E9-71D9-436C-A598-A5A1F7118648}"/>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2513" name="Text Box 15">
          <a:extLst>
            <a:ext uri="{FF2B5EF4-FFF2-40B4-BE49-F238E27FC236}">
              <a16:creationId xmlns:a16="http://schemas.microsoft.com/office/drawing/2014/main" id="{5A8796FB-B16B-496F-A712-7CE596659FAE}"/>
            </a:ext>
          </a:extLst>
        </xdr:cNvPr>
        <xdr:cNvSpPr txBox="1">
          <a:spLocks noChangeArrowheads="1"/>
        </xdr:cNvSpPr>
      </xdr:nvSpPr>
      <xdr:spPr bwMode="auto">
        <a:xfrm>
          <a:off x="4743450" y="23564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48</xdr:row>
      <xdr:rowOff>504825</xdr:rowOff>
    </xdr:from>
    <xdr:ext cx="95250" cy="213632"/>
    <xdr:sp macro="" textlink="">
      <xdr:nvSpPr>
        <xdr:cNvPr id="2514" name="Text Box 15">
          <a:extLst>
            <a:ext uri="{FF2B5EF4-FFF2-40B4-BE49-F238E27FC236}">
              <a16:creationId xmlns:a16="http://schemas.microsoft.com/office/drawing/2014/main" id="{CE6F58F6-F402-4F0F-A797-82E0B815DBCD}"/>
            </a:ext>
          </a:extLst>
        </xdr:cNvPr>
        <xdr:cNvSpPr txBox="1">
          <a:spLocks noChangeArrowheads="1"/>
        </xdr:cNvSpPr>
      </xdr:nvSpPr>
      <xdr:spPr bwMode="auto">
        <a:xfrm>
          <a:off x="1436370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5" name="Text Box 16">
          <a:extLst>
            <a:ext uri="{FF2B5EF4-FFF2-40B4-BE49-F238E27FC236}">
              <a16:creationId xmlns:a16="http://schemas.microsoft.com/office/drawing/2014/main" id="{94FFF752-51E3-40CF-AC66-09957AC9550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6" name="Text Box 17">
          <a:extLst>
            <a:ext uri="{FF2B5EF4-FFF2-40B4-BE49-F238E27FC236}">
              <a16:creationId xmlns:a16="http://schemas.microsoft.com/office/drawing/2014/main" id="{57242B37-C3D0-4F15-A4D1-28250A6F48B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7" name="Text Box 18">
          <a:extLst>
            <a:ext uri="{FF2B5EF4-FFF2-40B4-BE49-F238E27FC236}">
              <a16:creationId xmlns:a16="http://schemas.microsoft.com/office/drawing/2014/main" id="{0EC9C041-8470-4A49-B639-61A8BEC5F66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18" name="Text Box 19">
          <a:extLst>
            <a:ext uri="{FF2B5EF4-FFF2-40B4-BE49-F238E27FC236}">
              <a16:creationId xmlns:a16="http://schemas.microsoft.com/office/drawing/2014/main" id="{707400F9-376B-468D-A99E-EA16C2712863}"/>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19" name="Text Box 16">
          <a:extLst>
            <a:ext uri="{FF2B5EF4-FFF2-40B4-BE49-F238E27FC236}">
              <a16:creationId xmlns:a16="http://schemas.microsoft.com/office/drawing/2014/main" id="{25D69323-B3A9-4543-A672-CC57EFA55807}"/>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0" name="Text Box 17">
          <a:extLst>
            <a:ext uri="{FF2B5EF4-FFF2-40B4-BE49-F238E27FC236}">
              <a16:creationId xmlns:a16="http://schemas.microsoft.com/office/drawing/2014/main" id="{C31A5CE7-2146-4740-9CD0-F7F606F1CE5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1" name="Text Box 18">
          <a:extLst>
            <a:ext uri="{FF2B5EF4-FFF2-40B4-BE49-F238E27FC236}">
              <a16:creationId xmlns:a16="http://schemas.microsoft.com/office/drawing/2014/main" id="{9603A1C1-FAE0-4AB9-A894-E9B59F95FF5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22" name="Text Box 19">
          <a:extLst>
            <a:ext uri="{FF2B5EF4-FFF2-40B4-BE49-F238E27FC236}">
              <a16:creationId xmlns:a16="http://schemas.microsoft.com/office/drawing/2014/main" id="{422CA89C-7DE5-452A-861E-5080CCB2A9CE}"/>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3" name="Text Box 16">
          <a:extLst>
            <a:ext uri="{FF2B5EF4-FFF2-40B4-BE49-F238E27FC236}">
              <a16:creationId xmlns:a16="http://schemas.microsoft.com/office/drawing/2014/main" id="{2179FA26-DD34-46F6-BE85-BEF2A6C7D838}"/>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4" name="Text Box 17">
          <a:extLst>
            <a:ext uri="{FF2B5EF4-FFF2-40B4-BE49-F238E27FC236}">
              <a16:creationId xmlns:a16="http://schemas.microsoft.com/office/drawing/2014/main" id="{BF3BBBB2-BB42-4DA6-AD9C-0343AF7CB01F}"/>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5" name="Text Box 18">
          <a:extLst>
            <a:ext uri="{FF2B5EF4-FFF2-40B4-BE49-F238E27FC236}">
              <a16:creationId xmlns:a16="http://schemas.microsoft.com/office/drawing/2014/main" id="{3CC409BC-3D1D-4637-A54F-3CBAF6D3CB14}"/>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54</xdr:row>
      <xdr:rowOff>0</xdr:rowOff>
    </xdr:from>
    <xdr:ext cx="95250" cy="171450"/>
    <xdr:sp macro="" textlink="">
      <xdr:nvSpPr>
        <xdr:cNvPr id="2526" name="Text Box 19">
          <a:extLst>
            <a:ext uri="{FF2B5EF4-FFF2-40B4-BE49-F238E27FC236}">
              <a16:creationId xmlns:a16="http://schemas.microsoft.com/office/drawing/2014/main" id="{78AFD9E4-0D95-4A43-B0DC-20BB12B0F54B}"/>
            </a:ext>
          </a:extLst>
        </xdr:cNvPr>
        <xdr:cNvSpPr txBox="1">
          <a:spLocks noChangeArrowheads="1"/>
        </xdr:cNvSpPr>
      </xdr:nvSpPr>
      <xdr:spPr bwMode="auto">
        <a:xfrm>
          <a:off x="309181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27" name="Text Box 15">
          <a:extLst>
            <a:ext uri="{FF2B5EF4-FFF2-40B4-BE49-F238E27FC236}">
              <a16:creationId xmlns:a16="http://schemas.microsoft.com/office/drawing/2014/main" id="{36393688-E836-4129-9581-921C47E9C0B9}"/>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8" name="Text Box 16">
          <a:extLst>
            <a:ext uri="{FF2B5EF4-FFF2-40B4-BE49-F238E27FC236}">
              <a16:creationId xmlns:a16="http://schemas.microsoft.com/office/drawing/2014/main" id="{7FABF319-B89D-4192-9F96-3B6603223A9C}"/>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29" name="Text Box 17">
          <a:extLst>
            <a:ext uri="{FF2B5EF4-FFF2-40B4-BE49-F238E27FC236}">
              <a16:creationId xmlns:a16="http://schemas.microsoft.com/office/drawing/2014/main" id="{CDE887D5-4452-4255-9EEF-9D281E1A065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0" name="Text Box 18">
          <a:extLst>
            <a:ext uri="{FF2B5EF4-FFF2-40B4-BE49-F238E27FC236}">
              <a16:creationId xmlns:a16="http://schemas.microsoft.com/office/drawing/2014/main" id="{7747141E-3141-4585-9DE6-A814152D031B}"/>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31" name="Text Box 19">
          <a:extLst>
            <a:ext uri="{FF2B5EF4-FFF2-40B4-BE49-F238E27FC236}">
              <a16:creationId xmlns:a16="http://schemas.microsoft.com/office/drawing/2014/main" id="{A8857894-6151-4E89-8F95-85CB4E4EF6F2}"/>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50</xdr:row>
      <xdr:rowOff>504825</xdr:rowOff>
    </xdr:from>
    <xdr:ext cx="95250" cy="442269"/>
    <xdr:sp macro="" textlink="">
      <xdr:nvSpPr>
        <xdr:cNvPr id="2532" name="Text Box 15">
          <a:extLst>
            <a:ext uri="{FF2B5EF4-FFF2-40B4-BE49-F238E27FC236}">
              <a16:creationId xmlns:a16="http://schemas.microsoft.com/office/drawing/2014/main" id="{7B57CE0E-9B7B-460A-9B07-523E6192828B}"/>
            </a:ext>
          </a:extLst>
        </xdr:cNvPr>
        <xdr:cNvSpPr txBox="1">
          <a:spLocks noChangeArrowheads="1"/>
        </xdr:cNvSpPr>
      </xdr:nvSpPr>
      <xdr:spPr bwMode="auto">
        <a:xfrm>
          <a:off x="14363700" y="24307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3" name="Text Box 16">
          <a:extLst>
            <a:ext uri="{FF2B5EF4-FFF2-40B4-BE49-F238E27FC236}">
              <a16:creationId xmlns:a16="http://schemas.microsoft.com/office/drawing/2014/main" id="{16234FCF-1740-490D-A718-1F35EA5DFDE9}"/>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4" name="Text Box 17">
          <a:extLst>
            <a:ext uri="{FF2B5EF4-FFF2-40B4-BE49-F238E27FC236}">
              <a16:creationId xmlns:a16="http://schemas.microsoft.com/office/drawing/2014/main" id="{DC7D6BD1-D958-4DBC-8A1F-210BAD806B1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35" name="Text Box 18">
          <a:extLst>
            <a:ext uri="{FF2B5EF4-FFF2-40B4-BE49-F238E27FC236}">
              <a16:creationId xmlns:a16="http://schemas.microsoft.com/office/drawing/2014/main" id="{382AA0F1-8C90-440D-B914-AAE470F356F5}"/>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6" name="Text Box 16">
          <a:extLst>
            <a:ext uri="{FF2B5EF4-FFF2-40B4-BE49-F238E27FC236}">
              <a16:creationId xmlns:a16="http://schemas.microsoft.com/office/drawing/2014/main" id="{E9D74AF1-5F2D-483B-BB2C-E30BF53CDCF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7" name="Text Box 17">
          <a:extLst>
            <a:ext uri="{FF2B5EF4-FFF2-40B4-BE49-F238E27FC236}">
              <a16:creationId xmlns:a16="http://schemas.microsoft.com/office/drawing/2014/main" id="{AD91FA5B-8FAA-4D20-8A32-4744C12789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8" name="Text Box 18">
          <a:extLst>
            <a:ext uri="{FF2B5EF4-FFF2-40B4-BE49-F238E27FC236}">
              <a16:creationId xmlns:a16="http://schemas.microsoft.com/office/drawing/2014/main" id="{2A75A17A-CAF1-4B5C-8C46-C954A49C62E8}"/>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39" name="Text Box 19">
          <a:extLst>
            <a:ext uri="{FF2B5EF4-FFF2-40B4-BE49-F238E27FC236}">
              <a16:creationId xmlns:a16="http://schemas.microsoft.com/office/drawing/2014/main" id="{FC59DC5E-9227-4E80-91AE-6648142CA3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0" name="Text Box 16">
          <a:extLst>
            <a:ext uri="{FF2B5EF4-FFF2-40B4-BE49-F238E27FC236}">
              <a16:creationId xmlns:a16="http://schemas.microsoft.com/office/drawing/2014/main" id="{0B80C630-0493-4DBA-B12C-91896DB71F2C}"/>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1" name="Text Box 17">
          <a:extLst>
            <a:ext uri="{FF2B5EF4-FFF2-40B4-BE49-F238E27FC236}">
              <a16:creationId xmlns:a16="http://schemas.microsoft.com/office/drawing/2014/main" id="{87EF182F-D5A3-4F05-9191-E5D06E80A51A}"/>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42" name="Text Box 18">
          <a:extLst>
            <a:ext uri="{FF2B5EF4-FFF2-40B4-BE49-F238E27FC236}">
              <a16:creationId xmlns:a16="http://schemas.microsoft.com/office/drawing/2014/main" id="{1B0E9F69-6652-4E7E-A531-4396B4AAC9BE}"/>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43" name="Text Box 15">
          <a:extLst>
            <a:ext uri="{FF2B5EF4-FFF2-40B4-BE49-F238E27FC236}">
              <a16:creationId xmlns:a16="http://schemas.microsoft.com/office/drawing/2014/main" id="{7A423961-3FC8-40F6-987F-4199AE33AAE3}"/>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4" name="Text Box 16">
          <a:extLst>
            <a:ext uri="{FF2B5EF4-FFF2-40B4-BE49-F238E27FC236}">
              <a16:creationId xmlns:a16="http://schemas.microsoft.com/office/drawing/2014/main" id="{00D04971-B80A-4EE4-A732-74D9A8A8EEF8}"/>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5" name="Text Box 17">
          <a:extLst>
            <a:ext uri="{FF2B5EF4-FFF2-40B4-BE49-F238E27FC236}">
              <a16:creationId xmlns:a16="http://schemas.microsoft.com/office/drawing/2014/main" id="{7F303346-776A-4B8B-942A-369BF816F31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6" name="Text Box 18">
          <a:extLst>
            <a:ext uri="{FF2B5EF4-FFF2-40B4-BE49-F238E27FC236}">
              <a16:creationId xmlns:a16="http://schemas.microsoft.com/office/drawing/2014/main" id="{BDBAC2D7-D437-4BE4-8D0A-E64473ABACD7}"/>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47" name="Text Box 19">
          <a:extLst>
            <a:ext uri="{FF2B5EF4-FFF2-40B4-BE49-F238E27FC236}">
              <a16:creationId xmlns:a16="http://schemas.microsoft.com/office/drawing/2014/main" id="{0F5A4F4B-DA18-40E9-88E6-C387D9833CC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8" name="Text Box 16">
          <a:extLst>
            <a:ext uri="{FF2B5EF4-FFF2-40B4-BE49-F238E27FC236}">
              <a16:creationId xmlns:a16="http://schemas.microsoft.com/office/drawing/2014/main" id="{4AF59C97-1C2E-44B2-A2CA-D68309E94483}"/>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49" name="Text Box 17">
          <a:extLst>
            <a:ext uri="{FF2B5EF4-FFF2-40B4-BE49-F238E27FC236}">
              <a16:creationId xmlns:a16="http://schemas.microsoft.com/office/drawing/2014/main" id="{B1D1C6CF-E109-4170-89AA-6351C4F6E5F4}"/>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0" name="Text Box 18">
          <a:extLst>
            <a:ext uri="{FF2B5EF4-FFF2-40B4-BE49-F238E27FC236}">
              <a16:creationId xmlns:a16="http://schemas.microsoft.com/office/drawing/2014/main" id="{54C9F690-C498-4539-A25F-90D52F73D626}"/>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51" name="Text Box 19">
          <a:extLst>
            <a:ext uri="{FF2B5EF4-FFF2-40B4-BE49-F238E27FC236}">
              <a16:creationId xmlns:a16="http://schemas.microsoft.com/office/drawing/2014/main" id="{BFE24F6C-B041-4E22-A4BC-333AE7D90BC1}"/>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2" name="Text Box 16">
          <a:extLst>
            <a:ext uri="{FF2B5EF4-FFF2-40B4-BE49-F238E27FC236}">
              <a16:creationId xmlns:a16="http://schemas.microsoft.com/office/drawing/2014/main" id="{F062F759-43E2-4B35-ACF4-03013773776A}"/>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3" name="Text Box 17">
          <a:extLst>
            <a:ext uri="{FF2B5EF4-FFF2-40B4-BE49-F238E27FC236}">
              <a16:creationId xmlns:a16="http://schemas.microsoft.com/office/drawing/2014/main" id="{5A91195E-768A-4F7C-844B-28C3EBC25359}"/>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4" name="Text Box 18">
          <a:extLst>
            <a:ext uri="{FF2B5EF4-FFF2-40B4-BE49-F238E27FC236}">
              <a16:creationId xmlns:a16="http://schemas.microsoft.com/office/drawing/2014/main" id="{522DFA6E-0D1C-4317-BC85-F6E5B11CD187}"/>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49</xdr:row>
      <xdr:rowOff>0</xdr:rowOff>
    </xdr:from>
    <xdr:ext cx="95250" cy="171450"/>
    <xdr:sp macro="" textlink="">
      <xdr:nvSpPr>
        <xdr:cNvPr id="2555" name="Text Box 19">
          <a:extLst>
            <a:ext uri="{FF2B5EF4-FFF2-40B4-BE49-F238E27FC236}">
              <a16:creationId xmlns:a16="http://schemas.microsoft.com/office/drawing/2014/main" id="{BA0803C1-7F55-48A7-9A97-56B3A0FF1BCE}"/>
            </a:ext>
          </a:extLst>
        </xdr:cNvPr>
        <xdr:cNvSpPr txBox="1">
          <a:spLocks noChangeArrowheads="1"/>
        </xdr:cNvSpPr>
      </xdr:nvSpPr>
      <xdr:spPr bwMode="auto">
        <a:xfrm>
          <a:off x="30918150" y="235648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014"/>
    <xdr:sp macro="" textlink="">
      <xdr:nvSpPr>
        <xdr:cNvPr id="2556" name="Text Box 15">
          <a:extLst>
            <a:ext uri="{FF2B5EF4-FFF2-40B4-BE49-F238E27FC236}">
              <a16:creationId xmlns:a16="http://schemas.microsoft.com/office/drawing/2014/main" id="{C9920300-B9FA-48CE-B978-6A198E3AD600}"/>
            </a:ext>
          </a:extLst>
        </xdr:cNvPr>
        <xdr:cNvSpPr txBox="1">
          <a:spLocks noChangeArrowheads="1"/>
        </xdr:cNvSpPr>
      </xdr:nvSpPr>
      <xdr:spPr bwMode="auto">
        <a:xfrm>
          <a:off x="4743450" y="24307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7" name="Text Box 16">
          <a:extLst>
            <a:ext uri="{FF2B5EF4-FFF2-40B4-BE49-F238E27FC236}">
              <a16:creationId xmlns:a16="http://schemas.microsoft.com/office/drawing/2014/main" id="{49129199-CF57-4684-A18A-CFEAC3B3B64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8" name="Text Box 17">
          <a:extLst>
            <a:ext uri="{FF2B5EF4-FFF2-40B4-BE49-F238E27FC236}">
              <a16:creationId xmlns:a16="http://schemas.microsoft.com/office/drawing/2014/main" id="{8A0DE7D1-98CC-41B2-8F51-78886659FD80}"/>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59" name="Text Box 18">
          <a:extLst>
            <a:ext uri="{FF2B5EF4-FFF2-40B4-BE49-F238E27FC236}">
              <a16:creationId xmlns:a16="http://schemas.microsoft.com/office/drawing/2014/main" id="{6222DF60-FB03-4B3A-8620-6870EC1C2755}"/>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0</xdr:rowOff>
    </xdr:from>
    <xdr:ext cx="95250" cy="171450"/>
    <xdr:sp macro="" textlink="">
      <xdr:nvSpPr>
        <xdr:cNvPr id="2560" name="Text Box 19">
          <a:extLst>
            <a:ext uri="{FF2B5EF4-FFF2-40B4-BE49-F238E27FC236}">
              <a16:creationId xmlns:a16="http://schemas.microsoft.com/office/drawing/2014/main" id="{7EC54DBC-48D8-4253-BF59-3F2E98A03366}"/>
            </a:ext>
          </a:extLst>
        </xdr:cNvPr>
        <xdr:cNvSpPr txBox="1">
          <a:spLocks noChangeArrowheads="1"/>
        </xdr:cNvSpPr>
      </xdr:nvSpPr>
      <xdr:spPr bwMode="auto">
        <a:xfrm>
          <a:off x="47434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1" name="Text Box 16">
          <a:extLst>
            <a:ext uri="{FF2B5EF4-FFF2-40B4-BE49-F238E27FC236}">
              <a16:creationId xmlns:a16="http://schemas.microsoft.com/office/drawing/2014/main" id="{24ED1808-D110-4CC2-B439-EB00E931DB9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0</xdr:rowOff>
    </xdr:from>
    <xdr:ext cx="95250" cy="171450"/>
    <xdr:sp macro="" textlink="">
      <xdr:nvSpPr>
        <xdr:cNvPr id="2562" name="Text Box 17">
          <a:extLst>
            <a:ext uri="{FF2B5EF4-FFF2-40B4-BE49-F238E27FC236}">
              <a16:creationId xmlns:a16="http://schemas.microsoft.com/office/drawing/2014/main" id="{1A044AE7-26F7-402C-ABED-D018B22B7F0D}"/>
            </a:ext>
          </a:extLst>
        </xdr:cNvPr>
        <xdr:cNvSpPr txBox="1">
          <a:spLocks noChangeArrowheads="1"/>
        </xdr:cNvSpPr>
      </xdr:nvSpPr>
      <xdr:spPr bwMode="auto">
        <a:xfrm>
          <a:off x="1436370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15875</xdr:rowOff>
    </xdr:from>
    <xdr:ext cx="95250" cy="171450"/>
    <xdr:sp macro="" textlink="">
      <xdr:nvSpPr>
        <xdr:cNvPr id="2563" name="Text Box 18">
          <a:extLst>
            <a:ext uri="{FF2B5EF4-FFF2-40B4-BE49-F238E27FC236}">
              <a16:creationId xmlns:a16="http://schemas.microsoft.com/office/drawing/2014/main" id="{28FBC280-6A9D-4966-A380-C5BCD3DD0A07}"/>
            </a:ext>
          </a:extLst>
        </xdr:cNvPr>
        <xdr:cNvSpPr txBox="1">
          <a:spLocks noChangeArrowheads="1"/>
        </xdr:cNvSpPr>
      </xdr:nvSpPr>
      <xdr:spPr bwMode="auto">
        <a:xfrm>
          <a:off x="14355762" y="25438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4" name="Text Box 16">
          <a:extLst>
            <a:ext uri="{FF2B5EF4-FFF2-40B4-BE49-F238E27FC236}">
              <a16:creationId xmlns:a16="http://schemas.microsoft.com/office/drawing/2014/main" id="{877AC0CB-040F-40EA-87CB-38497663FF8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5" name="Text Box 17">
          <a:extLst>
            <a:ext uri="{FF2B5EF4-FFF2-40B4-BE49-F238E27FC236}">
              <a16:creationId xmlns:a16="http://schemas.microsoft.com/office/drawing/2014/main" id="{DABB1541-814D-46E5-A4D6-1A8AA28633B4}"/>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6" name="Text Box 18">
          <a:extLst>
            <a:ext uri="{FF2B5EF4-FFF2-40B4-BE49-F238E27FC236}">
              <a16:creationId xmlns:a16="http://schemas.microsoft.com/office/drawing/2014/main" id="{B6114B6D-1F90-4887-9EF7-B6E64EB18501}"/>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7" name="Text Box 19">
          <a:extLst>
            <a:ext uri="{FF2B5EF4-FFF2-40B4-BE49-F238E27FC236}">
              <a16:creationId xmlns:a16="http://schemas.microsoft.com/office/drawing/2014/main" id="{DC27FE2C-F515-4178-ACDD-2CBB98C64B69}"/>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54</xdr:row>
      <xdr:rowOff>0</xdr:rowOff>
    </xdr:from>
    <xdr:ext cx="95250" cy="171450"/>
    <xdr:sp macro="" textlink="">
      <xdr:nvSpPr>
        <xdr:cNvPr id="2568" name="Text Box 16">
          <a:extLst>
            <a:ext uri="{FF2B5EF4-FFF2-40B4-BE49-F238E27FC236}">
              <a16:creationId xmlns:a16="http://schemas.microsoft.com/office/drawing/2014/main" id="{B486710E-C8B4-4E88-9DEA-43424F3F1F46}"/>
            </a:ext>
          </a:extLst>
        </xdr:cNvPr>
        <xdr:cNvSpPr txBox="1">
          <a:spLocks noChangeArrowheads="1"/>
        </xdr:cNvSpPr>
      </xdr:nvSpPr>
      <xdr:spPr bwMode="auto">
        <a:xfrm>
          <a:off x="19183350" y="254222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69" name="Text Box 15">
          <a:extLst>
            <a:ext uri="{FF2B5EF4-FFF2-40B4-BE49-F238E27FC236}">
              <a16:creationId xmlns:a16="http://schemas.microsoft.com/office/drawing/2014/main" id="{086FAB4C-9FE7-4C0D-9774-BEB54A00E1CA}"/>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2570" name="Text Box 15">
          <a:extLst>
            <a:ext uri="{FF2B5EF4-FFF2-40B4-BE49-F238E27FC236}">
              <a16:creationId xmlns:a16="http://schemas.microsoft.com/office/drawing/2014/main" id="{1D4465C3-7D95-4D82-B658-2FEB9A95D94B}"/>
            </a:ext>
          </a:extLst>
        </xdr:cNvPr>
        <xdr:cNvSpPr txBox="1">
          <a:spLocks noChangeArrowheads="1"/>
        </xdr:cNvSpPr>
      </xdr:nvSpPr>
      <xdr:spPr bwMode="auto">
        <a:xfrm>
          <a:off x="4743450" y="25793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571" name="Text Box 15">
          <a:extLst>
            <a:ext uri="{FF2B5EF4-FFF2-40B4-BE49-F238E27FC236}">
              <a16:creationId xmlns:a16="http://schemas.microsoft.com/office/drawing/2014/main" id="{B414A743-699E-4903-92ED-9C3824B50FE4}"/>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572" name="Text Box 15">
          <a:extLst>
            <a:ext uri="{FF2B5EF4-FFF2-40B4-BE49-F238E27FC236}">
              <a16:creationId xmlns:a16="http://schemas.microsoft.com/office/drawing/2014/main" id="{48E40511-9CD9-4304-B8BB-3A74A0BB0DF0}"/>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573" name="Text Box 15">
          <a:extLst>
            <a:ext uri="{FF2B5EF4-FFF2-40B4-BE49-F238E27FC236}">
              <a16:creationId xmlns:a16="http://schemas.microsoft.com/office/drawing/2014/main" id="{3822A86E-4412-4C5D-A820-53A10056E681}"/>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170392</xdr:rowOff>
    </xdr:from>
    <xdr:ext cx="95250" cy="213632"/>
    <xdr:sp macro="" textlink="">
      <xdr:nvSpPr>
        <xdr:cNvPr id="2574" name="Text Box 15">
          <a:extLst>
            <a:ext uri="{FF2B5EF4-FFF2-40B4-BE49-F238E27FC236}">
              <a16:creationId xmlns:a16="http://schemas.microsoft.com/office/drawing/2014/main" id="{64DF8285-A6F2-4D91-B8D3-F66C73E463B6}"/>
            </a:ext>
          </a:extLst>
        </xdr:cNvPr>
        <xdr:cNvSpPr txBox="1">
          <a:spLocks noChangeArrowheads="1"/>
        </xdr:cNvSpPr>
      </xdr:nvSpPr>
      <xdr:spPr bwMode="auto">
        <a:xfrm>
          <a:off x="14392275" y="255926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5" name="Text Box 16">
          <a:extLst>
            <a:ext uri="{FF2B5EF4-FFF2-40B4-BE49-F238E27FC236}">
              <a16:creationId xmlns:a16="http://schemas.microsoft.com/office/drawing/2014/main" id="{84BD58D0-E599-40F4-9AB2-2F2A70D7EFA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6" name="Text Box 17">
          <a:extLst>
            <a:ext uri="{FF2B5EF4-FFF2-40B4-BE49-F238E27FC236}">
              <a16:creationId xmlns:a16="http://schemas.microsoft.com/office/drawing/2014/main" id="{9E0660D1-A01C-4E38-98A8-E2B15253536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7" name="Text Box 18">
          <a:extLst>
            <a:ext uri="{FF2B5EF4-FFF2-40B4-BE49-F238E27FC236}">
              <a16:creationId xmlns:a16="http://schemas.microsoft.com/office/drawing/2014/main" id="{08121961-582A-4FF8-B36C-9D5CC8E664E5}"/>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78" name="Text Box 19">
          <a:extLst>
            <a:ext uri="{FF2B5EF4-FFF2-40B4-BE49-F238E27FC236}">
              <a16:creationId xmlns:a16="http://schemas.microsoft.com/office/drawing/2014/main" id="{E8A18008-4FB8-422F-8282-D660BB6AB11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79" name="Text Box 16">
          <a:extLst>
            <a:ext uri="{FF2B5EF4-FFF2-40B4-BE49-F238E27FC236}">
              <a16:creationId xmlns:a16="http://schemas.microsoft.com/office/drawing/2014/main" id="{4DA0D37D-4567-4A7B-8638-36B61FA6B37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0" name="Text Box 17">
          <a:extLst>
            <a:ext uri="{FF2B5EF4-FFF2-40B4-BE49-F238E27FC236}">
              <a16:creationId xmlns:a16="http://schemas.microsoft.com/office/drawing/2014/main" id="{C6729480-79A1-46A9-988C-807623D050F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1" name="Text Box 18">
          <a:extLst>
            <a:ext uri="{FF2B5EF4-FFF2-40B4-BE49-F238E27FC236}">
              <a16:creationId xmlns:a16="http://schemas.microsoft.com/office/drawing/2014/main" id="{29946AF4-C55E-4AAC-80D5-C123F1F9EEF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82" name="Text Box 19">
          <a:extLst>
            <a:ext uri="{FF2B5EF4-FFF2-40B4-BE49-F238E27FC236}">
              <a16:creationId xmlns:a16="http://schemas.microsoft.com/office/drawing/2014/main" id="{392CDFAA-2DC0-4F0A-8C4F-9FCD4F2CA93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3" name="Text Box 16">
          <a:extLst>
            <a:ext uri="{FF2B5EF4-FFF2-40B4-BE49-F238E27FC236}">
              <a16:creationId xmlns:a16="http://schemas.microsoft.com/office/drawing/2014/main" id="{046643B6-4559-445B-B728-7419AFAB73C7}"/>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4" name="Text Box 17">
          <a:extLst>
            <a:ext uri="{FF2B5EF4-FFF2-40B4-BE49-F238E27FC236}">
              <a16:creationId xmlns:a16="http://schemas.microsoft.com/office/drawing/2014/main" id="{5FF9D750-80FA-48BA-B924-A57A736F38D0}"/>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5" name="Text Box 18">
          <a:extLst>
            <a:ext uri="{FF2B5EF4-FFF2-40B4-BE49-F238E27FC236}">
              <a16:creationId xmlns:a16="http://schemas.microsoft.com/office/drawing/2014/main" id="{158D1581-3BBE-420E-9787-BE9F91645E63}"/>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586" name="Text Box 19">
          <a:extLst>
            <a:ext uri="{FF2B5EF4-FFF2-40B4-BE49-F238E27FC236}">
              <a16:creationId xmlns:a16="http://schemas.microsoft.com/office/drawing/2014/main" id="{C5960F05-04EA-4B3C-A9D7-9451DCC42CD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587" name="Text Box 15">
          <a:extLst>
            <a:ext uri="{FF2B5EF4-FFF2-40B4-BE49-F238E27FC236}">
              <a16:creationId xmlns:a16="http://schemas.microsoft.com/office/drawing/2014/main" id="{2E83402E-840C-428C-8913-228EB1199B82}"/>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8" name="Text Box 16">
          <a:extLst>
            <a:ext uri="{FF2B5EF4-FFF2-40B4-BE49-F238E27FC236}">
              <a16:creationId xmlns:a16="http://schemas.microsoft.com/office/drawing/2014/main" id="{A8ED8538-F8E8-4CFF-A7FE-5A077BF949D1}"/>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89" name="Text Box 17">
          <a:extLst>
            <a:ext uri="{FF2B5EF4-FFF2-40B4-BE49-F238E27FC236}">
              <a16:creationId xmlns:a16="http://schemas.microsoft.com/office/drawing/2014/main" id="{75E4E27F-90E0-4A28-B974-7082EF39790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0" name="Text Box 18">
          <a:extLst>
            <a:ext uri="{FF2B5EF4-FFF2-40B4-BE49-F238E27FC236}">
              <a16:creationId xmlns:a16="http://schemas.microsoft.com/office/drawing/2014/main" id="{5B14C6EE-8CC4-4E4B-AB6A-D1856B3EC1FA}"/>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591" name="Text Box 19">
          <a:extLst>
            <a:ext uri="{FF2B5EF4-FFF2-40B4-BE49-F238E27FC236}">
              <a16:creationId xmlns:a16="http://schemas.microsoft.com/office/drawing/2014/main" id="{A3CC9534-2F26-43FC-B73E-CCB7D4F7D50E}"/>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2" name="Text Box 16">
          <a:extLst>
            <a:ext uri="{FF2B5EF4-FFF2-40B4-BE49-F238E27FC236}">
              <a16:creationId xmlns:a16="http://schemas.microsoft.com/office/drawing/2014/main" id="{1F302AF2-1809-4702-A698-2A12CC2E65E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3" name="Text Box 17">
          <a:extLst>
            <a:ext uri="{FF2B5EF4-FFF2-40B4-BE49-F238E27FC236}">
              <a16:creationId xmlns:a16="http://schemas.microsoft.com/office/drawing/2014/main" id="{F7A02057-047D-4B5B-9F51-A7A2B17D9D39}"/>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594" name="Text Box 18">
          <a:extLst>
            <a:ext uri="{FF2B5EF4-FFF2-40B4-BE49-F238E27FC236}">
              <a16:creationId xmlns:a16="http://schemas.microsoft.com/office/drawing/2014/main" id="{706ABBEB-576E-4096-85D3-01EB27294C36}"/>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5" name="Text Box 16">
          <a:extLst>
            <a:ext uri="{FF2B5EF4-FFF2-40B4-BE49-F238E27FC236}">
              <a16:creationId xmlns:a16="http://schemas.microsoft.com/office/drawing/2014/main" id="{99EAF1DB-9596-40C1-BF73-26131E2F6F8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6" name="Text Box 17">
          <a:extLst>
            <a:ext uri="{FF2B5EF4-FFF2-40B4-BE49-F238E27FC236}">
              <a16:creationId xmlns:a16="http://schemas.microsoft.com/office/drawing/2014/main" id="{F589887C-6349-4550-8611-AC97DED1E3A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7" name="Text Box 18">
          <a:extLst>
            <a:ext uri="{FF2B5EF4-FFF2-40B4-BE49-F238E27FC236}">
              <a16:creationId xmlns:a16="http://schemas.microsoft.com/office/drawing/2014/main" id="{BB931BA7-D710-4DC8-BFCD-AE01368D57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8" name="Text Box 19">
          <a:extLst>
            <a:ext uri="{FF2B5EF4-FFF2-40B4-BE49-F238E27FC236}">
              <a16:creationId xmlns:a16="http://schemas.microsoft.com/office/drawing/2014/main" id="{9CA86E9B-62A7-4E0E-A9D6-437271C231B6}"/>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599" name="Text Box 16">
          <a:extLst>
            <a:ext uri="{FF2B5EF4-FFF2-40B4-BE49-F238E27FC236}">
              <a16:creationId xmlns:a16="http://schemas.microsoft.com/office/drawing/2014/main" id="{C9E742A7-C45D-4842-B91C-4ED770BC51FC}"/>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0" name="Text Box 17">
          <a:extLst>
            <a:ext uri="{FF2B5EF4-FFF2-40B4-BE49-F238E27FC236}">
              <a16:creationId xmlns:a16="http://schemas.microsoft.com/office/drawing/2014/main" id="{A04B4A6B-444C-4550-AE5A-471AECE9C35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1" name="Text Box 18">
          <a:extLst>
            <a:ext uri="{FF2B5EF4-FFF2-40B4-BE49-F238E27FC236}">
              <a16:creationId xmlns:a16="http://schemas.microsoft.com/office/drawing/2014/main" id="{DF65E922-1E55-47CF-ADA0-6EEF8AE831C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02" name="Text Box 19">
          <a:extLst>
            <a:ext uri="{FF2B5EF4-FFF2-40B4-BE49-F238E27FC236}">
              <a16:creationId xmlns:a16="http://schemas.microsoft.com/office/drawing/2014/main" id="{6A4FFC83-ABC5-4597-884D-2D865626D0A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2603" name="Text Box 15">
          <a:extLst>
            <a:ext uri="{FF2B5EF4-FFF2-40B4-BE49-F238E27FC236}">
              <a16:creationId xmlns:a16="http://schemas.microsoft.com/office/drawing/2014/main" id="{FDFF9F55-853D-4FC6-B727-E05A1052E3F4}"/>
            </a:ext>
          </a:extLst>
        </xdr:cNvPr>
        <xdr:cNvSpPr txBox="1">
          <a:spLocks noChangeArrowheads="1"/>
        </xdr:cNvSpPr>
      </xdr:nvSpPr>
      <xdr:spPr bwMode="auto">
        <a:xfrm>
          <a:off x="4743450" y="25793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442269"/>
    <xdr:sp macro="" textlink="">
      <xdr:nvSpPr>
        <xdr:cNvPr id="2604" name="Text Box 15">
          <a:extLst>
            <a:ext uri="{FF2B5EF4-FFF2-40B4-BE49-F238E27FC236}">
              <a16:creationId xmlns:a16="http://schemas.microsoft.com/office/drawing/2014/main" id="{401DBC43-F791-4EAA-85A4-016B65F07E2B}"/>
            </a:ext>
          </a:extLst>
        </xdr:cNvPr>
        <xdr:cNvSpPr txBox="1">
          <a:spLocks noChangeArrowheads="1"/>
        </xdr:cNvSpPr>
      </xdr:nvSpPr>
      <xdr:spPr bwMode="auto">
        <a:xfrm>
          <a:off x="14363700" y="257937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2605" name="Text Box 15">
          <a:extLst>
            <a:ext uri="{FF2B5EF4-FFF2-40B4-BE49-F238E27FC236}">
              <a16:creationId xmlns:a16="http://schemas.microsoft.com/office/drawing/2014/main" id="{35D6E47A-545F-4F64-93C3-CD3274E9D11D}"/>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2606" name="Text Box 15">
          <a:extLst>
            <a:ext uri="{FF2B5EF4-FFF2-40B4-BE49-F238E27FC236}">
              <a16:creationId xmlns:a16="http://schemas.microsoft.com/office/drawing/2014/main" id="{E7094D23-4E70-40D2-9EDC-361796D82439}"/>
            </a:ext>
          </a:extLst>
        </xdr:cNvPr>
        <xdr:cNvSpPr txBox="1">
          <a:spLocks noChangeArrowheads="1"/>
        </xdr:cNvSpPr>
      </xdr:nvSpPr>
      <xdr:spPr bwMode="auto">
        <a:xfrm>
          <a:off x="4743450" y="25793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54</xdr:row>
      <xdr:rowOff>504825</xdr:rowOff>
    </xdr:from>
    <xdr:ext cx="95250" cy="213632"/>
    <xdr:sp macro="" textlink="">
      <xdr:nvSpPr>
        <xdr:cNvPr id="2607" name="Text Box 15">
          <a:extLst>
            <a:ext uri="{FF2B5EF4-FFF2-40B4-BE49-F238E27FC236}">
              <a16:creationId xmlns:a16="http://schemas.microsoft.com/office/drawing/2014/main" id="{E2BE6E30-596D-4A14-B855-C9DDE82C716C}"/>
            </a:ext>
          </a:extLst>
        </xdr:cNvPr>
        <xdr:cNvSpPr txBox="1">
          <a:spLocks noChangeArrowheads="1"/>
        </xdr:cNvSpPr>
      </xdr:nvSpPr>
      <xdr:spPr bwMode="auto">
        <a:xfrm>
          <a:off x="1436370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8" name="Text Box 16">
          <a:extLst>
            <a:ext uri="{FF2B5EF4-FFF2-40B4-BE49-F238E27FC236}">
              <a16:creationId xmlns:a16="http://schemas.microsoft.com/office/drawing/2014/main" id="{CC5FE9C6-A1D7-4BCC-B6B7-2096E26C667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09" name="Text Box 17">
          <a:extLst>
            <a:ext uri="{FF2B5EF4-FFF2-40B4-BE49-F238E27FC236}">
              <a16:creationId xmlns:a16="http://schemas.microsoft.com/office/drawing/2014/main" id="{FFDCC19A-B3FB-43C7-9174-A4BE373D25D2}"/>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0" name="Text Box 18">
          <a:extLst>
            <a:ext uri="{FF2B5EF4-FFF2-40B4-BE49-F238E27FC236}">
              <a16:creationId xmlns:a16="http://schemas.microsoft.com/office/drawing/2014/main" id="{B8EE5358-FC5A-4880-A9C0-2661760F11F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11" name="Text Box 19">
          <a:extLst>
            <a:ext uri="{FF2B5EF4-FFF2-40B4-BE49-F238E27FC236}">
              <a16:creationId xmlns:a16="http://schemas.microsoft.com/office/drawing/2014/main" id="{47617202-F8AD-49E5-BE31-E2E13C95713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2" name="Text Box 16">
          <a:extLst>
            <a:ext uri="{FF2B5EF4-FFF2-40B4-BE49-F238E27FC236}">
              <a16:creationId xmlns:a16="http://schemas.microsoft.com/office/drawing/2014/main" id="{63A6C95A-D629-47F4-908D-E1CE553667F2}"/>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3" name="Text Box 17">
          <a:extLst>
            <a:ext uri="{FF2B5EF4-FFF2-40B4-BE49-F238E27FC236}">
              <a16:creationId xmlns:a16="http://schemas.microsoft.com/office/drawing/2014/main" id="{6230F824-070F-40BD-B862-551D9C1D31C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4" name="Text Box 18">
          <a:extLst>
            <a:ext uri="{FF2B5EF4-FFF2-40B4-BE49-F238E27FC236}">
              <a16:creationId xmlns:a16="http://schemas.microsoft.com/office/drawing/2014/main" id="{0C1A51E4-E03E-45C9-AF91-B6DB5FF8BC54}"/>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15" name="Text Box 19">
          <a:extLst>
            <a:ext uri="{FF2B5EF4-FFF2-40B4-BE49-F238E27FC236}">
              <a16:creationId xmlns:a16="http://schemas.microsoft.com/office/drawing/2014/main" id="{E318F64B-6098-4F87-A062-0DBFB2115C3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6" name="Text Box 16">
          <a:extLst>
            <a:ext uri="{FF2B5EF4-FFF2-40B4-BE49-F238E27FC236}">
              <a16:creationId xmlns:a16="http://schemas.microsoft.com/office/drawing/2014/main" id="{A6099857-8BD9-429D-9980-821A309A2FC8}"/>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7" name="Text Box 17">
          <a:extLst>
            <a:ext uri="{FF2B5EF4-FFF2-40B4-BE49-F238E27FC236}">
              <a16:creationId xmlns:a16="http://schemas.microsoft.com/office/drawing/2014/main" id="{76E8FE5E-A3B9-4C8F-BDD6-EFBBF3CFB14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8" name="Text Box 18">
          <a:extLst>
            <a:ext uri="{FF2B5EF4-FFF2-40B4-BE49-F238E27FC236}">
              <a16:creationId xmlns:a16="http://schemas.microsoft.com/office/drawing/2014/main" id="{186C62FC-FC48-42E2-8FF5-652B36279C8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60</xdr:row>
      <xdr:rowOff>0</xdr:rowOff>
    </xdr:from>
    <xdr:ext cx="95250" cy="171450"/>
    <xdr:sp macro="" textlink="">
      <xdr:nvSpPr>
        <xdr:cNvPr id="2619" name="Text Box 19">
          <a:extLst>
            <a:ext uri="{FF2B5EF4-FFF2-40B4-BE49-F238E27FC236}">
              <a16:creationId xmlns:a16="http://schemas.microsoft.com/office/drawing/2014/main" id="{C14BE3E8-0C54-44FA-8882-C329A0390039}"/>
            </a:ext>
          </a:extLst>
        </xdr:cNvPr>
        <xdr:cNvSpPr txBox="1">
          <a:spLocks noChangeArrowheads="1"/>
        </xdr:cNvSpPr>
      </xdr:nvSpPr>
      <xdr:spPr bwMode="auto">
        <a:xfrm>
          <a:off x="309181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20" name="Text Box 15">
          <a:extLst>
            <a:ext uri="{FF2B5EF4-FFF2-40B4-BE49-F238E27FC236}">
              <a16:creationId xmlns:a16="http://schemas.microsoft.com/office/drawing/2014/main" id="{35B5CD2B-643B-40E2-A95E-02CF348BC799}"/>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1" name="Text Box 16">
          <a:extLst>
            <a:ext uri="{FF2B5EF4-FFF2-40B4-BE49-F238E27FC236}">
              <a16:creationId xmlns:a16="http://schemas.microsoft.com/office/drawing/2014/main" id="{6A7AC9F9-79AC-4FC0-8748-E97B127F3CB0}"/>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2" name="Text Box 17">
          <a:extLst>
            <a:ext uri="{FF2B5EF4-FFF2-40B4-BE49-F238E27FC236}">
              <a16:creationId xmlns:a16="http://schemas.microsoft.com/office/drawing/2014/main" id="{EB8C5862-1041-4C2D-B9DF-B1A784DCD379}"/>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3" name="Text Box 18">
          <a:extLst>
            <a:ext uri="{FF2B5EF4-FFF2-40B4-BE49-F238E27FC236}">
              <a16:creationId xmlns:a16="http://schemas.microsoft.com/office/drawing/2014/main" id="{3A9D6ED4-59D2-4C4B-A00F-DAFFA96CB8C8}"/>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24" name="Text Box 19">
          <a:extLst>
            <a:ext uri="{FF2B5EF4-FFF2-40B4-BE49-F238E27FC236}">
              <a16:creationId xmlns:a16="http://schemas.microsoft.com/office/drawing/2014/main" id="{A1BC0D94-CB0B-4FCE-8930-92B90FF1AF8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56</xdr:row>
      <xdr:rowOff>504825</xdr:rowOff>
    </xdr:from>
    <xdr:ext cx="95250" cy="442269"/>
    <xdr:sp macro="" textlink="">
      <xdr:nvSpPr>
        <xdr:cNvPr id="2625" name="Text Box 15">
          <a:extLst>
            <a:ext uri="{FF2B5EF4-FFF2-40B4-BE49-F238E27FC236}">
              <a16:creationId xmlns:a16="http://schemas.microsoft.com/office/drawing/2014/main" id="{5B4F1DDE-ABAD-4D04-96C2-E3861779B33C}"/>
            </a:ext>
          </a:extLst>
        </xdr:cNvPr>
        <xdr:cNvSpPr txBox="1">
          <a:spLocks noChangeArrowheads="1"/>
        </xdr:cNvSpPr>
      </xdr:nvSpPr>
      <xdr:spPr bwMode="auto">
        <a:xfrm>
          <a:off x="14363700" y="26536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6" name="Text Box 16">
          <a:extLst>
            <a:ext uri="{FF2B5EF4-FFF2-40B4-BE49-F238E27FC236}">
              <a16:creationId xmlns:a16="http://schemas.microsoft.com/office/drawing/2014/main" id="{CD25330E-801A-4573-B52C-A77F2EA9AA2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7" name="Text Box 17">
          <a:extLst>
            <a:ext uri="{FF2B5EF4-FFF2-40B4-BE49-F238E27FC236}">
              <a16:creationId xmlns:a16="http://schemas.microsoft.com/office/drawing/2014/main" id="{A02A131A-F738-4F82-B9E4-D5128CE4495A}"/>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28" name="Text Box 18">
          <a:extLst>
            <a:ext uri="{FF2B5EF4-FFF2-40B4-BE49-F238E27FC236}">
              <a16:creationId xmlns:a16="http://schemas.microsoft.com/office/drawing/2014/main" id="{592241BA-E928-418F-981C-F50B08888317}"/>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29" name="Text Box 16">
          <a:extLst>
            <a:ext uri="{FF2B5EF4-FFF2-40B4-BE49-F238E27FC236}">
              <a16:creationId xmlns:a16="http://schemas.microsoft.com/office/drawing/2014/main" id="{D0F85A45-6C62-45D0-9EF2-F642DA8F580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0" name="Text Box 17">
          <a:extLst>
            <a:ext uri="{FF2B5EF4-FFF2-40B4-BE49-F238E27FC236}">
              <a16:creationId xmlns:a16="http://schemas.microsoft.com/office/drawing/2014/main" id="{8DDA53AE-243D-41D7-BA67-8FA2B659020E}"/>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1" name="Text Box 18">
          <a:extLst>
            <a:ext uri="{FF2B5EF4-FFF2-40B4-BE49-F238E27FC236}">
              <a16:creationId xmlns:a16="http://schemas.microsoft.com/office/drawing/2014/main" id="{56E1F586-E92D-4073-B0D2-ED60E5181369}"/>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2" name="Text Box 19">
          <a:extLst>
            <a:ext uri="{FF2B5EF4-FFF2-40B4-BE49-F238E27FC236}">
              <a16:creationId xmlns:a16="http://schemas.microsoft.com/office/drawing/2014/main" id="{3A18F8B4-AA4F-41F7-A36E-4F3CB1A27432}"/>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3" name="Text Box 16">
          <a:extLst>
            <a:ext uri="{FF2B5EF4-FFF2-40B4-BE49-F238E27FC236}">
              <a16:creationId xmlns:a16="http://schemas.microsoft.com/office/drawing/2014/main" id="{0058FDFA-DA23-4F00-AFA3-0AA44415E918}"/>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4" name="Text Box 17">
          <a:extLst>
            <a:ext uri="{FF2B5EF4-FFF2-40B4-BE49-F238E27FC236}">
              <a16:creationId xmlns:a16="http://schemas.microsoft.com/office/drawing/2014/main" id="{8050DFFA-94BB-4FA4-B2F8-BCB2A0C0EC2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35" name="Text Box 18">
          <a:extLst>
            <a:ext uri="{FF2B5EF4-FFF2-40B4-BE49-F238E27FC236}">
              <a16:creationId xmlns:a16="http://schemas.microsoft.com/office/drawing/2014/main" id="{021D6231-4290-4FA4-81A8-B4FD6C9D4A05}"/>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36" name="Text Box 15">
          <a:extLst>
            <a:ext uri="{FF2B5EF4-FFF2-40B4-BE49-F238E27FC236}">
              <a16:creationId xmlns:a16="http://schemas.microsoft.com/office/drawing/2014/main" id="{649D8428-3420-49A7-897F-6812B6110A02}"/>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7" name="Text Box 16">
          <a:extLst>
            <a:ext uri="{FF2B5EF4-FFF2-40B4-BE49-F238E27FC236}">
              <a16:creationId xmlns:a16="http://schemas.microsoft.com/office/drawing/2014/main" id="{6391E2B7-0F9C-4E2E-9622-D63600C8110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8" name="Text Box 17">
          <a:extLst>
            <a:ext uri="{FF2B5EF4-FFF2-40B4-BE49-F238E27FC236}">
              <a16:creationId xmlns:a16="http://schemas.microsoft.com/office/drawing/2014/main" id="{B4211C22-37F1-438B-A318-1CEDCBB24FB6}"/>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39" name="Text Box 18">
          <a:extLst>
            <a:ext uri="{FF2B5EF4-FFF2-40B4-BE49-F238E27FC236}">
              <a16:creationId xmlns:a16="http://schemas.microsoft.com/office/drawing/2014/main" id="{F8364879-7D9A-4BCA-B44C-8748FD1A6D1F}"/>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40" name="Text Box 19">
          <a:extLst>
            <a:ext uri="{FF2B5EF4-FFF2-40B4-BE49-F238E27FC236}">
              <a16:creationId xmlns:a16="http://schemas.microsoft.com/office/drawing/2014/main" id="{DC9BC5D9-09B2-4BB3-9AB8-FEEA3714DD3C}"/>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1" name="Text Box 16">
          <a:extLst>
            <a:ext uri="{FF2B5EF4-FFF2-40B4-BE49-F238E27FC236}">
              <a16:creationId xmlns:a16="http://schemas.microsoft.com/office/drawing/2014/main" id="{CFA7FED8-C038-4C95-9D60-89CD3B6E3AF1}"/>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2" name="Text Box 17">
          <a:extLst>
            <a:ext uri="{FF2B5EF4-FFF2-40B4-BE49-F238E27FC236}">
              <a16:creationId xmlns:a16="http://schemas.microsoft.com/office/drawing/2014/main" id="{F6FB4C3D-2C2F-4A97-ABC0-DC387BE88930}"/>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3" name="Text Box 18">
          <a:extLst>
            <a:ext uri="{FF2B5EF4-FFF2-40B4-BE49-F238E27FC236}">
              <a16:creationId xmlns:a16="http://schemas.microsoft.com/office/drawing/2014/main" id="{4DA6CBA2-3C5C-455E-B9A5-F24029D96B9E}"/>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44" name="Text Box 19">
          <a:extLst>
            <a:ext uri="{FF2B5EF4-FFF2-40B4-BE49-F238E27FC236}">
              <a16:creationId xmlns:a16="http://schemas.microsoft.com/office/drawing/2014/main" id="{F8A2A1E8-AA92-44E8-AF2D-B36896C5785B}"/>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5" name="Text Box 16">
          <a:extLst>
            <a:ext uri="{FF2B5EF4-FFF2-40B4-BE49-F238E27FC236}">
              <a16:creationId xmlns:a16="http://schemas.microsoft.com/office/drawing/2014/main" id="{31749577-EA33-447D-8388-5920E064A7F7}"/>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6" name="Text Box 17">
          <a:extLst>
            <a:ext uri="{FF2B5EF4-FFF2-40B4-BE49-F238E27FC236}">
              <a16:creationId xmlns:a16="http://schemas.microsoft.com/office/drawing/2014/main" id="{E8F0FFA9-A588-4CC9-B7EC-138B9EBA5A78}"/>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7" name="Text Box 18">
          <a:extLst>
            <a:ext uri="{FF2B5EF4-FFF2-40B4-BE49-F238E27FC236}">
              <a16:creationId xmlns:a16="http://schemas.microsoft.com/office/drawing/2014/main" id="{121B26B8-1CAE-4C0E-B3E6-399CCE06186C}"/>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55</xdr:row>
      <xdr:rowOff>0</xdr:rowOff>
    </xdr:from>
    <xdr:ext cx="95250" cy="171450"/>
    <xdr:sp macro="" textlink="">
      <xdr:nvSpPr>
        <xdr:cNvPr id="2648" name="Text Box 19">
          <a:extLst>
            <a:ext uri="{FF2B5EF4-FFF2-40B4-BE49-F238E27FC236}">
              <a16:creationId xmlns:a16="http://schemas.microsoft.com/office/drawing/2014/main" id="{BE19F2F0-63C3-4B6A-86ED-BDCC558559B4}"/>
            </a:ext>
          </a:extLst>
        </xdr:cNvPr>
        <xdr:cNvSpPr txBox="1">
          <a:spLocks noChangeArrowheads="1"/>
        </xdr:cNvSpPr>
      </xdr:nvSpPr>
      <xdr:spPr bwMode="auto">
        <a:xfrm>
          <a:off x="30918150" y="257937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014"/>
    <xdr:sp macro="" textlink="">
      <xdr:nvSpPr>
        <xdr:cNvPr id="2649" name="Text Box 15">
          <a:extLst>
            <a:ext uri="{FF2B5EF4-FFF2-40B4-BE49-F238E27FC236}">
              <a16:creationId xmlns:a16="http://schemas.microsoft.com/office/drawing/2014/main" id="{26F87E6F-7146-4889-92B2-1410E1A6363F}"/>
            </a:ext>
          </a:extLst>
        </xdr:cNvPr>
        <xdr:cNvSpPr txBox="1">
          <a:spLocks noChangeArrowheads="1"/>
        </xdr:cNvSpPr>
      </xdr:nvSpPr>
      <xdr:spPr bwMode="auto">
        <a:xfrm>
          <a:off x="4743450" y="265366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0" name="Text Box 16">
          <a:extLst>
            <a:ext uri="{FF2B5EF4-FFF2-40B4-BE49-F238E27FC236}">
              <a16:creationId xmlns:a16="http://schemas.microsoft.com/office/drawing/2014/main" id="{392C3FA4-3C32-4805-9ECE-4910D1D202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1" name="Text Box 17">
          <a:extLst>
            <a:ext uri="{FF2B5EF4-FFF2-40B4-BE49-F238E27FC236}">
              <a16:creationId xmlns:a16="http://schemas.microsoft.com/office/drawing/2014/main" id="{C45C5DC4-97CB-4E96-B016-DE44C28D4877}"/>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2" name="Text Box 18">
          <a:extLst>
            <a:ext uri="{FF2B5EF4-FFF2-40B4-BE49-F238E27FC236}">
              <a16:creationId xmlns:a16="http://schemas.microsoft.com/office/drawing/2014/main" id="{FC5A1F9D-7018-44E1-92EB-0EFD2293D124}"/>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0</xdr:rowOff>
    </xdr:from>
    <xdr:ext cx="95250" cy="171450"/>
    <xdr:sp macro="" textlink="">
      <xdr:nvSpPr>
        <xdr:cNvPr id="2653" name="Text Box 19">
          <a:extLst>
            <a:ext uri="{FF2B5EF4-FFF2-40B4-BE49-F238E27FC236}">
              <a16:creationId xmlns:a16="http://schemas.microsoft.com/office/drawing/2014/main" id="{6875C1E2-A236-44AE-9ADC-8F0F648429C3}"/>
            </a:ext>
          </a:extLst>
        </xdr:cNvPr>
        <xdr:cNvSpPr txBox="1">
          <a:spLocks noChangeArrowheads="1"/>
        </xdr:cNvSpPr>
      </xdr:nvSpPr>
      <xdr:spPr bwMode="auto">
        <a:xfrm>
          <a:off x="47434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4" name="Text Box 16">
          <a:extLst>
            <a:ext uri="{FF2B5EF4-FFF2-40B4-BE49-F238E27FC236}">
              <a16:creationId xmlns:a16="http://schemas.microsoft.com/office/drawing/2014/main" id="{F9D8A00F-2DD5-4ADA-A9BD-BE7914F67A65}"/>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0</xdr:rowOff>
    </xdr:from>
    <xdr:ext cx="95250" cy="171450"/>
    <xdr:sp macro="" textlink="">
      <xdr:nvSpPr>
        <xdr:cNvPr id="2655" name="Text Box 17">
          <a:extLst>
            <a:ext uri="{FF2B5EF4-FFF2-40B4-BE49-F238E27FC236}">
              <a16:creationId xmlns:a16="http://schemas.microsoft.com/office/drawing/2014/main" id="{1D4521F1-8D85-4E06-B4C9-85E06D46346D}"/>
            </a:ext>
          </a:extLst>
        </xdr:cNvPr>
        <xdr:cNvSpPr txBox="1">
          <a:spLocks noChangeArrowheads="1"/>
        </xdr:cNvSpPr>
      </xdr:nvSpPr>
      <xdr:spPr bwMode="auto">
        <a:xfrm>
          <a:off x="1436370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15875</xdr:rowOff>
    </xdr:from>
    <xdr:ext cx="95250" cy="171450"/>
    <xdr:sp macro="" textlink="">
      <xdr:nvSpPr>
        <xdr:cNvPr id="2656" name="Text Box 18">
          <a:extLst>
            <a:ext uri="{FF2B5EF4-FFF2-40B4-BE49-F238E27FC236}">
              <a16:creationId xmlns:a16="http://schemas.microsoft.com/office/drawing/2014/main" id="{0588A6B8-E1CE-4BEB-B7A4-BB10813DF438}"/>
            </a:ext>
          </a:extLst>
        </xdr:cNvPr>
        <xdr:cNvSpPr txBox="1">
          <a:spLocks noChangeArrowheads="1"/>
        </xdr:cNvSpPr>
      </xdr:nvSpPr>
      <xdr:spPr bwMode="auto">
        <a:xfrm>
          <a:off x="14355762" y="27666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7" name="Text Box 16">
          <a:extLst>
            <a:ext uri="{FF2B5EF4-FFF2-40B4-BE49-F238E27FC236}">
              <a16:creationId xmlns:a16="http://schemas.microsoft.com/office/drawing/2014/main" id="{098F3B4A-CA34-4D60-AB89-AEC612159E70}"/>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8" name="Text Box 17">
          <a:extLst>
            <a:ext uri="{FF2B5EF4-FFF2-40B4-BE49-F238E27FC236}">
              <a16:creationId xmlns:a16="http://schemas.microsoft.com/office/drawing/2014/main" id="{0544471D-2ABC-47FE-8A5D-17B42306D1DF}"/>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59" name="Text Box 18">
          <a:extLst>
            <a:ext uri="{FF2B5EF4-FFF2-40B4-BE49-F238E27FC236}">
              <a16:creationId xmlns:a16="http://schemas.microsoft.com/office/drawing/2014/main" id="{FC6F6FCD-CC1A-40B9-91A5-2E30D3E08BB7}"/>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0" name="Text Box 19">
          <a:extLst>
            <a:ext uri="{FF2B5EF4-FFF2-40B4-BE49-F238E27FC236}">
              <a16:creationId xmlns:a16="http://schemas.microsoft.com/office/drawing/2014/main" id="{E9DBA7FC-9E10-4FC1-AC86-50DED5D5FB9B}"/>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60</xdr:row>
      <xdr:rowOff>0</xdr:rowOff>
    </xdr:from>
    <xdr:ext cx="95250" cy="171450"/>
    <xdr:sp macro="" textlink="">
      <xdr:nvSpPr>
        <xdr:cNvPr id="2661" name="Text Box 16">
          <a:extLst>
            <a:ext uri="{FF2B5EF4-FFF2-40B4-BE49-F238E27FC236}">
              <a16:creationId xmlns:a16="http://schemas.microsoft.com/office/drawing/2014/main" id="{B492BF0A-194E-47BF-8327-DB7D1F6F0583}"/>
            </a:ext>
          </a:extLst>
        </xdr:cNvPr>
        <xdr:cNvSpPr txBox="1">
          <a:spLocks noChangeArrowheads="1"/>
        </xdr:cNvSpPr>
      </xdr:nvSpPr>
      <xdr:spPr bwMode="auto">
        <a:xfrm>
          <a:off x="19183350" y="276510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2" name="Text Box 15">
          <a:extLst>
            <a:ext uri="{FF2B5EF4-FFF2-40B4-BE49-F238E27FC236}">
              <a16:creationId xmlns:a16="http://schemas.microsoft.com/office/drawing/2014/main" id="{B28FBD6D-028B-4FF9-9B63-2B0C08F30D51}"/>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2663" name="Text Box 15">
          <a:extLst>
            <a:ext uri="{FF2B5EF4-FFF2-40B4-BE49-F238E27FC236}">
              <a16:creationId xmlns:a16="http://schemas.microsoft.com/office/drawing/2014/main" id="{4D77038B-245F-411B-8B17-ADEDA0260D8C}"/>
            </a:ext>
          </a:extLst>
        </xdr:cNvPr>
        <xdr:cNvSpPr txBox="1">
          <a:spLocks noChangeArrowheads="1"/>
        </xdr:cNvSpPr>
      </xdr:nvSpPr>
      <xdr:spPr bwMode="auto">
        <a:xfrm>
          <a:off x="4743450" y="28022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64" name="Text Box 15">
          <a:extLst>
            <a:ext uri="{FF2B5EF4-FFF2-40B4-BE49-F238E27FC236}">
              <a16:creationId xmlns:a16="http://schemas.microsoft.com/office/drawing/2014/main" id="{99250638-65BA-4A3F-B175-FDAF4E48A971}"/>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65" name="Text Box 15">
          <a:extLst>
            <a:ext uri="{FF2B5EF4-FFF2-40B4-BE49-F238E27FC236}">
              <a16:creationId xmlns:a16="http://schemas.microsoft.com/office/drawing/2014/main" id="{279CB58F-BBAA-4F29-B7AC-3705109C9C01}"/>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66" name="Text Box 15">
          <a:extLst>
            <a:ext uri="{FF2B5EF4-FFF2-40B4-BE49-F238E27FC236}">
              <a16:creationId xmlns:a16="http://schemas.microsoft.com/office/drawing/2014/main" id="{6DC21C6C-A7CD-4EEB-828A-5092530DE2CA}"/>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170392</xdr:rowOff>
    </xdr:from>
    <xdr:ext cx="95250" cy="213632"/>
    <xdr:sp macro="" textlink="">
      <xdr:nvSpPr>
        <xdr:cNvPr id="2667" name="Text Box 15">
          <a:extLst>
            <a:ext uri="{FF2B5EF4-FFF2-40B4-BE49-F238E27FC236}">
              <a16:creationId xmlns:a16="http://schemas.microsoft.com/office/drawing/2014/main" id="{41EFB22E-3005-45C5-8DE6-43A8CB65E82C}"/>
            </a:ext>
          </a:extLst>
        </xdr:cNvPr>
        <xdr:cNvSpPr txBox="1">
          <a:spLocks noChangeArrowheads="1"/>
        </xdr:cNvSpPr>
      </xdr:nvSpPr>
      <xdr:spPr bwMode="auto">
        <a:xfrm>
          <a:off x="14392275" y="278214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8" name="Text Box 16">
          <a:extLst>
            <a:ext uri="{FF2B5EF4-FFF2-40B4-BE49-F238E27FC236}">
              <a16:creationId xmlns:a16="http://schemas.microsoft.com/office/drawing/2014/main" id="{5646BE66-1CF2-4813-A9D1-98988D02C7E4}"/>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69" name="Text Box 17">
          <a:extLst>
            <a:ext uri="{FF2B5EF4-FFF2-40B4-BE49-F238E27FC236}">
              <a16:creationId xmlns:a16="http://schemas.microsoft.com/office/drawing/2014/main" id="{BAFB3FC9-C508-4E1B-B3A8-30504BA4715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0" name="Text Box 18">
          <a:extLst>
            <a:ext uri="{FF2B5EF4-FFF2-40B4-BE49-F238E27FC236}">
              <a16:creationId xmlns:a16="http://schemas.microsoft.com/office/drawing/2014/main" id="{11AB79CC-FF43-46B1-A673-739D80B3BE75}"/>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71" name="Text Box 19">
          <a:extLst>
            <a:ext uri="{FF2B5EF4-FFF2-40B4-BE49-F238E27FC236}">
              <a16:creationId xmlns:a16="http://schemas.microsoft.com/office/drawing/2014/main" id="{AC1CE93B-3F1D-42C4-B943-C3B47CB05B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2" name="Text Box 16">
          <a:extLst>
            <a:ext uri="{FF2B5EF4-FFF2-40B4-BE49-F238E27FC236}">
              <a16:creationId xmlns:a16="http://schemas.microsoft.com/office/drawing/2014/main" id="{B30E4884-7C0D-4F21-8492-D38D8CE56E5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3" name="Text Box 17">
          <a:extLst>
            <a:ext uri="{FF2B5EF4-FFF2-40B4-BE49-F238E27FC236}">
              <a16:creationId xmlns:a16="http://schemas.microsoft.com/office/drawing/2014/main" id="{84C36261-D9DC-49AE-9767-39F8A8E9562E}"/>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4" name="Text Box 18">
          <a:extLst>
            <a:ext uri="{FF2B5EF4-FFF2-40B4-BE49-F238E27FC236}">
              <a16:creationId xmlns:a16="http://schemas.microsoft.com/office/drawing/2014/main" id="{5F2096AB-228B-4BC9-BC11-74ABA132BD5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75" name="Text Box 19">
          <a:extLst>
            <a:ext uri="{FF2B5EF4-FFF2-40B4-BE49-F238E27FC236}">
              <a16:creationId xmlns:a16="http://schemas.microsoft.com/office/drawing/2014/main" id="{371D54F8-6C4D-4DAA-9BBD-77BBA0DEA8B7}"/>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6" name="Text Box 16">
          <a:extLst>
            <a:ext uri="{FF2B5EF4-FFF2-40B4-BE49-F238E27FC236}">
              <a16:creationId xmlns:a16="http://schemas.microsoft.com/office/drawing/2014/main" id="{15ED109A-6D90-44C6-B0CA-564E16467B58}"/>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7" name="Text Box 17">
          <a:extLst>
            <a:ext uri="{FF2B5EF4-FFF2-40B4-BE49-F238E27FC236}">
              <a16:creationId xmlns:a16="http://schemas.microsoft.com/office/drawing/2014/main" id="{4ED9CC66-04BB-4680-A14E-23D980F7BDC6}"/>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8" name="Text Box 18">
          <a:extLst>
            <a:ext uri="{FF2B5EF4-FFF2-40B4-BE49-F238E27FC236}">
              <a16:creationId xmlns:a16="http://schemas.microsoft.com/office/drawing/2014/main" id="{DC347F08-E88C-4B20-A529-5D794ADD27CF}"/>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679" name="Text Box 19">
          <a:extLst>
            <a:ext uri="{FF2B5EF4-FFF2-40B4-BE49-F238E27FC236}">
              <a16:creationId xmlns:a16="http://schemas.microsoft.com/office/drawing/2014/main" id="{9BA9F9DE-C0C5-4D6C-9B2D-7111587AAF39}"/>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680" name="Text Box 15">
          <a:extLst>
            <a:ext uri="{FF2B5EF4-FFF2-40B4-BE49-F238E27FC236}">
              <a16:creationId xmlns:a16="http://schemas.microsoft.com/office/drawing/2014/main" id="{2C002C01-C412-4C11-9CA0-2227C0C64A59}"/>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1" name="Text Box 16">
          <a:extLst>
            <a:ext uri="{FF2B5EF4-FFF2-40B4-BE49-F238E27FC236}">
              <a16:creationId xmlns:a16="http://schemas.microsoft.com/office/drawing/2014/main" id="{CE2656D2-CFAC-4DC2-B684-653F651C34E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2" name="Text Box 17">
          <a:extLst>
            <a:ext uri="{FF2B5EF4-FFF2-40B4-BE49-F238E27FC236}">
              <a16:creationId xmlns:a16="http://schemas.microsoft.com/office/drawing/2014/main" id="{673F7586-35B5-439A-AF03-EE636F5832F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3" name="Text Box 18">
          <a:extLst>
            <a:ext uri="{FF2B5EF4-FFF2-40B4-BE49-F238E27FC236}">
              <a16:creationId xmlns:a16="http://schemas.microsoft.com/office/drawing/2014/main" id="{03B0AEA2-AD4D-4387-B079-AA0CBF7B100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684" name="Text Box 19">
          <a:extLst>
            <a:ext uri="{FF2B5EF4-FFF2-40B4-BE49-F238E27FC236}">
              <a16:creationId xmlns:a16="http://schemas.microsoft.com/office/drawing/2014/main" id="{0DF5B961-96C9-486D-9379-DD27FEFA746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5" name="Text Box 16">
          <a:extLst>
            <a:ext uri="{FF2B5EF4-FFF2-40B4-BE49-F238E27FC236}">
              <a16:creationId xmlns:a16="http://schemas.microsoft.com/office/drawing/2014/main" id="{5248E08A-4051-4A2E-BD3A-9FEE1C07658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6" name="Text Box 17">
          <a:extLst>
            <a:ext uri="{FF2B5EF4-FFF2-40B4-BE49-F238E27FC236}">
              <a16:creationId xmlns:a16="http://schemas.microsoft.com/office/drawing/2014/main" id="{734B4B32-13F8-449F-82C9-D9316718EC3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687" name="Text Box 18">
          <a:extLst>
            <a:ext uri="{FF2B5EF4-FFF2-40B4-BE49-F238E27FC236}">
              <a16:creationId xmlns:a16="http://schemas.microsoft.com/office/drawing/2014/main" id="{AE85FB35-4829-4D61-A690-1F8995C7CEE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8" name="Text Box 16">
          <a:extLst>
            <a:ext uri="{FF2B5EF4-FFF2-40B4-BE49-F238E27FC236}">
              <a16:creationId xmlns:a16="http://schemas.microsoft.com/office/drawing/2014/main" id="{690B6663-8402-49CE-B1E4-9DFD6EAB87D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89" name="Text Box 17">
          <a:extLst>
            <a:ext uri="{FF2B5EF4-FFF2-40B4-BE49-F238E27FC236}">
              <a16:creationId xmlns:a16="http://schemas.microsoft.com/office/drawing/2014/main" id="{395E3B2D-7057-4DAB-96D9-EEC7A02A4A1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0" name="Text Box 18">
          <a:extLst>
            <a:ext uri="{FF2B5EF4-FFF2-40B4-BE49-F238E27FC236}">
              <a16:creationId xmlns:a16="http://schemas.microsoft.com/office/drawing/2014/main" id="{B455CA96-31E1-410A-85A1-FF66870C59A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1" name="Text Box 19">
          <a:extLst>
            <a:ext uri="{FF2B5EF4-FFF2-40B4-BE49-F238E27FC236}">
              <a16:creationId xmlns:a16="http://schemas.microsoft.com/office/drawing/2014/main" id="{08238AC7-9C3E-4368-88E2-495B1F374D41}"/>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2" name="Text Box 16">
          <a:extLst>
            <a:ext uri="{FF2B5EF4-FFF2-40B4-BE49-F238E27FC236}">
              <a16:creationId xmlns:a16="http://schemas.microsoft.com/office/drawing/2014/main" id="{A3598D7B-4C44-4BA2-B709-14F072AB56C7}"/>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3" name="Text Box 17">
          <a:extLst>
            <a:ext uri="{FF2B5EF4-FFF2-40B4-BE49-F238E27FC236}">
              <a16:creationId xmlns:a16="http://schemas.microsoft.com/office/drawing/2014/main" id="{BD8F5A82-5E80-491D-B437-255F9BB8E67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4" name="Text Box 18">
          <a:extLst>
            <a:ext uri="{FF2B5EF4-FFF2-40B4-BE49-F238E27FC236}">
              <a16:creationId xmlns:a16="http://schemas.microsoft.com/office/drawing/2014/main" id="{8F1D537E-8BB9-4CC4-B03C-D826FF247224}"/>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695" name="Text Box 19">
          <a:extLst>
            <a:ext uri="{FF2B5EF4-FFF2-40B4-BE49-F238E27FC236}">
              <a16:creationId xmlns:a16="http://schemas.microsoft.com/office/drawing/2014/main" id="{2CF7656B-C13E-47B6-93D5-A2AB5C34E22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2696" name="Text Box 15">
          <a:extLst>
            <a:ext uri="{FF2B5EF4-FFF2-40B4-BE49-F238E27FC236}">
              <a16:creationId xmlns:a16="http://schemas.microsoft.com/office/drawing/2014/main" id="{7228F28A-EA6E-4730-ADA7-D61FF5578F32}"/>
            </a:ext>
          </a:extLst>
        </xdr:cNvPr>
        <xdr:cNvSpPr txBox="1">
          <a:spLocks noChangeArrowheads="1"/>
        </xdr:cNvSpPr>
      </xdr:nvSpPr>
      <xdr:spPr bwMode="auto">
        <a:xfrm>
          <a:off x="4743450" y="28022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442269"/>
    <xdr:sp macro="" textlink="">
      <xdr:nvSpPr>
        <xdr:cNvPr id="2697" name="Text Box 15">
          <a:extLst>
            <a:ext uri="{FF2B5EF4-FFF2-40B4-BE49-F238E27FC236}">
              <a16:creationId xmlns:a16="http://schemas.microsoft.com/office/drawing/2014/main" id="{841B4AE4-FB48-45CA-8D4E-93DAC9412FF6}"/>
            </a:ext>
          </a:extLst>
        </xdr:cNvPr>
        <xdr:cNvSpPr txBox="1">
          <a:spLocks noChangeArrowheads="1"/>
        </xdr:cNvSpPr>
      </xdr:nvSpPr>
      <xdr:spPr bwMode="auto">
        <a:xfrm>
          <a:off x="14363700" y="280225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2698" name="Text Box 15">
          <a:extLst>
            <a:ext uri="{FF2B5EF4-FFF2-40B4-BE49-F238E27FC236}">
              <a16:creationId xmlns:a16="http://schemas.microsoft.com/office/drawing/2014/main" id="{5A4B97CD-F7F2-4477-9BF9-FE102F47AC38}"/>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2699" name="Text Box 15">
          <a:extLst>
            <a:ext uri="{FF2B5EF4-FFF2-40B4-BE49-F238E27FC236}">
              <a16:creationId xmlns:a16="http://schemas.microsoft.com/office/drawing/2014/main" id="{27763E5B-4E6F-472A-A713-BCCCE758D5D8}"/>
            </a:ext>
          </a:extLst>
        </xdr:cNvPr>
        <xdr:cNvSpPr txBox="1">
          <a:spLocks noChangeArrowheads="1"/>
        </xdr:cNvSpPr>
      </xdr:nvSpPr>
      <xdr:spPr bwMode="auto">
        <a:xfrm>
          <a:off x="4743450" y="28022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60</xdr:row>
      <xdr:rowOff>504825</xdr:rowOff>
    </xdr:from>
    <xdr:ext cx="95250" cy="213632"/>
    <xdr:sp macro="" textlink="">
      <xdr:nvSpPr>
        <xdr:cNvPr id="2700" name="Text Box 15">
          <a:extLst>
            <a:ext uri="{FF2B5EF4-FFF2-40B4-BE49-F238E27FC236}">
              <a16:creationId xmlns:a16="http://schemas.microsoft.com/office/drawing/2014/main" id="{0220F6DB-CBDE-41E8-AB45-DC30CE0E9122}"/>
            </a:ext>
          </a:extLst>
        </xdr:cNvPr>
        <xdr:cNvSpPr txBox="1">
          <a:spLocks noChangeArrowheads="1"/>
        </xdr:cNvSpPr>
      </xdr:nvSpPr>
      <xdr:spPr bwMode="auto">
        <a:xfrm>
          <a:off x="1436370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1" name="Text Box 16">
          <a:extLst>
            <a:ext uri="{FF2B5EF4-FFF2-40B4-BE49-F238E27FC236}">
              <a16:creationId xmlns:a16="http://schemas.microsoft.com/office/drawing/2014/main" id="{FA42BC81-E186-4513-921A-98B88DD5599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2" name="Text Box 17">
          <a:extLst>
            <a:ext uri="{FF2B5EF4-FFF2-40B4-BE49-F238E27FC236}">
              <a16:creationId xmlns:a16="http://schemas.microsoft.com/office/drawing/2014/main" id="{A5D928CD-5D5B-4248-B2B1-176771ACBE1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3" name="Text Box 18">
          <a:extLst>
            <a:ext uri="{FF2B5EF4-FFF2-40B4-BE49-F238E27FC236}">
              <a16:creationId xmlns:a16="http://schemas.microsoft.com/office/drawing/2014/main" id="{76FA0312-B4FD-4E9C-83B0-EC1B2EF829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04" name="Text Box 19">
          <a:extLst>
            <a:ext uri="{FF2B5EF4-FFF2-40B4-BE49-F238E27FC236}">
              <a16:creationId xmlns:a16="http://schemas.microsoft.com/office/drawing/2014/main" id="{CE4E1668-6626-435E-BF52-DD4B69C28F1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5" name="Text Box 16">
          <a:extLst>
            <a:ext uri="{FF2B5EF4-FFF2-40B4-BE49-F238E27FC236}">
              <a16:creationId xmlns:a16="http://schemas.microsoft.com/office/drawing/2014/main" id="{BD96C3BC-83C5-4DF9-B216-434174DD0104}"/>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6" name="Text Box 17">
          <a:extLst>
            <a:ext uri="{FF2B5EF4-FFF2-40B4-BE49-F238E27FC236}">
              <a16:creationId xmlns:a16="http://schemas.microsoft.com/office/drawing/2014/main" id="{412391E4-BAF6-41BE-B82E-B343D90BD200}"/>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7" name="Text Box 18">
          <a:extLst>
            <a:ext uri="{FF2B5EF4-FFF2-40B4-BE49-F238E27FC236}">
              <a16:creationId xmlns:a16="http://schemas.microsoft.com/office/drawing/2014/main" id="{55E35F9F-26F4-4BD9-9364-FD413DDD174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08" name="Text Box 19">
          <a:extLst>
            <a:ext uri="{FF2B5EF4-FFF2-40B4-BE49-F238E27FC236}">
              <a16:creationId xmlns:a16="http://schemas.microsoft.com/office/drawing/2014/main" id="{E7218B8C-AB0B-40FD-B5DD-44903C3E3481}"/>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09" name="Text Box 16">
          <a:extLst>
            <a:ext uri="{FF2B5EF4-FFF2-40B4-BE49-F238E27FC236}">
              <a16:creationId xmlns:a16="http://schemas.microsoft.com/office/drawing/2014/main" id="{B01FE8CC-9F6E-4B4C-80E3-B40481B86032}"/>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0" name="Text Box 17">
          <a:extLst>
            <a:ext uri="{FF2B5EF4-FFF2-40B4-BE49-F238E27FC236}">
              <a16:creationId xmlns:a16="http://schemas.microsoft.com/office/drawing/2014/main" id="{A30C5978-3DD3-4A10-9171-E8A31A6A2DFB}"/>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1" name="Text Box 18">
          <a:extLst>
            <a:ext uri="{FF2B5EF4-FFF2-40B4-BE49-F238E27FC236}">
              <a16:creationId xmlns:a16="http://schemas.microsoft.com/office/drawing/2014/main" id="{488EA5D6-900B-4B6F-A1AD-367695448D05}"/>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66</xdr:row>
      <xdr:rowOff>0</xdr:rowOff>
    </xdr:from>
    <xdr:ext cx="95250" cy="171450"/>
    <xdr:sp macro="" textlink="">
      <xdr:nvSpPr>
        <xdr:cNvPr id="2712" name="Text Box 19">
          <a:extLst>
            <a:ext uri="{FF2B5EF4-FFF2-40B4-BE49-F238E27FC236}">
              <a16:creationId xmlns:a16="http://schemas.microsoft.com/office/drawing/2014/main" id="{ABDFEDA2-D8E7-41C3-BDBF-4818D18E0541}"/>
            </a:ext>
          </a:extLst>
        </xdr:cNvPr>
        <xdr:cNvSpPr txBox="1">
          <a:spLocks noChangeArrowheads="1"/>
        </xdr:cNvSpPr>
      </xdr:nvSpPr>
      <xdr:spPr bwMode="auto">
        <a:xfrm>
          <a:off x="309181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13" name="Text Box 15">
          <a:extLst>
            <a:ext uri="{FF2B5EF4-FFF2-40B4-BE49-F238E27FC236}">
              <a16:creationId xmlns:a16="http://schemas.microsoft.com/office/drawing/2014/main" id="{471CEDFF-E2CD-4E7C-A964-BEEC69AA06BD}"/>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4" name="Text Box 16">
          <a:extLst>
            <a:ext uri="{FF2B5EF4-FFF2-40B4-BE49-F238E27FC236}">
              <a16:creationId xmlns:a16="http://schemas.microsoft.com/office/drawing/2014/main" id="{ED72504A-A91C-4282-A247-9E4DF1D22709}"/>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5" name="Text Box 17">
          <a:extLst>
            <a:ext uri="{FF2B5EF4-FFF2-40B4-BE49-F238E27FC236}">
              <a16:creationId xmlns:a16="http://schemas.microsoft.com/office/drawing/2014/main" id="{4BB190B0-1786-475E-A3F9-634D23B5D087}"/>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6" name="Text Box 18">
          <a:extLst>
            <a:ext uri="{FF2B5EF4-FFF2-40B4-BE49-F238E27FC236}">
              <a16:creationId xmlns:a16="http://schemas.microsoft.com/office/drawing/2014/main" id="{6CCA58E0-65B4-4B1C-8E01-53B5E39B90BF}"/>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17" name="Text Box 19">
          <a:extLst>
            <a:ext uri="{FF2B5EF4-FFF2-40B4-BE49-F238E27FC236}">
              <a16:creationId xmlns:a16="http://schemas.microsoft.com/office/drawing/2014/main" id="{750E8294-B230-4EAD-BBB3-04B04D974E3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62</xdr:row>
      <xdr:rowOff>504825</xdr:rowOff>
    </xdr:from>
    <xdr:ext cx="95250" cy="442269"/>
    <xdr:sp macro="" textlink="">
      <xdr:nvSpPr>
        <xdr:cNvPr id="2718" name="Text Box 15">
          <a:extLst>
            <a:ext uri="{FF2B5EF4-FFF2-40B4-BE49-F238E27FC236}">
              <a16:creationId xmlns:a16="http://schemas.microsoft.com/office/drawing/2014/main" id="{422F92D1-0528-452B-A7C8-C8C60195B446}"/>
            </a:ext>
          </a:extLst>
        </xdr:cNvPr>
        <xdr:cNvSpPr txBox="1">
          <a:spLocks noChangeArrowheads="1"/>
        </xdr:cNvSpPr>
      </xdr:nvSpPr>
      <xdr:spPr bwMode="auto">
        <a:xfrm>
          <a:off x="14363700" y="28765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19" name="Text Box 16">
          <a:extLst>
            <a:ext uri="{FF2B5EF4-FFF2-40B4-BE49-F238E27FC236}">
              <a16:creationId xmlns:a16="http://schemas.microsoft.com/office/drawing/2014/main" id="{407EC366-795C-4E03-A689-E892B2160DD9}"/>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0" name="Text Box 17">
          <a:extLst>
            <a:ext uri="{FF2B5EF4-FFF2-40B4-BE49-F238E27FC236}">
              <a16:creationId xmlns:a16="http://schemas.microsoft.com/office/drawing/2014/main" id="{B312480B-C16A-41D6-8C09-A88B06C790A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21" name="Text Box 18">
          <a:extLst>
            <a:ext uri="{FF2B5EF4-FFF2-40B4-BE49-F238E27FC236}">
              <a16:creationId xmlns:a16="http://schemas.microsoft.com/office/drawing/2014/main" id="{C53DDEC6-2A5A-4B39-8A83-06952AE99396}"/>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2" name="Text Box 16">
          <a:extLst>
            <a:ext uri="{FF2B5EF4-FFF2-40B4-BE49-F238E27FC236}">
              <a16:creationId xmlns:a16="http://schemas.microsoft.com/office/drawing/2014/main" id="{47F788F6-C479-4451-B6BB-93BC524B6B4A}"/>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3" name="Text Box 17">
          <a:extLst>
            <a:ext uri="{FF2B5EF4-FFF2-40B4-BE49-F238E27FC236}">
              <a16:creationId xmlns:a16="http://schemas.microsoft.com/office/drawing/2014/main" id="{EC9CF8C0-BBBA-4371-B384-DEEE7EBC83A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4" name="Text Box 18">
          <a:extLst>
            <a:ext uri="{FF2B5EF4-FFF2-40B4-BE49-F238E27FC236}">
              <a16:creationId xmlns:a16="http://schemas.microsoft.com/office/drawing/2014/main" id="{B6B2E066-5582-4813-B1D6-3CCA73317F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5" name="Text Box 19">
          <a:extLst>
            <a:ext uri="{FF2B5EF4-FFF2-40B4-BE49-F238E27FC236}">
              <a16:creationId xmlns:a16="http://schemas.microsoft.com/office/drawing/2014/main" id="{15BCB1B1-111D-4DB0-BB02-DD04AB2BB75B}"/>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6" name="Text Box 16">
          <a:extLst>
            <a:ext uri="{FF2B5EF4-FFF2-40B4-BE49-F238E27FC236}">
              <a16:creationId xmlns:a16="http://schemas.microsoft.com/office/drawing/2014/main" id="{FD116724-6EE5-4283-949C-5F62E6542CC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7" name="Text Box 17">
          <a:extLst>
            <a:ext uri="{FF2B5EF4-FFF2-40B4-BE49-F238E27FC236}">
              <a16:creationId xmlns:a16="http://schemas.microsoft.com/office/drawing/2014/main" id="{A7C81DAB-83A6-4BB2-89F4-78E9792FC8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28" name="Text Box 18">
          <a:extLst>
            <a:ext uri="{FF2B5EF4-FFF2-40B4-BE49-F238E27FC236}">
              <a16:creationId xmlns:a16="http://schemas.microsoft.com/office/drawing/2014/main" id="{BE27C20B-D51A-4CEB-8D59-635602484ED9}"/>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29" name="Text Box 15">
          <a:extLst>
            <a:ext uri="{FF2B5EF4-FFF2-40B4-BE49-F238E27FC236}">
              <a16:creationId xmlns:a16="http://schemas.microsoft.com/office/drawing/2014/main" id="{6797DEAB-2F03-437F-81A0-45EE91238A68}"/>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0" name="Text Box 16">
          <a:extLst>
            <a:ext uri="{FF2B5EF4-FFF2-40B4-BE49-F238E27FC236}">
              <a16:creationId xmlns:a16="http://schemas.microsoft.com/office/drawing/2014/main" id="{C0928F35-5625-469B-8060-0D9CC37CEE6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1" name="Text Box 17">
          <a:extLst>
            <a:ext uri="{FF2B5EF4-FFF2-40B4-BE49-F238E27FC236}">
              <a16:creationId xmlns:a16="http://schemas.microsoft.com/office/drawing/2014/main" id="{BE167096-8D89-44DB-9ACE-6383DA014F91}"/>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2" name="Text Box 18">
          <a:extLst>
            <a:ext uri="{FF2B5EF4-FFF2-40B4-BE49-F238E27FC236}">
              <a16:creationId xmlns:a16="http://schemas.microsoft.com/office/drawing/2014/main" id="{562CC2E5-D3B1-463E-B6BA-A548CE00A88C}"/>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33" name="Text Box 19">
          <a:extLst>
            <a:ext uri="{FF2B5EF4-FFF2-40B4-BE49-F238E27FC236}">
              <a16:creationId xmlns:a16="http://schemas.microsoft.com/office/drawing/2014/main" id="{29AFC0C8-0529-4808-BB21-F539F9B6490B}"/>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4" name="Text Box 16">
          <a:extLst>
            <a:ext uri="{FF2B5EF4-FFF2-40B4-BE49-F238E27FC236}">
              <a16:creationId xmlns:a16="http://schemas.microsoft.com/office/drawing/2014/main" id="{4C02EA24-57BB-4789-A46B-08F980CED7B2}"/>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5" name="Text Box 17">
          <a:extLst>
            <a:ext uri="{FF2B5EF4-FFF2-40B4-BE49-F238E27FC236}">
              <a16:creationId xmlns:a16="http://schemas.microsoft.com/office/drawing/2014/main" id="{773C426C-81C2-4067-BB6C-0A4F528EF148}"/>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6" name="Text Box 18">
          <a:extLst>
            <a:ext uri="{FF2B5EF4-FFF2-40B4-BE49-F238E27FC236}">
              <a16:creationId xmlns:a16="http://schemas.microsoft.com/office/drawing/2014/main" id="{384BA085-1941-4564-860B-9684525F1B8B}"/>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37" name="Text Box 19">
          <a:extLst>
            <a:ext uri="{FF2B5EF4-FFF2-40B4-BE49-F238E27FC236}">
              <a16:creationId xmlns:a16="http://schemas.microsoft.com/office/drawing/2014/main" id="{33E8D7EB-12E8-4D76-92DB-4E3C01E5BE0C}"/>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8" name="Text Box 16">
          <a:extLst>
            <a:ext uri="{FF2B5EF4-FFF2-40B4-BE49-F238E27FC236}">
              <a16:creationId xmlns:a16="http://schemas.microsoft.com/office/drawing/2014/main" id="{65167C21-B451-40DF-AE2A-4B12452F510E}"/>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39" name="Text Box 17">
          <a:extLst>
            <a:ext uri="{FF2B5EF4-FFF2-40B4-BE49-F238E27FC236}">
              <a16:creationId xmlns:a16="http://schemas.microsoft.com/office/drawing/2014/main" id="{3F918DE5-6D85-41F9-8ADC-82953644E5A9}"/>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0" name="Text Box 18">
          <a:extLst>
            <a:ext uri="{FF2B5EF4-FFF2-40B4-BE49-F238E27FC236}">
              <a16:creationId xmlns:a16="http://schemas.microsoft.com/office/drawing/2014/main" id="{CFB5DA75-7B21-4C06-9E04-E912D83000DA}"/>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61</xdr:row>
      <xdr:rowOff>0</xdr:rowOff>
    </xdr:from>
    <xdr:ext cx="95250" cy="171450"/>
    <xdr:sp macro="" textlink="">
      <xdr:nvSpPr>
        <xdr:cNvPr id="2741" name="Text Box 19">
          <a:extLst>
            <a:ext uri="{FF2B5EF4-FFF2-40B4-BE49-F238E27FC236}">
              <a16:creationId xmlns:a16="http://schemas.microsoft.com/office/drawing/2014/main" id="{D15719BA-F4EE-46EA-9382-8EDC41F3A6A6}"/>
            </a:ext>
          </a:extLst>
        </xdr:cNvPr>
        <xdr:cNvSpPr txBox="1">
          <a:spLocks noChangeArrowheads="1"/>
        </xdr:cNvSpPr>
      </xdr:nvSpPr>
      <xdr:spPr bwMode="auto">
        <a:xfrm>
          <a:off x="30918150" y="280225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014"/>
    <xdr:sp macro="" textlink="">
      <xdr:nvSpPr>
        <xdr:cNvPr id="2742" name="Text Box 15">
          <a:extLst>
            <a:ext uri="{FF2B5EF4-FFF2-40B4-BE49-F238E27FC236}">
              <a16:creationId xmlns:a16="http://schemas.microsoft.com/office/drawing/2014/main" id="{B7E128B4-C26F-4C98-ACC3-9A9136062CDC}"/>
            </a:ext>
          </a:extLst>
        </xdr:cNvPr>
        <xdr:cNvSpPr txBox="1">
          <a:spLocks noChangeArrowheads="1"/>
        </xdr:cNvSpPr>
      </xdr:nvSpPr>
      <xdr:spPr bwMode="auto">
        <a:xfrm>
          <a:off x="4743450" y="28765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3" name="Text Box 16">
          <a:extLst>
            <a:ext uri="{FF2B5EF4-FFF2-40B4-BE49-F238E27FC236}">
              <a16:creationId xmlns:a16="http://schemas.microsoft.com/office/drawing/2014/main" id="{1AFEC490-535A-4292-B542-AC05D318C2A8}"/>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4" name="Text Box 17">
          <a:extLst>
            <a:ext uri="{FF2B5EF4-FFF2-40B4-BE49-F238E27FC236}">
              <a16:creationId xmlns:a16="http://schemas.microsoft.com/office/drawing/2014/main" id="{1B8D3CE8-DF39-4820-938D-F053ABAC7A6A}"/>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5" name="Text Box 18">
          <a:extLst>
            <a:ext uri="{FF2B5EF4-FFF2-40B4-BE49-F238E27FC236}">
              <a16:creationId xmlns:a16="http://schemas.microsoft.com/office/drawing/2014/main" id="{AEA7FAFA-711A-4E70-80E5-EA31DEFE5710}"/>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0</xdr:rowOff>
    </xdr:from>
    <xdr:ext cx="95250" cy="171450"/>
    <xdr:sp macro="" textlink="">
      <xdr:nvSpPr>
        <xdr:cNvPr id="2746" name="Text Box 19">
          <a:extLst>
            <a:ext uri="{FF2B5EF4-FFF2-40B4-BE49-F238E27FC236}">
              <a16:creationId xmlns:a16="http://schemas.microsoft.com/office/drawing/2014/main" id="{745D390F-76DD-4FBC-B5AB-81249CB07A6E}"/>
            </a:ext>
          </a:extLst>
        </xdr:cNvPr>
        <xdr:cNvSpPr txBox="1">
          <a:spLocks noChangeArrowheads="1"/>
        </xdr:cNvSpPr>
      </xdr:nvSpPr>
      <xdr:spPr bwMode="auto">
        <a:xfrm>
          <a:off x="47434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7" name="Text Box 16">
          <a:extLst>
            <a:ext uri="{FF2B5EF4-FFF2-40B4-BE49-F238E27FC236}">
              <a16:creationId xmlns:a16="http://schemas.microsoft.com/office/drawing/2014/main" id="{8F5C467C-359A-4027-810F-9F14131B9173}"/>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0</xdr:rowOff>
    </xdr:from>
    <xdr:ext cx="95250" cy="171450"/>
    <xdr:sp macro="" textlink="">
      <xdr:nvSpPr>
        <xdr:cNvPr id="2748" name="Text Box 17">
          <a:extLst>
            <a:ext uri="{FF2B5EF4-FFF2-40B4-BE49-F238E27FC236}">
              <a16:creationId xmlns:a16="http://schemas.microsoft.com/office/drawing/2014/main" id="{74E7BA83-FD19-49E7-BB25-107E96A5F07D}"/>
            </a:ext>
          </a:extLst>
        </xdr:cNvPr>
        <xdr:cNvSpPr txBox="1">
          <a:spLocks noChangeArrowheads="1"/>
        </xdr:cNvSpPr>
      </xdr:nvSpPr>
      <xdr:spPr bwMode="auto">
        <a:xfrm>
          <a:off x="1436370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15875</xdr:rowOff>
    </xdr:from>
    <xdr:ext cx="95250" cy="171450"/>
    <xdr:sp macro="" textlink="">
      <xdr:nvSpPr>
        <xdr:cNvPr id="2749" name="Text Box 18">
          <a:extLst>
            <a:ext uri="{FF2B5EF4-FFF2-40B4-BE49-F238E27FC236}">
              <a16:creationId xmlns:a16="http://schemas.microsoft.com/office/drawing/2014/main" id="{9232E9DF-C18E-4A3A-A67C-A9008013E991}"/>
            </a:ext>
          </a:extLst>
        </xdr:cNvPr>
        <xdr:cNvSpPr txBox="1">
          <a:spLocks noChangeArrowheads="1"/>
        </xdr:cNvSpPr>
      </xdr:nvSpPr>
      <xdr:spPr bwMode="auto">
        <a:xfrm>
          <a:off x="14355762" y="29895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0" name="Text Box 16">
          <a:extLst>
            <a:ext uri="{FF2B5EF4-FFF2-40B4-BE49-F238E27FC236}">
              <a16:creationId xmlns:a16="http://schemas.microsoft.com/office/drawing/2014/main" id="{BFC384F8-ACAC-4E2C-9E4D-D8057339A09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1" name="Text Box 17">
          <a:extLst>
            <a:ext uri="{FF2B5EF4-FFF2-40B4-BE49-F238E27FC236}">
              <a16:creationId xmlns:a16="http://schemas.microsoft.com/office/drawing/2014/main" id="{0C5D9F50-4C9A-4F87-AB4A-CC29E0526276}"/>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2" name="Text Box 18">
          <a:extLst>
            <a:ext uri="{FF2B5EF4-FFF2-40B4-BE49-F238E27FC236}">
              <a16:creationId xmlns:a16="http://schemas.microsoft.com/office/drawing/2014/main" id="{973C5C59-DB9A-40B0-9D56-F1BC2D86EF93}"/>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3" name="Text Box 19">
          <a:extLst>
            <a:ext uri="{FF2B5EF4-FFF2-40B4-BE49-F238E27FC236}">
              <a16:creationId xmlns:a16="http://schemas.microsoft.com/office/drawing/2014/main" id="{9A2E2893-14EF-4CEA-9DAE-9B073A0E885F}"/>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66</xdr:row>
      <xdr:rowOff>0</xdr:rowOff>
    </xdr:from>
    <xdr:ext cx="95250" cy="171450"/>
    <xdr:sp macro="" textlink="">
      <xdr:nvSpPr>
        <xdr:cNvPr id="2754" name="Text Box 16">
          <a:extLst>
            <a:ext uri="{FF2B5EF4-FFF2-40B4-BE49-F238E27FC236}">
              <a16:creationId xmlns:a16="http://schemas.microsoft.com/office/drawing/2014/main" id="{5D7CACF4-5C88-471A-A313-00AB00E11B78}"/>
            </a:ext>
          </a:extLst>
        </xdr:cNvPr>
        <xdr:cNvSpPr txBox="1">
          <a:spLocks noChangeArrowheads="1"/>
        </xdr:cNvSpPr>
      </xdr:nvSpPr>
      <xdr:spPr bwMode="auto">
        <a:xfrm>
          <a:off x="19183350" y="298799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55" name="Text Box 15">
          <a:extLst>
            <a:ext uri="{FF2B5EF4-FFF2-40B4-BE49-F238E27FC236}">
              <a16:creationId xmlns:a16="http://schemas.microsoft.com/office/drawing/2014/main" id="{82515061-AA35-4676-B083-77F130B6B2AB}"/>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2756" name="Text Box 15">
          <a:extLst>
            <a:ext uri="{FF2B5EF4-FFF2-40B4-BE49-F238E27FC236}">
              <a16:creationId xmlns:a16="http://schemas.microsoft.com/office/drawing/2014/main" id="{342686DD-F7DD-40DB-A306-D28DDE04D816}"/>
            </a:ext>
          </a:extLst>
        </xdr:cNvPr>
        <xdr:cNvSpPr txBox="1">
          <a:spLocks noChangeArrowheads="1"/>
        </xdr:cNvSpPr>
      </xdr:nvSpPr>
      <xdr:spPr bwMode="auto">
        <a:xfrm>
          <a:off x="4743450" y="30251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57" name="Text Box 15">
          <a:extLst>
            <a:ext uri="{FF2B5EF4-FFF2-40B4-BE49-F238E27FC236}">
              <a16:creationId xmlns:a16="http://schemas.microsoft.com/office/drawing/2014/main" id="{80C21295-DAD0-4C96-AC3D-284984E4FA4F}"/>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58" name="Text Box 15">
          <a:extLst>
            <a:ext uri="{FF2B5EF4-FFF2-40B4-BE49-F238E27FC236}">
              <a16:creationId xmlns:a16="http://schemas.microsoft.com/office/drawing/2014/main" id="{E82A77EB-AE0C-4B11-B166-AE8EBEB11F7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59" name="Text Box 15">
          <a:extLst>
            <a:ext uri="{FF2B5EF4-FFF2-40B4-BE49-F238E27FC236}">
              <a16:creationId xmlns:a16="http://schemas.microsoft.com/office/drawing/2014/main" id="{919604B9-63D2-43CD-87A8-68BF816B2953}"/>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170392</xdr:rowOff>
    </xdr:from>
    <xdr:ext cx="95250" cy="213632"/>
    <xdr:sp macro="" textlink="">
      <xdr:nvSpPr>
        <xdr:cNvPr id="2760" name="Text Box 15">
          <a:extLst>
            <a:ext uri="{FF2B5EF4-FFF2-40B4-BE49-F238E27FC236}">
              <a16:creationId xmlns:a16="http://schemas.microsoft.com/office/drawing/2014/main" id="{38D2C475-80B6-4FB5-909F-E2ECDFA8CF95}"/>
            </a:ext>
          </a:extLst>
        </xdr:cNvPr>
        <xdr:cNvSpPr txBox="1">
          <a:spLocks noChangeArrowheads="1"/>
        </xdr:cNvSpPr>
      </xdr:nvSpPr>
      <xdr:spPr bwMode="auto">
        <a:xfrm>
          <a:off x="14392275" y="300503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1" name="Text Box 16">
          <a:extLst>
            <a:ext uri="{FF2B5EF4-FFF2-40B4-BE49-F238E27FC236}">
              <a16:creationId xmlns:a16="http://schemas.microsoft.com/office/drawing/2014/main" id="{1C1D9C39-9B48-48B3-9FAD-70695300E82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2" name="Text Box 17">
          <a:extLst>
            <a:ext uri="{FF2B5EF4-FFF2-40B4-BE49-F238E27FC236}">
              <a16:creationId xmlns:a16="http://schemas.microsoft.com/office/drawing/2014/main" id="{1E85A1B6-FFC7-4B31-8C95-D169921AE5A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3" name="Text Box 18">
          <a:extLst>
            <a:ext uri="{FF2B5EF4-FFF2-40B4-BE49-F238E27FC236}">
              <a16:creationId xmlns:a16="http://schemas.microsoft.com/office/drawing/2014/main" id="{3435F1B8-A1DD-45B0-A495-DEE0E3D3F3F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64" name="Text Box 19">
          <a:extLst>
            <a:ext uri="{FF2B5EF4-FFF2-40B4-BE49-F238E27FC236}">
              <a16:creationId xmlns:a16="http://schemas.microsoft.com/office/drawing/2014/main" id="{49875663-6D21-4181-8A26-2749D9EE6FE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5" name="Text Box 16">
          <a:extLst>
            <a:ext uri="{FF2B5EF4-FFF2-40B4-BE49-F238E27FC236}">
              <a16:creationId xmlns:a16="http://schemas.microsoft.com/office/drawing/2014/main" id="{94D4528C-5A0D-43AF-8DBB-FB5AEA4E1D9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6" name="Text Box 17">
          <a:extLst>
            <a:ext uri="{FF2B5EF4-FFF2-40B4-BE49-F238E27FC236}">
              <a16:creationId xmlns:a16="http://schemas.microsoft.com/office/drawing/2014/main" id="{22F2D82F-8928-4B95-B40A-7DAC5C4AAB6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7" name="Text Box 18">
          <a:extLst>
            <a:ext uri="{FF2B5EF4-FFF2-40B4-BE49-F238E27FC236}">
              <a16:creationId xmlns:a16="http://schemas.microsoft.com/office/drawing/2014/main" id="{0EA0B433-C420-4F95-8C7E-AC3F561EC4F7}"/>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68" name="Text Box 19">
          <a:extLst>
            <a:ext uri="{FF2B5EF4-FFF2-40B4-BE49-F238E27FC236}">
              <a16:creationId xmlns:a16="http://schemas.microsoft.com/office/drawing/2014/main" id="{B71504F9-B8C5-444B-94C9-B441072A415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69" name="Text Box 16">
          <a:extLst>
            <a:ext uri="{FF2B5EF4-FFF2-40B4-BE49-F238E27FC236}">
              <a16:creationId xmlns:a16="http://schemas.microsoft.com/office/drawing/2014/main" id="{64B49213-4E58-4BA8-8CC1-BCDFCF1DA847}"/>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0" name="Text Box 17">
          <a:extLst>
            <a:ext uri="{FF2B5EF4-FFF2-40B4-BE49-F238E27FC236}">
              <a16:creationId xmlns:a16="http://schemas.microsoft.com/office/drawing/2014/main" id="{F056A5BE-241E-4B6A-9056-A499B6082FE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1" name="Text Box 18">
          <a:extLst>
            <a:ext uri="{FF2B5EF4-FFF2-40B4-BE49-F238E27FC236}">
              <a16:creationId xmlns:a16="http://schemas.microsoft.com/office/drawing/2014/main" id="{C34203DF-5DDA-45F6-BA82-00777A299C3D}"/>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772" name="Text Box 19">
          <a:extLst>
            <a:ext uri="{FF2B5EF4-FFF2-40B4-BE49-F238E27FC236}">
              <a16:creationId xmlns:a16="http://schemas.microsoft.com/office/drawing/2014/main" id="{76237AC2-06E6-435C-B746-D681106469F6}"/>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773" name="Text Box 15">
          <a:extLst>
            <a:ext uri="{FF2B5EF4-FFF2-40B4-BE49-F238E27FC236}">
              <a16:creationId xmlns:a16="http://schemas.microsoft.com/office/drawing/2014/main" id="{FB051ADD-D735-4F59-B43E-3851784DDCE0}"/>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4" name="Text Box 16">
          <a:extLst>
            <a:ext uri="{FF2B5EF4-FFF2-40B4-BE49-F238E27FC236}">
              <a16:creationId xmlns:a16="http://schemas.microsoft.com/office/drawing/2014/main" id="{C3FEF9CF-BC7F-42C7-9E73-411938866CA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5" name="Text Box 17">
          <a:extLst>
            <a:ext uri="{FF2B5EF4-FFF2-40B4-BE49-F238E27FC236}">
              <a16:creationId xmlns:a16="http://schemas.microsoft.com/office/drawing/2014/main" id="{621ADD9F-63D6-4F3A-9ABF-0463DADA27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6" name="Text Box 18">
          <a:extLst>
            <a:ext uri="{FF2B5EF4-FFF2-40B4-BE49-F238E27FC236}">
              <a16:creationId xmlns:a16="http://schemas.microsoft.com/office/drawing/2014/main" id="{90C41A2E-710F-4B6B-A21C-179E6CAAF5FD}"/>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77" name="Text Box 19">
          <a:extLst>
            <a:ext uri="{FF2B5EF4-FFF2-40B4-BE49-F238E27FC236}">
              <a16:creationId xmlns:a16="http://schemas.microsoft.com/office/drawing/2014/main" id="{3E986957-AD1B-4264-979B-98D3CF23F59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8" name="Text Box 16">
          <a:extLst>
            <a:ext uri="{FF2B5EF4-FFF2-40B4-BE49-F238E27FC236}">
              <a16:creationId xmlns:a16="http://schemas.microsoft.com/office/drawing/2014/main" id="{4E2C8CF4-A536-4FB0-A33B-F563E5F23AF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79" name="Text Box 17">
          <a:extLst>
            <a:ext uri="{FF2B5EF4-FFF2-40B4-BE49-F238E27FC236}">
              <a16:creationId xmlns:a16="http://schemas.microsoft.com/office/drawing/2014/main" id="{28A6323C-1165-4E93-ACCD-8E1759C4DA2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80" name="Text Box 18">
          <a:extLst>
            <a:ext uri="{FF2B5EF4-FFF2-40B4-BE49-F238E27FC236}">
              <a16:creationId xmlns:a16="http://schemas.microsoft.com/office/drawing/2014/main" id="{3DB1D9ED-3D39-41F6-9E30-65E63853A05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1" name="Text Box 16">
          <a:extLst>
            <a:ext uri="{FF2B5EF4-FFF2-40B4-BE49-F238E27FC236}">
              <a16:creationId xmlns:a16="http://schemas.microsoft.com/office/drawing/2014/main" id="{A9723150-276D-4923-BE15-22A72DA97368}"/>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2" name="Text Box 17">
          <a:extLst>
            <a:ext uri="{FF2B5EF4-FFF2-40B4-BE49-F238E27FC236}">
              <a16:creationId xmlns:a16="http://schemas.microsoft.com/office/drawing/2014/main" id="{407A46C1-4CB2-4003-9C56-C6EE17C2F01D}"/>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3" name="Text Box 18">
          <a:extLst>
            <a:ext uri="{FF2B5EF4-FFF2-40B4-BE49-F238E27FC236}">
              <a16:creationId xmlns:a16="http://schemas.microsoft.com/office/drawing/2014/main" id="{2722A4ED-126E-468D-8A0C-F9FF811CBE0C}"/>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4" name="Text Box 19">
          <a:extLst>
            <a:ext uri="{FF2B5EF4-FFF2-40B4-BE49-F238E27FC236}">
              <a16:creationId xmlns:a16="http://schemas.microsoft.com/office/drawing/2014/main" id="{BAFF582C-A083-48C6-B85E-B821EEA416DB}"/>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5" name="Text Box 16">
          <a:extLst>
            <a:ext uri="{FF2B5EF4-FFF2-40B4-BE49-F238E27FC236}">
              <a16:creationId xmlns:a16="http://schemas.microsoft.com/office/drawing/2014/main" id="{4848FCA0-1A09-43F6-9FE7-5CB8A2A74C0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6" name="Text Box 17">
          <a:extLst>
            <a:ext uri="{FF2B5EF4-FFF2-40B4-BE49-F238E27FC236}">
              <a16:creationId xmlns:a16="http://schemas.microsoft.com/office/drawing/2014/main" id="{00528E73-819A-4680-8758-C1D5D36F65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7" name="Text Box 18">
          <a:extLst>
            <a:ext uri="{FF2B5EF4-FFF2-40B4-BE49-F238E27FC236}">
              <a16:creationId xmlns:a16="http://schemas.microsoft.com/office/drawing/2014/main" id="{1F2C1832-746B-4599-ABC7-D968D2494DD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788" name="Text Box 19">
          <a:extLst>
            <a:ext uri="{FF2B5EF4-FFF2-40B4-BE49-F238E27FC236}">
              <a16:creationId xmlns:a16="http://schemas.microsoft.com/office/drawing/2014/main" id="{0E09B1FB-1D91-4EBA-93E1-496113F266A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2789" name="Text Box 15">
          <a:extLst>
            <a:ext uri="{FF2B5EF4-FFF2-40B4-BE49-F238E27FC236}">
              <a16:creationId xmlns:a16="http://schemas.microsoft.com/office/drawing/2014/main" id="{EDD53D3E-38D8-4606-83A5-34C066038F3C}"/>
            </a:ext>
          </a:extLst>
        </xdr:cNvPr>
        <xdr:cNvSpPr txBox="1">
          <a:spLocks noChangeArrowheads="1"/>
        </xdr:cNvSpPr>
      </xdr:nvSpPr>
      <xdr:spPr bwMode="auto">
        <a:xfrm>
          <a:off x="4743450" y="30251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442269"/>
    <xdr:sp macro="" textlink="">
      <xdr:nvSpPr>
        <xdr:cNvPr id="2790" name="Text Box 15">
          <a:extLst>
            <a:ext uri="{FF2B5EF4-FFF2-40B4-BE49-F238E27FC236}">
              <a16:creationId xmlns:a16="http://schemas.microsoft.com/office/drawing/2014/main" id="{2AD558A2-76EE-4BF2-AA47-D3C2C14D957A}"/>
            </a:ext>
          </a:extLst>
        </xdr:cNvPr>
        <xdr:cNvSpPr txBox="1">
          <a:spLocks noChangeArrowheads="1"/>
        </xdr:cNvSpPr>
      </xdr:nvSpPr>
      <xdr:spPr bwMode="auto">
        <a:xfrm>
          <a:off x="14363700" y="30251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2791" name="Text Box 15">
          <a:extLst>
            <a:ext uri="{FF2B5EF4-FFF2-40B4-BE49-F238E27FC236}">
              <a16:creationId xmlns:a16="http://schemas.microsoft.com/office/drawing/2014/main" id="{F73E4411-9D44-42F0-8961-AA898478052B}"/>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2792" name="Text Box 15">
          <a:extLst>
            <a:ext uri="{FF2B5EF4-FFF2-40B4-BE49-F238E27FC236}">
              <a16:creationId xmlns:a16="http://schemas.microsoft.com/office/drawing/2014/main" id="{5F676BD3-5C2F-42D9-8C10-8500CE38CBCD}"/>
            </a:ext>
          </a:extLst>
        </xdr:cNvPr>
        <xdr:cNvSpPr txBox="1">
          <a:spLocks noChangeArrowheads="1"/>
        </xdr:cNvSpPr>
      </xdr:nvSpPr>
      <xdr:spPr bwMode="auto">
        <a:xfrm>
          <a:off x="4743450" y="30251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66</xdr:row>
      <xdr:rowOff>504825</xdr:rowOff>
    </xdr:from>
    <xdr:ext cx="95250" cy="213632"/>
    <xdr:sp macro="" textlink="">
      <xdr:nvSpPr>
        <xdr:cNvPr id="2793" name="Text Box 15">
          <a:extLst>
            <a:ext uri="{FF2B5EF4-FFF2-40B4-BE49-F238E27FC236}">
              <a16:creationId xmlns:a16="http://schemas.microsoft.com/office/drawing/2014/main" id="{63AF27C3-EA9A-45CF-9B78-BC76334D5386}"/>
            </a:ext>
          </a:extLst>
        </xdr:cNvPr>
        <xdr:cNvSpPr txBox="1">
          <a:spLocks noChangeArrowheads="1"/>
        </xdr:cNvSpPr>
      </xdr:nvSpPr>
      <xdr:spPr bwMode="auto">
        <a:xfrm>
          <a:off x="1436370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4" name="Text Box 16">
          <a:extLst>
            <a:ext uri="{FF2B5EF4-FFF2-40B4-BE49-F238E27FC236}">
              <a16:creationId xmlns:a16="http://schemas.microsoft.com/office/drawing/2014/main" id="{B217F451-8B04-44B7-B320-E0C6D092E061}"/>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5" name="Text Box 17">
          <a:extLst>
            <a:ext uri="{FF2B5EF4-FFF2-40B4-BE49-F238E27FC236}">
              <a16:creationId xmlns:a16="http://schemas.microsoft.com/office/drawing/2014/main" id="{CFD6F8B1-DDEE-4466-8B95-CC0FFCA2A9C7}"/>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6" name="Text Box 18">
          <a:extLst>
            <a:ext uri="{FF2B5EF4-FFF2-40B4-BE49-F238E27FC236}">
              <a16:creationId xmlns:a16="http://schemas.microsoft.com/office/drawing/2014/main" id="{5BA39B92-E7B9-4CC2-A8CE-D74C1CFDDDCE}"/>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797" name="Text Box 19">
          <a:extLst>
            <a:ext uri="{FF2B5EF4-FFF2-40B4-BE49-F238E27FC236}">
              <a16:creationId xmlns:a16="http://schemas.microsoft.com/office/drawing/2014/main" id="{F618D4F5-948B-482A-8220-A804BDBE245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8" name="Text Box 16">
          <a:extLst>
            <a:ext uri="{FF2B5EF4-FFF2-40B4-BE49-F238E27FC236}">
              <a16:creationId xmlns:a16="http://schemas.microsoft.com/office/drawing/2014/main" id="{FF3C3E1C-9871-4CB1-B960-A678268975C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799" name="Text Box 17">
          <a:extLst>
            <a:ext uri="{FF2B5EF4-FFF2-40B4-BE49-F238E27FC236}">
              <a16:creationId xmlns:a16="http://schemas.microsoft.com/office/drawing/2014/main" id="{62A97E7A-1BA0-4B9D-8D89-58BBA1ECF6F0}"/>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0" name="Text Box 18">
          <a:extLst>
            <a:ext uri="{FF2B5EF4-FFF2-40B4-BE49-F238E27FC236}">
              <a16:creationId xmlns:a16="http://schemas.microsoft.com/office/drawing/2014/main" id="{999CA21C-4ADB-4C13-BE26-E00CE39052C1}"/>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01" name="Text Box 19">
          <a:extLst>
            <a:ext uri="{FF2B5EF4-FFF2-40B4-BE49-F238E27FC236}">
              <a16:creationId xmlns:a16="http://schemas.microsoft.com/office/drawing/2014/main" id="{77AB8C17-81A1-4B9E-A2D7-9DE6BD9D1045}"/>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2" name="Text Box 16">
          <a:extLst>
            <a:ext uri="{FF2B5EF4-FFF2-40B4-BE49-F238E27FC236}">
              <a16:creationId xmlns:a16="http://schemas.microsoft.com/office/drawing/2014/main" id="{7AE7677A-E767-48D4-BE9F-71EED86AD810}"/>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3" name="Text Box 17">
          <a:extLst>
            <a:ext uri="{FF2B5EF4-FFF2-40B4-BE49-F238E27FC236}">
              <a16:creationId xmlns:a16="http://schemas.microsoft.com/office/drawing/2014/main" id="{A58FF290-BB8B-4E2A-BEB6-36E128975814}"/>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4" name="Text Box 18">
          <a:extLst>
            <a:ext uri="{FF2B5EF4-FFF2-40B4-BE49-F238E27FC236}">
              <a16:creationId xmlns:a16="http://schemas.microsoft.com/office/drawing/2014/main" id="{DDA8A12D-62D6-45BF-BC3B-65E1F8961C9B}"/>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72</xdr:row>
      <xdr:rowOff>0</xdr:rowOff>
    </xdr:from>
    <xdr:ext cx="95250" cy="171450"/>
    <xdr:sp macro="" textlink="">
      <xdr:nvSpPr>
        <xdr:cNvPr id="2805" name="Text Box 19">
          <a:extLst>
            <a:ext uri="{FF2B5EF4-FFF2-40B4-BE49-F238E27FC236}">
              <a16:creationId xmlns:a16="http://schemas.microsoft.com/office/drawing/2014/main" id="{FE1F18C5-F4C7-42C8-A741-B76715CD8B3E}"/>
            </a:ext>
          </a:extLst>
        </xdr:cNvPr>
        <xdr:cNvSpPr txBox="1">
          <a:spLocks noChangeArrowheads="1"/>
        </xdr:cNvSpPr>
      </xdr:nvSpPr>
      <xdr:spPr bwMode="auto">
        <a:xfrm>
          <a:off x="309181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06" name="Text Box 15">
          <a:extLst>
            <a:ext uri="{FF2B5EF4-FFF2-40B4-BE49-F238E27FC236}">
              <a16:creationId xmlns:a16="http://schemas.microsoft.com/office/drawing/2014/main" id="{5E802B7B-B559-4089-9FBF-AB611523AC08}"/>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7" name="Text Box 16">
          <a:extLst>
            <a:ext uri="{FF2B5EF4-FFF2-40B4-BE49-F238E27FC236}">
              <a16:creationId xmlns:a16="http://schemas.microsoft.com/office/drawing/2014/main" id="{2D153902-266A-4F33-8895-698CCCFCE74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8" name="Text Box 17">
          <a:extLst>
            <a:ext uri="{FF2B5EF4-FFF2-40B4-BE49-F238E27FC236}">
              <a16:creationId xmlns:a16="http://schemas.microsoft.com/office/drawing/2014/main" id="{8A90F7EF-6A68-4A68-A45E-CA8554FED17A}"/>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09" name="Text Box 18">
          <a:extLst>
            <a:ext uri="{FF2B5EF4-FFF2-40B4-BE49-F238E27FC236}">
              <a16:creationId xmlns:a16="http://schemas.microsoft.com/office/drawing/2014/main" id="{1BCD5ED3-56DA-44CE-8E6D-80C52AD803C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10" name="Text Box 19">
          <a:extLst>
            <a:ext uri="{FF2B5EF4-FFF2-40B4-BE49-F238E27FC236}">
              <a16:creationId xmlns:a16="http://schemas.microsoft.com/office/drawing/2014/main" id="{3EE0A123-3854-419A-AC0A-F959CFFAA4CC}"/>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70</xdr:row>
      <xdr:rowOff>504825</xdr:rowOff>
    </xdr:from>
    <xdr:ext cx="95250" cy="442269"/>
    <xdr:sp macro="" textlink="">
      <xdr:nvSpPr>
        <xdr:cNvPr id="2811" name="Text Box 15">
          <a:extLst>
            <a:ext uri="{FF2B5EF4-FFF2-40B4-BE49-F238E27FC236}">
              <a16:creationId xmlns:a16="http://schemas.microsoft.com/office/drawing/2014/main" id="{BFF4092E-A19E-4111-82B3-259F49C2EE25}"/>
            </a:ext>
          </a:extLst>
        </xdr:cNvPr>
        <xdr:cNvSpPr txBox="1">
          <a:spLocks noChangeArrowheads="1"/>
        </xdr:cNvSpPr>
      </xdr:nvSpPr>
      <xdr:spPr bwMode="auto">
        <a:xfrm>
          <a:off x="14363700" y="317373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2" name="Text Box 16">
          <a:extLst>
            <a:ext uri="{FF2B5EF4-FFF2-40B4-BE49-F238E27FC236}">
              <a16:creationId xmlns:a16="http://schemas.microsoft.com/office/drawing/2014/main" id="{401B1B1B-1C78-4665-828D-5BAFA9022943}"/>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3" name="Text Box 17">
          <a:extLst>
            <a:ext uri="{FF2B5EF4-FFF2-40B4-BE49-F238E27FC236}">
              <a16:creationId xmlns:a16="http://schemas.microsoft.com/office/drawing/2014/main" id="{0FFEA955-C10C-4C43-BC62-6866DAA42F3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14" name="Text Box 18">
          <a:extLst>
            <a:ext uri="{FF2B5EF4-FFF2-40B4-BE49-F238E27FC236}">
              <a16:creationId xmlns:a16="http://schemas.microsoft.com/office/drawing/2014/main" id="{8AAD1E6C-14C8-47E6-A262-A4046EB4EF3F}"/>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5" name="Text Box 16">
          <a:extLst>
            <a:ext uri="{FF2B5EF4-FFF2-40B4-BE49-F238E27FC236}">
              <a16:creationId xmlns:a16="http://schemas.microsoft.com/office/drawing/2014/main" id="{CDA0B075-1FB3-453B-8CA7-01A44FAADBE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6" name="Text Box 17">
          <a:extLst>
            <a:ext uri="{FF2B5EF4-FFF2-40B4-BE49-F238E27FC236}">
              <a16:creationId xmlns:a16="http://schemas.microsoft.com/office/drawing/2014/main" id="{8E5D1BB0-CA26-452B-ABA1-A0565CFC029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7" name="Text Box 18">
          <a:extLst>
            <a:ext uri="{FF2B5EF4-FFF2-40B4-BE49-F238E27FC236}">
              <a16:creationId xmlns:a16="http://schemas.microsoft.com/office/drawing/2014/main" id="{5CD23DC8-577A-4452-9756-C7BC314E25DE}"/>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8" name="Text Box 19">
          <a:extLst>
            <a:ext uri="{FF2B5EF4-FFF2-40B4-BE49-F238E27FC236}">
              <a16:creationId xmlns:a16="http://schemas.microsoft.com/office/drawing/2014/main" id="{79B22888-1BCA-4500-B9DF-D27BC32E3A8F}"/>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19" name="Text Box 16">
          <a:extLst>
            <a:ext uri="{FF2B5EF4-FFF2-40B4-BE49-F238E27FC236}">
              <a16:creationId xmlns:a16="http://schemas.microsoft.com/office/drawing/2014/main" id="{697BA20F-14F9-4D6A-BF0F-BCF51A107B81}"/>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0" name="Text Box 17">
          <a:extLst>
            <a:ext uri="{FF2B5EF4-FFF2-40B4-BE49-F238E27FC236}">
              <a16:creationId xmlns:a16="http://schemas.microsoft.com/office/drawing/2014/main" id="{B7C7514D-67BF-41B9-9C4F-915B466F8863}"/>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21" name="Text Box 18">
          <a:extLst>
            <a:ext uri="{FF2B5EF4-FFF2-40B4-BE49-F238E27FC236}">
              <a16:creationId xmlns:a16="http://schemas.microsoft.com/office/drawing/2014/main" id="{5C2976FD-1611-4983-B798-CEB3E7105CC9}"/>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22" name="Text Box 15">
          <a:extLst>
            <a:ext uri="{FF2B5EF4-FFF2-40B4-BE49-F238E27FC236}">
              <a16:creationId xmlns:a16="http://schemas.microsoft.com/office/drawing/2014/main" id="{46DC58E0-9773-4AD6-B4F3-A6BEBAD99B61}"/>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3" name="Text Box 16">
          <a:extLst>
            <a:ext uri="{FF2B5EF4-FFF2-40B4-BE49-F238E27FC236}">
              <a16:creationId xmlns:a16="http://schemas.microsoft.com/office/drawing/2014/main" id="{501F672F-7517-4BE4-A894-F4DAB3B5AA7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4" name="Text Box 17">
          <a:extLst>
            <a:ext uri="{FF2B5EF4-FFF2-40B4-BE49-F238E27FC236}">
              <a16:creationId xmlns:a16="http://schemas.microsoft.com/office/drawing/2014/main" id="{69FDF8C1-1F42-4784-AC47-074A105E61C4}"/>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5" name="Text Box 18">
          <a:extLst>
            <a:ext uri="{FF2B5EF4-FFF2-40B4-BE49-F238E27FC236}">
              <a16:creationId xmlns:a16="http://schemas.microsoft.com/office/drawing/2014/main" id="{B5A1B987-39FB-400F-825F-24B86651378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26" name="Text Box 19">
          <a:extLst>
            <a:ext uri="{FF2B5EF4-FFF2-40B4-BE49-F238E27FC236}">
              <a16:creationId xmlns:a16="http://schemas.microsoft.com/office/drawing/2014/main" id="{EAA429D2-84E5-4F48-BF7F-4F2E804207B6}"/>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7" name="Text Box 16">
          <a:extLst>
            <a:ext uri="{FF2B5EF4-FFF2-40B4-BE49-F238E27FC236}">
              <a16:creationId xmlns:a16="http://schemas.microsoft.com/office/drawing/2014/main" id="{84869AE7-4EC1-491D-9242-6FFF393E756E}"/>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8" name="Text Box 17">
          <a:extLst>
            <a:ext uri="{FF2B5EF4-FFF2-40B4-BE49-F238E27FC236}">
              <a16:creationId xmlns:a16="http://schemas.microsoft.com/office/drawing/2014/main" id="{73CA7A26-85FE-44B1-BEB1-EF35DD2312AA}"/>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29" name="Text Box 18">
          <a:extLst>
            <a:ext uri="{FF2B5EF4-FFF2-40B4-BE49-F238E27FC236}">
              <a16:creationId xmlns:a16="http://schemas.microsoft.com/office/drawing/2014/main" id="{B88619E1-7EAE-4DF5-932E-7A4C0BCB662B}"/>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30" name="Text Box 19">
          <a:extLst>
            <a:ext uri="{FF2B5EF4-FFF2-40B4-BE49-F238E27FC236}">
              <a16:creationId xmlns:a16="http://schemas.microsoft.com/office/drawing/2014/main" id="{34B1A584-1A49-4245-A7A9-1032A0E8AB56}"/>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1" name="Text Box 16">
          <a:extLst>
            <a:ext uri="{FF2B5EF4-FFF2-40B4-BE49-F238E27FC236}">
              <a16:creationId xmlns:a16="http://schemas.microsoft.com/office/drawing/2014/main" id="{7CA88656-7E2E-47E0-96C3-275DC0A21540}"/>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2" name="Text Box 17">
          <a:extLst>
            <a:ext uri="{FF2B5EF4-FFF2-40B4-BE49-F238E27FC236}">
              <a16:creationId xmlns:a16="http://schemas.microsoft.com/office/drawing/2014/main" id="{2FEF89C6-6E0E-404A-AE58-FE472C951CE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3" name="Text Box 18">
          <a:extLst>
            <a:ext uri="{FF2B5EF4-FFF2-40B4-BE49-F238E27FC236}">
              <a16:creationId xmlns:a16="http://schemas.microsoft.com/office/drawing/2014/main" id="{BACA13D0-954D-4D48-AFFA-D74A82522E6B}"/>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67</xdr:row>
      <xdr:rowOff>0</xdr:rowOff>
    </xdr:from>
    <xdr:ext cx="95250" cy="171450"/>
    <xdr:sp macro="" textlink="">
      <xdr:nvSpPr>
        <xdr:cNvPr id="2834" name="Text Box 19">
          <a:extLst>
            <a:ext uri="{FF2B5EF4-FFF2-40B4-BE49-F238E27FC236}">
              <a16:creationId xmlns:a16="http://schemas.microsoft.com/office/drawing/2014/main" id="{82308548-B6F5-47C0-97AB-666AF8E24F02}"/>
            </a:ext>
          </a:extLst>
        </xdr:cNvPr>
        <xdr:cNvSpPr txBox="1">
          <a:spLocks noChangeArrowheads="1"/>
        </xdr:cNvSpPr>
      </xdr:nvSpPr>
      <xdr:spPr bwMode="auto">
        <a:xfrm>
          <a:off x="30918150" y="302514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014"/>
    <xdr:sp macro="" textlink="">
      <xdr:nvSpPr>
        <xdr:cNvPr id="2835" name="Text Box 15">
          <a:extLst>
            <a:ext uri="{FF2B5EF4-FFF2-40B4-BE49-F238E27FC236}">
              <a16:creationId xmlns:a16="http://schemas.microsoft.com/office/drawing/2014/main" id="{AFC4C9A3-9A73-4F9D-A900-BB442CB7997B}"/>
            </a:ext>
          </a:extLst>
        </xdr:cNvPr>
        <xdr:cNvSpPr txBox="1">
          <a:spLocks noChangeArrowheads="1"/>
        </xdr:cNvSpPr>
      </xdr:nvSpPr>
      <xdr:spPr bwMode="auto">
        <a:xfrm>
          <a:off x="4743450" y="317373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6" name="Text Box 16">
          <a:extLst>
            <a:ext uri="{FF2B5EF4-FFF2-40B4-BE49-F238E27FC236}">
              <a16:creationId xmlns:a16="http://schemas.microsoft.com/office/drawing/2014/main" id="{AC54EED4-ACF7-40C8-BDB3-6203C03E74AB}"/>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7" name="Text Box 17">
          <a:extLst>
            <a:ext uri="{FF2B5EF4-FFF2-40B4-BE49-F238E27FC236}">
              <a16:creationId xmlns:a16="http://schemas.microsoft.com/office/drawing/2014/main" id="{7AA13A3B-2D13-4863-A9AA-B79EC91BA3B9}"/>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8" name="Text Box 18">
          <a:extLst>
            <a:ext uri="{FF2B5EF4-FFF2-40B4-BE49-F238E27FC236}">
              <a16:creationId xmlns:a16="http://schemas.microsoft.com/office/drawing/2014/main" id="{A2625DA0-A342-4590-8DEF-0EE5E53EC982}"/>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0</xdr:rowOff>
    </xdr:from>
    <xdr:ext cx="95250" cy="171450"/>
    <xdr:sp macro="" textlink="">
      <xdr:nvSpPr>
        <xdr:cNvPr id="2839" name="Text Box 19">
          <a:extLst>
            <a:ext uri="{FF2B5EF4-FFF2-40B4-BE49-F238E27FC236}">
              <a16:creationId xmlns:a16="http://schemas.microsoft.com/office/drawing/2014/main" id="{4A9DA748-F74C-4809-B790-6F7EF1E1C2F5}"/>
            </a:ext>
          </a:extLst>
        </xdr:cNvPr>
        <xdr:cNvSpPr txBox="1">
          <a:spLocks noChangeArrowheads="1"/>
        </xdr:cNvSpPr>
      </xdr:nvSpPr>
      <xdr:spPr bwMode="auto">
        <a:xfrm>
          <a:off x="47434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0" name="Text Box 16">
          <a:extLst>
            <a:ext uri="{FF2B5EF4-FFF2-40B4-BE49-F238E27FC236}">
              <a16:creationId xmlns:a16="http://schemas.microsoft.com/office/drawing/2014/main" id="{A36D095C-96B8-4CB2-BB56-666C6B9E949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0</xdr:rowOff>
    </xdr:from>
    <xdr:ext cx="95250" cy="171450"/>
    <xdr:sp macro="" textlink="">
      <xdr:nvSpPr>
        <xdr:cNvPr id="2841" name="Text Box 17">
          <a:extLst>
            <a:ext uri="{FF2B5EF4-FFF2-40B4-BE49-F238E27FC236}">
              <a16:creationId xmlns:a16="http://schemas.microsoft.com/office/drawing/2014/main" id="{E076BA35-22DD-4B12-AF81-8070CA921CC9}"/>
            </a:ext>
          </a:extLst>
        </xdr:cNvPr>
        <xdr:cNvSpPr txBox="1">
          <a:spLocks noChangeArrowheads="1"/>
        </xdr:cNvSpPr>
      </xdr:nvSpPr>
      <xdr:spPr bwMode="auto">
        <a:xfrm>
          <a:off x="1436370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15875</xdr:rowOff>
    </xdr:from>
    <xdr:ext cx="95250" cy="171450"/>
    <xdr:sp macro="" textlink="">
      <xdr:nvSpPr>
        <xdr:cNvPr id="2842" name="Text Box 18">
          <a:extLst>
            <a:ext uri="{FF2B5EF4-FFF2-40B4-BE49-F238E27FC236}">
              <a16:creationId xmlns:a16="http://schemas.microsoft.com/office/drawing/2014/main" id="{F19BC2F5-FE64-4DC4-B5E6-DCB913D0E31C}"/>
            </a:ext>
          </a:extLst>
        </xdr:cNvPr>
        <xdr:cNvSpPr txBox="1">
          <a:spLocks noChangeArrowheads="1"/>
        </xdr:cNvSpPr>
      </xdr:nvSpPr>
      <xdr:spPr bwMode="auto">
        <a:xfrm>
          <a:off x="14355762" y="32124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3" name="Text Box 16">
          <a:extLst>
            <a:ext uri="{FF2B5EF4-FFF2-40B4-BE49-F238E27FC236}">
              <a16:creationId xmlns:a16="http://schemas.microsoft.com/office/drawing/2014/main" id="{DCE7B3F8-0979-4AE6-BC62-C2EB55B48E8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4" name="Text Box 17">
          <a:extLst>
            <a:ext uri="{FF2B5EF4-FFF2-40B4-BE49-F238E27FC236}">
              <a16:creationId xmlns:a16="http://schemas.microsoft.com/office/drawing/2014/main" id="{A6066A98-E900-4EC2-94C5-D23AC3D8D2C5}"/>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5" name="Text Box 18">
          <a:extLst>
            <a:ext uri="{FF2B5EF4-FFF2-40B4-BE49-F238E27FC236}">
              <a16:creationId xmlns:a16="http://schemas.microsoft.com/office/drawing/2014/main" id="{33E7B00D-B4FC-497E-A43A-F42C683BDB4A}"/>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6" name="Text Box 19">
          <a:extLst>
            <a:ext uri="{FF2B5EF4-FFF2-40B4-BE49-F238E27FC236}">
              <a16:creationId xmlns:a16="http://schemas.microsoft.com/office/drawing/2014/main" id="{3AA8DB24-7197-4DB5-AA11-663A563082A0}"/>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72</xdr:row>
      <xdr:rowOff>0</xdr:rowOff>
    </xdr:from>
    <xdr:ext cx="95250" cy="171450"/>
    <xdr:sp macro="" textlink="">
      <xdr:nvSpPr>
        <xdr:cNvPr id="2847" name="Text Box 16">
          <a:extLst>
            <a:ext uri="{FF2B5EF4-FFF2-40B4-BE49-F238E27FC236}">
              <a16:creationId xmlns:a16="http://schemas.microsoft.com/office/drawing/2014/main" id="{486FE5FE-5D44-40A1-AAD0-09D81EA47EA7}"/>
            </a:ext>
          </a:extLst>
        </xdr:cNvPr>
        <xdr:cNvSpPr txBox="1">
          <a:spLocks noChangeArrowheads="1"/>
        </xdr:cNvSpPr>
      </xdr:nvSpPr>
      <xdr:spPr bwMode="auto">
        <a:xfrm>
          <a:off x="19183350" y="321087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48" name="Text Box 15">
          <a:extLst>
            <a:ext uri="{FF2B5EF4-FFF2-40B4-BE49-F238E27FC236}">
              <a16:creationId xmlns:a16="http://schemas.microsoft.com/office/drawing/2014/main" id="{C4FF8854-B41B-428B-AFA3-3121B495A9EA}"/>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2849" name="Text Box 15">
          <a:extLst>
            <a:ext uri="{FF2B5EF4-FFF2-40B4-BE49-F238E27FC236}">
              <a16:creationId xmlns:a16="http://schemas.microsoft.com/office/drawing/2014/main" id="{5C1FC286-ECBD-4577-8206-E491F9967053}"/>
            </a:ext>
          </a:extLst>
        </xdr:cNvPr>
        <xdr:cNvSpPr txBox="1">
          <a:spLocks noChangeArrowheads="1"/>
        </xdr:cNvSpPr>
      </xdr:nvSpPr>
      <xdr:spPr bwMode="auto">
        <a:xfrm>
          <a:off x="4743450" y="32480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50" name="Text Box 15">
          <a:extLst>
            <a:ext uri="{FF2B5EF4-FFF2-40B4-BE49-F238E27FC236}">
              <a16:creationId xmlns:a16="http://schemas.microsoft.com/office/drawing/2014/main" id="{35972DD0-134F-4572-8465-99AD8EA60F8A}"/>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51" name="Text Box 15">
          <a:extLst>
            <a:ext uri="{FF2B5EF4-FFF2-40B4-BE49-F238E27FC236}">
              <a16:creationId xmlns:a16="http://schemas.microsoft.com/office/drawing/2014/main" id="{10F7D792-CF7D-4CC8-9319-0DEB9B84FEE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52" name="Text Box 15">
          <a:extLst>
            <a:ext uri="{FF2B5EF4-FFF2-40B4-BE49-F238E27FC236}">
              <a16:creationId xmlns:a16="http://schemas.microsoft.com/office/drawing/2014/main" id="{50818BAA-5EB2-4BA0-8E46-18D5EE6D36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170392</xdr:rowOff>
    </xdr:from>
    <xdr:ext cx="95250" cy="213632"/>
    <xdr:sp macro="" textlink="">
      <xdr:nvSpPr>
        <xdr:cNvPr id="2853" name="Text Box 15">
          <a:extLst>
            <a:ext uri="{FF2B5EF4-FFF2-40B4-BE49-F238E27FC236}">
              <a16:creationId xmlns:a16="http://schemas.microsoft.com/office/drawing/2014/main" id="{2167810D-8D67-4D5B-806C-639D7EE95DF7}"/>
            </a:ext>
          </a:extLst>
        </xdr:cNvPr>
        <xdr:cNvSpPr txBox="1">
          <a:spLocks noChangeArrowheads="1"/>
        </xdr:cNvSpPr>
      </xdr:nvSpPr>
      <xdr:spPr bwMode="auto">
        <a:xfrm>
          <a:off x="14392275" y="322791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4" name="Text Box 16">
          <a:extLst>
            <a:ext uri="{FF2B5EF4-FFF2-40B4-BE49-F238E27FC236}">
              <a16:creationId xmlns:a16="http://schemas.microsoft.com/office/drawing/2014/main" id="{7A07565C-CED6-4DDD-B065-AC6C2F6D9C1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5" name="Text Box 17">
          <a:extLst>
            <a:ext uri="{FF2B5EF4-FFF2-40B4-BE49-F238E27FC236}">
              <a16:creationId xmlns:a16="http://schemas.microsoft.com/office/drawing/2014/main" id="{8F06549F-81A4-46F6-88CE-D25594958EF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6" name="Text Box 18">
          <a:extLst>
            <a:ext uri="{FF2B5EF4-FFF2-40B4-BE49-F238E27FC236}">
              <a16:creationId xmlns:a16="http://schemas.microsoft.com/office/drawing/2014/main" id="{7D96BCC0-1522-4501-B058-59B9A9E2209E}"/>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57" name="Text Box 19">
          <a:extLst>
            <a:ext uri="{FF2B5EF4-FFF2-40B4-BE49-F238E27FC236}">
              <a16:creationId xmlns:a16="http://schemas.microsoft.com/office/drawing/2014/main" id="{3CA78A03-BDF3-4B22-9D11-AB7F6588C69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8" name="Text Box 16">
          <a:extLst>
            <a:ext uri="{FF2B5EF4-FFF2-40B4-BE49-F238E27FC236}">
              <a16:creationId xmlns:a16="http://schemas.microsoft.com/office/drawing/2014/main" id="{4C0FBE6C-DC69-4302-9F70-AEC9F21E33BA}"/>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59" name="Text Box 17">
          <a:extLst>
            <a:ext uri="{FF2B5EF4-FFF2-40B4-BE49-F238E27FC236}">
              <a16:creationId xmlns:a16="http://schemas.microsoft.com/office/drawing/2014/main" id="{2C08EB0F-AD5E-49C8-9463-7B911363DDE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0" name="Text Box 18">
          <a:extLst>
            <a:ext uri="{FF2B5EF4-FFF2-40B4-BE49-F238E27FC236}">
              <a16:creationId xmlns:a16="http://schemas.microsoft.com/office/drawing/2014/main" id="{69548D7E-6DFD-41EC-8593-0B21CD298CA9}"/>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61" name="Text Box 19">
          <a:extLst>
            <a:ext uri="{FF2B5EF4-FFF2-40B4-BE49-F238E27FC236}">
              <a16:creationId xmlns:a16="http://schemas.microsoft.com/office/drawing/2014/main" id="{090BB8AA-8755-41C9-B8E9-7899BF1BB1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2" name="Text Box 16">
          <a:extLst>
            <a:ext uri="{FF2B5EF4-FFF2-40B4-BE49-F238E27FC236}">
              <a16:creationId xmlns:a16="http://schemas.microsoft.com/office/drawing/2014/main" id="{BD2AF2F2-D323-400B-9B94-64FD6B0055F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3" name="Text Box 17">
          <a:extLst>
            <a:ext uri="{FF2B5EF4-FFF2-40B4-BE49-F238E27FC236}">
              <a16:creationId xmlns:a16="http://schemas.microsoft.com/office/drawing/2014/main" id="{8287B08C-2E89-445A-BFD9-F77A7C22BC7A}"/>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4" name="Text Box 18">
          <a:extLst>
            <a:ext uri="{FF2B5EF4-FFF2-40B4-BE49-F238E27FC236}">
              <a16:creationId xmlns:a16="http://schemas.microsoft.com/office/drawing/2014/main" id="{4E7BC4A9-E224-4FEA-BA3D-70A6D1291E41}"/>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65" name="Text Box 19">
          <a:extLst>
            <a:ext uri="{FF2B5EF4-FFF2-40B4-BE49-F238E27FC236}">
              <a16:creationId xmlns:a16="http://schemas.microsoft.com/office/drawing/2014/main" id="{83C477FA-1C5B-421A-8F5B-87532BAE66E4}"/>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66" name="Text Box 15">
          <a:extLst>
            <a:ext uri="{FF2B5EF4-FFF2-40B4-BE49-F238E27FC236}">
              <a16:creationId xmlns:a16="http://schemas.microsoft.com/office/drawing/2014/main" id="{367954A2-EB57-44FA-B966-F2299AD2B99C}"/>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7" name="Text Box 16">
          <a:extLst>
            <a:ext uri="{FF2B5EF4-FFF2-40B4-BE49-F238E27FC236}">
              <a16:creationId xmlns:a16="http://schemas.microsoft.com/office/drawing/2014/main" id="{ED59BD81-C7BD-4FF2-8B54-4D339B945409}"/>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8" name="Text Box 17">
          <a:extLst>
            <a:ext uri="{FF2B5EF4-FFF2-40B4-BE49-F238E27FC236}">
              <a16:creationId xmlns:a16="http://schemas.microsoft.com/office/drawing/2014/main" id="{60DFD506-02BE-4E6B-8CCB-1262114DD7C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69" name="Text Box 18">
          <a:extLst>
            <a:ext uri="{FF2B5EF4-FFF2-40B4-BE49-F238E27FC236}">
              <a16:creationId xmlns:a16="http://schemas.microsoft.com/office/drawing/2014/main" id="{FDA52AEF-F793-4DD0-B8A0-04C4D3C52F6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70" name="Text Box 19">
          <a:extLst>
            <a:ext uri="{FF2B5EF4-FFF2-40B4-BE49-F238E27FC236}">
              <a16:creationId xmlns:a16="http://schemas.microsoft.com/office/drawing/2014/main" id="{72C6142E-4643-4E30-ACCA-231298AE41F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1" name="Text Box 16">
          <a:extLst>
            <a:ext uri="{FF2B5EF4-FFF2-40B4-BE49-F238E27FC236}">
              <a16:creationId xmlns:a16="http://schemas.microsoft.com/office/drawing/2014/main" id="{88FFA81C-7D43-40A4-B897-BFB5ABC9D80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2" name="Text Box 17">
          <a:extLst>
            <a:ext uri="{FF2B5EF4-FFF2-40B4-BE49-F238E27FC236}">
              <a16:creationId xmlns:a16="http://schemas.microsoft.com/office/drawing/2014/main" id="{7FA7BEFA-12CC-4456-A4B4-4B5309825A8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73" name="Text Box 18">
          <a:extLst>
            <a:ext uri="{FF2B5EF4-FFF2-40B4-BE49-F238E27FC236}">
              <a16:creationId xmlns:a16="http://schemas.microsoft.com/office/drawing/2014/main" id="{B44888FE-828F-450A-8A27-300BF6ED664E}"/>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4" name="Text Box 16">
          <a:extLst>
            <a:ext uri="{FF2B5EF4-FFF2-40B4-BE49-F238E27FC236}">
              <a16:creationId xmlns:a16="http://schemas.microsoft.com/office/drawing/2014/main" id="{EA784E81-CFAE-4D55-A4C8-5044216A7B9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5" name="Text Box 17">
          <a:extLst>
            <a:ext uri="{FF2B5EF4-FFF2-40B4-BE49-F238E27FC236}">
              <a16:creationId xmlns:a16="http://schemas.microsoft.com/office/drawing/2014/main" id="{DC88F27F-96CA-4CF0-8192-DDB58F98D0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6" name="Text Box 18">
          <a:extLst>
            <a:ext uri="{FF2B5EF4-FFF2-40B4-BE49-F238E27FC236}">
              <a16:creationId xmlns:a16="http://schemas.microsoft.com/office/drawing/2014/main" id="{D8920AA0-843F-4201-BD2A-8DAFB0AD36E9}"/>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7" name="Text Box 19">
          <a:extLst>
            <a:ext uri="{FF2B5EF4-FFF2-40B4-BE49-F238E27FC236}">
              <a16:creationId xmlns:a16="http://schemas.microsoft.com/office/drawing/2014/main" id="{AD44B519-249E-4383-8A67-2852883EA5F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8" name="Text Box 16">
          <a:extLst>
            <a:ext uri="{FF2B5EF4-FFF2-40B4-BE49-F238E27FC236}">
              <a16:creationId xmlns:a16="http://schemas.microsoft.com/office/drawing/2014/main" id="{3DFE234B-68B2-4942-92BA-7A53A3DB02C3}"/>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79" name="Text Box 17">
          <a:extLst>
            <a:ext uri="{FF2B5EF4-FFF2-40B4-BE49-F238E27FC236}">
              <a16:creationId xmlns:a16="http://schemas.microsoft.com/office/drawing/2014/main" id="{904F7C1C-C822-4A38-800E-71E47AA19278}"/>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0" name="Text Box 18">
          <a:extLst>
            <a:ext uri="{FF2B5EF4-FFF2-40B4-BE49-F238E27FC236}">
              <a16:creationId xmlns:a16="http://schemas.microsoft.com/office/drawing/2014/main" id="{A84102FC-AEE9-4CF2-B701-B3B9CA027F1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881" name="Text Box 19">
          <a:extLst>
            <a:ext uri="{FF2B5EF4-FFF2-40B4-BE49-F238E27FC236}">
              <a16:creationId xmlns:a16="http://schemas.microsoft.com/office/drawing/2014/main" id="{78D58A86-4789-4648-9A7A-C853B56693D6}"/>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2882" name="Text Box 15">
          <a:extLst>
            <a:ext uri="{FF2B5EF4-FFF2-40B4-BE49-F238E27FC236}">
              <a16:creationId xmlns:a16="http://schemas.microsoft.com/office/drawing/2014/main" id="{ACC86456-22C0-4A02-AA67-B6512CCA6B8F}"/>
            </a:ext>
          </a:extLst>
        </xdr:cNvPr>
        <xdr:cNvSpPr txBox="1">
          <a:spLocks noChangeArrowheads="1"/>
        </xdr:cNvSpPr>
      </xdr:nvSpPr>
      <xdr:spPr bwMode="auto">
        <a:xfrm>
          <a:off x="4743450" y="32480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442269"/>
    <xdr:sp macro="" textlink="">
      <xdr:nvSpPr>
        <xdr:cNvPr id="2883" name="Text Box 15">
          <a:extLst>
            <a:ext uri="{FF2B5EF4-FFF2-40B4-BE49-F238E27FC236}">
              <a16:creationId xmlns:a16="http://schemas.microsoft.com/office/drawing/2014/main" id="{1524587E-96DA-4333-ABD2-ED913F43CCD5}"/>
            </a:ext>
          </a:extLst>
        </xdr:cNvPr>
        <xdr:cNvSpPr txBox="1">
          <a:spLocks noChangeArrowheads="1"/>
        </xdr:cNvSpPr>
      </xdr:nvSpPr>
      <xdr:spPr bwMode="auto">
        <a:xfrm>
          <a:off x="14363700" y="32480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2884" name="Text Box 15">
          <a:extLst>
            <a:ext uri="{FF2B5EF4-FFF2-40B4-BE49-F238E27FC236}">
              <a16:creationId xmlns:a16="http://schemas.microsoft.com/office/drawing/2014/main" id="{23616454-FBC6-4237-937C-C22368D11838}"/>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2885" name="Text Box 15">
          <a:extLst>
            <a:ext uri="{FF2B5EF4-FFF2-40B4-BE49-F238E27FC236}">
              <a16:creationId xmlns:a16="http://schemas.microsoft.com/office/drawing/2014/main" id="{02F30005-2505-4E7B-B585-AA8C05208A6C}"/>
            </a:ext>
          </a:extLst>
        </xdr:cNvPr>
        <xdr:cNvSpPr txBox="1">
          <a:spLocks noChangeArrowheads="1"/>
        </xdr:cNvSpPr>
      </xdr:nvSpPr>
      <xdr:spPr bwMode="auto">
        <a:xfrm>
          <a:off x="4743450" y="3248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72</xdr:row>
      <xdr:rowOff>504825</xdr:rowOff>
    </xdr:from>
    <xdr:ext cx="95250" cy="213632"/>
    <xdr:sp macro="" textlink="">
      <xdr:nvSpPr>
        <xdr:cNvPr id="2886" name="Text Box 15">
          <a:extLst>
            <a:ext uri="{FF2B5EF4-FFF2-40B4-BE49-F238E27FC236}">
              <a16:creationId xmlns:a16="http://schemas.microsoft.com/office/drawing/2014/main" id="{469EE07E-50FB-4A98-A8A0-FA3469C425D0}"/>
            </a:ext>
          </a:extLst>
        </xdr:cNvPr>
        <xdr:cNvSpPr txBox="1">
          <a:spLocks noChangeArrowheads="1"/>
        </xdr:cNvSpPr>
      </xdr:nvSpPr>
      <xdr:spPr bwMode="auto">
        <a:xfrm>
          <a:off x="1436370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7" name="Text Box 16">
          <a:extLst>
            <a:ext uri="{FF2B5EF4-FFF2-40B4-BE49-F238E27FC236}">
              <a16:creationId xmlns:a16="http://schemas.microsoft.com/office/drawing/2014/main" id="{7C7CAE9C-0513-498C-A4CC-1829DA7CBA30}"/>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8" name="Text Box 17">
          <a:extLst>
            <a:ext uri="{FF2B5EF4-FFF2-40B4-BE49-F238E27FC236}">
              <a16:creationId xmlns:a16="http://schemas.microsoft.com/office/drawing/2014/main" id="{86459265-FE4E-484B-9E81-C8F7343B89E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89" name="Text Box 18">
          <a:extLst>
            <a:ext uri="{FF2B5EF4-FFF2-40B4-BE49-F238E27FC236}">
              <a16:creationId xmlns:a16="http://schemas.microsoft.com/office/drawing/2014/main" id="{64C1C41F-CCF8-4C3C-B0BE-E6991AB5BEA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890" name="Text Box 19">
          <a:extLst>
            <a:ext uri="{FF2B5EF4-FFF2-40B4-BE49-F238E27FC236}">
              <a16:creationId xmlns:a16="http://schemas.microsoft.com/office/drawing/2014/main" id="{369D8FF4-6AE5-4DFF-A76C-5597D8050C9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1" name="Text Box 16">
          <a:extLst>
            <a:ext uri="{FF2B5EF4-FFF2-40B4-BE49-F238E27FC236}">
              <a16:creationId xmlns:a16="http://schemas.microsoft.com/office/drawing/2014/main" id="{80DA7AF3-60C7-4FD8-979A-39CBF20E7F4C}"/>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2" name="Text Box 17">
          <a:extLst>
            <a:ext uri="{FF2B5EF4-FFF2-40B4-BE49-F238E27FC236}">
              <a16:creationId xmlns:a16="http://schemas.microsoft.com/office/drawing/2014/main" id="{250A093A-C80B-47D0-9A2B-86F51601E22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3" name="Text Box 18">
          <a:extLst>
            <a:ext uri="{FF2B5EF4-FFF2-40B4-BE49-F238E27FC236}">
              <a16:creationId xmlns:a16="http://schemas.microsoft.com/office/drawing/2014/main" id="{467B2B81-5472-4609-83DD-D247A588D891}"/>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894" name="Text Box 19">
          <a:extLst>
            <a:ext uri="{FF2B5EF4-FFF2-40B4-BE49-F238E27FC236}">
              <a16:creationId xmlns:a16="http://schemas.microsoft.com/office/drawing/2014/main" id="{CED85CE4-D169-4798-A15A-8628C2D1C43B}"/>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5" name="Text Box 16">
          <a:extLst>
            <a:ext uri="{FF2B5EF4-FFF2-40B4-BE49-F238E27FC236}">
              <a16:creationId xmlns:a16="http://schemas.microsoft.com/office/drawing/2014/main" id="{E6F6A84C-C3A5-47C5-8531-25888C18768B}"/>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6" name="Text Box 17">
          <a:extLst>
            <a:ext uri="{FF2B5EF4-FFF2-40B4-BE49-F238E27FC236}">
              <a16:creationId xmlns:a16="http://schemas.microsoft.com/office/drawing/2014/main" id="{852ADCAD-D897-425D-BD17-7073C7637C1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7" name="Text Box 18">
          <a:extLst>
            <a:ext uri="{FF2B5EF4-FFF2-40B4-BE49-F238E27FC236}">
              <a16:creationId xmlns:a16="http://schemas.microsoft.com/office/drawing/2014/main" id="{B2051EF9-5910-47A4-AEC5-4A1E24F5C087}"/>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78</xdr:row>
      <xdr:rowOff>0</xdr:rowOff>
    </xdr:from>
    <xdr:ext cx="95250" cy="171450"/>
    <xdr:sp macro="" textlink="">
      <xdr:nvSpPr>
        <xdr:cNvPr id="2898" name="Text Box 19">
          <a:extLst>
            <a:ext uri="{FF2B5EF4-FFF2-40B4-BE49-F238E27FC236}">
              <a16:creationId xmlns:a16="http://schemas.microsoft.com/office/drawing/2014/main" id="{3DB35AD4-F035-44A0-8246-CB8A5E9BF85D}"/>
            </a:ext>
          </a:extLst>
        </xdr:cNvPr>
        <xdr:cNvSpPr txBox="1">
          <a:spLocks noChangeArrowheads="1"/>
        </xdr:cNvSpPr>
      </xdr:nvSpPr>
      <xdr:spPr bwMode="auto">
        <a:xfrm>
          <a:off x="309181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899" name="Text Box 15">
          <a:extLst>
            <a:ext uri="{FF2B5EF4-FFF2-40B4-BE49-F238E27FC236}">
              <a16:creationId xmlns:a16="http://schemas.microsoft.com/office/drawing/2014/main" id="{63CD1CE4-423A-437E-979A-762FA6BC4DC8}"/>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0" name="Text Box 16">
          <a:extLst>
            <a:ext uri="{FF2B5EF4-FFF2-40B4-BE49-F238E27FC236}">
              <a16:creationId xmlns:a16="http://schemas.microsoft.com/office/drawing/2014/main" id="{533ABA49-7DC6-47C5-A433-BD882E84FD3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1" name="Text Box 17">
          <a:extLst>
            <a:ext uri="{FF2B5EF4-FFF2-40B4-BE49-F238E27FC236}">
              <a16:creationId xmlns:a16="http://schemas.microsoft.com/office/drawing/2014/main" id="{8861786B-EDC1-4C02-A434-3FCA4F0BF0E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2" name="Text Box 18">
          <a:extLst>
            <a:ext uri="{FF2B5EF4-FFF2-40B4-BE49-F238E27FC236}">
              <a16:creationId xmlns:a16="http://schemas.microsoft.com/office/drawing/2014/main" id="{46D68BAF-6751-42D7-B664-20C6A26991B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03" name="Text Box 19">
          <a:extLst>
            <a:ext uri="{FF2B5EF4-FFF2-40B4-BE49-F238E27FC236}">
              <a16:creationId xmlns:a16="http://schemas.microsoft.com/office/drawing/2014/main" id="{9E45F952-AD04-41A1-9B1E-CBD30C29E778}"/>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74</xdr:row>
      <xdr:rowOff>504825</xdr:rowOff>
    </xdr:from>
    <xdr:ext cx="95250" cy="442269"/>
    <xdr:sp macro="" textlink="">
      <xdr:nvSpPr>
        <xdr:cNvPr id="2904" name="Text Box 15">
          <a:extLst>
            <a:ext uri="{FF2B5EF4-FFF2-40B4-BE49-F238E27FC236}">
              <a16:creationId xmlns:a16="http://schemas.microsoft.com/office/drawing/2014/main" id="{B0DC4715-B9E5-49F2-A928-B9BAB3A2787F}"/>
            </a:ext>
          </a:extLst>
        </xdr:cNvPr>
        <xdr:cNvSpPr txBox="1">
          <a:spLocks noChangeArrowheads="1"/>
        </xdr:cNvSpPr>
      </xdr:nvSpPr>
      <xdr:spPr bwMode="auto">
        <a:xfrm>
          <a:off x="14363700" y="33223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5" name="Text Box 16">
          <a:extLst>
            <a:ext uri="{FF2B5EF4-FFF2-40B4-BE49-F238E27FC236}">
              <a16:creationId xmlns:a16="http://schemas.microsoft.com/office/drawing/2014/main" id="{AC3F709F-10D0-49A6-9989-9BECA860A0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6" name="Text Box 17">
          <a:extLst>
            <a:ext uri="{FF2B5EF4-FFF2-40B4-BE49-F238E27FC236}">
              <a16:creationId xmlns:a16="http://schemas.microsoft.com/office/drawing/2014/main" id="{41B6064A-9361-4DA4-AC25-08CCB17205F5}"/>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07" name="Text Box 18">
          <a:extLst>
            <a:ext uri="{FF2B5EF4-FFF2-40B4-BE49-F238E27FC236}">
              <a16:creationId xmlns:a16="http://schemas.microsoft.com/office/drawing/2014/main" id="{D2A0D177-E6FB-45E8-B097-D3A009E6F8A2}"/>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8" name="Text Box 16">
          <a:extLst>
            <a:ext uri="{FF2B5EF4-FFF2-40B4-BE49-F238E27FC236}">
              <a16:creationId xmlns:a16="http://schemas.microsoft.com/office/drawing/2014/main" id="{2902693C-9F28-4158-A404-08D7063AE30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09" name="Text Box 17">
          <a:extLst>
            <a:ext uri="{FF2B5EF4-FFF2-40B4-BE49-F238E27FC236}">
              <a16:creationId xmlns:a16="http://schemas.microsoft.com/office/drawing/2014/main" id="{F13743BF-AA19-44A9-8B2A-3E36E153851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0" name="Text Box 18">
          <a:extLst>
            <a:ext uri="{FF2B5EF4-FFF2-40B4-BE49-F238E27FC236}">
              <a16:creationId xmlns:a16="http://schemas.microsoft.com/office/drawing/2014/main" id="{C07E785B-13CE-484D-B957-53E09BC87AB1}"/>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1" name="Text Box 19">
          <a:extLst>
            <a:ext uri="{FF2B5EF4-FFF2-40B4-BE49-F238E27FC236}">
              <a16:creationId xmlns:a16="http://schemas.microsoft.com/office/drawing/2014/main" id="{A658C28F-B751-4C32-A245-133AD6B127D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2" name="Text Box 16">
          <a:extLst>
            <a:ext uri="{FF2B5EF4-FFF2-40B4-BE49-F238E27FC236}">
              <a16:creationId xmlns:a16="http://schemas.microsoft.com/office/drawing/2014/main" id="{39A4077E-219B-49CD-9D55-DDCF8AD7FB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3" name="Text Box 17">
          <a:extLst>
            <a:ext uri="{FF2B5EF4-FFF2-40B4-BE49-F238E27FC236}">
              <a16:creationId xmlns:a16="http://schemas.microsoft.com/office/drawing/2014/main" id="{61B77347-6121-4731-9DD1-FC652D1C278A}"/>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14" name="Text Box 18">
          <a:extLst>
            <a:ext uri="{FF2B5EF4-FFF2-40B4-BE49-F238E27FC236}">
              <a16:creationId xmlns:a16="http://schemas.microsoft.com/office/drawing/2014/main" id="{01430A28-2B6D-4A7F-B952-8CCDFAEB0F00}"/>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15" name="Text Box 15">
          <a:extLst>
            <a:ext uri="{FF2B5EF4-FFF2-40B4-BE49-F238E27FC236}">
              <a16:creationId xmlns:a16="http://schemas.microsoft.com/office/drawing/2014/main" id="{C3677305-5045-422D-96A5-38D1197F6097}"/>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6" name="Text Box 16">
          <a:extLst>
            <a:ext uri="{FF2B5EF4-FFF2-40B4-BE49-F238E27FC236}">
              <a16:creationId xmlns:a16="http://schemas.microsoft.com/office/drawing/2014/main" id="{3E28C415-1BDB-4A76-93C0-C124A11E88D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7" name="Text Box 17">
          <a:extLst>
            <a:ext uri="{FF2B5EF4-FFF2-40B4-BE49-F238E27FC236}">
              <a16:creationId xmlns:a16="http://schemas.microsoft.com/office/drawing/2014/main" id="{D4924A1D-DCB8-4AC4-8209-C0AD662A5EE6}"/>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8" name="Text Box 18">
          <a:extLst>
            <a:ext uri="{FF2B5EF4-FFF2-40B4-BE49-F238E27FC236}">
              <a16:creationId xmlns:a16="http://schemas.microsoft.com/office/drawing/2014/main" id="{A1936885-4540-45F2-BDB1-AEB20213F74A}"/>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19" name="Text Box 19">
          <a:extLst>
            <a:ext uri="{FF2B5EF4-FFF2-40B4-BE49-F238E27FC236}">
              <a16:creationId xmlns:a16="http://schemas.microsoft.com/office/drawing/2014/main" id="{7778F938-03CF-46C3-AA3E-23A3921AE2D7}"/>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0" name="Text Box 16">
          <a:extLst>
            <a:ext uri="{FF2B5EF4-FFF2-40B4-BE49-F238E27FC236}">
              <a16:creationId xmlns:a16="http://schemas.microsoft.com/office/drawing/2014/main" id="{AB25DFD9-DB2E-4D4F-80BA-2FE4532CCFA3}"/>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1" name="Text Box 17">
          <a:extLst>
            <a:ext uri="{FF2B5EF4-FFF2-40B4-BE49-F238E27FC236}">
              <a16:creationId xmlns:a16="http://schemas.microsoft.com/office/drawing/2014/main" id="{3C30FF96-ADE3-4E32-9863-9CB31B31B8A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2" name="Text Box 18">
          <a:extLst>
            <a:ext uri="{FF2B5EF4-FFF2-40B4-BE49-F238E27FC236}">
              <a16:creationId xmlns:a16="http://schemas.microsoft.com/office/drawing/2014/main" id="{FA84B8D9-FB5D-417F-BFA0-419CC00D7197}"/>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23" name="Text Box 19">
          <a:extLst>
            <a:ext uri="{FF2B5EF4-FFF2-40B4-BE49-F238E27FC236}">
              <a16:creationId xmlns:a16="http://schemas.microsoft.com/office/drawing/2014/main" id="{ECD5493D-1558-4AD3-935E-002BDBF06D6F}"/>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4" name="Text Box 16">
          <a:extLst>
            <a:ext uri="{FF2B5EF4-FFF2-40B4-BE49-F238E27FC236}">
              <a16:creationId xmlns:a16="http://schemas.microsoft.com/office/drawing/2014/main" id="{629FDB9E-4AC4-455E-A81D-83D1E5BC2006}"/>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5" name="Text Box 17">
          <a:extLst>
            <a:ext uri="{FF2B5EF4-FFF2-40B4-BE49-F238E27FC236}">
              <a16:creationId xmlns:a16="http://schemas.microsoft.com/office/drawing/2014/main" id="{6F71BEC6-DC9D-4D61-A5B6-2887F7A56C7D}"/>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6" name="Text Box 18">
          <a:extLst>
            <a:ext uri="{FF2B5EF4-FFF2-40B4-BE49-F238E27FC236}">
              <a16:creationId xmlns:a16="http://schemas.microsoft.com/office/drawing/2014/main" id="{46E9AE3C-7866-444B-801E-7FC7FDA9B7E8}"/>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73</xdr:row>
      <xdr:rowOff>0</xdr:rowOff>
    </xdr:from>
    <xdr:ext cx="95250" cy="171450"/>
    <xdr:sp macro="" textlink="">
      <xdr:nvSpPr>
        <xdr:cNvPr id="2927" name="Text Box 19">
          <a:extLst>
            <a:ext uri="{FF2B5EF4-FFF2-40B4-BE49-F238E27FC236}">
              <a16:creationId xmlns:a16="http://schemas.microsoft.com/office/drawing/2014/main" id="{9C0C90C0-A0E9-41E5-B540-7D00B05184C1}"/>
            </a:ext>
          </a:extLst>
        </xdr:cNvPr>
        <xdr:cNvSpPr txBox="1">
          <a:spLocks noChangeArrowheads="1"/>
        </xdr:cNvSpPr>
      </xdr:nvSpPr>
      <xdr:spPr bwMode="auto">
        <a:xfrm>
          <a:off x="30918150" y="324802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014"/>
    <xdr:sp macro="" textlink="">
      <xdr:nvSpPr>
        <xdr:cNvPr id="2928" name="Text Box 15">
          <a:extLst>
            <a:ext uri="{FF2B5EF4-FFF2-40B4-BE49-F238E27FC236}">
              <a16:creationId xmlns:a16="http://schemas.microsoft.com/office/drawing/2014/main" id="{089A2711-597B-4C61-BBB1-CDF9056DEE02}"/>
            </a:ext>
          </a:extLst>
        </xdr:cNvPr>
        <xdr:cNvSpPr txBox="1">
          <a:spLocks noChangeArrowheads="1"/>
        </xdr:cNvSpPr>
      </xdr:nvSpPr>
      <xdr:spPr bwMode="auto">
        <a:xfrm>
          <a:off x="4743450" y="332232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29" name="Text Box 16">
          <a:extLst>
            <a:ext uri="{FF2B5EF4-FFF2-40B4-BE49-F238E27FC236}">
              <a16:creationId xmlns:a16="http://schemas.microsoft.com/office/drawing/2014/main" id="{EEE2F989-3E0A-402D-98D4-85A4E305CF5B}"/>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0" name="Text Box 17">
          <a:extLst>
            <a:ext uri="{FF2B5EF4-FFF2-40B4-BE49-F238E27FC236}">
              <a16:creationId xmlns:a16="http://schemas.microsoft.com/office/drawing/2014/main" id="{B4A9110F-F01B-4000-A77A-40D58A5FE4CD}"/>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1" name="Text Box 18">
          <a:extLst>
            <a:ext uri="{FF2B5EF4-FFF2-40B4-BE49-F238E27FC236}">
              <a16:creationId xmlns:a16="http://schemas.microsoft.com/office/drawing/2014/main" id="{BA0FDF17-A3AF-43F0-9A86-E0879EF6146C}"/>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0</xdr:rowOff>
    </xdr:from>
    <xdr:ext cx="95250" cy="171450"/>
    <xdr:sp macro="" textlink="">
      <xdr:nvSpPr>
        <xdr:cNvPr id="2932" name="Text Box 19">
          <a:extLst>
            <a:ext uri="{FF2B5EF4-FFF2-40B4-BE49-F238E27FC236}">
              <a16:creationId xmlns:a16="http://schemas.microsoft.com/office/drawing/2014/main" id="{F749BA86-E9AA-4537-A4C9-26B15231E3D3}"/>
            </a:ext>
          </a:extLst>
        </xdr:cNvPr>
        <xdr:cNvSpPr txBox="1">
          <a:spLocks noChangeArrowheads="1"/>
        </xdr:cNvSpPr>
      </xdr:nvSpPr>
      <xdr:spPr bwMode="auto">
        <a:xfrm>
          <a:off x="47434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3" name="Text Box 16">
          <a:extLst>
            <a:ext uri="{FF2B5EF4-FFF2-40B4-BE49-F238E27FC236}">
              <a16:creationId xmlns:a16="http://schemas.microsoft.com/office/drawing/2014/main" id="{B6A3520A-F13D-40B8-BE3C-FBD0F8EE0A74}"/>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0</xdr:rowOff>
    </xdr:from>
    <xdr:ext cx="95250" cy="171450"/>
    <xdr:sp macro="" textlink="">
      <xdr:nvSpPr>
        <xdr:cNvPr id="2934" name="Text Box 17">
          <a:extLst>
            <a:ext uri="{FF2B5EF4-FFF2-40B4-BE49-F238E27FC236}">
              <a16:creationId xmlns:a16="http://schemas.microsoft.com/office/drawing/2014/main" id="{B9DEDF7B-EBC9-42BF-AABB-5827415C3870}"/>
            </a:ext>
          </a:extLst>
        </xdr:cNvPr>
        <xdr:cNvSpPr txBox="1">
          <a:spLocks noChangeArrowheads="1"/>
        </xdr:cNvSpPr>
      </xdr:nvSpPr>
      <xdr:spPr bwMode="auto">
        <a:xfrm>
          <a:off x="1436370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15875</xdr:rowOff>
    </xdr:from>
    <xdr:ext cx="95250" cy="171450"/>
    <xdr:sp macro="" textlink="">
      <xdr:nvSpPr>
        <xdr:cNvPr id="2935" name="Text Box 18">
          <a:extLst>
            <a:ext uri="{FF2B5EF4-FFF2-40B4-BE49-F238E27FC236}">
              <a16:creationId xmlns:a16="http://schemas.microsoft.com/office/drawing/2014/main" id="{D46520AC-9BEA-4A5F-B221-43923FC283C6}"/>
            </a:ext>
          </a:extLst>
        </xdr:cNvPr>
        <xdr:cNvSpPr txBox="1">
          <a:spLocks noChangeArrowheads="1"/>
        </xdr:cNvSpPr>
      </xdr:nvSpPr>
      <xdr:spPr bwMode="auto">
        <a:xfrm>
          <a:off x="14355762" y="34353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6" name="Text Box 16">
          <a:extLst>
            <a:ext uri="{FF2B5EF4-FFF2-40B4-BE49-F238E27FC236}">
              <a16:creationId xmlns:a16="http://schemas.microsoft.com/office/drawing/2014/main" id="{78F62D2F-A201-4657-9FAD-F18F180DFC5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7" name="Text Box 17">
          <a:extLst>
            <a:ext uri="{FF2B5EF4-FFF2-40B4-BE49-F238E27FC236}">
              <a16:creationId xmlns:a16="http://schemas.microsoft.com/office/drawing/2014/main" id="{83D95812-571B-4B54-8B76-E7B50E730B6D}"/>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8" name="Text Box 18">
          <a:extLst>
            <a:ext uri="{FF2B5EF4-FFF2-40B4-BE49-F238E27FC236}">
              <a16:creationId xmlns:a16="http://schemas.microsoft.com/office/drawing/2014/main" id="{D73D6926-EB9C-44C6-A9FD-3889E767A2DC}"/>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39" name="Text Box 19">
          <a:extLst>
            <a:ext uri="{FF2B5EF4-FFF2-40B4-BE49-F238E27FC236}">
              <a16:creationId xmlns:a16="http://schemas.microsoft.com/office/drawing/2014/main" id="{5B2C68E0-FEFF-4B70-B743-1F4D16B895B5}"/>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78</xdr:row>
      <xdr:rowOff>0</xdr:rowOff>
    </xdr:from>
    <xdr:ext cx="95250" cy="171450"/>
    <xdr:sp macro="" textlink="">
      <xdr:nvSpPr>
        <xdr:cNvPr id="2940" name="Text Box 16">
          <a:extLst>
            <a:ext uri="{FF2B5EF4-FFF2-40B4-BE49-F238E27FC236}">
              <a16:creationId xmlns:a16="http://schemas.microsoft.com/office/drawing/2014/main" id="{C6171E93-F4A2-4395-8FB4-34BABD3FBC0B}"/>
            </a:ext>
          </a:extLst>
        </xdr:cNvPr>
        <xdr:cNvSpPr txBox="1">
          <a:spLocks noChangeArrowheads="1"/>
        </xdr:cNvSpPr>
      </xdr:nvSpPr>
      <xdr:spPr bwMode="auto">
        <a:xfrm>
          <a:off x="19183350" y="343376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1" name="Text Box 15">
          <a:extLst>
            <a:ext uri="{FF2B5EF4-FFF2-40B4-BE49-F238E27FC236}">
              <a16:creationId xmlns:a16="http://schemas.microsoft.com/office/drawing/2014/main" id="{7889B36B-D754-410E-900D-CB733BFF7F1F}"/>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2942" name="Text Box 15">
          <a:extLst>
            <a:ext uri="{FF2B5EF4-FFF2-40B4-BE49-F238E27FC236}">
              <a16:creationId xmlns:a16="http://schemas.microsoft.com/office/drawing/2014/main" id="{0BC28520-9B97-43FA-918F-43D4B80C3CD2}"/>
            </a:ext>
          </a:extLst>
        </xdr:cNvPr>
        <xdr:cNvSpPr txBox="1">
          <a:spLocks noChangeArrowheads="1"/>
        </xdr:cNvSpPr>
      </xdr:nvSpPr>
      <xdr:spPr bwMode="auto">
        <a:xfrm>
          <a:off x="4743450" y="34709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43" name="Text Box 15">
          <a:extLst>
            <a:ext uri="{FF2B5EF4-FFF2-40B4-BE49-F238E27FC236}">
              <a16:creationId xmlns:a16="http://schemas.microsoft.com/office/drawing/2014/main" id="{9F25D894-7ACE-4D61-8D8B-41BF86912C92}"/>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44" name="Text Box 15">
          <a:extLst>
            <a:ext uri="{FF2B5EF4-FFF2-40B4-BE49-F238E27FC236}">
              <a16:creationId xmlns:a16="http://schemas.microsoft.com/office/drawing/2014/main" id="{B3A05AE6-CE4D-4875-9091-2D3020AE074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45" name="Text Box 15">
          <a:extLst>
            <a:ext uri="{FF2B5EF4-FFF2-40B4-BE49-F238E27FC236}">
              <a16:creationId xmlns:a16="http://schemas.microsoft.com/office/drawing/2014/main" id="{F73D55C4-E0F6-43BB-8288-582F7ADAEE23}"/>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170392</xdr:rowOff>
    </xdr:from>
    <xdr:ext cx="95250" cy="213632"/>
    <xdr:sp macro="" textlink="">
      <xdr:nvSpPr>
        <xdr:cNvPr id="2946" name="Text Box 15">
          <a:extLst>
            <a:ext uri="{FF2B5EF4-FFF2-40B4-BE49-F238E27FC236}">
              <a16:creationId xmlns:a16="http://schemas.microsoft.com/office/drawing/2014/main" id="{D78C3FD0-2B2B-4E5F-B1A3-7ADF96E64D5D}"/>
            </a:ext>
          </a:extLst>
        </xdr:cNvPr>
        <xdr:cNvSpPr txBox="1">
          <a:spLocks noChangeArrowheads="1"/>
        </xdr:cNvSpPr>
      </xdr:nvSpPr>
      <xdr:spPr bwMode="auto">
        <a:xfrm>
          <a:off x="14392275" y="345080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7" name="Text Box 16">
          <a:extLst>
            <a:ext uri="{FF2B5EF4-FFF2-40B4-BE49-F238E27FC236}">
              <a16:creationId xmlns:a16="http://schemas.microsoft.com/office/drawing/2014/main" id="{BCFDDB71-26F9-43C6-AE50-3A8044A41C4B}"/>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8" name="Text Box 17">
          <a:extLst>
            <a:ext uri="{FF2B5EF4-FFF2-40B4-BE49-F238E27FC236}">
              <a16:creationId xmlns:a16="http://schemas.microsoft.com/office/drawing/2014/main" id="{0B338F3A-B9E9-4687-814A-A8150CBDC87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49" name="Text Box 18">
          <a:extLst>
            <a:ext uri="{FF2B5EF4-FFF2-40B4-BE49-F238E27FC236}">
              <a16:creationId xmlns:a16="http://schemas.microsoft.com/office/drawing/2014/main" id="{EC04B7C8-4AB3-4B13-BBB9-63A20AE072F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50" name="Text Box 19">
          <a:extLst>
            <a:ext uri="{FF2B5EF4-FFF2-40B4-BE49-F238E27FC236}">
              <a16:creationId xmlns:a16="http://schemas.microsoft.com/office/drawing/2014/main" id="{969CA0FA-79CA-419A-A564-F95E989A0464}"/>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1" name="Text Box 16">
          <a:extLst>
            <a:ext uri="{FF2B5EF4-FFF2-40B4-BE49-F238E27FC236}">
              <a16:creationId xmlns:a16="http://schemas.microsoft.com/office/drawing/2014/main" id="{22C5608E-2C05-40EC-97EC-8ED79E5644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2" name="Text Box 17">
          <a:extLst>
            <a:ext uri="{FF2B5EF4-FFF2-40B4-BE49-F238E27FC236}">
              <a16:creationId xmlns:a16="http://schemas.microsoft.com/office/drawing/2014/main" id="{A48CC5F7-A9E9-440C-93D2-FE19C4D282E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3" name="Text Box 18">
          <a:extLst>
            <a:ext uri="{FF2B5EF4-FFF2-40B4-BE49-F238E27FC236}">
              <a16:creationId xmlns:a16="http://schemas.microsoft.com/office/drawing/2014/main" id="{80A21C3A-DD0F-4ED3-AA1C-0F5C0FB8C066}"/>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54" name="Text Box 19">
          <a:extLst>
            <a:ext uri="{FF2B5EF4-FFF2-40B4-BE49-F238E27FC236}">
              <a16:creationId xmlns:a16="http://schemas.microsoft.com/office/drawing/2014/main" id="{95E61368-9F47-4FDC-9423-03425732B9E7}"/>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5" name="Text Box 16">
          <a:extLst>
            <a:ext uri="{FF2B5EF4-FFF2-40B4-BE49-F238E27FC236}">
              <a16:creationId xmlns:a16="http://schemas.microsoft.com/office/drawing/2014/main" id="{1EE2ACA3-7BD4-4F96-84AF-E66C359172B5}"/>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6" name="Text Box 17">
          <a:extLst>
            <a:ext uri="{FF2B5EF4-FFF2-40B4-BE49-F238E27FC236}">
              <a16:creationId xmlns:a16="http://schemas.microsoft.com/office/drawing/2014/main" id="{6A28EC91-904B-4B11-B369-90E0BC26801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7" name="Text Box 18">
          <a:extLst>
            <a:ext uri="{FF2B5EF4-FFF2-40B4-BE49-F238E27FC236}">
              <a16:creationId xmlns:a16="http://schemas.microsoft.com/office/drawing/2014/main" id="{E3600D8E-72BF-4AD5-B930-F50F2E2CC698}"/>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58" name="Text Box 19">
          <a:extLst>
            <a:ext uri="{FF2B5EF4-FFF2-40B4-BE49-F238E27FC236}">
              <a16:creationId xmlns:a16="http://schemas.microsoft.com/office/drawing/2014/main" id="{1E78E6B9-CEB4-4092-A880-DCFA2674FF37}"/>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59" name="Text Box 15">
          <a:extLst>
            <a:ext uri="{FF2B5EF4-FFF2-40B4-BE49-F238E27FC236}">
              <a16:creationId xmlns:a16="http://schemas.microsoft.com/office/drawing/2014/main" id="{9160A764-14D1-4074-819A-DD27A13B6477}"/>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0" name="Text Box 16">
          <a:extLst>
            <a:ext uri="{FF2B5EF4-FFF2-40B4-BE49-F238E27FC236}">
              <a16:creationId xmlns:a16="http://schemas.microsoft.com/office/drawing/2014/main" id="{FB8DC64A-139F-4134-BD89-57B84607636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1" name="Text Box 17">
          <a:extLst>
            <a:ext uri="{FF2B5EF4-FFF2-40B4-BE49-F238E27FC236}">
              <a16:creationId xmlns:a16="http://schemas.microsoft.com/office/drawing/2014/main" id="{A01177DE-5BE8-4C50-84AD-67E6EC03BC8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2" name="Text Box 18">
          <a:extLst>
            <a:ext uri="{FF2B5EF4-FFF2-40B4-BE49-F238E27FC236}">
              <a16:creationId xmlns:a16="http://schemas.microsoft.com/office/drawing/2014/main" id="{78500F3A-F565-43E1-8537-92DD908725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63" name="Text Box 19">
          <a:extLst>
            <a:ext uri="{FF2B5EF4-FFF2-40B4-BE49-F238E27FC236}">
              <a16:creationId xmlns:a16="http://schemas.microsoft.com/office/drawing/2014/main" id="{869F0376-5A02-4CC5-976A-2C44934935A0}"/>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4" name="Text Box 16">
          <a:extLst>
            <a:ext uri="{FF2B5EF4-FFF2-40B4-BE49-F238E27FC236}">
              <a16:creationId xmlns:a16="http://schemas.microsoft.com/office/drawing/2014/main" id="{015E55C5-EEA8-40D3-B43B-3D7CDE4C13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5" name="Text Box 17">
          <a:extLst>
            <a:ext uri="{FF2B5EF4-FFF2-40B4-BE49-F238E27FC236}">
              <a16:creationId xmlns:a16="http://schemas.microsoft.com/office/drawing/2014/main" id="{2A8B79E2-9DD3-4241-9E2D-98CB5DB2DBCA}"/>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66" name="Text Box 18">
          <a:extLst>
            <a:ext uri="{FF2B5EF4-FFF2-40B4-BE49-F238E27FC236}">
              <a16:creationId xmlns:a16="http://schemas.microsoft.com/office/drawing/2014/main" id="{11EF1686-6562-40D9-9032-6810E4D816F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7" name="Text Box 16">
          <a:extLst>
            <a:ext uri="{FF2B5EF4-FFF2-40B4-BE49-F238E27FC236}">
              <a16:creationId xmlns:a16="http://schemas.microsoft.com/office/drawing/2014/main" id="{E4847077-E665-46CC-A972-F44A4662531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8" name="Text Box 17">
          <a:extLst>
            <a:ext uri="{FF2B5EF4-FFF2-40B4-BE49-F238E27FC236}">
              <a16:creationId xmlns:a16="http://schemas.microsoft.com/office/drawing/2014/main" id="{6BC40607-C458-4FEA-A5F3-B3E08A43AC5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69" name="Text Box 18">
          <a:extLst>
            <a:ext uri="{FF2B5EF4-FFF2-40B4-BE49-F238E27FC236}">
              <a16:creationId xmlns:a16="http://schemas.microsoft.com/office/drawing/2014/main" id="{96C6EB47-5A82-4E04-AC53-609A2ACDC93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0" name="Text Box 19">
          <a:extLst>
            <a:ext uri="{FF2B5EF4-FFF2-40B4-BE49-F238E27FC236}">
              <a16:creationId xmlns:a16="http://schemas.microsoft.com/office/drawing/2014/main" id="{54FC843A-D7F6-4375-A0CC-448DEC47910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1" name="Text Box 16">
          <a:extLst>
            <a:ext uri="{FF2B5EF4-FFF2-40B4-BE49-F238E27FC236}">
              <a16:creationId xmlns:a16="http://schemas.microsoft.com/office/drawing/2014/main" id="{1F228E3F-8AE1-4248-91AF-5FF8D3804F3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2" name="Text Box 17">
          <a:extLst>
            <a:ext uri="{FF2B5EF4-FFF2-40B4-BE49-F238E27FC236}">
              <a16:creationId xmlns:a16="http://schemas.microsoft.com/office/drawing/2014/main" id="{F0F1428C-9AA0-4440-A8BB-1AE035FB6AB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3" name="Text Box 18">
          <a:extLst>
            <a:ext uri="{FF2B5EF4-FFF2-40B4-BE49-F238E27FC236}">
              <a16:creationId xmlns:a16="http://schemas.microsoft.com/office/drawing/2014/main" id="{23A3F522-2325-4472-B606-299B63B1B595}"/>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2974" name="Text Box 19">
          <a:extLst>
            <a:ext uri="{FF2B5EF4-FFF2-40B4-BE49-F238E27FC236}">
              <a16:creationId xmlns:a16="http://schemas.microsoft.com/office/drawing/2014/main" id="{61E135AC-13F5-494C-8199-6EC77DA76393}"/>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2975" name="Text Box 15">
          <a:extLst>
            <a:ext uri="{FF2B5EF4-FFF2-40B4-BE49-F238E27FC236}">
              <a16:creationId xmlns:a16="http://schemas.microsoft.com/office/drawing/2014/main" id="{D35AC249-1BD5-4B94-9999-2874660C9A29}"/>
            </a:ext>
          </a:extLst>
        </xdr:cNvPr>
        <xdr:cNvSpPr txBox="1">
          <a:spLocks noChangeArrowheads="1"/>
        </xdr:cNvSpPr>
      </xdr:nvSpPr>
      <xdr:spPr bwMode="auto">
        <a:xfrm>
          <a:off x="4743450" y="34709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442269"/>
    <xdr:sp macro="" textlink="">
      <xdr:nvSpPr>
        <xdr:cNvPr id="2976" name="Text Box 15">
          <a:extLst>
            <a:ext uri="{FF2B5EF4-FFF2-40B4-BE49-F238E27FC236}">
              <a16:creationId xmlns:a16="http://schemas.microsoft.com/office/drawing/2014/main" id="{13BA04A0-9527-4121-AB5C-FB65B7B81703}"/>
            </a:ext>
          </a:extLst>
        </xdr:cNvPr>
        <xdr:cNvSpPr txBox="1">
          <a:spLocks noChangeArrowheads="1"/>
        </xdr:cNvSpPr>
      </xdr:nvSpPr>
      <xdr:spPr bwMode="auto">
        <a:xfrm>
          <a:off x="14363700" y="34709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2977" name="Text Box 15">
          <a:extLst>
            <a:ext uri="{FF2B5EF4-FFF2-40B4-BE49-F238E27FC236}">
              <a16:creationId xmlns:a16="http://schemas.microsoft.com/office/drawing/2014/main" id="{B3F9F23F-FA3B-4BEA-BA18-633395540F06}"/>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2978" name="Text Box 15">
          <a:extLst>
            <a:ext uri="{FF2B5EF4-FFF2-40B4-BE49-F238E27FC236}">
              <a16:creationId xmlns:a16="http://schemas.microsoft.com/office/drawing/2014/main" id="{B4F84BB1-B070-4103-8CB8-A3A3B31ACB02}"/>
            </a:ext>
          </a:extLst>
        </xdr:cNvPr>
        <xdr:cNvSpPr txBox="1">
          <a:spLocks noChangeArrowheads="1"/>
        </xdr:cNvSpPr>
      </xdr:nvSpPr>
      <xdr:spPr bwMode="auto">
        <a:xfrm>
          <a:off x="4743450" y="34709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78</xdr:row>
      <xdr:rowOff>504825</xdr:rowOff>
    </xdr:from>
    <xdr:ext cx="95250" cy="213632"/>
    <xdr:sp macro="" textlink="">
      <xdr:nvSpPr>
        <xdr:cNvPr id="2979" name="Text Box 15">
          <a:extLst>
            <a:ext uri="{FF2B5EF4-FFF2-40B4-BE49-F238E27FC236}">
              <a16:creationId xmlns:a16="http://schemas.microsoft.com/office/drawing/2014/main" id="{6D854DFD-03DE-4577-BF14-169BD8DBEFE7}"/>
            </a:ext>
          </a:extLst>
        </xdr:cNvPr>
        <xdr:cNvSpPr txBox="1">
          <a:spLocks noChangeArrowheads="1"/>
        </xdr:cNvSpPr>
      </xdr:nvSpPr>
      <xdr:spPr bwMode="auto">
        <a:xfrm>
          <a:off x="1436370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0" name="Text Box 16">
          <a:extLst>
            <a:ext uri="{FF2B5EF4-FFF2-40B4-BE49-F238E27FC236}">
              <a16:creationId xmlns:a16="http://schemas.microsoft.com/office/drawing/2014/main" id="{E7156CE2-2ADC-4A66-A6A9-EEE3E3D9ED3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1" name="Text Box 17">
          <a:extLst>
            <a:ext uri="{FF2B5EF4-FFF2-40B4-BE49-F238E27FC236}">
              <a16:creationId xmlns:a16="http://schemas.microsoft.com/office/drawing/2014/main" id="{45121519-70F1-44BE-9AFC-0318C8DD94D3}"/>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2" name="Text Box 18">
          <a:extLst>
            <a:ext uri="{FF2B5EF4-FFF2-40B4-BE49-F238E27FC236}">
              <a16:creationId xmlns:a16="http://schemas.microsoft.com/office/drawing/2014/main" id="{109D6B34-FD4C-41C9-9C65-627289AAF8B2}"/>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83" name="Text Box 19">
          <a:extLst>
            <a:ext uri="{FF2B5EF4-FFF2-40B4-BE49-F238E27FC236}">
              <a16:creationId xmlns:a16="http://schemas.microsoft.com/office/drawing/2014/main" id="{E3701E08-1655-4801-A625-514293BB2FCD}"/>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4" name="Text Box 16">
          <a:extLst>
            <a:ext uri="{FF2B5EF4-FFF2-40B4-BE49-F238E27FC236}">
              <a16:creationId xmlns:a16="http://schemas.microsoft.com/office/drawing/2014/main" id="{97978CF1-9211-43BE-87C5-4D3D1C2C593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5" name="Text Box 17">
          <a:extLst>
            <a:ext uri="{FF2B5EF4-FFF2-40B4-BE49-F238E27FC236}">
              <a16:creationId xmlns:a16="http://schemas.microsoft.com/office/drawing/2014/main" id="{A955D769-521D-4A20-8DC2-A37C79C74C7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6" name="Text Box 18">
          <a:extLst>
            <a:ext uri="{FF2B5EF4-FFF2-40B4-BE49-F238E27FC236}">
              <a16:creationId xmlns:a16="http://schemas.microsoft.com/office/drawing/2014/main" id="{62671549-BEFE-4629-A3AE-55FA7377A51F}"/>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87" name="Text Box 19">
          <a:extLst>
            <a:ext uri="{FF2B5EF4-FFF2-40B4-BE49-F238E27FC236}">
              <a16:creationId xmlns:a16="http://schemas.microsoft.com/office/drawing/2014/main" id="{1A7CC2C3-B301-4EF2-84E6-57E1D604231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8" name="Text Box 16">
          <a:extLst>
            <a:ext uri="{FF2B5EF4-FFF2-40B4-BE49-F238E27FC236}">
              <a16:creationId xmlns:a16="http://schemas.microsoft.com/office/drawing/2014/main" id="{72B0D7FF-ECAF-446D-B8CF-52B3E7CF0152}"/>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89" name="Text Box 17">
          <a:extLst>
            <a:ext uri="{FF2B5EF4-FFF2-40B4-BE49-F238E27FC236}">
              <a16:creationId xmlns:a16="http://schemas.microsoft.com/office/drawing/2014/main" id="{7D22EFD2-1C77-4E85-A195-578EA683335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0" name="Text Box 18">
          <a:extLst>
            <a:ext uri="{FF2B5EF4-FFF2-40B4-BE49-F238E27FC236}">
              <a16:creationId xmlns:a16="http://schemas.microsoft.com/office/drawing/2014/main" id="{7CC3B74A-C2E6-4CD4-91A7-E8688CC7AA83}"/>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84</xdr:row>
      <xdr:rowOff>0</xdr:rowOff>
    </xdr:from>
    <xdr:ext cx="95250" cy="171450"/>
    <xdr:sp macro="" textlink="">
      <xdr:nvSpPr>
        <xdr:cNvPr id="2991" name="Text Box 19">
          <a:extLst>
            <a:ext uri="{FF2B5EF4-FFF2-40B4-BE49-F238E27FC236}">
              <a16:creationId xmlns:a16="http://schemas.microsoft.com/office/drawing/2014/main" id="{3317B065-5367-4FD9-B8F9-B0918E367676}"/>
            </a:ext>
          </a:extLst>
        </xdr:cNvPr>
        <xdr:cNvSpPr txBox="1">
          <a:spLocks noChangeArrowheads="1"/>
        </xdr:cNvSpPr>
      </xdr:nvSpPr>
      <xdr:spPr bwMode="auto">
        <a:xfrm>
          <a:off x="309181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2992" name="Text Box 15">
          <a:extLst>
            <a:ext uri="{FF2B5EF4-FFF2-40B4-BE49-F238E27FC236}">
              <a16:creationId xmlns:a16="http://schemas.microsoft.com/office/drawing/2014/main" id="{20264664-AA38-4C8F-897F-5DB8AE77B8CE}"/>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3" name="Text Box 16">
          <a:extLst>
            <a:ext uri="{FF2B5EF4-FFF2-40B4-BE49-F238E27FC236}">
              <a16:creationId xmlns:a16="http://schemas.microsoft.com/office/drawing/2014/main" id="{74240848-9D28-404F-AFB0-4CF18D50B70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4" name="Text Box 17">
          <a:extLst>
            <a:ext uri="{FF2B5EF4-FFF2-40B4-BE49-F238E27FC236}">
              <a16:creationId xmlns:a16="http://schemas.microsoft.com/office/drawing/2014/main" id="{26FEE323-D640-4D1F-8D91-080249344386}"/>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5" name="Text Box 18">
          <a:extLst>
            <a:ext uri="{FF2B5EF4-FFF2-40B4-BE49-F238E27FC236}">
              <a16:creationId xmlns:a16="http://schemas.microsoft.com/office/drawing/2014/main" id="{5FF82CB2-913B-4E1D-A90A-26301DCB2368}"/>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2996" name="Text Box 19">
          <a:extLst>
            <a:ext uri="{FF2B5EF4-FFF2-40B4-BE49-F238E27FC236}">
              <a16:creationId xmlns:a16="http://schemas.microsoft.com/office/drawing/2014/main" id="{14BF9967-CFCE-4A60-85C9-1B05188D9B6A}"/>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80</xdr:row>
      <xdr:rowOff>504825</xdr:rowOff>
    </xdr:from>
    <xdr:ext cx="95250" cy="442269"/>
    <xdr:sp macro="" textlink="">
      <xdr:nvSpPr>
        <xdr:cNvPr id="2997" name="Text Box 15">
          <a:extLst>
            <a:ext uri="{FF2B5EF4-FFF2-40B4-BE49-F238E27FC236}">
              <a16:creationId xmlns:a16="http://schemas.microsoft.com/office/drawing/2014/main" id="{A43CE4B8-A2E9-4F1B-B277-6BE5FDB42996}"/>
            </a:ext>
          </a:extLst>
        </xdr:cNvPr>
        <xdr:cNvSpPr txBox="1">
          <a:spLocks noChangeArrowheads="1"/>
        </xdr:cNvSpPr>
      </xdr:nvSpPr>
      <xdr:spPr bwMode="auto">
        <a:xfrm>
          <a:off x="14363700" y="35452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8" name="Text Box 16">
          <a:extLst>
            <a:ext uri="{FF2B5EF4-FFF2-40B4-BE49-F238E27FC236}">
              <a16:creationId xmlns:a16="http://schemas.microsoft.com/office/drawing/2014/main" id="{D5390314-0C07-4751-97BE-53E86BC3D3A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2999" name="Text Box 17">
          <a:extLst>
            <a:ext uri="{FF2B5EF4-FFF2-40B4-BE49-F238E27FC236}">
              <a16:creationId xmlns:a16="http://schemas.microsoft.com/office/drawing/2014/main" id="{DC41DE60-4B52-496F-8782-A8C5EBD90EAE}"/>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00" name="Text Box 18">
          <a:extLst>
            <a:ext uri="{FF2B5EF4-FFF2-40B4-BE49-F238E27FC236}">
              <a16:creationId xmlns:a16="http://schemas.microsoft.com/office/drawing/2014/main" id="{CD78A2CC-AD71-46D7-92F9-F2B8D6576D95}"/>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1" name="Text Box 16">
          <a:extLst>
            <a:ext uri="{FF2B5EF4-FFF2-40B4-BE49-F238E27FC236}">
              <a16:creationId xmlns:a16="http://schemas.microsoft.com/office/drawing/2014/main" id="{9EEAF40C-05AD-4A31-85A4-C7390C192F6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2" name="Text Box 17">
          <a:extLst>
            <a:ext uri="{FF2B5EF4-FFF2-40B4-BE49-F238E27FC236}">
              <a16:creationId xmlns:a16="http://schemas.microsoft.com/office/drawing/2014/main" id="{D1C0BBEB-5870-41BB-8E20-545091CB880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3" name="Text Box 18">
          <a:extLst>
            <a:ext uri="{FF2B5EF4-FFF2-40B4-BE49-F238E27FC236}">
              <a16:creationId xmlns:a16="http://schemas.microsoft.com/office/drawing/2014/main" id="{F718D80D-1F83-4597-9455-A9954E284F4D}"/>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4" name="Text Box 19">
          <a:extLst>
            <a:ext uri="{FF2B5EF4-FFF2-40B4-BE49-F238E27FC236}">
              <a16:creationId xmlns:a16="http://schemas.microsoft.com/office/drawing/2014/main" id="{446D3C2B-E431-4497-B0B8-8FCB23F19CB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5" name="Text Box 16">
          <a:extLst>
            <a:ext uri="{FF2B5EF4-FFF2-40B4-BE49-F238E27FC236}">
              <a16:creationId xmlns:a16="http://schemas.microsoft.com/office/drawing/2014/main" id="{C13F008A-FF63-4C0E-B5FE-9F9DC8014F2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6" name="Text Box 17">
          <a:extLst>
            <a:ext uri="{FF2B5EF4-FFF2-40B4-BE49-F238E27FC236}">
              <a16:creationId xmlns:a16="http://schemas.microsoft.com/office/drawing/2014/main" id="{08DB9355-1489-44F2-B36A-BC5E435CADE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07" name="Text Box 18">
          <a:extLst>
            <a:ext uri="{FF2B5EF4-FFF2-40B4-BE49-F238E27FC236}">
              <a16:creationId xmlns:a16="http://schemas.microsoft.com/office/drawing/2014/main" id="{E417F91A-FBA5-4C10-9C0A-2E5F9712F63A}"/>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08" name="Text Box 15">
          <a:extLst>
            <a:ext uri="{FF2B5EF4-FFF2-40B4-BE49-F238E27FC236}">
              <a16:creationId xmlns:a16="http://schemas.microsoft.com/office/drawing/2014/main" id="{8AAD1E42-F36F-4323-A4AA-26CDD5DD9D0C}"/>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09" name="Text Box 16">
          <a:extLst>
            <a:ext uri="{FF2B5EF4-FFF2-40B4-BE49-F238E27FC236}">
              <a16:creationId xmlns:a16="http://schemas.microsoft.com/office/drawing/2014/main" id="{F6C8AB2A-72C4-4F2D-8986-A7FF9F86EE3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0" name="Text Box 17">
          <a:extLst>
            <a:ext uri="{FF2B5EF4-FFF2-40B4-BE49-F238E27FC236}">
              <a16:creationId xmlns:a16="http://schemas.microsoft.com/office/drawing/2014/main" id="{C93E8298-BB9E-4A0F-A0A9-1E34371685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1" name="Text Box 18">
          <a:extLst>
            <a:ext uri="{FF2B5EF4-FFF2-40B4-BE49-F238E27FC236}">
              <a16:creationId xmlns:a16="http://schemas.microsoft.com/office/drawing/2014/main" id="{13E48B0D-7785-4F7B-A7AE-5260F6187D7E}"/>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12" name="Text Box 19">
          <a:extLst>
            <a:ext uri="{FF2B5EF4-FFF2-40B4-BE49-F238E27FC236}">
              <a16:creationId xmlns:a16="http://schemas.microsoft.com/office/drawing/2014/main" id="{69FB213F-C22F-4F1F-8946-91A608C4E197}"/>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3" name="Text Box 16">
          <a:extLst>
            <a:ext uri="{FF2B5EF4-FFF2-40B4-BE49-F238E27FC236}">
              <a16:creationId xmlns:a16="http://schemas.microsoft.com/office/drawing/2014/main" id="{94B05C31-66F7-400F-8513-AA7856102020}"/>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4" name="Text Box 17">
          <a:extLst>
            <a:ext uri="{FF2B5EF4-FFF2-40B4-BE49-F238E27FC236}">
              <a16:creationId xmlns:a16="http://schemas.microsoft.com/office/drawing/2014/main" id="{63148E27-5A10-4B37-AA25-C5597FB679D4}"/>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5" name="Text Box 18">
          <a:extLst>
            <a:ext uri="{FF2B5EF4-FFF2-40B4-BE49-F238E27FC236}">
              <a16:creationId xmlns:a16="http://schemas.microsoft.com/office/drawing/2014/main" id="{A822C885-050B-4E9A-BB2A-D23A1F646BC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16" name="Text Box 19">
          <a:extLst>
            <a:ext uri="{FF2B5EF4-FFF2-40B4-BE49-F238E27FC236}">
              <a16:creationId xmlns:a16="http://schemas.microsoft.com/office/drawing/2014/main" id="{B452B345-2A72-43BD-A55A-0CDCD97488AD}"/>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7" name="Text Box 16">
          <a:extLst>
            <a:ext uri="{FF2B5EF4-FFF2-40B4-BE49-F238E27FC236}">
              <a16:creationId xmlns:a16="http://schemas.microsoft.com/office/drawing/2014/main" id="{34D56282-0082-4FB1-9712-FC29A28E387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8" name="Text Box 17">
          <a:extLst>
            <a:ext uri="{FF2B5EF4-FFF2-40B4-BE49-F238E27FC236}">
              <a16:creationId xmlns:a16="http://schemas.microsoft.com/office/drawing/2014/main" id="{6A5FBEEB-901D-4A03-9880-83032362F961}"/>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19" name="Text Box 18">
          <a:extLst>
            <a:ext uri="{FF2B5EF4-FFF2-40B4-BE49-F238E27FC236}">
              <a16:creationId xmlns:a16="http://schemas.microsoft.com/office/drawing/2014/main" id="{A3578551-930A-491D-A6FE-50BA8D99E44B}"/>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79</xdr:row>
      <xdr:rowOff>0</xdr:rowOff>
    </xdr:from>
    <xdr:ext cx="95250" cy="171450"/>
    <xdr:sp macro="" textlink="">
      <xdr:nvSpPr>
        <xdr:cNvPr id="3020" name="Text Box 19">
          <a:extLst>
            <a:ext uri="{FF2B5EF4-FFF2-40B4-BE49-F238E27FC236}">
              <a16:creationId xmlns:a16="http://schemas.microsoft.com/office/drawing/2014/main" id="{FB537A73-3A96-4F51-B8F2-21D6CB58DFAC}"/>
            </a:ext>
          </a:extLst>
        </xdr:cNvPr>
        <xdr:cNvSpPr txBox="1">
          <a:spLocks noChangeArrowheads="1"/>
        </xdr:cNvSpPr>
      </xdr:nvSpPr>
      <xdr:spPr bwMode="auto">
        <a:xfrm>
          <a:off x="30918150" y="34709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014"/>
    <xdr:sp macro="" textlink="">
      <xdr:nvSpPr>
        <xdr:cNvPr id="3021" name="Text Box 15">
          <a:extLst>
            <a:ext uri="{FF2B5EF4-FFF2-40B4-BE49-F238E27FC236}">
              <a16:creationId xmlns:a16="http://schemas.microsoft.com/office/drawing/2014/main" id="{5AE6EB79-79B5-44C3-B6A3-03957ADF261C}"/>
            </a:ext>
          </a:extLst>
        </xdr:cNvPr>
        <xdr:cNvSpPr txBox="1">
          <a:spLocks noChangeArrowheads="1"/>
        </xdr:cNvSpPr>
      </xdr:nvSpPr>
      <xdr:spPr bwMode="auto">
        <a:xfrm>
          <a:off x="4743450" y="354520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2" name="Text Box 16">
          <a:extLst>
            <a:ext uri="{FF2B5EF4-FFF2-40B4-BE49-F238E27FC236}">
              <a16:creationId xmlns:a16="http://schemas.microsoft.com/office/drawing/2014/main" id="{B5C8C185-E7B0-41FD-978A-E33B3F74DFCF}"/>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3" name="Text Box 17">
          <a:extLst>
            <a:ext uri="{FF2B5EF4-FFF2-40B4-BE49-F238E27FC236}">
              <a16:creationId xmlns:a16="http://schemas.microsoft.com/office/drawing/2014/main" id="{7FE51ABD-8946-42FF-A9CB-021BA247BC2C}"/>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4" name="Text Box 18">
          <a:extLst>
            <a:ext uri="{FF2B5EF4-FFF2-40B4-BE49-F238E27FC236}">
              <a16:creationId xmlns:a16="http://schemas.microsoft.com/office/drawing/2014/main" id="{9286FD3B-47DB-426F-9E5A-BC693348C1A5}"/>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0</xdr:rowOff>
    </xdr:from>
    <xdr:ext cx="95250" cy="171450"/>
    <xdr:sp macro="" textlink="">
      <xdr:nvSpPr>
        <xdr:cNvPr id="3025" name="Text Box 19">
          <a:extLst>
            <a:ext uri="{FF2B5EF4-FFF2-40B4-BE49-F238E27FC236}">
              <a16:creationId xmlns:a16="http://schemas.microsoft.com/office/drawing/2014/main" id="{5898916E-09D4-4CF8-8040-050926590281}"/>
            </a:ext>
          </a:extLst>
        </xdr:cNvPr>
        <xdr:cNvSpPr txBox="1">
          <a:spLocks noChangeArrowheads="1"/>
        </xdr:cNvSpPr>
      </xdr:nvSpPr>
      <xdr:spPr bwMode="auto">
        <a:xfrm>
          <a:off x="47434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6" name="Text Box 16">
          <a:extLst>
            <a:ext uri="{FF2B5EF4-FFF2-40B4-BE49-F238E27FC236}">
              <a16:creationId xmlns:a16="http://schemas.microsoft.com/office/drawing/2014/main" id="{929CDB87-D2CA-4D81-867B-D76F7F47DEEC}"/>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0</xdr:rowOff>
    </xdr:from>
    <xdr:ext cx="95250" cy="171450"/>
    <xdr:sp macro="" textlink="">
      <xdr:nvSpPr>
        <xdr:cNvPr id="3027" name="Text Box 17">
          <a:extLst>
            <a:ext uri="{FF2B5EF4-FFF2-40B4-BE49-F238E27FC236}">
              <a16:creationId xmlns:a16="http://schemas.microsoft.com/office/drawing/2014/main" id="{17239626-BEAC-46D9-9C30-D0CEBDF4778B}"/>
            </a:ext>
          </a:extLst>
        </xdr:cNvPr>
        <xdr:cNvSpPr txBox="1">
          <a:spLocks noChangeArrowheads="1"/>
        </xdr:cNvSpPr>
      </xdr:nvSpPr>
      <xdr:spPr bwMode="auto">
        <a:xfrm>
          <a:off x="1436370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15875</xdr:rowOff>
    </xdr:from>
    <xdr:ext cx="95250" cy="171450"/>
    <xdr:sp macro="" textlink="">
      <xdr:nvSpPr>
        <xdr:cNvPr id="3028" name="Text Box 18">
          <a:extLst>
            <a:ext uri="{FF2B5EF4-FFF2-40B4-BE49-F238E27FC236}">
              <a16:creationId xmlns:a16="http://schemas.microsoft.com/office/drawing/2014/main" id="{ABCF0047-715D-4E66-B46B-76D7CB0BA793}"/>
            </a:ext>
          </a:extLst>
        </xdr:cNvPr>
        <xdr:cNvSpPr txBox="1">
          <a:spLocks noChangeArrowheads="1"/>
        </xdr:cNvSpPr>
      </xdr:nvSpPr>
      <xdr:spPr bwMode="auto">
        <a:xfrm>
          <a:off x="14355762" y="36582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29" name="Text Box 16">
          <a:extLst>
            <a:ext uri="{FF2B5EF4-FFF2-40B4-BE49-F238E27FC236}">
              <a16:creationId xmlns:a16="http://schemas.microsoft.com/office/drawing/2014/main" id="{BE3DD979-A4EC-447C-B319-1F44477E6477}"/>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0" name="Text Box 17">
          <a:extLst>
            <a:ext uri="{FF2B5EF4-FFF2-40B4-BE49-F238E27FC236}">
              <a16:creationId xmlns:a16="http://schemas.microsoft.com/office/drawing/2014/main" id="{0EBFC65B-B80A-4DE7-8FAC-06A5B27CFEF8}"/>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1" name="Text Box 18">
          <a:extLst>
            <a:ext uri="{FF2B5EF4-FFF2-40B4-BE49-F238E27FC236}">
              <a16:creationId xmlns:a16="http://schemas.microsoft.com/office/drawing/2014/main" id="{6C4C8ADC-CF3C-413E-BE18-566801222A59}"/>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2" name="Text Box 19">
          <a:extLst>
            <a:ext uri="{FF2B5EF4-FFF2-40B4-BE49-F238E27FC236}">
              <a16:creationId xmlns:a16="http://schemas.microsoft.com/office/drawing/2014/main" id="{6FD69907-207D-4F95-8D83-561DA41A2682}"/>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84</xdr:row>
      <xdr:rowOff>0</xdr:rowOff>
    </xdr:from>
    <xdr:ext cx="95250" cy="171450"/>
    <xdr:sp macro="" textlink="">
      <xdr:nvSpPr>
        <xdr:cNvPr id="3033" name="Text Box 16">
          <a:extLst>
            <a:ext uri="{FF2B5EF4-FFF2-40B4-BE49-F238E27FC236}">
              <a16:creationId xmlns:a16="http://schemas.microsoft.com/office/drawing/2014/main" id="{CD5F106F-59DC-451E-AFB6-02FB1EFB47CF}"/>
            </a:ext>
          </a:extLst>
        </xdr:cNvPr>
        <xdr:cNvSpPr txBox="1">
          <a:spLocks noChangeArrowheads="1"/>
        </xdr:cNvSpPr>
      </xdr:nvSpPr>
      <xdr:spPr bwMode="auto">
        <a:xfrm>
          <a:off x="19183350" y="365664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4" name="Text Box 15">
          <a:extLst>
            <a:ext uri="{FF2B5EF4-FFF2-40B4-BE49-F238E27FC236}">
              <a16:creationId xmlns:a16="http://schemas.microsoft.com/office/drawing/2014/main" id="{1DFFD2A7-AA25-4530-8CBD-CF947EC9791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3035" name="Text Box 15">
          <a:extLst>
            <a:ext uri="{FF2B5EF4-FFF2-40B4-BE49-F238E27FC236}">
              <a16:creationId xmlns:a16="http://schemas.microsoft.com/office/drawing/2014/main" id="{6B3F30D8-66F7-4D04-A76C-9A23F604F7AC}"/>
            </a:ext>
          </a:extLst>
        </xdr:cNvPr>
        <xdr:cNvSpPr txBox="1">
          <a:spLocks noChangeArrowheads="1"/>
        </xdr:cNvSpPr>
      </xdr:nvSpPr>
      <xdr:spPr bwMode="auto">
        <a:xfrm>
          <a:off x="4743450" y="36937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36" name="Text Box 15">
          <a:extLst>
            <a:ext uri="{FF2B5EF4-FFF2-40B4-BE49-F238E27FC236}">
              <a16:creationId xmlns:a16="http://schemas.microsoft.com/office/drawing/2014/main" id="{C99D56C9-FEAF-49DB-8868-184FE478352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37" name="Text Box 15">
          <a:extLst>
            <a:ext uri="{FF2B5EF4-FFF2-40B4-BE49-F238E27FC236}">
              <a16:creationId xmlns:a16="http://schemas.microsoft.com/office/drawing/2014/main" id="{D42C3919-8A0F-45C1-A8D5-92AA2495814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38" name="Text Box 15">
          <a:extLst>
            <a:ext uri="{FF2B5EF4-FFF2-40B4-BE49-F238E27FC236}">
              <a16:creationId xmlns:a16="http://schemas.microsoft.com/office/drawing/2014/main" id="{BDE4F918-0D4B-4004-B2BF-1EC7FFA3E5AD}"/>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170392</xdr:rowOff>
    </xdr:from>
    <xdr:ext cx="95250" cy="213632"/>
    <xdr:sp macro="" textlink="">
      <xdr:nvSpPr>
        <xdr:cNvPr id="3039" name="Text Box 15">
          <a:extLst>
            <a:ext uri="{FF2B5EF4-FFF2-40B4-BE49-F238E27FC236}">
              <a16:creationId xmlns:a16="http://schemas.microsoft.com/office/drawing/2014/main" id="{DCAA116A-C68E-47CB-BA49-E5A295D69E0B}"/>
            </a:ext>
          </a:extLst>
        </xdr:cNvPr>
        <xdr:cNvSpPr txBox="1">
          <a:spLocks noChangeArrowheads="1"/>
        </xdr:cNvSpPr>
      </xdr:nvSpPr>
      <xdr:spPr bwMode="auto">
        <a:xfrm>
          <a:off x="14392275" y="367368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0" name="Text Box 16">
          <a:extLst>
            <a:ext uri="{FF2B5EF4-FFF2-40B4-BE49-F238E27FC236}">
              <a16:creationId xmlns:a16="http://schemas.microsoft.com/office/drawing/2014/main" id="{522F7178-A70A-4DE8-8522-97D48CE5199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1" name="Text Box 17">
          <a:extLst>
            <a:ext uri="{FF2B5EF4-FFF2-40B4-BE49-F238E27FC236}">
              <a16:creationId xmlns:a16="http://schemas.microsoft.com/office/drawing/2014/main" id="{476EB2BA-BC22-4440-8DCB-776696FDF70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2" name="Text Box 18">
          <a:extLst>
            <a:ext uri="{FF2B5EF4-FFF2-40B4-BE49-F238E27FC236}">
              <a16:creationId xmlns:a16="http://schemas.microsoft.com/office/drawing/2014/main" id="{292DAF00-61D8-479B-9F52-4867C7B9BF57}"/>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43" name="Text Box 19">
          <a:extLst>
            <a:ext uri="{FF2B5EF4-FFF2-40B4-BE49-F238E27FC236}">
              <a16:creationId xmlns:a16="http://schemas.microsoft.com/office/drawing/2014/main" id="{F59207B0-B8C4-4541-A858-2439DAA6313C}"/>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4" name="Text Box 16">
          <a:extLst>
            <a:ext uri="{FF2B5EF4-FFF2-40B4-BE49-F238E27FC236}">
              <a16:creationId xmlns:a16="http://schemas.microsoft.com/office/drawing/2014/main" id="{155AB38E-EF76-4DC4-A421-DD8BA636499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5" name="Text Box 17">
          <a:extLst>
            <a:ext uri="{FF2B5EF4-FFF2-40B4-BE49-F238E27FC236}">
              <a16:creationId xmlns:a16="http://schemas.microsoft.com/office/drawing/2014/main" id="{F339F75F-36EF-4EDE-9A11-20A6FEA6992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6" name="Text Box 18">
          <a:extLst>
            <a:ext uri="{FF2B5EF4-FFF2-40B4-BE49-F238E27FC236}">
              <a16:creationId xmlns:a16="http://schemas.microsoft.com/office/drawing/2014/main" id="{284FBA0C-C887-4DFF-B19D-8E482E10C3A5}"/>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47" name="Text Box 19">
          <a:extLst>
            <a:ext uri="{FF2B5EF4-FFF2-40B4-BE49-F238E27FC236}">
              <a16:creationId xmlns:a16="http://schemas.microsoft.com/office/drawing/2014/main" id="{8407B28F-6EBA-40BF-B065-F1B14E8B919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8" name="Text Box 16">
          <a:extLst>
            <a:ext uri="{FF2B5EF4-FFF2-40B4-BE49-F238E27FC236}">
              <a16:creationId xmlns:a16="http://schemas.microsoft.com/office/drawing/2014/main" id="{5BCA0EE7-5EC1-4BAB-874D-955D278123FC}"/>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49" name="Text Box 17">
          <a:extLst>
            <a:ext uri="{FF2B5EF4-FFF2-40B4-BE49-F238E27FC236}">
              <a16:creationId xmlns:a16="http://schemas.microsoft.com/office/drawing/2014/main" id="{16831F90-B8DF-45D8-9380-26262BAC7CF1}"/>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0" name="Text Box 18">
          <a:extLst>
            <a:ext uri="{FF2B5EF4-FFF2-40B4-BE49-F238E27FC236}">
              <a16:creationId xmlns:a16="http://schemas.microsoft.com/office/drawing/2014/main" id="{0F7FFC5F-0E17-45C5-8259-F76CACB72CE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51" name="Text Box 19">
          <a:extLst>
            <a:ext uri="{FF2B5EF4-FFF2-40B4-BE49-F238E27FC236}">
              <a16:creationId xmlns:a16="http://schemas.microsoft.com/office/drawing/2014/main" id="{F916D946-0D70-47CD-BDF0-1197B6E999CD}"/>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52" name="Text Box 15">
          <a:extLst>
            <a:ext uri="{FF2B5EF4-FFF2-40B4-BE49-F238E27FC236}">
              <a16:creationId xmlns:a16="http://schemas.microsoft.com/office/drawing/2014/main" id="{21AB20E6-D7B2-4593-85F1-3B35466C3FB1}"/>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3" name="Text Box 16">
          <a:extLst>
            <a:ext uri="{FF2B5EF4-FFF2-40B4-BE49-F238E27FC236}">
              <a16:creationId xmlns:a16="http://schemas.microsoft.com/office/drawing/2014/main" id="{F533826C-C812-439A-A944-6ECCCE706A2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4" name="Text Box 17">
          <a:extLst>
            <a:ext uri="{FF2B5EF4-FFF2-40B4-BE49-F238E27FC236}">
              <a16:creationId xmlns:a16="http://schemas.microsoft.com/office/drawing/2014/main" id="{D05F1009-59F3-418B-A86E-D0A0E62E385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5" name="Text Box 18">
          <a:extLst>
            <a:ext uri="{FF2B5EF4-FFF2-40B4-BE49-F238E27FC236}">
              <a16:creationId xmlns:a16="http://schemas.microsoft.com/office/drawing/2014/main" id="{E39402AA-B670-40F0-A4D1-D9152BCC689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56" name="Text Box 19">
          <a:extLst>
            <a:ext uri="{FF2B5EF4-FFF2-40B4-BE49-F238E27FC236}">
              <a16:creationId xmlns:a16="http://schemas.microsoft.com/office/drawing/2014/main" id="{9F2F1BCF-2981-43BD-8B29-D48365DDD109}"/>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7" name="Text Box 16">
          <a:extLst>
            <a:ext uri="{FF2B5EF4-FFF2-40B4-BE49-F238E27FC236}">
              <a16:creationId xmlns:a16="http://schemas.microsoft.com/office/drawing/2014/main" id="{F15044D9-798C-4812-B95B-4E2005053F0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8" name="Text Box 17">
          <a:extLst>
            <a:ext uri="{FF2B5EF4-FFF2-40B4-BE49-F238E27FC236}">
              <a16:creationId xmlns:a16="http://schemas.microsoft.com/office/drawing/2014/main" id="{5BCA9FD8-5572-47AB-8468-E83D7522A747}"/>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59" name="Text Box 18">
          <a:extLst>
            <a:ext uri="{FF2B5EF4-FFF2-40B4-BE49-F238E27FC236}">
              <a16:creationId xmlns:a16="http://schemas.microsoft.com/office/drawing/2014/main" id="{2C81610E-A141-47CB-AB51-0062E0444DA2}"/>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0" name="Text Box 16">
          <a:extLst>
            <a:ext uri="{FF2B5EF4-FFF2-40B4-BE49-F238E27FC236}">
              <a16:creationId xmlns:a16="http://schemas.microsoft.com/office/drawing/2014/main" id="{2BB8802B-8D6A-47F3-89F8-7574E2DB5E3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1" name="Text Box 17">
          <a:extLst>
            <a:ext uri="{FF2B5EF4-FFF2-40B4-BE49-F238E27FC236}">
              <a16:creationId xmlns:a16="http://schemas.microsoft.com/office/drawing/2014/main" id="{DAB2AB34-AFA7-4AEA-96EA-E44CADA8767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2" name="Text Box 18">
          <a:extLst>
            <a:ext uri="{FF2B5EF4-FFF2-40B4-BE49-F238E27FC236}">
              <a16:creationId xmlns:a16="http://schemas.microsoft.com/office/drawing/2014/main" id="{42D05CFA-6719-4402-B6BD-49D27F14022E}"/>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3" name="Text Box 19">
          <a:extLst>
            <a:ext uri="{FF2B5EF4-FFF2-40B4-BE49-F238E27FC236}">
              <a16:creationId xmlns:a16="http://schemas.microsoft.com/office/drawing/2014/main" id="{D5F271FF-E898-4BE9-A42F-00D9AF97BEE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4" name="Text Box 16">
          <a:extLst>
            <a:ext uri="{FF2B5EF4-FFF2-40B4-BE49-F238E27FC236}">
              <a16:creationId xmlns:a16="http://schemas.microsoft.com/office/drawing/2014/main" id="{385C5FE7-9639-48CC-94C4-ECB65A91BD1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5" name="Text Box 17">
          <a:extLst>
            <a:ext uri="{FF2B5EF4-FFF2-40B4-BE49-F238E27FC236}">
              <a16:creationId xmlns:a16="http://schemas.microsoft.com/office/drawing/2014/main" id="{B69D835F-B23C-4C38-8F96-1C66AAC0CFE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6" name="Text Box 18">
          <a:extLst>
            <a:ext uri="{FF2B5EF4-FFF2-40B4-BE49-F238E27FC236}">
              <a16:creationId xmlns:a16="http://schemas.microsoft.com/office/drawing/2014/main" id="{3619269A-243A-43D3-9F8C-20701BE3AA0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67" name="Text Box 19">
          <a:extLst>
            <a:ext uri="{FF2B5EF4-FFF2-40B4-BE49-F238E27FC236}">
              <a16:creationId xmlns:a16="http://schemas.microsoft.com/office/drawing/2014/main" id="{5DEE7BB4-C379-4F06-BFA0-D71E9AFA96B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3068" name="Text Box 15">
          <a:extLst>
            <a:ext uri="{FF2B5EF4-FFF2-40B4-BE49-F238E27FC236}">
              <a16:creationId xmlns:a16="http://schemas.microsoft.com/office/drawing/2014/main" id="{7A881956-9A43-4631-8208-FF0788F94B46}"/>
            </a:ext>
          </a:extLst>
        </xdr:cNvPr>
        <xdr:cNvSpPr txBox="1">
          <a:spLocks noChangeArrowheads="1"/>
        </xdr:cNvSpPr>
      </xdr:nvSpPr>
      <xdr:spPr bwMode="auto">
        <a:xfrm>
          <a:off x="4743450" y="36937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442269"/>
    <xdr:sp macro="" textlink="">
      <xdr:nvSpPr>
        <xdr:cNvPr id="3069" name="Text Box 15">
          <a:extLst>
            <a:ext uri="{FF2B5EF4-FFF2-40B4-BE49-F238E27FC236}">
              <a16:creationId xmlns:a16="http://schemas.microsoft.com/office/drawing/2014/main" id="{7C9BF725-4E19-417A-8F7B-05E5672F2778}"/>
            </a:ext>
          </a:extLst>
        </xdr:cNvPr>
        <xdr:cNvSpPr txBox="1">
          <a:spLocks noChangeArrowheads="1"/>
        </xdr:cNvSpPr>
      </xdr:nvSpPr>
      <xdr:spPr bwMode="auto">
        <a:xfrm>
          <a:off x="14363700" y="36937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3070" name="Text Box 15">
          <a:extLst>
            <a:ext uri="{FF2B5EF4-FFF2-40B4-BE49-F238E27FC236}">
              <a16:creationId xmlns:a16="http://schemas.microsoft.com/office/drawing/2014/main" id="{D2A5D16D-7640-4DD0-B359-8D89A89B5EB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3071" name="Text Box 15">
          <a:extLst>
            <a:ext uri="{FF2B5EF4-FFF2-40B4-BE49-F238E27FC236}">
              <a16:creationId xmlns:a16="http://schemas.microsoft.com/office/drawing/2014/main" id="{ED6D730A-D03D-49B6-BDE3-65FD579CA838}"/>
            </a:ext>
          </a:extLst>
        </xdr:cNvPr>
        <xdr:cNvSpPr txBox="1">
          <a:spLocks noChangeArrowheads="1"/>
        </xdr:cNvSpPr>
      </xdr:nvSpPr>
      <xdr:spPr bwMode="auto">
        <a:xfrm>
          <a:off x="4743450" y="36937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84</xdr:row>
      <xdr:rowOff>504825</xdr:rowOff>
    </xdr:from>
    <xdr:ext cx="95250" cy="213632"/>
    <xdr:sp macro="" textlink="">
      <xdr:nvSpPr>
        <xdr:cNvPr id="3072" name="Text Box 15">
          <a:extLst>
            <a:ext uri="{FF2B5EF4-FFF2-40B4-BE49-F238E27FC236}">
              <a16:creationId xmlns:a16="http://schemas.microsoft.com/office/drawing/2014/main" id="{10B3FCDD-9965-4F37-8961-6C81A723B62F}"/>
            </a:ext>
          </a:extLst>
        </xdr:cNvPr>
        <xdr:cNvSpPr txBox="1">
          <a:spLocks noChangeArrowheads="1"/>
        </xdr:cNvSpPr>
      </xdr:nvSpPr>
      <xdr:spPr bwMode="auto">
        <a:xfrm>
          <a:off x="1436370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3" name="Text Box 16">
          <a:extLst>
            <a:ext uri="{FF2B5EF4-FFF2-40B4-BE49-F238E27FC236}">
              <a16:creationId xmlns:a16="http://schemas.microsoft.com/office/drawing/2014/main" id="{65547652-AC3E-4CBD-9CC4-40C9479656D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4" name="Text Box 17">
          <a:extLst>
            <a:ext uri="{FF2B5EF4-FFF2-40B4-BE49-F238E27FC236}">
              <a16:creationId xmlns:a16="http://schemas.microsoft.com/office/drawing/2014/main" id="{81F878F5-B53F-4FA1-A0B0-9CC611EBAA6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5" name="Text Box 18">
          <a:extLst>
            <a:ext uri="{FF2B5EF4-FFF2-40B4-BE49-F238E27FC236}">
              <a16:creationId xmlns:a16="http://schemas.microsoft.com/office/drawing/2014/main" id="{DA3B59FE-7072-4906-92FA-B27BA4B12E3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76" name="Text Box 19">
          <a:extLst>
            <a:ext uri="{FF2B5EF4-FFF2-40B4-BE49-F238E27FC236}">
              <a16:creationId xmlns:a16="http://schemas.microsoft.com/office/drawing/2014/main" id="{DEDAA78E-293F-4C4F-B6FE-8F21ADD974C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7" name="Text Box 16">
          <a:extLst>
            <a:ext uri="{FF2B5EF4-FFF2-40B4-BE49-F238E27FC236}">
              <a16:creationId xmlns:a16="http://schemas.microsoft.com/office/drawing/2014/main" id="{508C3EBD-E1CB-4E8C-8566-37DABA657FBF}"/>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8" name="Text Box 17">
          <a:extLst>
            <a:ext uri="{FF2B5EF4-FFF2-40B4-BE49-F238E27FC236}">
              <a16:creationId xmlns:a16="http://schemas.microsoft.com/office/drawing/2014/main" id="{1FF103BF-D72A-4FDF-83F5-86E0174862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79" name="Text Box 18">
          <a:extLst>
            <a:ext uri="{FF2B5EF4-FFF2-40B4-BE49-F238E27FC236}">
              <a16:creationId xmlns:a16="http://schemas.microsoft.com/office/drawing/2014/main" id="{36209730-0673-4F2F-A986-E4D85936D829}"/>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80" name="Text Box 19">
          <a:extLst>
            <a:ext uri="{FF2B5EF4-FFF2-40B4-BE49-F238E27FC236}">
              <a16:creationId xmlns:a16="http://schemas.microsoft.com/office/drawing/2014/main" id="{EA799E45-3068-426F-B5CF-02035110695E}"/>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1" name="Text Box 16">
          <a:extLst>
            <a:ext uri="{FF2B5EF4-FFF2-40B4-BE49-F238E27FC236}">
              <a16:creationId xmlns:a16="http://schemas.microsoft.com/office/drawing/2014/main" id="{8AD39E68-DF9A-4684-B79E-A04BE34BEEC6}"/>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2" name="Text Box 17">
          <a:extLst>
            <a:ext uri="{FF2B5EF4-FFF2-40B4-BE49-F238E27FC236}">
              <a16:creationId xmlns:a16="http://schemas.microsoft.com/office/drawing/2014/main" id="{AA848FDE-CBBE-4A7F-82CB-AFB68EC6A987}"/>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3" name="Text Box 18">
          <a:extLst>
            <a:ext uri="{FF2B5EF4-FFF2-40B4-BE49-F238E27FC236}">
              <a16:creationId xmlns:a16="http://schemas.microsoft.com/office/drawing/2014/main" id="{1513D9E5-526E-4AA4-BD3B-5BA9F6AFC5D8}"/>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0</xdr:rowOff>
    </xdr:from>
    <xdr:ext cx="95250" cy="171450"/>
    <xdr:sp macro="" textlink="">
      <xdr:nvSpPr>
        <xdr:cNvPr id="3084" name="Text Box 19">
          <a:extLst>
            <a:ext uri="{FF2B5EF4-FFF2-40B4-BE49-F238E27FC236}">
              <a16:creationId xmlns:a16="http://schemas.microsoft.com/office/drawing/2014/main" id="{6003A872-E8C4-44E2-A701-7224504512D0}"/>
            </a:ext>
          </a:extLst>
        </xdr:cNvPr>
        <xdr:cNvSpPr txBox="1">
          <a:spLocks noChangeArrowheads="1"/>
        </xdr:cNvSpPr>
      </xdr:nvSpPr>
      <xdr:spPr bwMode="auto">
        <a:xfrm>
          <a:off x="309181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085" name="Text Box 15">
          <a:extLst>
            <a:ext uri="{FF2B5EF4-FFF2-40B4-BE49-F238E27FC236}">
              <a16:creationId xmlns:a16="http://schemas.microsoft.com/office/drawing/2014/main" id="{FCBDAFAB-9C38-4070-8D58-B849C7C418A8}"/>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6" name="Text Box 16">
          <a:extLst>
            <a:ext uri="{FF2B5EF4-FFF2-40B4-BE49-F238E27FC236}">
              <a16:creationId xmlns:a16="http://schemas.microsoft.com/office/drawing/2014/main" id="{D7CF141E-0368-4C54-9644-FA9D1BF00E8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7" name="Text Box 17">
          <a:extLst>
            <a:ext uri="{FF2B5EF4-FFF2-40B4-BE49-F238E27FC236}">
              <a16:creationId xmlns:a16="http://schemas.microsoft.com/office/drawing/2014/main" id="{3E7D5BDB-0C10-41D0-8773-4C67CF2215B4}"/>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8" name="Text Box 18">
          <a:extLst>
            <a:ext uri="{FF2B5EF4-FFF2-40B4-BE49-F238E27FC236}">
              <a16:creationId xmlns:a16="http://schemas.microsoft.com/office/drawing/2014/main" id="{2347D4FF-4C29-4BC2-9DBA-FDAC82EE1236}"/>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089" name="Text Box 19">
          <a:extLst>
            <a:ext uri="{FF2B5EF4-FFF2-40B4-BE49-F238E27FC236}">
              <a16:creationId xmlns:a16="http://schemas.microsoft.com/office/drawing/2014/main" id="{28E4203B-CD6C-43D6-8C74-541A6F91F972}"/>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86</xdr:row>
      <xdr:rowOff>504825</xdr:rowOff>
    </xdr:from>
    <xdr:ext cx="95250" cy="442269"/>
    <xdr:sp macro="" textlink="">
      <xdr:nvSpPr>
        <xdr:cNvPr id="3090" name="Text Box 15">
          <a:extLst>
            <a:ext uri="{FF2B5EF4-FFF2-40B4-BE49-F238E27FC236}">
              <a16:creationId xmlns:a16="http://schemas.microsoft.com/office/drawing/2014/main" id="{DF6432AC-20F3-4FC5-A733-B7F603EDFF6D}"/>
            </a:ext>
          </a:extLst>
        </xdr:cNvPr>
        <xdr:cNvSpPr txBox="1">
          <a:spLocks noChangeArrowheads="1"/>
        </xdr:cNvSpPr>
      </xdr:nvSpPr>
      <xdr:spPr bwMode="auto">
        <a:xfrm>
          <a:off x="14363700" y="376809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1" name="Text Box 16">
          <a:extLst>
            <a:ext uri="{FF2B5EF4-FFF2-40B4-BE49-F238E27FC236}">
              <a16:creationId xmlns:a16="http://schemas.microsoft.com/office/drawing/2014/main" id="{ACEEBE3A-5BF4-4C02-8BFF-5CE131FFC681}"/>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2" name="Text Box 17">
          <a:extLst>
            <a:ext uri="{FF2B5EF4-FFF2-40B4-BE49-F238E27FC236}">
              <a16:creationId xmlns:a16="http://schemas.microsoft.com/office/drawing/2014/main" id="{B17736DE-0E59-4FE8-9C75-27822D3E667C}"/>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093" name="Text Box 18">
          <a:extLst>
            <a:ext uri="{FF2B5EF4-FFF2-40B4-BE49-F238E27FC236}">
              <a16:creationId xmlns:a16="http://schemas.microsoft.com/office/drawing/2014/main" id="{A493B4F3-8B46-4BD0-A367-1D989E84BDC6}"/>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4" name="Text Box 16">
          <a:extLst>
            <a:ext uri="{FF2B5EF4-FFF2-40B4-BE49-F238E27FC236}">
              <a16:creationId xmlns:a16="http://schemas.microsoft.com/office/drawing/2014/main" id="{4603F8FB-D28D-4CC7-A470-1933403469E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5" name="Text Box 17">
          <a:extLst>
            <a:ext uri="{FF2B5EF4-FFF2-40B4-BE49-F238E27FC236}">
              <a16:creationId xmlns:a16="http://schemas.microsoft.com/office/drawing/2014/main" id="{F1322F0B-4AA0-46AA-A369-FB0D0C164F37}"/>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6" name="Text Box 18">
          <a:extLst>
            <a:ext uri="{FF2B5EF4-FFF2-40B4-BE49-F238E27FC236}">
              <a16:creationId xmlns:a16="http://schemas.microsoft.com/office/drawing/2014/main" id="{DF41C4FA-6B0A-4C27-B3D1-91E956C9D93D}"/>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7" name="Text Box 19">
          <a:extLst>
            <a:ext uri="{FF2B5EF4-FFF2-40B4-BE49-F238E27FC236}">
              <a16:creationId xmlns:a16="http://schemas.microsoft.com/office/drawing/2014/main" id="{8A2B89C7-EF27-46EA-A81F-50612EEE69A2}"/>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8" name="Text Box 16">
          <a:extLst>
            <a:ext uri="{FF2B5EF4-FFF2-40B4-BE49-F238E27FC236}">
              <a16:creationId xmlns:a16="http://schemas.microsoft.com/office/drawing/2014/main" id="{ECF77056-EE01-43D2-96AF-4448D6797478}"/>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099" name="Text Box 17">
          <a:extLst>
            <a:ext uri="{FF2B5EF4-FFF2-40B4-BE49-F238E27FC236}">
              <a16:creationId xmlns:a16="http://schemas.microsoft.com/office/drawing/2014/main" id="{FE527853-5968-4F2F-A744-8E4E75939593}"/>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00" name="Text Box 18">
          <a:extLst>
            <a:ext uri="{FF2B5EF4-FFF2-40B4-BE49-F238E27FC236}">
              <a16:creationId xmlns:a16="http://schemas.microsoft.com/office/drawing/2014/main" id="{8FFF181A-AC6D-49BF-87DE-D36068C0F05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01" name="Text Box 15">
          <a:extLst>
            <a:ext uri="{FF2B5EF4-FFF2-40B4-BE49-F238E27FC236}">
              <a16:creationId xmlns:a16="http://schemas.microsoft.com/office/drawing/2014/main" id="{4F4E893F-3075-49BE-9536-74E8946F628B}"/>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2" name="Text Box 16">
          <a:extLst>
            <a:ext uri="{FF2B5EF4-FFF2-40B4-BE49-F238E27FC236}">
              <a16:creationId xmlns:a16="http://schemas.microsoft.com/office/drawing/2014/main" id="{B3DB5574-D6D5-420C-BB45-D535488BB76B}"/>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3" name="Text Box 17">
          <a:extLst>
            <a:ext uri="{FF2B5EF4-FFF2-40B4-BE49-F238E27FC236}">
              <a16:creationId xmlns:a16="http://schemas.microsoft.com/office/drawing/2014/main" id="{0459E5E0-53F5-47DC-B5E4-CC881B50D50D}"/>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4" name="Text Box 18">
          <a:extLst>
            <a:ext uri="{FF2B5EF4-FFF2-40B4-BE49-F238E27FC236}">
              <a16:creationId xmlns:a16="http://schemas.microsoft.com/office/drawing/2014/main" id="{83CE088F-BA33-400B-8468-C12929B48B51}"/>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05" name="Text Box 19">
          <a:extLst>
            <a:ext uri="{FF2B5EF4-FFF2-40B4-BE49-F238E27FC236}">
              <a16:creationId xmlns:a16="http://schemas.microsoft.com/office/drawing/2014/main" id="{99C55179-D9B8-4E3E-8951-137167D8244A}"/>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6" name="Text Box 16">
          <a:extLst>
            <a:ext uri="{FF2B5EF4-FFF2-40B4-BE49-F238E27FC236}">
              <a16:creationId xmlns:a16="http://schemas.microsoft.com/office/drawing/2014/main" id="{9986E5A4-27FA-42FB-901A-D48CC719D6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7" name="Text Box 17">
          <a:extLst>
            <a:ext uri="{FF2B5EF4-FFF2-40B4-BE49-F238E27FC236}">
              <a16:creationId xmlns:a16="http://schemas.microsoft.com/office/drawing/2014/main" id="{51633729-1AAD-471D-8F98-D3E38D83DD5B}"/>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8" name="Text Box 18">
          <a:extLst>
            <a:ext uri="{FF2B5EF4-FFF2-40B4-BE49-F238E27FC236}">
              <a16:creationId xmlns:a16="http://schemas.microsoft.com/office/drawing/2014/main" id="{525FCFF4-23D3-4058-A668-0FE6AB0C334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09" name="Text Box 19">
          <a:extLst>
            <a:ext uri="{FF2B5EF4-FFF2-40B4-BE49-F238E27FC236}">
              <a16:creationId xmlns:a16="http://schemas.microsoft.com/office/drawing/2014/main" id="{D6622391-4558-4BAB-863A-3BB9FC43DC6D}"/>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0" name="Text Box 16">
          <a:extLst>
            <a:ext uri="{FF2B5EF4-FFF2-40B4-BE49-F238E27FC236}">
              <a16:creationId xmlns:a16="http://schemas.microsoft.com/office/drawing/2014/main" id="{9E83C903-FA4B-4562-A9E6-7AFBAA835798}"/>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1" name="Text Box 17">
          <a:extLst>
            <a:ext uri="{FF2B5EF4-FFF2-40B4-BE49-F238E27FC236}">
              <a16:creationId xmlns:a16="http://schemas.microsoft.com/office/drawing/2014/main" id="{4B8D3610-40B8-44A4-84EA-7C67BA6C3E11}"/>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2" name="Text Box 18">
          <a:extLst>
            <a:ext uri="{FF2B5EF4-FFF2-40B4-BE49-F238E27FC236}">
              <a16:creationId xmlns:a16="http://schemas.microsoft.com/office/drawing/2014/main" id="{D25F026D-CFDC-455E-90FB-2E1F00B8D4D3}"/>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85</xdr:row>
      <xdr:rowOff>0</xdr:rowOff>
    </xdr:from>
    <xdr:ext cx="95250" cy="171450"/>
    <xdr:sp macro="" textlink="">
      <xdr:nvSpPr>
        <xdr:cNvPr id="3113" name="Text Box 19">
          <a:extLst>
            <a:ext uri="{FF2B5EF4-FFF2-40B4-BE49-F238E27FC236}">
              <a16:creationId xmlns:a16="http://schemas.microsoft.com/office/drawing/2014/main" id="{3DD4B968-3347-494C-BF26-7F1A06EA47ED}"/>
            </a:ext>
          </a:extLst>
        </xdr:cNvPr>
        <xdr:cNvSpPr txBox="1">
          <a:spLocks noChangeArrowheads="1"/>
        </xdr:cNvSpPr>
      </xdr:nvSpPr>
      <xdr:spPr bwMode="auto">
        <a:xfrm>
          <a:off x="30918150" y="369379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014"/>
    <xdr:sp macro="" textlink="">
      <xdr:nvSpPr>
        <xdr:cNvPr id="3114" name="Text Box 15">
          <a:extLst>
            <a:ext uri="{FF2B5EF4-FFF2-40B4-BE49-F238E27FC236}">
              <a16:creationId xmlns:a16="http://schemas.microsoft.com/office/drawing/2014/main" id="{61AA25E4-EEFB-4CA6-87DF-BECF3DAE2874}"/>
            </a:ext>
          </a:extLst>
        </xdr:cNvPr>
        <xdr:cNvSpPr txBox="1">
          <a:spLocks noChangeArrowheads="1"/>
        </xdr:cNvSpPr>
      </xdr:nvSpPr>
      <xdr:spPr bwMode="auto">
        <a:xfrm>
          <a:off x="4743450" y="376809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5" name="Text Box 16">
          <a:extLst>
            <a:ext uri="{FF2B5EF4-FFF2-40B4-BE49-F238E27FC236}">
              <a16:creationId xmlns:a16="http://schemas.microsoft.com/office/drawing/2014/main" id="{4C8DF352-0F71-440C-A2B6-B25B5077974F}"/>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6" name="Text Box 17">
          <a:extLst>
            <a:ext uri="{FF2B5EF4-FFF2-40B4-BE49-F238E27FC236}">
              <a16:creationId xmlns:a16="http://schemas.microsoft.com/office/drawing/2014/main" id="{71DE8630-E7C7-4FDE-9FDE-996727023D1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7" name="Text Box 18">
          <a:extLst>
            <a:ext uri="{FF2B5EF4-FFF2-40B4-BE49-F238E27FC236}">
              <a16:creationId xmlns:a16="http://schemas.microsoft.com/office/drawing/2014/main" id="{9179D5FE-FEB4-45D1-BDC3-242693445363}"/>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0</xdr:rowOff>
    </xdr:from>
    <xdr:ext cx="95250" cy="171450"/>
    <xdr:sp macro="" textlink="">
      <xdr:nvSpPr>
        <xdr:cNvPr id="3118" name="Text Box 19">
          <a:extLst>
            <a:ext uri="{FF2B5EF4-FFF2-40B4-BE49-F238E27FC236}">
              <a16:creationId xmlns:a16="http://schemas.microsoft.com/office/drawing/2014/main" id="{DE241918-4359-4D87-936F-954F1CF04378}"/>
            </a:ext>
          </a:extLst>
        </xdr:cNvPr>
        <xdr:cNvSpPr txBox="1">
          <a:spLocks noChangeArrowheads="1"/>
        </xdr:cNvSpPr>
      </xdr:nvSpPr>
      <xdr:spPr bwMode="auto">
        <a:xfrm>
          <a:off x="47434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19" name="Text Box 16">
          <a:extLst>
            <a:ext uri="{FF2B5EF4-FFF2-40B4-BE49-F238E27FC236}">
              <a16:creationId xmlns:a16="http://schemas.microsoft.com/office/drawing/2014/main" id="{0A1C8F7B-6B67-465D-964F-B7F78DDD5F7A}"/>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0</xdr:rowOff>
    </xdr:from>
    <xdr:ext cx="95250" cy="171450"/>
    <xdr:sp macro="" textlink="">
      <xdr:nvSpPr>
        <xdr:cNvPr id="3120" name="Text Box 17">
          <a:extLst>
            <a:ext uri="{FF2B5EF4-FFF2-40B4-BE49-F238E27FC236}">
              <a16:creationId xmlns:a16="http://schemas.microsoft.com/office/drawing/2014/main" id="{840E3DA7-278C-4CE6-B8B0-367C6E0DD393}"/>
            </a:ext>
          </a:extLst>
        </xdr:cNvPr>
        <xdr:cNvSpPr txBox="1">
          <a:spLocks noChangeArrowheads="1"/>
        </xdr:cNvSpPr>
      </xdr:nvSpPr>
      <xdr:spPr bwMode="auto">
        <a:xfrm>
          <a:off x="1436370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15875</xdr:rowOff>
    </xdr:from>
    <xdr:ext cx="95250" cy="171450"/>
    <xdr:sp macro="" textlink="">
      <xdr:nvSpPr>
        <xdr:cNvPr id="3121" name="Text Box 18">
          <a:extLst>
            <a:ext uri="{FF2B5EF4-FFF2-40B4-BE49-F238E27FC236}">
              <a16:creationId xmlns:a16="http://schemas.microsoft.com/office/drawing/2014/main" id="{AA24D30A-0988-4F22-B639-C863FD9B09F1}"/>
            </a:ext>
          </a:extLst>
        </xdr:cNvPr>
        <xdr:cNvSpPr txBox="1">
          <a:spLocks noChangeArrowheads="1"/>
        </xdr:cNvSpPr>
      </xdr:nvSpPr>
      <xdr:spPr bwMode="auto">
        <a:xfrm>
          <a:off x="14355762" y="38811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2" name="Text Box 16">
          <a:extLst>
            <a:ext uri="{FF2B5EF4-FFF2-40B4-BE49-F238E27FC236}">
              <a16:creationId xmlns:a16="http://schemas.microsoft.com/office/drawing/2014/main" id="{A2E7D681-9372-4947-8B4A-BD74ABF59EC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3" name="Text Box 17">
          <a:extLst>
            <a:ext uri="{FF2B5EF4-FFF2-40B4-BE49-F238E27FC236}">
              <a16:creationId xmlns:a16="http://schemas.microsoft.com/office/drawing/2014/main" id="{17058F9F-1EFE-4C76-8DBF-26B6A60F9E0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4" name="Text Box 18">
          <a:extLst>
            <a:ext uri="{FF2B5EF4-FFF2-40B4-BE49-F238E27FC236}">
              <a16:creationId xmlns:a16="http://schemas.microsoft.com/office/drawing/2014/main" id="{5FF26353-1E54-42CD-B309-4E9923F7799A}"/>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5" name="Text Box 19">
          <a:extLst>
            <a:ext uri="{FF2B5EF4-FFF2-40B4-BE49-F238E27FC236}">
              <a16:creationId xmlns:a16="http://schemas.microsoft.com/office/drawing/2014/main" id="{33E64024-1D0E-4CC8-AE52-2461BDAC7785}"/>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90</xdr:row>
      <xdr:rowOff>0</xdr:rowOff>
    </xdr:from>
    <xdr:ext cx="95250" cy="171450"/>
    <xdr:sp macro="" textlink="">
      <xdr:nvSpPr>
        <xdr:cNvPr id="3126" name="Text Box 16">
          <a:extLst>
            <a:ext uri="{FF2B5EF4-FFF2-40B4-BE49-F238E27FC236}">
              <a16:creationId xmlns:a16="http://schemas.microsoft.com/office/drawing/2014/main" id="{53341B20-11BC-4ED9-968C-E562AF26155B}"/>
            </a:ext>
          </a:extLst>
        </xdr:cNvPr>
        <xdr:cNvSpPr txBox="1">
          <a:spLocks noChangeArrowheads="1"/>
        </xdr:cNvSpPr>
      </xdr:nvSpPr>
      <xdr:spPr bwMode="auto">
        <a:xfrm>
          <a:off x="19183350" y="38795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27" name="Text Box 15">
          <a:extLst>
            <a:ext uri="{FF2B5EF4-FFF2-40B4-BE49-F238E27FC236}">
              <a16:creationId xmlns:a16="http://schemas.microsoft.com/office/drawing/2014/main" id="{5862A7C5-4A1C-4AB8-A07B-ED7EE2CA32D0}"/>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3128" name="Text Box 15">
          <a:extLst>
            <a:ext uri="{FF2B5EF4-FFF2-40B4-BE49-F238E27FC236}">
              <a16:creationId xmlns:a16="http://schemas.microsoft.com/office/drawing/2014/main" id="{CDB54CC8-EE89-4A25-8BC2-8688DFD32182}"/>
            </a:ext>
          </a:extLst>
        </xdr:cNvPr>
        <xdr:cNvSpPr txBox="1">
          <a:spLocks noChangeArrowheads="1"/>
        </xdr:cNvSpPr>
      </xdr:nvSpPr>
      <xdr:spPr bwMode="auto">
        <a:xfrm>
          <a:off x="4743450" y="39166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29" name="Text Box 15">
          <a:extLst>
            <a:ext uri="{FF2B5EF4-FFF2-40B4-BE49-F238E27FC236}">
              <a16:creationId xmlns:a16="http://schemas.microsoft.com/office/drawing/2014/main" id="{D4DF6E92-624B-4024-B89F-F1FEE4EAEA89}"/>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30" name="Text Box 15">
          <a:extLst>
            <a:ext uri="{FF2B5EF4-FFF2-40B4-BE49-F238E27FC236}">
              <a16:creationId xmlns:a16="http://schemas.microsoft.com/office/drawing/2014/main" id="{6C1940E2-F9BF-4CD8-A8F8-2106808E4A17}"/>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31" name="Text Box 15">
          <a:extLst>
            <a:ext uri="{FF2B5EF4-FFF2-40B4-BE49-F238E27FC236}">
              <a16:creationId xmlns:a16="http://schemas.microsoft.com/office/drawing/2014/main" id="{1AF51776-5378-4A3C-A235-03E1CE65759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32" name="Text Box 15">
          <a:extLst>
            <a:ext uri="{FF2B5EF4-FFF2-40B4-BE49-F238E27FC236}">
              <a16:creationId xmlns:a16="http://schemas.microsoft.com/office/drawing/2014/main" id="{D23AE1D3-D82B-4F33-8DC7-142F8749E09D}"/>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170392</xdr:rowOff>
    </xdr:from>
    <xdr:ext cx="95250" cy="213632"/>
    <xdr:sp macro="" textlink="">
      <xdr:nvSpPr>
        <xdr:cNvPr id="3133" name="Text Box 15">
          <a:extLst>
            <a:ext uri="{FF2B5EF4-FFF2-40B4-BE49-F238E27FC236}">
              <a16:creationId xmlns:a16="http://schemas.microsoft.com/office/drawing/2014/main" id="{68CA6B72-7EEC-4758-8A32-C02D74B4A8DE}"/>
            </a:ext>
          </a:extLst>
        </xdr:cNvPr>
        <xdr:cNvSpPr txBox="1">
          <a:spLocks noChangeArrowheads="1"/>
        </xdr:cNvSpPr>
      </xdr:nvSpPr>
      <xdr:spPr bwMode="auto">
        <a:xfrm>
          <a:off x="14392275" y="389657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4" name="Text Box 16">
          <a:extLst>
            <a:ext uri="{FF2B5EF4-FFF2-40B4-BE49-F238E27FC236}">
              <a16:creationId xmlns:a16="http://schemas.microsoft.com/office/drawing/2014/main" id="{83B142FF-0C04-4AA8-A188-FFD9787052A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5" name="Text Box 17">
          <a:extLst>
            <a:ext uri="{FF2B5EF4-FFF2-40B4-BE49-F238E27FC236}">
              <a16:creationId xmlns:a16="http://schemas.microsoft.com/office/drawing/2014/main" id="{5B4DB249-7693-43B3-8BD0-1DE8E1AA808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6" name="Text Box 18">
          <a:extLst>
            <a:ext uri="{FF2B5EF4-FFF2-40B4-BE49-F238E27FC236}">
              <a16:creationId xmlns:a16="http://schemas.microsoft.com/office/drawing/2014/main" id="{98D1AE2D-B608-457D-9DF8-015B6058385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37" name="Text Box 19">
          <a:extLst>
            <a:ext uri="{FF2B5EF4-FFF2-40B4-BE49-F238E27FC236}">
              <a16:creationId xmlns:a16="http://schemas.microsoft.com/office/drawing/2014/main" id="{FA180DCB-D66F-48AC-A400-87AECD7C149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8" name="Text Box 16">
          <a:extLst>
            <a:ext uri="{FF2B5EF4-FFF2-40B4-BE49-F238E27FC236}">
              <a16:creationId xmlns:a16="http://schemas.microsoft.com/office/drawing/2014/main" id="{9BF66161-ABF6-4C26-9090-6C95C5A8BD89}"/>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39" name="Text Box 17">
          <a:extLst>
            <a:ext uri="{FF2B5EF4-FFF2-40B4-BE49-F238E27FC236}">
              <a16:creationId xmlns:a16="http://schemas.microsoft.com/office/drawing/2014/main" id="{C1A36741-85CF-483D-AB22-FC53E4D833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0" name="Text Box 18">
          <a:extLst>
            <a:ext uri="{FF2B5EF4-FFF2-40B4-BE49-F238E27FC236}">
              <a16:creationId xmlns:a16="http://schemas.microsoft.com/office/drawing/2014/main" id="{0774A938-1E73-45E9-8514-3FE2CD5CAA0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41" name="Text Box 19">
          <a:extLst>
            <a:ext uri="{FF2B5EF4-FFF2-40B4-BE49-F238E27FC236}">
              <a16:creationId xmlns:a16="http://schemas.microsoft.com/office/drawing/2014/main" id="{033533CA-A80A-48E0-8389-65D1EFA67B9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2" name="Text Box 16">
          <a:extLst>
            <a:ext uri="{FF2B5EF4-FFF2-40B4-BE49-F238E27FC236}">
              <a16:creationId xmlns:a16="http://schemas.microsoft.com/office/drawing/2014/main" id="{FFC5F760-8BF5-4FA6-995B-D355D96EDACF}"/>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3" name="Text Box 17">
          <a:extLst>
            <a:ext uri="{FF2B5EF4-FFF2-40B4-BE49-F238E27FC236}">
              <a16:creationId xmlns:a16="http://schemas.microsoft.com/office/drawing/2014/main" id="{BA41FA45-0869-44BE-88B7-65238E69436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4" name="Text Box 18">
          <a:extLst>
            <a:ext uri="{FF2B5EF4-FFF2-40B4-BE49-F238E27FC236}">
              <a16:creationId xmlns:a16="http://schemas.microsoft.com/office/drawing/2014/main" id="{642B6BB7-F42A-4097-9890-E179E2E28D0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45" name="Text Box 19">
          <a:extLst>
            <a:ext uri="{FF2B5EF4-FFF2-40B4-BE49-F238E27FC236}">
              <a16:creationId xmlns:a16="http://schemas.microsoft.com/office/drawing/2014/main" id="{B1F5F306-56F2-4CAC-9CCB-9FDCBBA0B02B}"/>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46" name="Text Box 15">
          <a:extLst>
            <a:ext uri="{FF2B5EF4-FFF2-40B4-BE49-F238E27FC236}">
              <a16:creationId xmlns:a16="http://schemas.microsoft.com/office/drawing/2014/main" id="{4DDB03E6-55BD-4B7E-8EFC-08912036D65C}"/>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7" name="Text Box 16">
          <a:extLst>
            <a:ext uri="{FF2B5EF4-FFF2-40B4-BE49-F238E27FC236}">
              <a16:creationId xmlns:a16="http://schemas.microsoft.com/office/drawing/2014/main" id="{046BAF69-C887-4336-BE59-09CB5B96CA5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8" name="Text Box 17">
          <a:extLst>
            <a:ext uri="{FF2B5EF4-FFF2-40B4-BE49-F238E27FC236}">
              <a16:creationId xmlns:a16="http://schemas.microsoft.com/office/drawing/2014/main" id="{901143A4-B98B-4D19-B1DF-9454569733F4}"/>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49" name="Text Box 18">
          <a:extLst>
            <a:ext uri="{FF2B5EF4-FFF2-40B4-BE49-F238E27FC236}">
              <a16:creationId xmlns:a16="http://schemas.microsoft.com/office/drawing/2014/main" id="{099800CF-0E03-4849-990C-0D448D6FE3F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50" name="Text Box 19">
          <a:extLst>
            <a:ext uri="{FF2B5EF4-FFF2-40B4-BE49-F238E27FC236}">
              <a16:creationId xmlns:a16="http://schemas.microsoft.com/office/drawing/2014/main" id="{22E06D9B-A12C-4DDC-948C-E421EDE16A5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1" name="Text Box 16">
          <a:extLst>
            <a:ext uri="{FF2B5EF4-FFF2-40B4-BE49-F238E27FC236}">
              <a16:creationId xmlns:a16="http://schemas.microsoft.com/office/drawing/2014/main" id="{46F250B8-4D73-4C5D-8293-74812E5E420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2" name="Text Box 17">
          <a:extLst>
            <a:ext uri="{FF2B5EF4-FFF2-40B4-BE49-F238E27FC236}">
              <a16:creationId xmlns:a16="http://schemas.microsoft.com/office/drawing/2014/main" id="{9D419346-5B54-4E4A-BD52-AE9EB80B88F1}"/>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53" name="Text Box 18">
          <a:extLst>
            <a:ext uri="{FF2B5EF4-FFF2-40B4-BE49-F238E27FC236}">
              <a16:creationId xmlns:a16="http://schemas.microsoft.com/office/drawing/2014/main" id="{80BAC78B-C0D6-4A19-9450-769B9B54374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4" name="Text Box 16">
          <a:extLst>
            <a:ext uri="{FF2B5EF4-FFF2-40B4-BE49-F238E27FC236}">
              <a16:creationId xmlns:a16="http://schemas.microsoft.com/office/drawing/2014/main" id="{050C537D-045D-4510-99E8-D5BC2DDCA09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5" name="Text Box 17">
          <a:extLst>
            <a:ext uri="{FF2B5EF4-FFF2-40B4-BE49-F238E27FC236}">
              <a16:creationId xmlns:a16="http://schemas.microsoft.com/office/drawing/2014/main" id="{12811E7E-B956-418D-A655-8AA229BE50D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6" name="Text Box 18">
          <a:extLst>
            <a:ext uri="{FF2B5EF4-FFF2-40B4-BE49-F238E27FC236}">
              <a16:creationId xmlns:a16="http://schemas.microsoft.com/office/drawing/2014/main" id="{3D2C7EF6-4190-4721-925A-17A02E8CC63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7" name="Text Box 19">
          <a:extLst>
            <a:ext uri="{FF2B5EF4-FFF2-40B4-BE49-F238E27FC236}">
              <a16:creationId xmlns:a16="http://schemas.microsoft.com/office/drawing/2014/main" id="{0357D027-BC9B-45C6-9418-A777F7F4575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8" name="Text Box 16">
          <a:extLst>
            <a:ext uri="{FF2B5EF4-FFF2-40B4-BE49-F238E27FC236}">
              <a16:creationId xmlns:a16="http://schemas.microsoft.com/office/drawing/2014/main" id="{33251E71-08D0-493F-86A8-2055C73844C3}"/>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59" name="Text Box 17">
          <a:extLst>
            <a:ext uri="{FF2B5EF4-FFF2-40B4-BE49-F238E27FC236}">
              <a16:creationId xmlns:a16="http://schemas.microsoft.com/office/drawing/2014/main" id="{5E82339D-138E-4967-BD5F-826DAEB61A1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0" name="Text Box 18">
          <a:extLst>
            <a:ext uri="{FF2B5EF4-FFF2-40B4-BE49-F238E27FC236}">
              <a16:creationId xmlns:a16="http://schemas.microsoft.com/office/drawing/2014/main" id="{0E4D74A6-32F7-4B0C-A425-500DBCF2B6D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61" name="Text Box 19">
          <a:extLst>
            <a:ext uri="{FF2B5EF4-FFF2-40B4-BE49-F238E27FC236}">
              <a16:creationId xmlns:a16="http://schemas.microsoft.com/office/drawing/2014/main" id="{5E9F1E40-FB0C-493F-B9BB-EDDBF48276E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3162" name="Text Box 15">
          <a:extLst>
            <a:ext uri="{FF2B5EF4-FFF2-40B4-BE49-F238E27FC236}">
              <a16:creationId xmlns:a16="http://schemas.microsoft.com/office/drawing/2014/main" id="{020402F3-DFF2-47B2-94DD-9BE4A7D39947}"/>
            </a:ext>
          </a:extLst>
        </xdr:cNvPr>
        <xdr:cNvSpPr txBox="1">
          <a:spLocks noChangeArrowheads="1"/>
        </xdr:cNvSpPr>
      </xdr:nvSpPr>
      <xdr:spPr bwMode="auto">
        <a:xfrm>
          <a:off x="4743450" y="39166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442269"/>
    <xdr:sp macro="" textlink="">
      <xdr:nvSpPr>
        <xdr:cNvPr id="3163" name="Text Box 15">
          <a:extLst>
            <a:ext uri="{FF2B5EF4-FFF2-40B4-BE49-F238E27FC236}">
              <a16:creationId xmlns:a16="http://schemas.microsoft.com/office/drawing/2014/main" id="{4111059A-4CF0-46EC-A64F-72834D895576}"/>
            </a:ext>
          </a:extLst>
        </xdr:cNvPr>
        <xdr:cNvSpPr txBox="1">
          <a:spLocks noChangeArrowheads="1"/>
        </xdr:cNvSpPr>
      </xdr:nvSpPr>
      <xdr:spPr bwMode="auto">
        <a:xfrm>
          <a:off x="1436370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90</xdr:row>
      <xdr:rowOff>504825</xdr:rowOff>
    </xdr:from>
    <xdr:ext cx="95250" cy="442269"/>
    <xdr:sp macro="" textlink="">
      <xdr:nvSpPr>
        <xdr:cNvPr id="3164" name="Text Box 15">
          <a:extLst>
            <a:ext uri="{FF2B5EF4-FFF2-40B4-BE49-F238E27FC236}">
              <a16:creationId xmlns:a16="http://schemas.microsoft.com/office/drawing/2014/main" id="{6C64E12A-8A09-43BE-8133-6D52F12E7026}"/>
            </a:ext>
          </a:extLst>
        </xdr:cNvPr>
        <xdr:cNvSpPr txBox="1">
          <a:spLocks noChangeArrowheads="1"/>
        </xdr:cNvSpPr>
      </xdr:nvSpPr>
      <xdr:spPr bwMode="auto">
        <a:xfrm>
          <a:off x="30918150" y="391668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3165" name="Text Box 15">
          <a:extLst>
            <a:ext uri="{FF2B5EF4-FFF2-40B4-BE49-F238E27FC236}">
              <a16:creationId xmlns:a16="http://schemas.microsoft.com/office/drawing/2014/main" id="{0F01CFA7-2BEE-4077-98C0-4218392CD60C}"/>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3166" name="Text Box 15">
          <a:extLst>
            <a:ext uri="{FF2B5EF4-FFF2-40B4-BE49-F238E27FC236}">
              <a16:creationId xmlns:a16="http://schemas.microsoft.com/office/drawing/2014/main" id="{2C4C01FF-178E-4E11-AD4B-9AA8DED07839}"/>
            </a:ext>
          </a:extLst>
        </xdr:cNvPr>
        <xdr:cNvSpPr txBox="1">
          <a:spLocks noChangeArrowheads="1"/>
        </xdr:cNvSpPr>
      </xdr:nvSpPr>
      <xdr:spPr bwMode="auto">
        <a:xfrm>
          <a:off x="4743450" y="3916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90</xdr:row>
      <xdr:rowOff>504825</xdr:rowOff>
    </xdr:from>
    <xdr:ext cx="95250" cy="213632"/>
    <xdr:sp macro="" textlink="">
      <xdr:nvSpPr>
        <xdr:cNvPr id="3167" name="Text Box 15">
          <a:extLst>
            <a:ext uri="{FF2B5EF4-FFF2-40B4-BE49-F238E27FC236}">
              <a16:creationId xmlns:a16="http://schemas.microsoft.com/office/drawing/2014/main" id="{8E91F88B-E828-4B08-A72F-39C3B26AF148}"/>
            </a:ext>
          </a:extLst>
        </xdr:cNvPr>
        <xdr:cNvSpPr txBox="1">
          <a:spLocks noChangeArrowheads="1"/>
        </xdr:cNvSpPr>
      </xdr:nvSpPr>
      <xdr:spPr bwMode="auto">
        <a:xfrm>
          <a:off x="1436370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8" name="Text Box 16">
          <a:extLst>
            <a:ext uri="{FF2B5EF4-FFF2-40B4-BE49-F238E27FC236}">
              <a16:creationId xmlns:a16="http://schemas.microsoft.com/office/drawing/2014/main" id="{A53E947B-636D-45F9-AD46-535CFE7E4A83}"/>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69" name="Text Box 17">
          <a:extLst>
            <a:ext uri="{FF2B5EF4-FFF2-40B4-BE49-F238E27FC236}">
              <a16:creationId xmlns:a16="http://schemas.microsoft.com/office/drawing/2014/main" id="{347242B6-18C3-4577-95D5-C4B1FCFA398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0" name="Text Box 18">
          <a:extLst>
            <a:ext uri="{FF2B5EF4-FFF2-40B4-BE49-F238E27FC236}">
              <a16:creationId xmlns:a16="http://schemas.microsoft.com/office/drawing/2014/main" id="{0717CF00-2322-4743-ABC8-724D3A97B177}"/>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71" name="Text Box 19">
          <a:extLst>
            <a:ext uri="{FF2B5EF4-FFF2-40B4-BE49-F238E27FC236}">
              <a16:creationId xmlns:a16="http://schemas.microsoft.com/office/drawing/2014/main" id="{386F2465-5600-48ED-9255-42A83C3BD195}"/>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2" name="Text Box 16">
          <a:extLst>
            <a:ext uri="{FF2B5EF4-FFF2-40B4-BE49-F238E27FC236}">
              <a16:creationId xmlns:a16="http://schemas.microsoft.com/office/drawing/2014/main" id="{F2D6DC79-10CB-42AD-95B0-60B729224074}"/>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3" name="Text Box 17">
          <a:extLst>
            <a:ext uri="{FF2B5EF4-FFF2-40B4-BE49-F238E27FC236}">
              <a16:creationId xmlns:a16="http://schemas.microsoft.com/office/drawing/2014/main" id="{F16CBB8B-E8FF-4F8B-A604-0CE25280DEF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4" name="Text Box 18">
          <a:extLst>
            <a:ext uri="{FF2B5EF4-FFF2-40B4-BE49-F238E27FC236}">
              <a16:creationId xmlns:a16="http://schemas.microsoft.com/office/drawing/2014/main" id="{A7455805-4C57-489C-B14A-E37A774A757E}"/>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75" name="Text Box 19">
          <a:extLst>
            <a:ext uri="{FF2B5EF4-FFF2-40B4-BE49-F238E27FC236}">
              <a16:creationId xmlns:a16="http://schemas.microsoft.com/office/drawing/2014/main" id="{E110FE4A-DDBC-4F6A-B6CB-47739F7B01A7}"/>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6" name="Text Box 16">
          <a:extLst>
            <a:ext uri="{FF2B5EF4-FFF2-40B4-BE49-F238E27FC236}">
              <a16:creationId xmlns:a16="http://schemas.microsoft.com/office/drawing/2014/main" id="{39024FF2-88FE-4E4C-A92B-7BA5344FE054}"/>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7" name="Text Box 17">
          <a:extLst>
            <a:ext uri="{FF2B5EF4-FFF2-40B4-BE49-F238E27FC236}">
              <a16:creationId xmlns:a16="http://schemas.microsoft.com/office/drawing/2014/main" id="{CEEA560E-275C-4DF8-B6EE-8512A04C8C07}"/>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8" name="Text Box 18">
          <a:extLst>
            <a:ext uri="{FF2B5EF4-FFF2-40B4-BE49-F238E27FC236}">
              <a16:creationId xmlns:a16="http://schemas.microsoft.com/office/drawing/2014/main" id="{B0FF52B3-D674-4BA3-9C8D-05E1A45B54E3}"/>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0</xdr:rowOff>
    </xdr:from>
    <xdr:ext cx="95250" cy="171450"/>
    <xdr:sp macro="" textlink="">
      <xdr:nvSpPr>
        <xdr:cNvPr id="3179" name="Text Box 19">
          <a:extLst>
            <a:ext uri="{FF2B5EF4-FFF2-40B4-BE49-F238E27FC236}">
              <a16:creationId xmlns:a16="http://schemas.microsoft.com/office/drawing/2014/main" id="{C27F9428-2AE4-43D7-BB2E-0BD82A5060DE}"/>
            </a:ext>
          </a:extLst>
        </xdr:cNvPr>
        <xdr:cNvSpPr txBox="1">
          <a:spLocks noChangeArrowheads="1"/>
        </xdr:cNvSpPr>
      </xdr:nvSpPr>
      <xdr:spPr bwMode="auto">
        <a:xfrm>
          <a:off x="309181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180" name="Text Box 15">
          <a:extLst>
            <a:ext uri="{FF2B5EF4-FFF2-40B4-BE49-F238E27FC236}">
              <a16:creationId xmlns:a16="http://schemas.microsoft.com/office/drawing/2014/main" id="{DF986AB8-8061-491E-8981-36A54C198C76}"/>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1" name="Text Box 16">
          <a:extLst>
            <a:ext uri="{FF2B5EF4-FFF2-40B4-BE49-F238E27FC236}">
              <a16:creationId xmlns:a16="http://schemas.microsoft.com/office/drawing/2014/main" id="{1753A401-AEC0-4323-A188-C4D29CE2EFD6}"/>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2" name="Text Box 17">
          <a:extLst>
            <a:ext uri="{FF2B5EF4-FFF2-40B4-BE49-F238E27FC236}">
              <a16:creationId xmlns:a16="http://schemas.microsoft.com/office/drawing/2014/main" id="{66BCD656-A32B-4DF1-8AA1-40FCACFFB8B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3" name="Text Box 18">
          <a:extLst>
            <a:ext uri="{FF2B5EF4-FFF2-40B4-BE49-F238E27FC236}">
              <a16:creationId xmlns:a16="http://schemas.microsoft.com/office/drawing/2014/main" id="{DE2E2F77-56E4-42BE-974A-79719D990EB8}"/>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84" name="Text Box 19">
          <a:extLst>
            <a:ext uri="{FF2B5EF4-FFF2-40B4-BE49-F238E27FC236}">
              <a16:creationId xmlns:a16="http://schemas.microsoft.com/office/drawing/2014/main" id="{1A965486-5ED4-437F-BA39-0664789919DB}"/>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92</xdr:row>
      <xdr:rowOff>504825</xdr:rowOff>
    </xdr:from>
    <xdr:ext cx="95250" cy="442269"/>
    <xdr:sp macro="" textlink="">
      <xdr:nvSpPr>
        <xdr:cNvPr id="3185" name="Text Box 15">
          <a:extLst>
            <a:ext uri="{FF2B5EF4-FFF2-40B4-BE49-F238E27FC236}">
              <a16:creationId xmlns:a16="http://schemas.microsoft.com/office/drawing/2014/main" id="{474C6ACE-4251-4EC2-96E8-EF0726E366AD}"/>
            </a:ext>
          </a:extLst>
        </xdr:cNvPr>
        <xdr:cNvSpPr txBox="1">
          <a:spLocks noChangeArrowheads="1"/>
        </xdr:cNvSpPr>
      </xdr:nvSpPr>
      <xdr:spPr bwMode="auto">
        <a:xfrm>
          <a:off x="14363700" y="399097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6" name="Text Box 16">
          <a:extLst>
            <a:ext uri="{FF2B5EF4-FFF2-40B4-BE49-F238E27FC236}">
              <a16:creationId xmlns:a16="http://schemas.microsoft.com/office/drawing/2014/main" id="{CC40FF0C-DB47-4184-AF53-EE44D4BA4F56}"/>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7" name="Text Box 17">
          <a:extLst>
            <a:ext uri="{FF2B5EF4-FFF2-40B4-BE49-F238E27FC236}">
              <a16:creationId xmlns:a16="http://schemas.microsoft.com/office/drawing/2014/main" id="{2944BC45-8A60-463D-B5CA-C63191552FC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188" name="Text Box 18">
          <a:extLst>
            <a:ext uri="{FF2B5EF4-FFF2-40B4-BE49-F238E27FC236}">
              <a16:creationId xmlns:a16="http://schemas.microsoft.com/office/drawing/2014/main" id="{2645DF99-AA34-4386-85EE-210738C6383D}"/>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89" name="Text Box 16">
          <a:extLst>
            <a:ext uri="{FF2B5EF4-FFF2-40B4-BE49-F238E27FC236}">
              <a16:creationId xmlns:a16="http://schemas.microsoft.com/office/drawing/2014/main" id="{04EFF157-F44F-4725-92D1-2288C839B1A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0" name="Text Box 17">
          <a:extLst>
            <a:ext uri="{FF2B5EF4-FFF2-40B4-BE49-F238E27FC236}">
              <a16:creationId xmlns:a16="http://schemas.microsoft.com/office/drawing/2014/main" id="{D0CD8C09-00B2-46CD-A52F-06284C08927F}"/>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1" name="Text Box 18">
          <a:extLst>
            <a:ext uri="{FF2B5EF4-FFF2-40B4-BE49-F238E27FC236}">
              <a16:creationId xmlns:a16="http://schemas.microsoft.com/office/drawing/2014/main" id="{285A4240-ED11-48D7-8274-0038D5C782BE}"/>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2" name="Text Box 19">
          <a:extLst>
            <a:ext uri="{FF2B5EF4-FFF2-40B4-BE49-F238E27FC236}">
              <a16:creationId xmlns:a16="http://schemas.microsoft.com/office/drawing/2014/main" id="{509FE814-8819-49E5-B1FB-892A37CBE56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3" name="Text Box 16">
          <a:extLst>
            <a:ext uri="{FF2B5EF4-FFF2-40B4-BE49-F238E27FC236}">
              <a16:creationId xmlns:a16="http://schemas.microsoft.com/office/drawing/2014/main" id="{0507372D-E046-4FDE-A3CC-C1A686679700}"/>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4" name="Text Box 17">
          <a:extLst>
            <a:ext uri="{FF2B5EF4-FFF2-40B4-BE49-F238E27FC236}">
              <a16:creationId xmlns:a16="http://schemas.microsoft.com/office/drawing/2014/main" id="{F7190FC5-4DC4-4CA8-8C4F-63485B5855D5}"/>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195" name="Text Box 18">
          <a:extLst>
            <a:ext uri="{FF2B5EF4-FFF2-40B4-BE49-F238E27FC236}">
              <a16:creationId xmlns:a16="http://schemas.microsoft.com/office/drawing/2014/main" id="{BF4F0B2F-FF7B-4EEF-A4EB-B5AF2B029726}"/>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196" name="Text Box 15">
          <a:extLst>
            <a:ext uri="{FF2B5EF4-FFF2-40B4-BE49-F238E27FC236}">
              <a16:creationId xmlns:a16="http://schemas.microsoft.com/office/drawing/2014/main" id="{3040DA8A-63CC-4415-A229-57ECA1D9DD1C}"/>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7" name="Text Box 16">
          <a:extLst>
            <a:ext uri="{FF2B5EF4-FFF2-40B4-BE49-F238E27FC236}">
              <a16:creationId xmlns:a16="http://schemas.microsoft.com/office/drawing/2014/main" id="{6A474408-30BA-41E6-9A5F-6B17A848230D}"/>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8" name="Text Box 17">
          <a:extLst>
            <a:ext uri="{FF2B5EF4-FFF2-40B4-BE49-F238E27FC236}">
              <a16:creationId xmlns:a16="http://schemas.microsoft.com/office/drawing/2014/main" id="{5ACBAD57-347C-48CC-BD09-E92460A28E91}"/>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199" name="Text Box 18">
          <a:extLst>
            <a:ext uri="{FF2B5EF4-FFF2-40B4-BE49-F238E27FC236}">
              <a16:creationId xmlns:a16="http://schemas.microsoft.com/office/drawing/2014/main" id="{B3C9D9E9-3161-4577-80F8-9D279A77D50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00" name="Text Box 19">
          <a:extLst>
            <a:ext uri="{FF2B5EF4-FFF2-40B4-BE49-F238E27FC236}">
              <a16:creationId xmlns:a16="http://schemas.microsoft.com/office/drawing/2014/main" id="{C7E36D48-106A-44EA-AC1F-2D98A105CC6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1" name="Text Box 16">
          <a:extLst>
            <a:ext uri="{FF2B5EF4-FFF2-40B4-BE49-F238E27FC236}">
              <a16:creationId xmlns:a16="http://schemas.microsoft.com/office/drawing/2014/main" id="{C5C8DC2F-DA02-4AF0-8B9D-FF567F281FD5}"/>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2" name="Text Box 17">
          <a:extLst>
            <a:ext uri="{FF2B5EF4-FFF2-40B4-BE49-F238E27FC236}">
              <a16:creationId xmlns:a16="http://schemas.microsoft.com/office/drawing/2014/main" id="{FBAAABEC-1400-49E1-A811-17F0916FE0AF}"/>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3" name="Text Box 18">
          <a:extLst>
            <a:ext uri="{FF2B5EF4-FFF2-40B4-BE49-F238E27FC236}">
              <a16:creationId xmlns:a16="http://schemas.microsoft.com/office/drawing/2014/main" id="{A191CAD6-8F51-442A-A7C9-12585D728B1B}"/>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04" name="Text Box 19">
          <a:extLst>
            <a:ext uri="{FF2B5EF4-FFF2-40B4-BE49-F238E27FC236}">
              <a16:creationId xmlns:a16="http://schemas.microsoft.com/office/drawing/2014/main" id="{008A1F64-8CE0-4080-8120-14FB89578A43}"/>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5" name="Text Box 16">
          <a:extLst>
            <a:ext uri="{FF2B5EF4-FFF2-40B4-BE49-F238E27FC236}">
              <a16:creationId xmlns:a16="http://schemas.microsoft.com/office/drawing/2014/main" id="{FC2C986B-30DC-45EA-A264-0334A508B7A1}"/>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6" name="Text Box 17">
          <a:extLst>
            <a:ext uri="{FF2B5EF4-FFF2-40B4-BE49-F238E27FC236}">
              <a16:creationId xmlns:a16="http://schemas.microsoft.com/office/drawing/2014/main" id="{CFC57EB6-3049-47A7-A060-D878F896B4E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7" name="Text Box 18">
          <a:extLst>
            <a:ext uri="{FF2B5EF4-FFF2-40B4-BE49-F238E27FC236}">
              <a16:creationId xmlns:a16="http://schemas.microsoft.com/office/drawing/2014/main" id="{5ACC739A-F447-4457-A7CE-0424AB49168D}"/>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91</xdr:row>
      <xdr:rowOff>0</xdr:rowOff>
    </xdr:from>
    <xdr:ext cx="95250" cy="171450"/>
    <xdr:sp macro="" textlink="">
      <xdr:nvSpPr>
        <xdr:cNvPr id="3208" name="Text Box 19">
          <a:extLst>
            <a:ext uri="{FF2B5EF4-FFF2-40B4-BE49-F238E27FC236}">
              <a16:creationId xmlns:a16="http://schemas.microsoft.com/office/drawing/2014/main" id="{EFA928B5-8523-48E6-BA9F-DE0E0574188A}"/>
            </a:ext>
          </a:extLst>
        </xdr:cNvPr>
        <xdr:cNvSpPr txBox="1">
          <a:spLocks noChangeArrowheads="1"/>
        </xdr:cNvSpPr>
      </xdr:nvSpPr>
      <xdr:spPr bwMode="auto">
        <a:xfrm>
          <a:off x="30918150" y="391668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014"/>
    <xdr:sp macro="" textlink="">
      <xdr:nvSpPr>
        <xdr:cNvPr id="3209" name="Text Box 15">
          <a:extLst>
            <a:ext uri="{FF2B5EF4-FFF2-40B4-BE49-F238E27FC236}">
              <a16:creationId xmlns:a16="http://schemas.microsoft.com/office/drawing/2014/main" id="{F0E51607-C27B-4E40-873C-5F1E77F520B1}"/>
            </a:ext>
          </a:extLst>
        </xdr:cNvPr>
        <xdr:cNvSpPr txBox="1">
          <a:spLocks noChangeArrowheads="1"/>
        </xdr:cNvSpPr>
      </xdr:nvSpPr>
      <xdr:spPr bwMode="auto">
        <a:xfrm>
          <a:off x="4743450" y="399097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0" name="Text Box 16">
          <a:extLst>
            <a:ext uri="{FF2B5EF4-FFF2-40B4-BE49-F238E27FC236}">
              <a16:creationId xmlns:a16="http://schemas.microsoft.com/office/drawing/2014/main" id="{9C3115D9-CCC7-4F53-B4B6-9AD97E049619}"/>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1" name="Text Box 17">
          <a:extLst>
            <a:ext uri="{FF2B5EF4-FFF2-40B4-BE49-F238E27FC236}">
              <a16:creationId xmlns:a16="http://schemas.microsoft.com/office/drawing/2014/main" id="{40464595-6185-4551-BEDC-F5E535EBF822}"/>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2" name="Text Box 18">
          <a:extLst>
            <a:ext uri="{FF2B5EF4-FFF2-40B4-BE49-F238E27FC236}">
              <a16:creationId xmlns:a16="http://schemas.microsoft.com/office/drawing/2014/main" id="{4248BD12-7E26-496D-9023-5FE1CDFFCF2E}"/>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0</xdr:rowOff>
    </xdr:from>
    <xdr:ext cx="95250" cy="171450"/>
    <xdr:sp macro="" textlink="">
      <xdr:nvSpPr>
        <xdr:cNvPr id="3213" name="Text Box 19">
          <a:extLst>
            <a:ext uri="{FF2B5EF4-FFF2-40B4-BE49-F238E27FC236}">
              <a16:creationId xmlns:a16="http://schemas.microsoft.com/office/drawing/2014/main" id="{A32740B3-A7C8-4065-8941-762197914D7C}"/>
            </a:ext>
          </a:extLst>
        </xdr:cNvPr>
        <xdr:cNvSpPr txBox="1">
          <a:spLocks noChangeArrowheads="1"/>
        </xdr:cNvSpPr>
      </xdr:nvSpPr>
      <xdr:spPr bwMode="auto">
        <a:xfrm>
          <a:off x="47434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4" name="Text Box 16">
          <a:extLst>
            <a:ext uri="{FF2B5EF4-FFF2-40B4-BE49-F238E27FC236}">
              <a16:creationId xmlns:a16="http://schemas.microsoft.com/office/drawing/2014/main" id="{B1FFAF3F-AE92-4FE2-A7A5-A86E25D32920}"/>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0</xdr:rowOff>
    </xdr:from>
    <xdr:ext cx="95250" cy="171450"/>
    <xdr:sp macro="" textlink="">
      <xdr:nvSpPr>
        <xdr:cNvPr id="3215" name="Text Box 17">
          <a:extLst>
            <a:ext uri="{FF2B5EF4-FFF2-40B4-BE49-F238E27FC236}">
              <a16:creationId xmlns:a16="http://schemas.microsoft.com/office/drawing/2014/main" id="{3A8E00DA-342B-485A-8911-FCDA0195D258}"/>
            </a:ext>
          </a:extLst>
        </xdr:cNvPr>
        <xdr:cNvSpPr txBox="1">
          <a:spLocks noChangeArrowheads="1"/>
        </xdr:cNvSpPr>
      </xdr:nvSpPr>
      <xdr:spPr bwMode="auto">
        <a:xfrm>
          <a:off x="1436370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15875</xdr:rowOff>
    </xdr:from>
    <xdr:ext cx="95250" cy="171450"/>
    <xdr:sp macro="" textlink="">
      <xdr:nvSpPr>
        <xdr:cNvPr id="3216" name="Text Box 18">
          <a:extLst>
            <a:ext uri="{FF2B5EF4-FFF2-40B4-BE49-F238E27FC236}">
              <a16:creationId xmlns:a16="http://schemas.microsoft.com/office/drawing/2014/main" id="{AF2D8293-2868-49BA-9EE2-584E42CD3019}"/>
            </a:ext>
          </a:extLst>
        </xdr:cNvPr>
        <xdr:cNvSpPr txBox="1">
          <a:spLocks noChangeArrowheads="1"/>
        </xdr:cNvSpPr>
      </xdr:nvSpPr>
      <xdr:spPr bwMode="auto">
        <a:xfrm>
          <a:off x="14355762" y="41040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7" name="Text Box 16">
          <a:extLst>
            <a:ext uri="{FF2B5EF4-FFF2-40B4-BE49-F238E27FC236}">
              <a16:creationId xmlns:a16="http://schemas.microsoft.com/office/drawing/2014/main" id="{4D5EC5C1-D303-410A-B598-3266E1C2922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8" name="Text Box 17">
          <a:extLst>
            <a:ext uri="{FF2B5EF4-FFF2-40B4-BE49-F238E27FC236}">
              <a16:creationId xmlns:a16="http://schemas.microsoft.com/office/drawing/2014/main" id="{6C795ACA-79CB-48BF-B6BB-AD5850AC58CA}"/>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19" name="Text Box 18">
          <a:extLst>
            <a:ext uri="{FF2B5EF4-FFF2-40B4-BE49-F238E27FC236}">
              <a16:creationId xmlns:a16="http://schemas.microsoft.com/office/drawing/2014/main" id="{1CE661F7-4340-467B-96BB-2E3750ED8BF1}"/>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0" name="Text Box 19">
          <a:extLst>
            <a:ext uri="{FF2B5EF4-FFF2-40B4-BE49-F238E27FC236}">
              <a16:creationId xmlns:a16="http://schemas.microsoft.com/office/drawing/2014/main" id="{92CD9F54-B206-46C6-8306-30E1B43175FB}"/>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96</xdr:row>
      <xdr:rowOff>0</xdr:rowOff>
    </xdr:from>
    <xdr:ext cx="95250" cy="171450"/>
    <xdr:sp macro="" textlink="">
      <xdr:nvSpPr>
        <xdr:cNvPr id="3221" name="Text Box 16">
          <a:extLst>
            <a:ext uri="{FF2B5EF4-FFF2-40B4-BE49-F238E27FC236}">
              <a16:creationId xmlns:a16="http://schemas.microsoft.com/office/drawing/2014/main" id="{6976C3D1-C072-4B0B-9CB0-62CD4AF0824C}"/>
            </a:ext>
          </a:extLst>
        </xdr:cNvPr>
        <xdr:cNvSpPr txBox="1">
          <a:spLocks noChangeArrowheads="1"/>
        </xdr:cNvSpPr>
      </xdr:nvSpPr>
      <xdr:spPr bwMode="auto">
        <a:xfrm>
          <a:off x="19183350" y="410241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2" name="Text Box 15">
          <a:extLst>
            <a:ext uri="{FF2B5EF4-FFF2-40B4-BE49-F238E27FC236}">
              <a16:creationId xmlns:a16="http://schemas.microsoft.com/office/drawing/2014/main" id="{DB48EFB6-8AD5-4375-8666-B233CAFA5C58}"/>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3223" name="Text Box 15">
          <a:extLst>
            <a:ext uri="{FF2B5EF4-FFF2-40B4-BE49-F238E27FC236}">
              <a16:creationId xmlns:a16="http://schemas.microsoft.com/office/drawing/2014/main" id="{01851F2E-D5FA-454E-AE0B-4F8E9AF2C288}"/>
            </a:ext>
          </a:extLst>
        </xdr:cNvPr>
        <xdr:cNvSpPr txBox="1">
          <a:spLocks noChangeArrowheads="1"/>
        </xdr:cNvSpPr>
      </xdr:nvSpPr>
      <xdr:spPr bwMode="auto">
        <a:xfrm>
          <a:off x="4743450" y="41395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24" name="Text Box 15">
          <a:extLst>
            <a:ext uri="{FF2B5EF4-FFF2-40B4-BE49-F238E27FC236}">
              <a16:creationId xmlns:a16="http://schemas.microsoft.com/office/drawing/2014/main" id="{6741F242-5EE6-49A1-9985-E63B434E0219}"/>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25" name="Text Box 15">
          <a:extLst>
            <a:ext uri="{FF2B5EF4-FFF2-40B4-BE49-F238E27FC236}">
              <a16:creationId xmlns:a16="http://schemas.microsoft.com/office/drawing/2014/main" id="{52C8C1F3-D58B-4394-966E-5522CF6EE6E3}"/>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26" name="Text Box 15">
          <a:extLst>
            <a:ext uri="{FF2B5EF4-FFF2-40B4-BE49-F238E27FC236}">
              <a16:creationId xmlns:a16="http://schemas.microsoft.com/office/drawing/2014/main" id="{1EFEE5AB-FAAE-458F-8803-A2B13BC1704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27" name="Text Box 15">
          <a:extLst>
            <a:ext uri="{FF2B5EF4-FFF2-40B4-BE49-F238E27FC236}">
              <a16:creationId xmlns:a16="http://schemas.microsoft.com/office/drawing/2014/main" id="{80F98C45-AEE9-48BA-86D9-59BB077E0C3B}"/>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170392</xdr:rowOff>
    </xdr:from>
    <xdr:ext cx="95250" cy="213632"/>
    <xdr:sp macro="" textlink="">
      <xdr:nvSpPr>
        <xdr:cNvPr id="3228" name="Text Box 15">
          <a:extLst>
            <a:ext uri="{FF2B5EF4-FFF2-40B4-BE49-F238E27FC236}">
              <a16:creationId xmlns:a16="http://schemas.microsoft.com/office/drawing/2014/main" id="{9FF12304-FCE9-4174-AF56-91911C33A849}"/>
            </a:ext>
          </a:extLst>
        </xdr:cNvPr>
        <xdr:cNvSpPr txBox="1">
          <a:spLocks noChangeArrowheads="1"/>
        </xdr:cNvSpPr>
      </xdr:nvSpPr>
      <xdr:spPr bwMode="auto">
        <a:xfrm>
          <a:off x="14392275" y="411945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29" name="Text Box 16">
          <a:extLst>
            <a:ext uri="{FF2B5EF4-FFF2-40B4-BE49-F238E27FC236}">
              <a16:creationId xmlns:a16="http://schemas.microsoft.com/office/drawing/2014/main" id="{B2EE63E9-71DE-4184-885B-2CC52E4C0D9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0" name="Text Box 17">
          <a:extLst>
            <a:ext uri="{FF2B5EF4-FFF2-40B4-BE49-F238E27FC236}">
              <a16:creationId xmlns:a16="http://schemas.microsoft.com/office/drawing/2014/main" id="{613681DD-87BE-4C42-BB82-35DE839C26F9}"/>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1" name="Text Box 18">
          <a:extLst>
            <a:ext uri="{FF2B5EF4-FFF2-40B4-BE49-F238E27FC236}">
              <a16:creationId xmlns:a16="http://schemas.microsoft.com/office/drawing/2014/main" id="{BA7D2176-9A0B-4F10-BEAA-2DA2420E023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32" name="Text Box 19">
          <a:extLst>
            <a:ext uri="{FF2B5EF4-FFF2-40B4-BE49-F238E27FC236}">
              <a16:creationId xmlns:a16="http://schemas.microsoft.com/office/drawing/2014/main" id="{F7D07049-8BD6-47F3-977C-565AC5E9280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3" name="Text Box 16">
          <a:extLst>
            <a:ext uri="{FF2B5EF4-FFF2-40B4-BE49-F238E27FC236}">
              <a16:creationId xmlns:a16="http://schemas.microsoft.com/office/drawing/2014/main" id="{BC21AABA-1F26-4F4C-B061-3B98E9F6897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4" name="Text Box 17">
          <a:extLst>
            <a:ext uri="{FF2B5EF4-FFF2-40B4-BE49-F238E27FC236}">
              <a16:creationId xmlns:a16="http://schemas.microsoft.com/office/drawing/2014/main" id="{2063DDB2-D414-4914-93EE-E64D522A549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5" name="Text Box 18">
          <a:extLst>
            <a:ext uri="{FF2B5EF4-FFF2-40B4-BE49-F238E27FC236}">
              <a16:creationId xmlns:a16="http://schemas.microsoft.com/office/drawing/2014/main" id="{D0035E9F-9AE7-4780-A069-924241DF036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36" name="Text Box 19">
          <a:extLst>
            <a:ext uri="{FF2B5EF4-FFF2-40B4-BE49-F238E27FC236}">
              <a16:creationId xmlns:a16="http://schemas.microsoft.com/office/drawing/2014/main" id="{DE51035A-395F-481A-9814-F1A007C27E8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7" name="Text Box 16">
          <a:extLst>
            <a:ext uri="{FF2B5EF4-FFF2-40B4-BE49-F238E27FC236}">
              <a16:creationId xmlns:a16="http://schemas.microsoft.com/office/drawing/2014/main" id="{04F98C17-D2C4-4B5B-AA4C-49D9E5AC17C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8" name="Text Box 17">
          <a:extLst>
            <a:ext uri="{FF2B5EF4-FFF2-40B4-BE49-F238E27FC236}">
              <a16:creationId xmlns:a16="http://schemas.microsoft.com/office/drawing/2014/main" id="{FC1DD8C2-551E-412E-B5ED-E6E69F440344}"/>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39" name="Text Box 18">
          <a:extLst>
            <a:ext uri="{FF2B5EF4-FFF2-40B4-BE49-F238E27FC236}">
              <a16:creationId xmlns:a16="http://schemas.microsoft.com/office/drawing/2014/main" id="{D5AE4504-B0E4-4275-997C-D919EEEBFE7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40" name="Text Box 19">
          <a:extLst>
            <a:ext uri="{FF2B5EF4-FFF2-40B4-BE49-F238E27FC236}">
              <a16:creationId xmlns:a16="http://schemas.microsoft.com/office/drawing/2014/main" id="{92EB5C38-6142-489D-826C-4A1C345C8E7F}"/>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41" name="Text Box 15">
          <a:extLst>
            <a:ext uri="{FF2B5EF4-FFF2-40B4-BE49-F238E27FC236}">
              <a16:creationId xmlns:a16="http://schemas.microsoft.com/office/drawing/2014/main" id="{56AC21C0-1A52-4C85-BE9F-FA5A0355623E}"/>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2" name="Text Box 16">
          <a:extLst>
            <a:ext uri="{FF2B5EF4-FFF2-40B4-BE49-F238E27FC236}">
              <a16:creationId xmlns:a16="http://schemas.microsoft.com/office/drawing/2014/main" id="{447A86B5-2871-49FE-A729-5BCD5D5417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3" name="Text Box 17">
          <a:extLst>
            <a:ext uri="{FF2B5EF4-FFF2-40B4-BE49-F238E27FC236}">
              <a16:creationId xmlns:a16="http://schemas.microsoft.com/office/drawing/2014/main" id="{69A1F14A-A648-4802-81FA-7AE537E9D6F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4" name="Text Box 18">
          <a:extLst>
            <a:ext uri="{FF2B5EF4-FFF2-40B4-BE49-F238E27FC236}">
              <a16:creationId xmlns:a16="http://schemas.microsoft.com/office/drawing/2014/main" id="{7157CDBC-0649-415E-B2E2-D600936F521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45" name="Text Box 19">
          <a:extLst>
            <a:ext uri="{FF2B5EF4-FFF2-40B4-BE49-F238E27FC236}">
              <a16:creationId xmlns:a16="http://schemas.microsoft.com/office/drawing/2014/main" id="{B0DD86B2-BE5D-467E-B059-50A2E8B28ED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6" name="Text Box 16">
          <a:extLst>
            <a:ext uri="{FF2B5EF4-FFF2-40B4-BE49-F238E27FC236}">
              <a16:creationId xmlns:a16="http://schemas.microsoft.com/office/drawing/2014/main" id="{FB053AB9-9841-4133-8FE8-89030B6E6EA2}"/>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7" name="Text Box 17">
          <a:extLst>
            <a:ext uri="{FF2B5EF4-FFF2-40B4-BE49-F238E27FC236}">
              <a16:creationId xmlns:a16="http://schemas.microsoft.com/office/drawing/2014/main" id="{0AD3A44B-0981-4CCC-9EB1-C9C32637A87B}"/>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48" name="Text Box 18">
          <a:extLst>
            <a:ext uri="{FF2B5EF4-FFF2-40B4-BE49-F238E27FC236}">
              <a16:creationId xmlns:a16="http://schemas.microsoft.com/office/drawing/2014/main" id="{3EDE5502-174F-41BE-9238-BC8CF83401B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49" name="Text Box 16">
          <a:extLst>
            <a:ext uri="{FF2B5EF4-FFF2-40B4-BE49-F238E27FC236}">
              <a16:creationId xmlns:a16="http://schemas.microsoft.com/office/drawing/2014/main" id="{C4FE75B8-BA88-4439-A7AB-A248BC9C8E8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0" name="Text Box 17">
          <a:extLst>
            <a:ext uri="{FF2B5EF4-FFF2-40B4-BE49-F238E27FC236}">
              <a16:creationId xmlns:a16="http://schemas.microsoft.com/office/drawing/2014/main" id="{E387B4FF-343B-4307-BD69-F5391AAEDFC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1" name="Text Box 18">
          <a:extLst>
            <a:ext uri="{FF2B5EF4-FFF2-40B4-BE49-F238E27FC236}">
              <a16:creationId xmlns:a16="http://schemas.microsoft.com/office/drawing/2014/main" id="{FB67180E-CD0D-450D-A312-08D74C37D4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2" name="Text Box 19">
          <a:extLst>
            <a:ext uri="{FF2B5EF4-FFF2-40B4-BE49-F238E27FC236}">
              <a16:creationId xmlns:a16="http://schemas.microsoft.com/office/drawing/2014/main" id="{100DD900-AC2E-4D39-A778-60A502911187}"/>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3" name="Text Box 16">
          <a:extLst>
            <a:ext uri="{FF2B5EF4-FFF2-40B4-BE49-F238E27FC236}">
              <a16:creationId xmlns:a16="http://schemas.microsoft.com/office/drawing/2014/main" id="{A622D277-C62F-430A-AED8-29642D62EB6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4" name="Text Box 17">
          <a:extLst>
            <a:ext uri="{FF2B5EF4-FFF2-40B4-BE49-F238E27FC236}">
              <a16:creationId xmlns:a16="http://schemas.microsoft.com/office/drawing/2014/main" id="{CA52D3B9-1119-4597-A92C-389F956C5999}"/>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5" name="Text Box 18">
          <a:extLst>
            <a:ext uri="{FF2B5EF4-FFF2-40B4-BE49-F238E27FC236}">
              <a16:creationId xmlns:a16="http://schemas.microsoft.com/office/drawing/2014/main" id="{2E5F361C-A37D-40A2-B94E-FEB09400201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56" name="Text Box 19">
          <a:extLst>
            <a:ext uri="{FF2B5EF4-FFF2-40B4-BE49-F238E27FC236}">
              <a16:creationId xmlns:a16="http://schemas.microsoft.com/office/drawing/2014/main" id="{4FA1BFEF-1C16-482D-B4CD-FE767122F54C}"/>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3257" name="Text Box 15">
          <a:extLst>
            <a:ext uri="{FF2B5EF4-FFF2-40B4-BE49-F238E27FC236}">
              <a16:creationId xmlns:a16="http://schemas.microsoft.com/office/drawing/2014/main" id="{F72F45B9-2A01-416E-9444-3070AB14D0EB}"/>
            </a:ext>
          </a:extLst>
        </xdr:cNvPr>
        <xdr:cNvSpPr txBox="1">
          <a:spLocks noChangeArrowheads="1"/>
        </xdr:cNvSpPr>
      </xdr:nvSpPr>
      <xdr:spPr bwMode="auto">
        <a:xfrm>
          <a:off x="4743450" y="41395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442269"/>
    <xdr:sp macro="" textlink="">
      <xdr:nvSpPr>
        <xdr:cNvPr id="3258" name="Text Box 15">
          <a:extLst>
            <a:ext uri="{FF2B5EF4-FFF2-40B4-BE49-F238E27FC236}">
              <a16:creationId xmlns:a16="http://schemas.microsoft.com/office/drawing/2014/main" id="{05C8AEBD-F2B1-46A6-B662-3D44AD667338}"/>
            </a:ext>
          </a:extLst>
        </xdr:cNvPr>
        <xdr:cNvSpPr txBox="1">
          <a:spLocks noChangeArrowheads="1"/>
        </xdr:cNvSpPr>
      </xdr:nvSpPr>
      <xdr:spPr bwMode="auto">
        <a:xfrm>
          <a:off x="1436370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96</xdr:row>
      <xdr:rowOff>504825</xdr:rowOff>
    </xdr:from>
    <xdr:ext cx="95250" cy="442269"/>
    <xdr:sp macro="" textlink="">
      <xdr:nvSpPr>
        <xdr:cNvPr id="3259" name="Text Box 15">
          <a:extLst>
            <a:ext uri="{FF2B5EF4-FFF2-40B4-BE49-F238E27FC236}">
              <a16:creationId xmlns:a16="http://schemas.microsoft.com/office/drawing/2014/main" id="{402A459B-4909-45DA-AD58-CB15EBAD269A}"/>
            </a:ext>
          </a:extLst>
        </xdr:cNvPr>
        <xdr:cNvSpPr txBox="1">
          <a:spLocks noChangeArrowheads="1"/>
        </xdr:cNvSpPr>
      </xdr:nvSpPr>
      <xdr:spPr bwMode="auto">
        <a:xfrm>
          <a:off x="30918150" y="413956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3260" name="Text Box 15">
          <a:extLst>
            <a:ext uri="{FF2B5EF4-FFF2-40B4-BE49-F238E27FC236}">
              <a16:creationId xmlns:a16="http://schemas.microsoft.com/office/drawing/2014/main" id="{3136B6A2-EA2B-4B50-A6ED-DFB2F752DAB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3261" name="Text Box 15">
          <a:extLst>
            <a:ext uri="{FF2B5EF4-FFF2-40B4-BE49-F238E27FC236}">
              <a16:creationId xmlns:a16="http://schemas.microsoft.com/office/drawing/2014/main" id="{A8B8A4EB-3A6C-41CB-A219-EA13CC878B4A}"/>
            </a:ext>
          </a:extLst>
        </xdr:cNvPr>
        <xdr:cNvSpPr txBox="1">
          <a:spLocks noChangeArrowheads="1"/>
        </xdr:cNvSpPr>
      </xdr:nvSpPr>
      <xdr:spPr bwMode="auto">
        <a:xfrm>
          <a:off x="4743450" y="4139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96</xdr:row>
      <xdr:rowOff>504825</xdr:rowOff>
    </xdr:from>
    <xdr:ext cx="95250" cy="213632"/>
    <xdr:sp macro="" textlink="">
      <xdr:nvSpPr>
        <xdr:cNvPr id="3262" name="Text Box 15">
          <a:extLst>
            <a:ext uri="{FF2B5EF4-FFF2-40B4-BE49-F238E27FC236}">
              <a16:creationId xmlns:a16="http://schemas.microsoft.com/office/drawing/2014/main" id="{E052EE9E-82C7-43C5-AFC3-22425A1671DF}"/>
            </a:ext>
          </a:extLst>
        </xdr:cNvPr>
        <xdr:cNvSpPr txBox="1">
          <a:spLocks noChangeArrowheads="1"/>
        </xdr:cNvSpPr>
      </xdr:nvSpPr>
      <xdr:spPr bwMode="auto">
        <a:xfrm>
          <a:off x="1436370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3" name="Text Box 16">
          <a:extLst>
            <a:ext uri="{FF2B5EF4-FFF2-40B4-BE49-F238E27FC236}">
              <a16:creationId xmlns:a16="http://schemas.microsoft.com/office/drawing/2014/main" id="{1149569E-247C-4A47-BEFB-CDC7BBD52A26}"/>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4" name="Text Box 17">
          <a:extLst>
            <a:ext uri="{FF2B5EF4-FFF2-40B4-BE49-F238E27FC236}">
              <a16:creationId xmlns:a16="http://schemas.microsoft.com/office/drawing/2014/main" id="{38BDE073-B1A5-41DF-89A2-42A95E1CA5B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5" name="Text Box 18">
          <a:extLst>
            <a:ext uri="{FF2B5EF4-FFF2-40B4-BE49-F238E27FC236}">
              <a16:creationId xmlns:a16="http://schemas.microsoft.com/office/drawing/2014/main" id="{56B2F53C-A831-47CD-9A48-AD47394A0854}"/>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66" name="Text Box 19">
          <a:extLst>
            <a:ext uri="{FF2B5EF4-FFF2-40B4-BE49-F238E27FC236}">
              <a16:creationId xmlns:a16="http://schemas.microsoft.com/office/drawing/2014/main" id="{A77CC3F2-EC53-4BE6-942C-65520ECCCA3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7" name="Text Box 16">
          <a:extLst>
            <a:ext uri="{FF2B5EF4-FFF2-40B4-BE49-F238E27FC236}">
              <a16:creationId xmlns:a16="http://schemas.microsoft.com/office/drawing/2014/main" id="{5EB6BD94-D264-471E-9712-4D560B99EF19}"/>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8" name="Text Box 17">
          <a:extLst>
            <a:ext uri="{FF2B5EF4-FFF2-40B4-BE49-F238E27FC236}">
              <a16:creationId xmlns:a16="http://schemas.microsoft.com/office/drawing/2014/main" id="{D2DCA86B-131C-4BFA-9E9C-4216B5CEAEF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69" name="Text Box 18">
          <a:extLst>
            <a:ext uri="{FF2B5EF4-FFF2-40B4-BE49-F238E27FC236}">
              <a16:creationId xmlns:a16="http://schemas.microsoft.com/office/drawing/2014/main" id="{31E5E0D0-0F40-40E3-9DDD-F813F69EB76F}"/>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70" name="Text Box 19">
          <a:extLst>
            <a:ext uri="{FF2B5EF4-FFF2-40B4-BE49-F238E27FC236}">
              <a16:creationId xmlns:a16="http://schemas.microsoft.com/office/drawing/2014/main" id="{B11C1E31-F1D9-43B0-8D04-BE94BAD86C91}"/>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1" name="Text Box 16">
          <a:extLst>
            <a:ext uri="{FF2B5EF4-FFF2-40B4-BE49-F238E27FC236}">
              <a16:creationId xmlns:a16="http://schemas.microsoft.com/office/drawing/2014/main" id="{DD60465C-D14E-4941-8A4A-A14DF6DC5289}"/>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2" name="Text Box 17">
          <a:extLst>
            <a:ext uri="{FF2B5EF4-FFF2-40B4-BE49-F238E27FC236}">
              <a16:creationId xmlns:a16="http://schemas.microsoft.com/office/drawing/2014/main" id="{89DFF536-62FB-43F6-8143-4E17A1B6B57D}"/>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3" name="Text Box 18">
          <a:extLst>
            <a:ext uri="{FF2B5EF4-FFF2-40B4-BE49-F238E27FC236}">
              <a16:creationId xmlns:a16="http://schemas.microsoft.com/office/drawing/2014/main" id="{03ED57E3-1BA9-41B0-9B23-418007DC4281}"/>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0</xdr:rowOff>
    </xdr:from>
    <xdr:ext cx="95250" cy="171450"/>
    <xdr:sp macro="" textlink="">
      <xdr:nvSpPr>
        <xdr:cNvPr id="3274" name="Text Box 19">
          <a:extLst>
            <a:ext uri="{FF2B5EF4-FFF2-40B4-BE49-F238E27FC236}">
              <a16:creationId xmlns:a16="http://schemas.microsoft.com/office/drawing/2014/main" id="{3BD6C543-584D-4B21-A4D8-A60B8A48045C}"/>
            </a:ext>
          </a:extLst>
        </xdr:cNvPr>
        <xdr:cNvSpPr txBox="1">
          <a:spLocks noChangeArrowheads="1"/>
        </xdr:cNvSpPr>
      </xdr:nvSpPr>
      <xdr:spPr bwMode="auto">
        <a:xfrm>
          <a:off x="309181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275" name="Text Box 15">
          <a:extLst>
            <a:ext uri="{FF2B5EF4-FFF2-40B4-BE49-F238E27FC236}">
              <a16:creationId xmlns:a16="http://schemas.microsoft.com/office/drawing/2014/main" id="{C7AD170C-7868-4D3D-8962-ED7074FF91BF}"/>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6" name="Text Box 16">
          <a:extLst>
            <a:ext uri="{FF2B5EF4-FFF2-40B4-BE49-F238E27FC236}">
              <a16:creationId xmlns:a16="http://schemas.microsoft.com/office/drawing/2014/main" id="{7D4F3E3B-76E0-4C4B-B9C6-53709B75C617}"/>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7" name="Text Box 17">
          <a:extLst>
            <a:ext uri="{FF2B5EF4-FFF2-40B4-BE49-F238E27FC236}">
              <a16:creationId xmlns:a16="http://schemas.microsoft.com/office/drawing/2014/main" id="{D6B0C844-DE17-40D3-A08D-010E2C733212}"/>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8" name="Text Box 18">
          <a:extLst>
            <a:ext uri="{FF2B5EF4-FFF2-40B4-BE49-F238E27FC236}">
              <a16:creationId xmlns:a16="http://schemas.microsoft.com/office/drawing/2014/main" id="{1C15FCF8-95A9-40BF-99A6-2E725091BD4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79" name="Text Box 19">
          <a:extLst>
            <a:ext uri="{FF2B5EF4-FFF2-40B4-BE49-F238E27FC236}">
              <a16:creationId xmlns:a16="http://schemas.microsoft.com/office/drawing/2014/main" id="{7B4B53FD-D898-4061-8CDE-71C7DE72922D}"/>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98</xdr:row>
      <xdr:rowOff>504825</xdr:rowOff>
    </xdr:from>
    <xdr:ext cx="95250" cy="442269"/>
    <xdr:sp macro="" textlink="">
      <xdr:nvSpPr>
        <xdr:cNvPr id="3280" name="Text Box 15">
          <a:extLst>
            <a:ext uri="{FF2B5EF4-FFF2-40B4-BE49-F238E27FC236}">
              <a16:creationId xmlns:a16="http://schemas.microsoft.com/office/drawing/2014/main" id="{073720CB-1870-4B64-A450-596551DF40F4}"/>
            </a:ext>
          </a:extLst>
        </xdr:cNvPr>
        <xdr:cNvSpPr txBox="1">
          <a:spLocks noChangeArrowheads="1"/>
        </xdr:cNvSpPr>
      </xdr:nvSpPr>
      <xdr:spPr bwMode="auto">
        <a:xfrm>
          <a:off x="14363700" y="421386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1" name="Text Box 16">
          <a:extLst>
            <a:ext uri="{FF2B5EF4-FFF2-40B4-BE49-F238E27FC236}">
              <a16:creationId xmlns:a16="http://schemas.microsoft.com/office/drawing/2014/main" id="{3388D794-D2DC-4751-B6BC-86798F9C252E}"/>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2" name="Text Box 17">
          <a:extLst>
            <a:ext uri="{FF2B5EF4-FFF2-40B4-BE49-F238E27FC236}">
              <a16:creationId xmlns:a16="http://schemas.microsoft.com/office/drawing/2014/main" id="{79CEB9A2-E0D1-40C2-98DD-537AB6E73947}"/>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83" name="Text Box 18">
          <a:extLst>
            <a:ext uri="{FF2B5EF4-FFF2-40B4-BE49-F238E27FC236}">
              <a16:creationId xmlns:a16="http://schemas.microsoft.com/office/drawing/2014/main" id="{0A48E4EE-1D4C-4402-9CA7-990689B0195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4" name="Text Box 16">
          <a:extLst>
            <a:ext uri="{FF2B5EF4-FFF2-40B4-BE49-F238E27FC236}">
              <a16:creationId xmlns:a16="http://schemas.microsoft.com/office/drawing/2014/main" id="{51568AF3-3188-4129-A0E3-6EC22CBC7F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5" name="Text Box 17">
          <a:extLst>
            <a:ext uri="{FF2B5EF4-FFF2-40B4-BE49-F238E27FC236}">
              <a16:creationId xmlns:a16="http://schemas.microsoft.com/office/drawing/2014/main" id="{6E445375-B441-4D03-AC92-7DCEDE368E8E}"/>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6" name="Text Box 18">
          <a:extLst>
            <a:ext uri="{FF2B5EF4-FFF2-40B4-BE49-F238E27FC236}">
              <a16:creationId xmlns:a16="http://schemas.microsoft.com/office/drawing/2014/main" id="{8F14D1EE-71FE-48E9-9F7A-FCE1492A50BF}"/>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7" name="Text Box 19">
          <a:extLst>
            <a:ext uri="{FF2B5EF4-FFF2-40B4-BE49-F238E27FC236}">
              <a16:creationId xmlns:a16="http://schemas.microsoft.com/office/drawing/2014/main" id="{9A25878F-618B-482F-9751-58CA28AE2B9B}"/>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8" name="Text Box 16">
          <a:extLst>
            <a:ext uri="{FF2B5EF4-FFF2-40B4-BE49-F238E27FC236}">
              <a16:creationId xmlns:a16="http://schemas.microsoft.com/office/drawing/2014/main" id="{013CBD69-BC87-4410-80DE-B9562E224978}"/>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89" name="Text Box 17">
          <a:extLst>
            <a:ext uri="{FF2B5EF4-FFF2-40B4-BE49-F238E27FC236}">
              <a16:creationId xmlns:a16="http://schemas.microsoft.com/office/drawing/2014/main" id="{CF37DCE0-5F73-489F-B634-B8633495E49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290" name="Text Box 18">
          <a:extLst>
            <a:ext uri="{FF2B5EF4-FFF2-40B4-BE49-F238E27FC236}">
              <a16:creationId xmlns:a16="http://schemas.microsoft.com/office/drawing/2014/main" id="{05B7C6EF-76DF-49F0-B4CA-AF3F08DA10B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291" name="Text Box 15">
          <a:extLst>
            <a:ext uri="{FF2B5EF4-FFF2-40B4-BE49-F238E27FC236}">
              <a16:creationId xmlns:a16="http://schemas.microsoft.com/office/drawing/2014/main" id="{6B720763-E3B9-4687-990F-1D527992EAF0}"/>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2" name="Text Box 16">
          <a:extLst>
            <a:ext uri="{FF2B5EF4-FFF2-40B4-BE49-F238E27FC236}">
              <a16:creationId xmlns:a16="http://schemas.microsoft.com/office/drawing/2014/main" id="{41ABC28D-A205-4184-BA9D-8353078BBC8A}"/>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3" name="Text Box 17">
          <a:extLst>
            <a:ext uri="{FF2B5EF4-FFF2-40B4-BE49-F238E27FC236}">
              <a16:creationId xmlns:a16="http://schemas.microsoft.com/office/drawing/2014/main" id="{610B0D62-18A3-4EB3-8B5E-071383D1C18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4" name="Text Box 18">
          <a:extLst>
            <a:ext uri="{FF2B5EF4-FFF2-40B4-BE49-F238E27FC236}">
              <a16:creationId xmlns:a16="http://schemas.microsoft.com/office/drawing/2014/main" id="{58454BC1-4476-4C03-A498-57AFE020B405}"/>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295" name="Text Box 19">
          <a:extLst>
            <a:ext uri="{FF2B5EF4-FFF2-40B4-BE49-F238E27FC236}">
              <a16:creationId xmlns:a16="http://schemas.microsoft.com/office/drawing/2014/main" id="{900E0D3D-0FEF-4C6E-9FDA-E434385A656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6" name="Text Box 16">
          <a:extLst>
            <a:ext uri="{FF2B5EF4-FFF2-40B4-BE49-F238E27FC236}">
              <a16:creationId xmlns:a16="http://schemas.microsoft.com/office/drawing/2014/main" id="{B431A9E8-8A35-4076-99F7-B99A91557CF8}"/>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7" name="Text Box 17">
          <a:extLst>
            <a:ext uri="{FF2B5EF4-FFF2-40B4-BE49-F238E27FC236}">
              <a16:creationId xmlns:a16="http://schemas.microsoft.com/office/drawing/2014/main" id="{F4A2EA4F-AF03-4851-8318-C71340A50E3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8" name="Text Box 18">
          <a:extLst>
            <a:ext uri="{FF2B5EF4-FFF2-40B4-BE49-F238E27FC236}">
              <a16:creationId xmlns:a16="http://schemas.microsoft.com/office/drawing/2014/main" id="{F60DAE4D-5DC1-4231-9253-E40EB917CFE5}"/>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299" name="Text Box 19">
          <a:extLst>
            <a:ext uri="{FF2B5EF4-FFF2-40B4-BE49-F238E27FC236}">
              <a16:creationId xmlns:a16="http://schemas.microsoft.com/office/drawing/2014/main" id="{26AC9BE9-3C2B-4574-9EA3-7ED96DFCF633}"/>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0" name="Text Box 16">
          <a:extLst>
            <a:ext uri="{FF2B5EF4-FFF2-40B4-BE49-F238E27FC236}">
              <a16:creationId xmlns:a16="http://schemas.microsoft.com/office/drawing/2014/main" id="{02A03E94-BFCE-42EB-B732-563072FD8595}"/>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1" name="Text Box 17">
          <a:extLst>
            <a:ext uri="{FF2B5EF4-FFF2-40B4-BE49-F238E27FC236}">
              <a16:creationId xmlns:a16="http://schemas.microsoft.com/office/drawing/2014/main" id="{ADDE6CEA-32FF-478D-BC7E-41A6038C33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2" name="Text Box 18">
          <a:extLst>
            <a:ext uri="{FF2B5EF4-FFF2-40B4-BE49-F238E27FC236}">
              <a16:creationId xmlns:a16="http://schemas.microsoft.com/office/drawing/2014/main" id="{E009B263-75B2-4CD0-96FF-33B3BA28A0B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97</xdr:row>
      <xdr:rowOff>0</xdr:rowOff>
    </xdr:from>
    <xdr:ext cx="95250" cy="171450"/>
    <xdr:sp macro="" textlink="">
      <xdr:nvSpPr>
        <xdr:cNvPr id="3303" name="Text Box 19">
          <a:extLst>
            <a:ext uri="{FF2B5EF4-FFF2-40B4-BE49-F238E27FC236}">
              <a16:creationId xmlns:a16="http://schemas.microsoft.com/office/drawing/2014/main" id="{2CCAB635-35BC-4F20-8AAC-DBD9BCFC47F2}"/>
            </a:ext>
          </a:extLst>
        </xdr:cNvPr>
        <xdr:cNvSpPr txBox="1">
          <a:spLocks noChangeArrowheads="1"/>
        </xdr:cNvSpPr>
      </xdr:nvSpPr>
      <xdr:spPr bwMode="auto">
        <a:xfrm>
          <a:off x="30918150" y="413956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014"/>
    <xdr:sp macro="" textlink="">
      <xdr:nvSpPr>
        <xdr:cNvPr id="3304" name="Text Box 15">
          <a:extLst>
            <a:ext uri="{FF2B5EF4-FFF2-40B4-BE49-F238E27FC236}">
              <a16:creationId xmlns:a16="http://schemas.microsoft.com/office/drawing/2014/main" id="{AF4FDB0E-BA26-4F5D-8B70-E463FA08277A}"/>
            </a:ext>
          </a:extLst>
        </xdr:cNvPr>
        <xdr:cNvSpPr txBox="1">
          <a:spLocks noChangeArrowheads="1"/>
        </xdr:cNvSpPr>
      </xdr:nvSpPr>
      <xdr:spPr bwMode="auto">
        <a:xfrm>
          <a:off x="4743450" y="421386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5" name="Text Box 16">
          <a:extLst>
            <a:ext uri="{FF2B5EF4-FFF2-40B4-BE49-F238E27FC236}">
              <a16:creationId xmlns:a16="http://schemas.microsoft.com/office/drawing/2014/main" id="{3E5F6B04-43B0-43DA-895B-5B79C53F8BC0}"/>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6" name="Text Box 17">
          <a:extLst>
            <a:ext uri="{FF2B5EF4-FFF2-40B4-BE49-F238E27FC236}">
              <a16:creationId xmlns:a16="http://schemas.microsoft.com/office/drawing/2014/main" id="{18FBFFE7-4D10-4EB1-A8A0-1C958AD4567E}"/>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7" name="Text Box 18">
          <a:extLst>
            <a:ext uri="{FF2B5EF4-FFF2-40B4-BE49-F238E27FC236}">
              <a16:creationId xmlns:a16="http://schemas.microsoft.com/office/drawing/2014/main" id="{B0BEEC16-A74B-43E9-9332-9E90E847A48C}"/>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0</xdr:rowOff>
    </xdr:from>
    <xdr:ext cx="95250" cy="171450"/>
    <xdr:sp macro="" textlink="">
      <xdr:nvSpPr>
        <xdr:cNvPr id="3308" name="Text Box 19">
          <a:extLst>
            <a:ext uri="{FF2B5EF4-FFF2-40B4-BE49-F238E27FC236}">
              <a16:creationId xmlns:a16="http://schemas.microsoft.com/office/drawing/2014/main" id="{1F0646AD-AFB3-40FA-89D9-7A93C05CA853}"/>
            </a:ext>
          </a:extLst>
        </xdr:cNvPr>
        <xdr:cNvSpPr txBox="1">
          <a:spLocks noChangeArrowheads="1"/>
        </xdr:cNvSpPr>
      </xdr:nvSpPr>
      <xdr:spPr bwMode="auto">
        <a:xfrm>
          <a:off x="47434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09" name="Text Box 16">
          <a:extLst>
            <a:ext uri="{FF2B5EF4-FFF2-40B4-BE49-F238E27FC236}">
              <a16:creationId xmlns:a16="http://schemas.microsoft.com/office/drawing/2014/main" id="{950C68CA-F1EF-4A83-9E98-848CC15E8760}"/>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0</xdr:rowOff>
    </xdr:from>
    <xdr:ext cx="95250" cy="171450"/>
    <xdr:sp macro="" textlink="">
      <xdr:nvSpPr>
        <xdr:cNvPr id="3310" name="Text Box 17">
          <a:extLst>
            <a:ext uri="{FF2B5EF4-FFF2-40B4-BE49-F238E27FC236}">
              <a16:creationId xmlns:a16="http://schemas.microsoft.com/office/drawing/2014/main" id="{EF2E48B6-33EA-420F-8227-38D887A2D2CD}"/>
            </a:ext>
          </a:extLst>
        </xdr:cNvPr>
        <xdr:cNvSpPr txBox="1">
          <a:spLocks noChangeArrowheads="1"/>
        </xdr:cNvSpPr>
      </xdr:nvSpPr>
      <xdr:spPr bwMode="auto">
        <a:xfrm>
          <a:off x="1436370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15875</xdr:rowOff>
    </xdr:from>
    <xdr:ext cx="95250" cy="171450"/>
    <xdr:sp macro="" textlink="">
      <xdr:nvSpPr>
        <xdr:cNvPr id="3311" name="Text Box 18">
          <a:extLst>
            <a:ext uri="{FF2B5EF4-FFF2-40B4-BE49-F238E27FC236}">
              <a16:creationId xmlns:a16="http://schemas.microsoft.com/office/drawing/2014/main" id="{7A83F59F-6625-4D08-86F0-9540F9F4442A}"/>
            </a:ext>
          </a:extLst>
        </xdr:cNvPr>
        <xdr:cNvSpPr txBox="1">
          <a:spLocks noChangeArrowheads="1"/>
        </xdr:cNvSpPr>
      </xdr:nvSpPr>
      <xdr:spPr bwMode="auto">
        <a:xfrm>
          <a:off x="14355762" y="432689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2" name="Text Box 16">
          <a:extLst>
            <a:ext uri="{FF2B5EF4-FFF2-40B4-BE49-F238E27FC236}">
              <a16:creationId xmlns:a16="http://schemas.microsoft.com/office/drawing/2014/main" id="{9D72B5D7-2E25-4CC2-8740-76805B237CE4}"/>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3" name="Text Box 17">
          <a:extLst>
            <a:ext uri="{FF2B5EF4-FFF2-40B4-BE49-F238E27FC236}">
              <a16:creationId xmlns:a16="http://schemas.microsoft.com/office/drawing/2014/main" id="{51DB9FA0-03DC-470C-AC5D-096029EF11D3}"/>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4" name="Text Box 18">
          <a:extLst>
            <a:ext uri="{FF2B5EF4-FFF2-40B4-BE49-F238E27FC236}">
              <a16:creationId xmlns:a16="http://schemas.microsoft.com/office/drawing/2014/main" id="{EDCB4322-26E1-41F2-B9C8-3B1BC476511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5" name="Text Box 19">
          <a:extLst>
            <a:ext uri="{FF2B5EF4-FFF2-40B4-BE49-F238E27FC236}">
              <a16:creationId xmlns:a16="http://schemas.microsoft.com/office/drawing/2014/main" id="{49C34FCA-8157-42DA-8664-A229EDD57231}"/>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102</xdr:row>
      <xdr:rowOff>0</xdr:rowOff>
    </xdr:from>
    <xdr:ext cx="95250" cy="171450"/>
    <xdr:sp macro="" textlink="">
      <xdr:nvSpPr>
        <xdr:cNvPr id="3316" name="Text Box 16">
          <a:extLst>
            <a:ext uri="{FF2B5EF4-FFF2-40B4-BE49-F238E27FC236}">
              <a16:creationId xmlns:a16="http://schemas.microsoft.com/office/drawing/2014/main" id="{6B7A8381-4570-44CC-AC8F-6D6B2F529AE2}"/>
            </a:ext>
          </a:extLst>
        </xdr:cNvPr>
        <xdr:cNvSpPr txBox="1">
          <a:spLocks noChangeArrowheads="1"/>
        </xdr:cNvSpPr>
      </xdr:nvSpPr>
      <xdr:spPr bwMode="auto">
        <a:xfrm>
          <a:off x="19183350" y="432530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17" name="Text Box 15">
          <a:extLst>
            <a:ext uri="{FF2B5EF4-FFF2-40B4-BE49-F238E27FC236}">
              <a16:creationId xmlns:a16="http://schemas.microsoft.com/office/drawing/2014/main" id="{A2FC0ADA-7E56-4D5C-BB04-C3665336A02E}"/>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8496"/>
    <xdr:sp macro="" textlink="">
      <xdr:nvSpPr>
        <xdr:cNvPr id="3318" name="Text Box 15">
          <a:extLst>
            <a:ext uri="{FF2B5EF4-FFF2-40B4-BE49-F238E27FC236}">
              <a16:creationId xmlns:a16="http://schemas.microsoft.com/office/drawing/2014/main" id="{0E5A224A-E301-4DC7-A262-FD4BF52A1DDD}"/>
            </a:ext>
          </a:extLst>
        </xdr:cNvPr>
        <xdr:cNvSpPr txBox="1">
          <a:spLocks noChangeArrowheads="1"/>
        </xdr:cNvSpPr>
      </xdr:nvSpPr>
      <xdr:spPr bwMode="auto">
        <a:xfrm>
          <a:off x="4743450" y="43624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19" name="Text Box 15">
          <a:extLst>
            <a:ext uri="{FF2B5EF4-FFF2-40B4-BE49-F238E27FC236}">
              <a16:creationId xmlns:a16="http://schemas.microsoft.com/office/drawing/2014/main" id="{9968375F-A406-4DA9-B85B-5DEA66F4F32E}"/>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20" name="Text Box 15">
          <a:extLst>
            <a:ext uri="{FF2B5EF4-FFF2-40B4-BE49-F238E27FC236}">
              <a16:creationId xmlns:a16="http://schemas.microsoft.com/office/drawing/2014/main" id="{A8870916-D3EF-479F-9C14-DA04045F70CE}"/>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213632"/>
    <xdr:sp macro="" textlink="">
      <xdr:nvSpPr>
        <xdr:cNvPr id="3321" name="Text Box 15">
          <a:extLst>
            <a:ext uri="{FF2B5EF4-FFF2-40B4-BE49-F238E27FC236}">
              <a16:creationId xmlns:a16="http://schemas.microsoft.com/office/drawing/2014/main" id="{BC467390-40F5-4CFD-B3F9-44197E72F03D}"/>
            </a:ext>
          </a:extLst>
        </xdr:cNvPr>
        <xdr:cNvSpPr txBox="1">
          <a:spLocks noChangeArrowheads="1"/>
        </xdr:cNvSpPr>
      </xdr:nvSpPr>
      <xdr:spPr bwMode="auto">
        <a:xfrm>
          <a:off x="474345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102</xdr:row>
      <xdr:rowOff>504825</xdr:rowOff>
    </xdr:from>
    <xdr:ext cx="95250" cy="444331"/>
    <xdr:sp macro="" textlink="">
      <xdr:nvSpPr>
        <xdr:cNvPr id="3322" name="Text Box 15">
          <a:extLst>
            <a:ext uri="{FF2B5EF4-FFF2-40B4-BE49-F238E27FC236}">
              <a16:creationId xmlns:a16="http://schemas.microsoft.com/office/drawing/2014/main" id="{C0AE841D-D537-4776-A64F-74143EDED961}"/>
            </a:ext>
          </a:extLst>
        </xdr:cNvPr>
        <xdr:cNvSpPr txBox="1">
          <a:spLocks noChangeArrowheads="1"/>
        </xdr:cNvSpPr>
      </xdr:nvSpPr>
      <xdr:spPr bwMode="auto">
        <a:xfrm>
          <a:off x="4743450" y="43624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170392</xdr:rowOff>
    </xdr:from>
    <xdr:ext cx="95250" cy="213632"/>
    <xdr:sp macro="" textlink="">
      <xdr:nvSpPr>
        <xdr:cNvPr id="3323" name="Text Box 15">
          <a:extLst>
            <a:ext uri="{FF2B5EF4-FFF2-40B4-BE49-F238E27FC236}">
              <a16:creationId xmlns:a16="http://schemas.microsoft.com/office/drawing/2014/main" id="{8B20A365-B1EC-4759-9049-CF9E2EC37918}"/>
            </a:ext>
          </a:extLst>
        </xdr:cNvPr>
        <xdr:cNvSpPr txBox="1">
          <a:spLocks noChangeArrowheads="1"/>
        </xdr:cNvSpPr>
      </xdr:nvSpPr>
      <xdr:spPr bwMode="auto">
        <a:xfrm>
          <a:off x="14392275" y="434234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4" name="Text Box 16">
          <a:extLst>
            <a:ext uri="{FF2B5EF4-FFF2-40B4-BE49-F238E27FC236}">
              <a16:creationId xmlns:a16="http://schemas.microsoft.com/office/drawing/2014/main" id="{09873CB5-2200-4599-AF2C-D9B6D5E71C2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5" name="Text Box 17">
          <a:extLst>
            <a:ext uri="{FF2B5EF4-FFF2-40B4-BE49-F238E27FC236}">
              <a16:creationId xmlns:a16="http://schemas.microsoft.com/office/drawing/2014/main" id="{1A47E661-8917-4C0B-B9FD-2D9E851E78F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6" name="Text Box 18">
          <a:extLst>
            <a:ext uri="{FF2B5EF4-FFF2-40B4-BE49-F238E27FC236}">
              <a16:creationId xmlns:a16="http://schemas.microsoft.com/office/drawing/2014/main" id="{57BDE389-FD0C-41B5-8C4F-76868D83B96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27" name="Text Box 19">
          <a:extLst>
            <a:ext uri="{FF2B5EF4-FFF2-40B4-BE49-F238E27FC236}">
              <a16:creationId xmlns:a16="http://schemas.microsoft.com/office/drawing/2014/main" id="{F4723367-B497-42D2-9E32-8455FBDA926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8" name="Text Box 16">
          <a:extLst>
            <a:ext uri="{FF2B5EF4-FFF2-40B4-BE49-F238E27FC236}">
              <a16:creationId xmlns:a16="http://schemas.microsoft.com/office/drawing/2014/main" id="{7C39CB52-B172-489E-BF4F-A1122ED5583E}"/>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29" name="Text Box 17">
          <a:extLst>
            <a:ext uri="{FF2B5EF4-FFF2-40B4-BE49-F238E27FC236}">
              <a16:creationId xmlns:a16="http://schemas.microsoft.com/office/drawing/2014/main" id="{35E83FDF-5467-4D0F-B653-C8E2EC0FD65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0" name="Text Box 18">
          <a:extLst>
            <a:ext uri="{FF2B5EF4-FFF2-40B4-BE49-F238E27FC236}">
              <a16:creationId xmlns:a16="http://schemas.microsoft.com/office/drawing/2014/main" id="{823FB0C1-E50C-4C0E-8062-A6215CCE6AA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31" name="Text Box 19">
          <a:extLst>
            <a:ext uri="{FF2B5EF4-FFF2-40B4-BE49-F238E27FC236}">
              <a16:creationId xmlns:a16="http://schemas.microsoft.com/office/drawing/2014/main" id="{AEDE7B2C-DA0E-42D8-95E7-2F659792956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2" name="Text Box 16">
          <a:extLst>
            <a:ext uri="{FF2B5EF4-FFF2-40B4-BE49-F238E27FC236}">
              <a16:creationId xmlns:a16="http://schemas.microsoft.com/office/drawing/2014/main" id="{9A2E00A5-8157-4386-B8DA-084DD84A90CF}"/>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3" name="Text Box 17">
          <a:extLst>
            <a:ext uri="{FF2B5EF4-FFF2-40B4-BE49-F238E27FC236}">
              <a16:creationId xmlns:a16="http://schemas.microsoft.com/office/drawing/2014/main" id="{47EBDD64-3F84-43B8-A695-B09298CF4A5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4" name="Text Box 18">
          <a:extLst>
            <a:ext uri="{FF2B5EF4-FFF2-40B4-BE49-F238E27FC236}">
              <a16:creationId xmlns:a16="http://schemas.microsoft.com/office/drawing/2014/main" id="{770EA109-AAEC-40D6-A771-CCAC62CF20C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35" name="Text Box 19">
          <a:extLst>
            <a:ext uri="{FF2B5EF4-FFF2-40B4-BE49-F238E27FC236}">
              <a16:creationId xmlns:a16="http://schemas.microsoft.com/office/drawing/2014/main" id="{09A7F4AA-29FC-450E-B1E4-1A16411C09E6}"/>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36" name="Text Box 15">
          <a:extLst>
            <a:ext uri="{FF2B5EF4-FFF2-40B4-BE49-F238E27FC236}">
              <a16:creationId xmlns:a16="http://schemas.microsoft.com/office/drawing/2014/main" id="{634BF266-5D9B-43EB-B15C-60A08AB61CD1}"/>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7" name="Text Box 16">
          <a:extLst>
            <a:ext uri="{FF2B5EF4-FFF2-40B4-BE49-F238E27FC236}">
              <a16:creationId xmlns:a16="http://schemas.microsoft.com/office/drawing/2014/main" id="{9A9BD51D-FCA7-4C81-A3C4-4600CB92C09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8" name="Text Box 17">
          <a:extLst>
            <a:ext uri="{FF2B5EF4-FFF2-40B4-BE49-F238E27FC236}">
              <a16:creationId xmlns:a16="http://schemas.microsoft.com/office/drawing/2014/main" id="{5B0229A8-6FE8-454C-A6D0-A2C65FA8A1D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39" name="Text Box 18">
          <a:extLst>
            <a:ext uri="{FF2B5EF4-FFF2-40B4-BE49-F238E27FC236}">
              <a16:creationId xmlns:a16="http://schemas.microsoft.com/office/drawing/2014/main" id="{8D15F4D2-A545-48EC-A2C0-FFCE89DADD6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40" name="Text Box 19">
          <a:extLst>
            <a:ext uri="{FF2B5EF4-FFF2-40B4-BE49-F238E27FC236}">
              <a16:creationId xmlns:a16="http://schemas.microsoft.com/office/drawing/2014/main" id="{950E20B7-6600-453A-9B4C-223A8DD4847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1" name="Text Box 16">
          <a:extLst>
            <a:ext uri="{FF2B5EF4-FFF2-40B4-BE49-F238E27FC236}">
              <a16:creationId xmlns:a16="http://schemas.microsoft.com/office/drawing/2014/main" id="{2735E171-F0B0-4733-819C-4E0ED94824E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2" name="Text Box 17">
          <a:extLst>
            <a:ext uri="{FF2B5EF4-FFF2-40B4-BE49-F238E27FC236}">
              <a16:creationId xmlns:a16="http://schemas.microsoft.com/office/drawing/2014/main" id="{C9796606-8ED1-433B-BDFC-8153A5AAE17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43" name="Text Box 18">
          <a:extLst>
            <a:ext uri="{FF2B5EF4-FFF2-40B4-BE49-F238E27FC236}">
              <a16:creationId xmlns:a16="http://schemas.microsoft.com/office/drawing/2014/main" id="{17F577CE-E278-4F72-BB60-3570645C3984}"/>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4" name="Text Box 16">
          <a:extLst>
            <a:ext uri="{FF2B5EF4-FFF2-40B4-BE49-F238E27FC236}">
              <a16:creationId xmlns:a16="http://schemas.microsoft.com/office/drawing/2014/main" id="{398A6E70-E45A-4867-BDB9-589F78444F2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5" name="Text Box 17">
          <a:extLst>
            <a:ext uri="{FF2B5EF4-FFF2-40B4-BE49-F238E27FC236}">
              <a16:creationId xmlns:a16="http://schemas.microsoft.com/office/drawing/2014/main" id="{FD263D11-6B8E-4CB9-979A-493FF8108B3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6" name="Text Box 18">
          <a:extLst>
            <a:ext uri="{FF2B5EF4-FFF2-40B4-BE49-F238E27FC236}">
              <a16:creationId xmlns:a16="http://schemas.microsoft.com/office/drawing/2014/main" id="{3B7A8E4C-308D-485A-B104-CEE3C334E4D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7" name="Text Box 19">
          <a:extLst>
            <a:ext uri="{FF2B5EF4-FFF2-40B4-BE49-F238E27FC236}">
              <a16:creationId xmlns:a16="http://schemas.microsoft.com/office/drawing/2014/main" id="{CF103E99-95B1-4AB6-97A4-844D7BD99F9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8" name="Text Box 16">
          <a:extLst>
            <a:ext uri="{FF2B5EF4-FFF2-40B4-BE49-F238E27FC236}">
              <a16:creationId xmlns:a16="http://schemas.microsoft.com/office/drawing/2014/main" id="{19C4ECD9-0242-4F5C-AEE6-FE7DF7F990A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49" name="Text Box 17">
          <a:extLst>
            <a:ext uri="{FF2B5EF4-FFF2-40B4-BE49-F238E27FC236}">
              <a16:creationId xmlns:a16="http://schemas.microsoft.com/office/drawing/2014/main" id="{BFA108DA-5354-46CB-828B-ABF9FA1C5FAA}"/>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0" name="Text Box 18">
          <a:extLst>
            <a:ext uri="{FF2B5EF4-FFF2-40B4-BE49-F238E27FC236}">
              <a16:creationId xmlns:a16="http://schemas.microsoft.com/office/drawing/2014/main" id="{A53AD0D8-5392-4DBB-881D-28F8AF0DB8A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51" name="Text Box 19">
          <a:extLst>
            <a:ext uri="{FF2B5EF4-FFF2-40B4-BE49-F238E27FC236}">
              <a16:creationId xmlns:a16="http://schemas.microsoft.com/office/drawing/2014/main" id="{093CDD36-8F0F-4186-9BB7-ABCF8468AE27}"/>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442269"/>
    <xdr:sp macro="" textlink="">
      <xdr:nvSpPr>
        <xdr:cNvPr id="3352" name="Text Box 15">
          <a:extLst>
            <a:ext uri="{FF2B5EF4-FFF2-40B4-BE49-F238E27FC236}">
              <a16:creationId xmlns:a16="http://schemas.microsoft.com/office/drawing/2014/main" id="{07702288-91EF-4EB2-976F-110F44E97F18}"/>
            </a:ext>
          </a:extLst>
        </xdr:cNvPr>
        <xdr:cNvSpPr txBox="1">
          <a:spLocks noChangeArrowheads="1"/>
        </xdr:cNvSpPr>
      </xdr:nvSpPr>
      <xdr:spPr bwMode="auto">
        <a:xfrm>
          <a:off x="1436370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102</xdr:row>
      <xdr:rowOff>504825</xdr:rowOff>
    </xdr:from>
    <xdr:ext cx="95250" cy="442269"/>
    <xdr:sp macro="" textlink="">
      <xdr:nvSpPr>
        <xdr:cNvPr id="3353" name="Text Box 15">
          <a:extLst>
            <a:ext uri="{FF2B5EF4-FFF2-40B4-BE49-F238E27FC236}">
              <a16:creationId xmlns:a16="http://schemas.microsoft.com/office/drawing/2014/main" id="{EE08BF40-EBDB-4D45-AC8F-C0E204C5CD06}"/>
            </a:ext>
          </a:extLst>
        </xdr:cNvPr>
        <xdr:cNvSpPr txBox="1">
          <a:spLocks noChangeArrowheads="1"/>
        </xdr:cNvSpPr>
      </xdr:nvSpPr>
      <xdr:spPr bwMode="auto">
        <a:xfrm>
          <a:off x="30918150" y="436245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102</xdr:row>
      <xdr:rowOff>504825</xdr:rowOff>
    </xdr:from>
    <xdr:ext cx="95250" cy="213632"/>
    <xdr:sp macro="" textlink="">
      <xdr:nvSpPr>
        <xdr:cNvPr id="3354" name="Text Box 15">
          <a:extLst>
            <a:ext uri="{FF2B5EF4-FFF2-40B4-BE49-F238E27FC236}">
              <a16:creationId xmlns:a16="http://schemas.microsoft.com/office/drawing/2014/main" id="{B0B05D13-7366-44C9-B30A-14FF3B89AA0C}"/>
            </a:ext>
          </a:extLst>
        </xdr:cNvPr>
        <xdr:cNvSpPr txBox="1">
          <a:spLocks noChangeArrowheads="1"/>
        </xdr:cNvSpPr>
      </xdr:nvSpPr>
      <xdr:spPr bwMode="auto">
        <a:xfrm>
          <a:off x="14363700" y="43624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5" name="Text Box 16">
          <a:extLst>
            <a:ext uri="{FF2B5EF4-FFF2-40B4-BE49-F238E27FC236}">
              <a16:creationId xmlns:a16="http://schemas.microsoft.com/office/drawing/2014/main" id="{F902A401-7633-4416-AA8B-F302749177C1}"/>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6" name="Text Box 17">
          <a:extLst>
            <a:ext uri="{FF2B5EF4-FFF2-40B4-BE49-F238E27FC236}">
              <a16:creationId xmlns:a16="http://schemas.microsoft.com/office/drawing/2014/main" id="{6D6E3268-C731-4C90-A407-A2FFA6F0105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7" name="Text Box 18">
          <a:extLst>
            <a:ext uri="{FF2B5EF4-FFF2-40B4-BE49-F238E27FC236}">
              <a16:creationId xmlns:a16="http://schemas.microsoft.com/office/drawing/2014/main" id="{DD740710-DB5D-4735-978E-C45F46AB234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58" name="Text Box 19">
          <a:extLst>
            <a:ext uri="{FF2B5EF4-FFF2-40B4-BE49-F238E27FC236}">
              <a16:creationId xmlns:a16="http://schemas.microsoft.com/office/drawing/2014/main" id="{B7F7FB53-7598-4506-96B7-8E4400DC551B}"/>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59" name="Text Box 16">
          <a:extLst>
            <a:ext uri="{FF2B5EF4-FFF2-40B4-BE49-F238E27FC236}">
              <a16:creationId xmlns:a16="http://schemas.microsoft.com/office/drawing/2014/main" id="{63D02831-E5A3-4325-9109-D7DEB8B239FB}"/>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0" name="Text Box 17">
          <a:extLst>
            <a:ext uri="{FF2B5EF4-FFF2-40B4-BE49-F238E27FC236}">
              <a16:creationId xmlns:a16="http://schemas.microsoft.com/office/drawing/2014/main" id="{F32A4474-FD51-431E-AAC4-969F4E6FD916}"/>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1" name="Text Box 18">
          <a:extLst>
            <a:ext uri="{FF2B5EF4-FFF2-40B4-BE49-F238E27FC236}">
              <a16:creationId xmlns:a16="http://schemas.microsoft.com/office/drawing/2014/main" id="{90D84555-8930-4513-AE05-FFD8CFFDEDBF}"/>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62" name="Text Box 19">
          <a:extLst>
            <a:ext uri="{FF2B5EF4-FFF2-40B4-BE49-F238E27FC236}">
              <a16:creationId xmlns:a16="http://schemas.microsoft.com/office/drawing/2014/main" id="{354759F1-6258-47AB-9BFD-14635BD89FC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3" name="Text Box 16">
          <a:extLst>
            <a:ext uri="{FF2B5EF4-FFF2-40B4-BE49-F238E27FC236}">
              <a16:creationId xmlns:a16="http://schemas.microsoft.com/office/drawing/2014/main" id="{72F2A3F2-8BC8-4F90-92F7-CD08BD3FDB3D}"/>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4" name="Text Box 17">
          <a:extLst>
            <a:ext uri="{FF2B5EF4-FFF2-40B4-BE49-F238E27FC236}">
              <a16:creationId xmlns:a16="http://schemas.microsoft.com/office/drawing/2014/main" id="{2E4CBB73-AAD8-4827-B4C4-98E770C4467C}"/>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5" name="Text Box 18">
          <a:extLst>
            <a:ext uri="{FF2B5EF4-FFF2-40B4-BE49-F238E27FC236}">
              <a16:creationId xmlns:a16="http://schemas.microsoft.com/office/drawing/2014/main" id="{9F484F29-818A-45F9-8891-1882AFA30A07}"/>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0</xdr:rowOff>
    </xdr:from>
    <xdr:ext cx="95250" cy="171450"/>
    <xdr:sp macro="" textlink="">
      <xdr:nvSpPr>
        <xdr:cNvPr id="3366" name="Text Box 19">
          <a:extLst>
            <a:ext uri="{FF2B5EF4-FFF2-40B4-BE49-F238E27FC236}">
              <a16:creationId xmlns:a16="http://schemas.microsoft.com/office/drawing/2014/main" id="{8C36EA5F-5C69-4735-8D6E-6447FA1ED2FB}"/>
            </a:ext>
          </a:extLst>
        </xdr:cNvPr>
        <xdr:cNvSpPr txBox="1">
          <a:spLocks noChangeArrowheads="1"/>
        </xdr:cNvSpPr>
      </xdr:nvSpPr>
      <xdr:spPr bwMode="auto">
        <a:xfrm>
          <a:off x="309181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67" name="Text Box 15">
          <a:extLst>
            <a:ext uri="{FF2B5EF4-FFF2-40B4-BE49-F238E27FC236}">
              <a16:creationId xmlns:a16="http://schemas.microsoft.com/office/drawing/2014/main" id="{14CC8535-0D80-4175-9C27-98E4822DA7AF}"/>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8" name="Text Box 16">
          <a:extLst>
            <a:ext uri="{FF2B5EF4-FFF2-40B4-BE49-F238E27FC236}">
              <a16:creationId xmlns:a16="http://schemas.microsoft.com/office/drawing/2014/main" id="{C678A077-1CCF-4DEB-B0EF-59FDD02D211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69" name="Text Box 17">
          <a:extLst>
            <a:ext uri="{FF2B5EF4-FFF2-40B4-BE49-F238E27FC236}">
              <a16:creationId xmlns:a16="http://schemas.microsoft.com/office/drawing/2014/main" id="{0502BFD4-D2E4-4295-9197-341C08DE86C9}"/>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0" name="Text Box 18">
          <a:extLst>
            <a:ext uri="{FF2B5EF4-FFF2-40B4-BE49-F238E27FC236}">
              <a16:creationId xmlns:a16="http://schemas.microsoft.com/office/drawing/2014/main" id="{CFBD89E8-A9F3-4945-A0F3-5ADEE0652680}"/>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71" name="Text Box 19">
          <a:extLst>
            <a:ext uri="{FF2B5EF4-FFF2-40B4-BE49-F238E27FC236}">
              <a16:creationId xmlns:a16="http://schemas.microsoft.com/office/drawing/2014/main" id="{835776EB-ED50-4FB1-8FBE-C5061A1096DD}"/>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106</xdr:row>
      <xdr:rowOff>504825</xdr:rowOff>
    </xdr:from>
    <xdr:ext cx="95250" cy="442269"/>
    <xdr:sp macro="" textlink="">
      <xdr:nvSpPr>
        <xdr:cNvPr id="3372" name="Text Box 15">
          <a:extLst>
            <a:ext uri="{FF2B5EF4-FFF2-40B4-BE49-F238E27FC236}">
              <a16:creationId xmlns:a16="http://schemas.microsoft.com/office/drawing/2014/main" id="{C1471486-BB55-49AE-9CE4-1C4869741112}"/>
            </a:ext>
          </a:extLst>
        </xdr:cNvPr>
        <xdr:cNvSpPr txBox="1">
          <a:spLocks noChangeArrowheads="1"/>
        </xdr:cNvSpPr>
      </xdr:nvSpPr>
      <xdr:spPr bwMode="auto">
        <a:xfrm>
          <a:off x="14363700" y="451104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3" name="Text Box 16">
          <a:extLst>
            <a:ext uri="{FF2B5EF4-FFF2-40B4-BE49-F238E27FC236}">
              <a16:creationId xmlns:a16="http://schemas.microsoft.com/office/drawing/2014/main" id="{97138209-00FA-40DA-B680-693A3E00AA8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4" name="Text Box 17">
          <a:extLst>
            <a:ext uri="{FF2B5EF4-FFF2-40B4-BE49-F238E27FC236}">
              <a16:creationId xmlns:a16="http://schemas.microsoft.com/office/drawing/2014/main" id="{AE01519F-0B21-4DB8-BF51-90089BF895D2}"/>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75" name="Text Box 18">
          <a:extLst>
            <a:ext uri="{FF2B5EF4-FFF2-40B4-BE49-F238E27FC236}">
              <a16:creationId xmlns:a16="http://schemas.microsoft.com/office/drawing/2014/main" id="{485E5390-688E-47B0-8285-DA81B1CD3D75}"/>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6" name="Text Box 16">
          <a:extLst>
            <a:ext uri="{FF2B5EF4-FFF2-40B4-BE49-F238E27FC236}">
              <a16:creationId xmlns:a16="http://schemas.microsoft.com/office/drawing/2014/main" id="{C129A8A0-991D-4932-8184-CFE978C248A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7" name="Text Box 17">
          <a:extLst>
            <a:ext uri="{FF2B5EF4-FFF2-40B4-BE49-F238E27FC236}">
              <a16:creationId xmlns:a16="http://schemas.microsoft.com/office/drawing/2014/main" id="{82659337-253A-4308-B60D-B8DAB2B89F7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8" name="Text Box 18">
          <a:extLst>
            <a:ext uri="{FF2B5EF4-FFF2-40B4-BE49-F238E27FC236}">
              <a16:creationId xmlns:a16="http://schemas.microsoft.com/office/drawing/2014/main" id="{1D3AEBD0-B597-4F1B-8F0C-8E425FDA237F}"/>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79" name="Text Box 19">
          <a:extLst>
            <a:ext uri="{FF2B5EF4-FFF2-40B4-BE49-F238E27FC236}">
              <a16:creationId xmlns:a16="http://schemas.microsoft.com/office/drawing/2014/main" id="{C9D5DEF2-DB5E-421F-A7F2-921F9301F40E}"/>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0" name="Text Box 16">
          <a:extLst>
            <a:ext uri="{FF2B5EF4-FFF2-40B4-BE49-F238E27FC236}">
              <a16:creationId xmlns:a16="http://schemas.microsoft.com/office/drawing/2014/main" id="{496865A5-F942-4E65-81B4-1676145F38D3}"/>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1" name="Text Box 17">
          <a:extLst>
            <a:ext uri="{FF2B5EF4-FFF2-40B4-BE49-F238E27FC236}">
              <a16:creationId xmlns:a16="http://schemas.microsoft.com/office/drawing/2014/main" id="{DA830C34-5433-48B7-A6AA-21C90542EF9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382" name="Text Box 18">
          <a:extLst>
            <a:ext uri="{FF2B5EF4-FFF2-40B4-BE49-F238E27FC236}">
              <a16:creationId xmlns:a16="http://schemas.microsoft.com/office/drawing/2014/main" id="{5E5EAD0F-69DE-480B-B429-41C0DF68623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383" name="Text Box 15">
          <a:extLst>
            <a:ext uri="{FF2B5EF4-FFF2-40B4-BE49-F238E27FC236}">
              <a16:creationId xmlns:a16="http://schemas.microsoft.com/office/drawing/2014/main" id="{8C000773-CDEF-4025-84A7-B7CDEBA828B7}"/>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4" name="Text Box 16">
          <a:extLst>
            <a:ext uri="{FF2B5EF4-FFF2-40B4-BE49-F238E27FC236}">
              <a16:creationId xmlns:a16="http://schemas.microsoft.com/office/drawing/2014/main" id="{4EFB588E-BC20-4847-AFF1-9A8AFCF76DC6}"/>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5" name="Text Box 17">
          <a:extLst>
            <a:ext uri="{FF2B5EF4-FFF2-40B4-BE49-F238E27FC236}">
              <a16:creationId xmlns:a16="http://schemas.microsoft.com/office/drawing/2014/main" id="{451CFC75-B520-474E-B1B4-F8F0F00EBF7F}"/>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6" name="Text Box 18">
          <a:extLst>
            <a:ext uri="{FF2B5EF4-FFF2-40B4-BE49-F238E27FC236}">
              <a16:creationId xmlns:a16="http://schemas.microsoft.com/office/drawing/2014/main" id="{AE41B854-A6E9-4DCB-B295-C42E6814B6F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87" name="Text Box 19">
          <a:extLst>
            <a:ext uri="{FF2B5EF4-FFF2-40B4-BE49-F238E27FC236}">
              <a16:creationId xmlns:a16="http://schemas.microsoft.com/office/drawing/2014/main" id="{D085538E-B114-47ED-9D39-359B1962D915}"/>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8" name="Text Box 16">
          <a:extLst>
            <a:ext uri="{FF2B5EF4-FFF2-40B4-BE49-F238E27FC236}">
              <a16:creationId xmlns:a16="http://schemas.microsoft.com/office/drawing/2014/main" id="{0C5A0E36-3F2C-4EE2-AD8B-C37C22F93391}"/>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89" name="Text Box 17">
          <a:extLst>
            <a:ext uri="{FF2B5EF4-FFF2-40B4-BE49-F238E27FC236}">
              <a16:creationId xmlns:a16="http://schemas.microsoft.com/office/drawing/2014/main" id="{3BA49035-A1A4-417E-A639-79B7FB57FC53}"/>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0" name="Text Box 18">
          <a:extLst>
            <a:ext uri="{FF2B5EF4-FFF2-40B4-BE49-F238E27FC236}">
              <a16:creationId xmlns:a16="http://schemas.microsoft.com/office/drawing/2014/main" id="{14534C0A-85DD-4338-B216-A8C167B5E0FA}"/>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391" name="Text Box 19">
          <a:extLst>
            <a:ext uri="{FF2B5EF4-FFF2-40B4-BE49-F238E27FC236}">
              <a16:creationId xmlns:a16="http://schemas.microsoft.com/office/drawing/2014/main" id="{0BF1713D-017C-432B-8B04-FA22CB2628B8}"/>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2" name="Text Box 16">
          <a:extLst>
            <a:ext uri="{FF2B5EF4-FFF2-40B4-BE49-F238E27FC236}">
              <a16:creationId xmlns:a16="http://schemas.microsoft.com/office/drawing/2014/main" id="{4A510153-0B73-4F03-8A37-FB02AF5F0E3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3" name="Text Box 17">
          <a:extLst>
            <a:ext uri="{FF2B5EF4-FFF2-40B4-BE49-F238E27FC236}">
              <a16:creationId xmlns:a16="http://schemas.microsoft.com/office/drawing/2014/main" id="{79D3C026-DEBB-4F25-A178-455916660B79}"/>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4" name="Text Box 18">
          <a:extLst>
            <a:ext uri="{FF2B5EF4-FFF2-40B4-BE49-F238E27FC236}">
              <a16:creationId xmlns:a16="http://schemas.microsoft.com/office/drawing/2014/main" id="{40F8C1B2-4BD5-4BA3-904F-2838A340E448}"/>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103</xdr:row>
      <xdr:rowOff>0</xdr:rowOff>
    </xdr:from>
    <xdr:ext cx="95250" cy="171450"/>
    <xdr:sp macro="" textlink="">
      <xdr:nvSpPr>
        <xdr:cNvPr id="3395" name="Text Box 19">
          <a:extLst>
            <a:ext uri="{FF2B5EF4-FFF2-40B4-BE49-F238E27FC236}">
              <a16:creationId xmlns:a16="http://schemas.microsoft.com/office/drawing/2014/main" id="{1D923368-E222-46C6-A0E1-7E99CB0194BF}"/>
            </a:ext>
          </a:extLst>
        </xdr:cNvPr>
        <xdr:cNvSpPr txBox="1">
          <a:spLocks noChangeArrowheads="1"/>
        </xdr:cNvSpPr>
      </xdr:nvSpPr>
      <xdr:spPr bwMode="auto">
        <a:xfrm>
          <a:off x="30918150" y="43624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014"/>
    <xdr:sp macro="" textlink="">
      <xdr:nvSpPr>
        <xdr:cNvPr id="3396" name="Text Box 15">
          <a:extLst>
            <a:ext uri="{FF2B5EF4-FFF2-40B4-BE49-F238E27FC236}">
              <a16:creationId xmlns:a16="http://schemas.microsoft.com/office/drawing/2014/main" id="{F6063EFC-A55A-4060-9A2B-19CBD14BAAF6}"/>
            </a:ext>
          </a:extLst>
        </xdr:cNvPr>
        <xdr:cNvSpPr txBox="1">
          <a:spLocks noChangeArrowheads="1"/>
        </xdr:cNvSpPr>
      </xdr:nvSpPr>
      <xdr:spPr bwMode="auto">
        <a:xfrm>
          <a:off x="4743450" y="451104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7" name="Text Box 16">
          <a:extLst>
            <a:ext uri="{FF2B5EF4-FFF2-40B4-BE49-F238E27FC236}">
              <a16:creationId xmlns:a16="http://schemas.microsoft.com/office/drawing/2014/main" id="{900B1B19-EF2B-4FFD-BF2E-953F3D358A13}"/>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8" name="Text Box 17">
          <a:extLst>
            <a:ext uri="{FF2B5EF4-FFF2-40B4-BE49-F238E27FC236}">
              <a16:creationId xmlns:a16="http://schemas.microsoft.com/office/drawing/2014/main" id="{1C7C8575-C3BF-4977-AA8C-D0820F13E0F7}"/>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399" name="Text Box 18">
          <a:extLst>
            <a:ext uri="{FF2B5EF4-FFF2-40B4-BE49-F238E27FC236}">
              <a16:creationId xmlns:a16="http://schemas.microsoft.com/office/drawing/2014/main" id="{AE9AAF54-A060-44CB-A805-29373D2777AE}"/>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0</xdr:rowOff>
    </xdr:from>
    <xdr:ext cx="95250" cy="171450"/>
    <xdr:sp macro="" textlink="">
      <xdr:nvSpPr>
        <xdr:cNvPr id="3400" name="Text Box 19">
          <a:extLst>
            <a:ext uri="{FF2B5EF4-FFF2-40B4-BE49-F238E27FC236}">
              <a16:creationId xmlns:a16="http://schemas.microsoft.com/office/drawing/2014/main" id="{893F3493-26D2-4A48-8525-F55AB4449734}"/>
            </a:ext>
          </a:extLst>
        </xdr:cNvPr>
        <xdr:cNvSpPr txBox="1">
          <a:spLocks noChangeArrowheads="1"/>
        </xdr:cNvSpPr>
      </xdr:nvSpPr>
      <xdr:spPr bwMode="auto">
        <a:xfrm>
          <a:off x="47434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1" name="Text Box 16">
          <a:extLst>
            <a:ext uri="{FF2B5EF4-FFF2-40B4-BE49-F238E27FC236}">
              <a16:creationId xmlns:a16="http://schemas.microsoft.com/office/drawing/2014/main" id="{DB4DEE68-894F-4DAC-AA9E-A2B5E69067A9}"/>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0</xdr:rowOff>
    </xdr:from>
    <xdr:ext cx="95250" cy="171450"/>
    <xdr:sp macro="" textlink="">
      <xdr:nvSpPr>
        <xdr:cNvPr id="3402" name="Text Box 17">
          <a:extLst>
            <a:ext uri="{FF2B5EF4-FFF2-40B4-BE49-F238E27FC236}">
              <a16:creationId xmlns:a16="http://schemas.microsoft.com/office/drawing/2014/main" id="{1C1C1146-C902-4072-BE2D-BCE7B0CB8D87}"/>
            </a:ext>
          </a:extLst>
        </xdr:cNvPr>
        <xdr:cNvSpPr txBox="1">
          <a:spLocks noChangeArrowheads="1"/>
        </xdr:cNvSpPr>
      </xdr:nvSpPr>
      <xdr:spPr bwMode="auto">
        <a:xfrm>
          <a:off x="1436370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15875</xdr:rowOff>
    </xdr:from>
    <xdr:ext cx="95250" cy="171450"/>
    <xdr:sp macro="" textlink="">
      <xdr:nvSpPr>
        <xdr:cNvPr id="3403" name="Text Box 18">
          <a:extLst>
            <a:ext uri="{FF2B5EF4-FFF2-40B4-BE49-F238E27FC236}">
              <a16:creationId xmlns:a16="http://schemas.microsoft.com/office/drawing/2014/main" id="{65BA60C7-1534-42F8-B990-CA6869D8D7CF}"/>
            </a:ext>
          </a:extLst>
        </xdr:cNvPr>
        <xdr:cNvSpPr txBox="1">
          <a:spLocks noChangeArrowheads="1"/>
        </xdr:cNvSpPr>
      </xdr:nvSpPr>
      <xdr:spPr bwMode="auto">
        <a:xfrm>
          <a:off x="14355762" y="45497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4" name="Text Box 16">
          <a:extLst>
            <a:ext uri="{FF2B5EF4-FFF2-40B4-BE49-F238E27FC236}">
              <a16:creationId xmlns:a16="http://schemas.microsoft.com/office/drawing/2014/main" id="{23BC09CF-3512-4367-96C0-65CF723DF3F6}"/>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5" name="Text Box 17">
          <a:extLst>
            <a:ext uri="{FF2B5EF4-FFF2-40B4-BE49-F238E27FC236}">
              <a16:creationId xmlns:a16="http://schemas.microsoft.com/office/drawing/2014/main" id="{EC8EE57F-94C6-49BE-8554-72FD25A2AFDC}"/>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6" name="Text Box 18">
          <a:extLst>
            <a:ext uri="{FF2B5EF4-FFF2-40B4-BE49-F238E27FC236}">
              <a16:creationId xmlns:a16="http://schemas.microsoft.com/office/drawing/2014/main" id="{C4171621-C0BA-4AE5-949D-08F180B8A102}"/>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7" name="Text Box 19">
          <a:extLst>
            <a:ext uri="{FF2B5EF4-FFF2-40B4-BE49-F238E27FC236}">
              <a16:creationId xmlns:a16="http://schemas.microsoft.com/office/drawing/2014/main" id="{2C6B5C3A-796F-43A0-BB06-848103D24429}"/>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108</xdr:row>
      <xdr:rowOff>0</xdr:rowOff>
    </xdr:from>
    <xdr:ext cx="95250" cy="171450"/>
    <xdr:sp macro="" textlink="">
      <xdr:nvSpPr>
        <xdr:cNvPr id="3408" name="Text Box 16">
          <a:extLst>
            <a:ext uri="{FF2B5EF4-FFF2-40B4-BE49-F238E27FC236}">
              <a16:creationId xmlns:a16="http://schemas.microsoft.com/office/drawing/2014/main" id="{2D5EBFE3-208A-4B48-AE02-D9E93FC0C548}"/>
            </a:ext>
          </a:extLst>
        </xdr:cNvPr>
        <xdr:cNvSpPr txBox="1">
          <a:spLocks noChangeArrowheads="1"/>
        </xdr:cNvSpPr>
      </xdr:nvSpPr>
      <xdr:spPr bwMode="auto">
        <a:xfrm>
          <a:off x="19183350" y="454818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09" name="Text Box 15">
          <a:extLst>
            <a:ext uri="{FF2B5EF4-FFF2-40B4-BE49-F238E27FC236}">
              <a16:creationId xmlns:a16="http://schemas.microsoft.com/office/drawing/2014/main" id="{FE9AA043-D289-497C-A3E4-331C9BC89F65}"/>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3410" name="Text Box 15">
          <a:extLst>
            <a:ext uri="{FF2B5EF4-FFF2-40B4-BE49-F238E27FC236}">
              <a16:creationId xmlns:a16="http://schemas.microsoft.com/office/drawing/2014/main" id="{2DB51EF9-7871-4617-87CB-C2ABF313EACD}"/>
            </a:ext>
          </a:extLst>
        </xdr:cNvPr>
        <xdr:cNvSpPr txBox="1">
          <a:spLocks noChangeArrowheads="1"/>
        </xdr:cNvSpPr>
      </xdr:nvSpPr>
      <xdr:spPr bwMode="auto">
        <a:xfrm>
          <a:off x="4743450" y="45853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11" name="Text Box 15">
          <a:extLst>
            <a:ext uri="{FF2B5EF4-FFF2-40B4-BE49-F238E27FC236}">
              <a16:creationId xmlns:a16="http://schemas.microsoft.com/office/drawing/2014/main" id="{0CFDD63C-C52D-4C17-B01E-5557D75C254E}"/>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12" name="Text Box 15">
          <a:extLst>
            <a:ext uri="{FF2B5EF4-FFF2-40B4-BE49-F238E27FC236}">
              <a16:creationId xmlns:a16="http://schemas.microsoft.com/office/drawing/2014/main" id="{C1814A64-2657-4D5D-88CC-EC59524C17B9}"/>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13" name="Text Box 15">
          <a:extLst>
            <a:ext uri="{FF2B5EF4-FFF2-40B4-BE49-F238E27FC236}">
              <a16:creationId xmlns:a16="http://schemas.microsoft.com/office/drawing/2014/main" id="{CC50D8F6-283B-486B-9ACB-C6C6EEF57E39}"/>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14" name="Text Box 15">
          <a:extLst>
            <a:ext uri="{FF2B5EF4-FFF2-40B4-BE49-F238E27FC236}">
              <a16:creationId xmlns:a16="http://schemas.microsoft.com/office/drawing/2014/main" id="{97525407-1D47-4EC2-8F49-F16842720627}"/>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170392</xdr:rowOff>
    </xdr:from>
    <xdr:ext cx="95250" cy="213632"/>
    <xdr:sp macro="" textlink="">
      <xdr:nvSpPr>
        <xdr:cNvPr id="3415" name="Text Box 15">
          <a:extLst>
            <a:ext uri="{FF2B5EF4-FFF2-40B4-BE49-F238E27FC236}">
              <a16:creationId xmlns:a16="http://schemas.microsoft.com/office/drawing/2014/main" id="{2E92C683-58BB-4D09-88D4-70AB02DA97CA}"/>
            </a:ext>
          </a:extLst>
        </xdr:cNvPr>
        <xdr:cNvSpPr txBox="1">
          <a:spLocks noChangeArrowheads="1"/>
        </xdr:cNvSpPr>
      </xdr:nvSpPr>
      <xdr:spPr bwMode="auto">
        <a:xfrm>
          <a:off x="14392275" y="456522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6" name="Text Box 16">
          <a:extLst>
            <a:ext uri="{FF2B5EF4-FFF2-40B4-BE49-F238E27FC236}">
              <a16:creationId xmlns:a16="http://schemas.microsoft.com/office/drawing/2014/main" id="{44CDC4BC-6AAC-4FAE-A13F-B24F2A969777}"/>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7" name="Text Box 17">
          <a:extLst>
            <a:ext uri="{FF2B5EF4-FFF2-40B4-BE49-F238E27FC236}">
              <a16:creationId xmlns:a16="http://schemas.microsoft.com/office/drawing/2014/main" id="{B967AEC6-8254-4FAB-B2CF-A677679070C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8" name="Text Box 18">
          <a:extLst>
            <a:ext uri="{FF2B5EF4-FFF2-40B4-BE49-F238E27FC236}">
              <a16:creationId xmlns:a16="http://schemas.microsoft.com/office/drawing/2014/main" id="{8D3D6908-8C91-49C7-9501-F8CCE506EC1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19" name="Text Box 19">
          <a:extLst>
            <a:ext uri="{FF2B5EF4-FFF2-40B4-BE49-F238E27FC236}">
              <a16:creationId xmlns:a16="http://schemas.microsoft.com/office/drawing/2014/main" id="{B8A12B1F-8E0C-4196-B9E9-6F5176C1A7C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0" name="Text Box 16">
          <a:extLst>
            <a:ext uri="{FF2B5EF4-FFF2-40B4-BE49-F238E27FC236}">
              <a16:creationId xmlns:a16="http://schemas.microsoft.com/office/drawing/2014/main" id="{AAC202F5-FF66-49E0-A327-91106DBC144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1" name="Text Box 17">
          <a:extLst>
            <a:ext uri="{FF2B5EF4-FFF2-40B4-BE49-F238E27FC236}">
              <a16:creationId xmlns:a16="http://schemas.microsoft.com/office/drawing/2014/main" id="{84BFCDB6-AD28-47C2-B3DC-3192CCC0D7F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2" name="Text Box 18">
          <a:extLst>
            <a:ext uri="{FF2B5EF4-FFF2-40B4-BE49-F238E27FC236}">
              <a16:creationId xmlns:a16="http://schemas.microsoft.com/office/drawing/2014/main" id="{ECD044CF-D9B9-47FD-9E2C-8C12B650940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23" name="Text Box 19">
          <a:extLst>
            <a:ext uri="{FF2B5EF4-FFF2-40B4-BE49-F238E27FC236}">
              <a16:creationId xmlns:a16="http://schemas.microsoft.com/office/drawing/2014/main" id="{AE6AABDA-36E9-48AF-82EB-BE583E18B9A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4" name="Text Box 16">
          <a:extLst>
            <a:ext uri="{FF2B5EF4-FFF2-40B4-BE49-F238E27FC236}">
              <a16:creationId xmlns:a16="http://schemas.microsoft.com/office/drawing/2014/main" id="{9500F5E0-45C0-4479-A509-4DD271B9B556}"/>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5" name="Text Box 17">
          <a:extLst>
            <a:ext uri="{FF2B5EF4-FFF2-40B4-BE49-F238E27FC236}">
              <a16:creationId xmlns:a16="http://schemas.microsoft.com/office/drawing/2014/main" id="{43D809C7-AF9A-4310-A324-0EB867B87E14}"/>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6" name="Text Box 18">
          <a:extLst>
            <a:ext uri="{FF2B5EF4-FFF2-40B4-BE49-F238E27FC236}">
              <a16:creationId xmlns:a16="http://schemas.microsoft.com/office/drawing/2014/main" id="{A7D1D0FA-6B7A-46D0-81B3-D930E1CEAD7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27" name="Text Box 19">
          <a:extLst>
            <a:ext uri="{FF2B5EF4-FFF2-40B4-BE49-F238E27FC236}">
              <a16:creationId xmlns:a16="http://schemas.microsoft.com/office/drawing/2014/main" id="{19D89800-46FC-40FA-ADF2-FD0CD0A22D97}"/>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28" name="Text Box 15">
          <a:extLst>
            <a:ext uri="{FF2B5EF4-FFF2-40B4-BE49-F238E27FC236}">
              <a16:creationId xmlns:a16="http://schemas.microsoft.com/office/drawing/2014/main" id="{F4E998E7-84C8-4FD9-A12A-0AF795AC4A2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29" name="Text Box 16">
          <a:extLst>
            <a:ext uri="{FF2B5EF4-FFF2-40B4-BE49-F238E27FC236}">
              <a16:creationId xmlns:a16="http://schemas.microsoft.com/office/drawing/2014/main" id="{6187353B-0135-4817-8F3C-12F39505ADF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0" name="Text Box 17">
          <a:extLst>
            <a:ext uri="{FF2B5EF4-FFF2-40B4-BE49-F238E27FC236}">
              <a16:creationId xmlns:a16="http://schemas.microsoft.com/office/drawing/2014/main" id="{BB6199A8-BEAA-496C-9D74-FE313C710B2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1" name="Text Box 18">
          <a:extLst>
            <a:ext uri="{FF2B5EF4-FFF2-40B4-BE49-F238E27FC236}">
              <a16:creationId xmlns:a16="http://schemas.microsoft.com/office/drawing/2014/main" id="{ECBC41D5-14F4-46C9-8B18-F87E811D243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32" name="Text Box 19">
          <a:extLst>
            <a:ext uri="{FF2B5EF4-FFF2-40B4-BE49-F238E27FC236}">
              <a16:creationId xmlns:a16="http://schemas.microsoft.com/office/drawing/2014/main" id="{DF5DF517-A7AE-4B1F-B852-B4C868738D78}"/>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3" name="Text Box 16">
          <a:extLst>
            <a:ext uri="{FF2B5EF4-FFF2-40B4-BE49-F238E27FC236}">
              <a16:creationId xmlns:a16="http://schemas.microsoft.com/office/drawing/2014/main" id="{E3DA81CC-E757-4105-A055-6039E89F235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4" name="Text Box 17">
          <a:extLst>
            <a:ext uri="{FF2B5EF4-FFF2-40B4-BE49-F238E27FC236}">
              <a16:creationId xmlns:a16="http://schemas.microsoft.com/office/drawing/2014/main" id="{ABF36C92-D921-4AC8-A5C8-B4D3AB871841}"/>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35" name="Text Box 18">
          <a:extLst>
            <a:ext uri="{FF2B5EF4-FFF2-40B4-BE49-F238E27FC236}">
              <a16:creationId xmlns:a16="http://schemas.microsoft.com/office/drawing/2014/main" id="{DA08045F-A456-4531-9FE5-D04CFC0AF2BC}"/>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6" name="Text Box 16">
          <a:extLst>
            <a:ext uri="{FF2B5EF4-FFF2-40B4-BE49-F238E27FC236}">
              <a16:creationId xmlns:a16="http://schemas.microsoft.com/office/drawing/2014/main" id="{8A40B89B-2AF9-4462-BE5C-15C5F503FF4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7" name="Text Box 17">
          <a:extLst>
            <a:ext uri="{FF2B5EF4-FFF2-40B4-BE49-F238E27FC236}">
              <a16:creationId xmlns:a16="http://schemas.microsoft.com/office/drawing/2014/main" id="{34753E9C-CB41-4574-A2AC-41D379E88D9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8" name="Text Box 18">
          <a:extLst>
            <a:ext uri="{FF2B5EF4-FFF2-40B4-BE49-F238E27FC236}">
              <a16:creationId xmlns:a16="http://schemas.microsoft.com/office/drawing/2014/main" id="{9D616DCD-5363-4832-9FD5-0C1A131DE11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39" name="Text Box 19">
          <a:extLst>
            <a:ext uri="{FF2B5EF4-FFF2-40B4-BE49-F238E27FC236}">
              <a16:creationId xmlns:a16="http://schemas.microsoft.com/office/drawing/2014/main" id="{1A0B78B7-CB52-4737-94B2-71269CCA22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0" name="Text Box 16">
          <a:extLst>
            <a:ext uri="{FF2B5EF4-FFF2-40B4-BE49-F238E27FC236}">
              <a16:creationId xmlns:a16="http://schemas.microsoft.com/office/drawing/2014/main" id="{2DE5EAA3-958D-4B92-8761-78D88561801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1" name="Text Box 17">
          <a:extLst>
            <a:ext uri="{FF2B5EF4-FFF2-40B4-BE49-F238E27FC236}">
              <a16:creationId xmlns:a16="http://schemas.microsoft.com/office/drawing/2014/main" id="{E3F2221A-EE0C-4FB4-9DA4-1FC3BF0E3FC8}"/>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2" name="Text Box 18">
          <a:extLst>
            <a:ext uri="{FF2B5EF4-FFF2-40B4-BE49-F238E27FC236}">
              <a16:creationId xmlns:a16="http://schemas.microsoft.com/office/drawing/2014/main" id="{DD89F16A-A280-48C5-9877-2CF28153D1C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43" name="Text Box 19">
          <a:extLst>
            <a:ext uri="{FF2B5EF4-FFF2-40B4-BE49-F238E27FC236}">
              <a16:creationId xmlns:a16="http://schemas.microsoft.com/office/drawing/2014/main" id="{124DC572-3F18-4C6A-9064-80BBF632615B}"/>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3444" name="Text Box 15">
          <a:extLst>
            <a:ext uri="{FF2B5EF4-FFF2-40B4-BE49-F238E27FC236}">
              <a16:creationId xmlns:a16="http://schemas.microsoft.com/office/drawing/2014/main" id="{32C94390-27B0-4DBA-8A7C-1D714A4323D5}"/>
            </a:ext>
          </a:extLst>
        </xdr:cNvPr>
        <xdr:cNvSpPr txBox="1">
          <a:spLocks noChangeArrowheads="1"/>
        </xdr:cNvSpPr>
      </xdr:nvSpPr>
      <xdr:spPr bwMode="auto">
        <a:xfrm>
          <a:off x="4743450" y="45853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442269"/>
    <xdr:sp macro="" textlink="">
      <xdr:nvSpPr>
        <xdr:cNvPr id="3445" name="Text Box 15">
          <a:extLst>
            <a:ext uri="{FF2B5EF4-FFF2-40B4-BE49-F238E27FC236}">
              <a16:creationId xmlns:a16="http://schemas.microsoft.com/office/drawing/2014/main" id="{A1F70294-A742-4BE9-8620-325C49D7B6B9}"/>
            </a:ext>
          </a:extLst>
        </xdr:cNvPr>
        <xdr:cNvSpPr txBox="1">
          <a:spLocks noChangeArrowheads="1"/>
        </xdr:cNvSpPr>
      </xdr:nvSpPr>
      <xdr:spPr bwMode="auto">
        <a:xfrm>
          <a:off x="1436370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108</xdr:row>
      <xdr:rowOff>504825</xdr:rowOff>
    </xdr:from>
    <xdr:ext cx="95250" cy="442269"/>
    <xdr:sp macro="" textlink="">
      <xdr:nvSpPr>
        <xdr:cNvPr id="3446" name="Text Box 15">
          <a:extLst>
            <a:ext uri="{FF2B5EF4-FFF2-40B4-BE49-F238E27FC236}">
              <a16:creationId xmlns:a16="http://schemas.microsoft.com/office/drawing/2014/main" id="{7F798A3B-271E-40B6-A0DE-A287B71C6188}"/>
            </a:ext>
          </a:extLst>
        </xdr:cNvPr>
        <xdr:cNvSpPr txBox="1">
          <a:spLocks noChangeArrowheads="1"/>
        </xdr:cNvSpPr>
      </xdr:nvSpPr>
      <xdr:spPr bwMode="auto">
        <a:xfrm>
          <a:off x="30918150" y="458533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3447" name="Text Box 15">
          <a:extLst>
            <a:ext uri="{FF2B5EF4-FFF2-40B4-BE49-F238E27FC236}">
              <a16:creationId xmlns:a16="http://schemas.microsoft.com/office/drawing/2014/main" id="{DAFA4477-1BB9-4B51-ABB9-3AD76D2F2B0E}"/>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3448" name="Text Box 15">
          <a:extLst>
            <a:ext uri="{FF2B5EF4-FFF2-40B4-BE49-F238E27FC236}">
              <a16:creationId xmlns:a16="http://schemas.microsoft.com/office/drawing/2014/main" id="{9DDAED6F-F4A3-4768-B582-6FB9F3DDFA8C}"/>
            </a:ext>
          </a:extLst>
        </xdr:cNvPr>
        <xdr:cNvSpPr txBox="1">
          <a:spLocks noChangeArrowheads="1"/>
        </xdr:cNvSpPr>
      </xdr:nvSpPr>
      <xdr:spPr bwMode="auto">
        <a:xfrm>
          <a:off x="4743450" y="45853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108</xdr:row>
      <xdr:rowOff>504825</xdr:rowOff>
    </xdr:from>
    <xdr:ext cx="95250" cy="213632"/>
    <xdr:sp macro="" textlink="">
      <xdr:nvSpPr>
        <xdr:cNvPr id="3449" name="Text Box 15">
          <a:extLst>
            <a:ext uri="{FF2B5EF4-FFF2-40B4-BE49-F238E27FC236}">
              <a16:creationId xmlns:a16="http://schemas.microsoft.com/office/drawing/2014/main" id="{FAC6B15B-4522-4C22-BB5F-B4CADD761F5B}"/>
            </a:ext>
          </a:extLst>
        </xdr:cNvPr>
        <xdr:cNvSpPr txBox="1">
          <a:spLocks noChangeArrowheads="1"/>
        </xdr:cNvSpPr>
      </xdr:nvSpPr>
      <xdr:spPr bwMode="auto">
        <a:xfrm>
          <a:off x="1436370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0" name="Text Box 16">
          <a:extLst>
            <a:ext uri="{FF2B5EF4-FFF2-40B4-BE49-F238E27FC236}">
              <a16:creationId xmlns:a16="http://schemas.microsoft.com/office/drawing/2014/main" id="{88AC5E41-4B85-4070-9EF6-8E1D0566B5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1" name="Text Box 17">
          <a:extLst>
            <a:ext uri="{FF2B5EF4-FFF2-40B4-BE49-F238E27FC236}">
              <a16:creationId xmlns:a16="http://schemas.microsoft.com/office/drawing/2014/main" id="{29CC4777-FD60-41F4-9DF7-8EE3AA8E1BAF}"/>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2" name="Text Box 18">
          <a:extLst>
            <a:ext uri="{FF2B5EF4-FFF2-40B4-BE49-F238E27FC236}">
              <a16:creationId xmlns:a16="http://schemas.microsoft.com/office/drawing/2014/main" id="{EADC8782-256C-48F9-85E8-761884AAD3B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53" name="Text Box 19">
          <a:extLst>
            <a:ext uri="{FF2B5EF4-FFF2-40B4-BE49-F238E27FC236}">
              <a16:creationId xmlns:a16="http://schemas.microsoft.com/office/drawing/2014/main" id="{131C288E-54AC-4B1D-AFB7-AECB8D793F5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4" name="Text Box 16">
          <a:extLst>
            <a:ext uri="{FF2B5EF4-FFF2-40B4-BE49-F238E27FC236}">
              <a16:creationId xmlns:a16="http://schemas.microsoft.com/office/drawing/2014/main" id="{ED6629F4-F1A0-460E-997B-AF734003A8DD}"/>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5" name="Text Box 17">
          <a:extLst>
            <a:ext uri="{FF2B5EF4-FFF2-40B4-BE49-F238E27FC236}">
              <a16:creationId xmlns:a16="http://schemas.microsoft.com/office/drawing/2014/main" id="{256B504A-C9C1-4C7E-9BE7-FE74CF527BA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6" name="Text Box 18">
          <a:extLst>
            <a:ext uri="{FF2B5EF4-FFF2-40B4-BE49-F238E27FC236}">
              <a16:creationId xmlns:a16="http://schemas.microsoft.com/office/drawing/2014/main" id="{643F2E4E-CEE9-4A63-8C17-236257EF312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57" name="Text Box 19">
          <a:extLst>
            <a:ext uri="{FF2B5EF4-FFF2-40B4-BE49-F238E27FC236}">
              <a16:creationId xmlns:a16="http://schemas.microsoft.com/office/drawing/2014/main" id="{A44FB97F-E022-4F0F-92F8-02916D9980B4}"/>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8" name="Text Box 16">
          <a:extLst>
            <a:ext uri="{FF2B5EF4-FFF2-40B4-BE49-F238E27FC236}">
              <a16:creationId xmlns:a16="http://schemas.microsoft.com/office/drawing/2014/main" id="{9834FF92-C2CB-422B-BA7D-923AE1F00888}"/>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59" name="Text Box 17">
          <a:extLst>
            <a:ext uri="{FF2B5EF4-FFF2-40B4-BE49-F238E27FC236}">
              <a16:creationId xmlns:a16="http://schemas.microsoft.com/office/drawing/2014/main" id="{2AF77D6F-159F-4FE4-9A16-415FAD9B4625}"/>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0" name="Text Box 18">
          <a:extLst>
            <a:ext uri="{FF2B5EF4-FFF2-40B4-BE49-F238E27FC236}">
              <a16:creationId xmlns:a16="http://schemas.microsoft.com/office/drawing/2014/main" id="{8BE85891-F1DE-42E6-8063-62052F700451}"/>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0</xdr:rowOff>
    </xdr:from>
    <xdr:ext cx="95250" cy="171450"/>
    <xdr:sp macro="" textlink="">
      <xdr:nvSpPr>
        <xdr:cNvPr id="3461" name="Text Box 19">
          <a:extLst>
            <a:ext uri="{FF2B5EF4-FFF2-40B4-BE49-F238E27FC236}">
              <a16:creationId xmlns:a16="http://schemas.microsoft.com/office/drawing/2014/main" id="{D4C31235-39A9-42C1-BD2C-3BCB1F8CCEA3}"/>
            </a:ext>
          </a:extLst>
        </xdr:cNvPr>
        <xdr:cNvSpPr txBox="1">
          <a:spLocks noChangeArrowheads="1"/>
        </xdr:cNvSpPr>
      </xdr:nvSpPr>
      <xdr:spPr bwMode="auto">
        <a:xfrm>
          <a:off x="309181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62" name="Text Box 15">
          <a:extLst>
            <a:ext uri="{FF2B5EF4-FFF2-40B4-BE49-F238E27FC236}">
              <a16:creationId xmlns:a16="http://schemas.microsoft.com/office/drawing/2014/main" id="{F61F27EA-63DC-49B0-9E34-61AC55C0FD6D}"/>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3" name="Text Box 16">
          <a:extLst>
            <a:ext uri="{FF2B5EF4-FFF2-40B4-BE49-F238E27FC236}">
              <a16:creationId xmlns:a16="http://schemas.microsoft.com/office/drawing/2014/main" id="{8D660DA8-8D96-4EAC-A73A-E891F3C34415}"/>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4" name="Text Box 17">
          <a:extLst>
            <a:ext uri="{FF2B5EF4-FFF2-40B4-BE49-F238E27FC236}">
              <a16:creationId xmlns:a16="http://schemas.microsoft.com/office/drawing/2014/main" id="{D9B89B9A-B836-425A-ABC2-8AA54A226C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5" name="Text Box 18">
          <a:extLst>
            <a:ext uri="{FF2B5EF4-FFF2-40B4-BE49-F238E27FC236}">
              <a16:creationId xmlns:a16="http://schemas.microsoft.com/office/drawing/2014/main" id="{7A8D76FC-875E-450D-9A13-AEEB1EF5A196}"/>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66" name="Text Box 19">
          <a:extLst>
            <a:ext uri="{FF2B5EF4-FFF2-40B4-BE49-F238E27FC236}">
              <a16:creationId xmlns:a16="http://schemas.microsoft.com/office/drawing/2014/main" id="{24ADBB0F-EFF5-4F5B-85C3-3F1489CBBF02}"/>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112</xdr:row>
      <xdr:rowOff>504825</xdr:rowOff>
    </xdr:from>
    <xdr:ext cx="95250" cy="442269"/>
    <xdr:sp macro="" textlink="">
      <xdr:nvSpPr>
        <xdr:cNvPr id="3467" name="Text Box 15">
          <a:extLst>
            <a:ext uri="{FF2B5EF4-FFF2-40B4-BE49-F238E27FC236}">
              <a16:creationId xmlns:a16="http://schemas.microsoft.com/office/drawing/2014/main" id="{8D336D89-7543-492E-8937-83B70CF6D36E}"/>
            </a:ext>
          </a:extLst>
        </xdr:cNvPr>
        <xdr:cNvSpPr txBox="1">
          <a:spLocks noChangeArrowheads="1"/>
        </xdr:cNvSpPr>
      </xdr:nvSpPr>
      <xdr:spPr bwMode="auto">
        <a:xfrm>
          <a:off x="14363700" y="473392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8" name="Text Box 16">
          <a:extLst>
            <a:ext uri="{FF2B5EF4-FFF2-40B4-BE49-F238E27FC236}">
              <a16:creationId xmlns:a16="http://schemas.microsoft.com/office/drawing/2014/main" id="{5909CE36-C2A6-4C69-BEDA-FBDA68E90C53}"/>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69" name="Text Box 17">
          <a:extLst>
            <a:ext uri="{FF2B5EF4-FFF2-40B4-BE49-F238E27FC236}">
              <a16:creationId xmlns:a16="http://schemas.microsoft.com/office/drawing/2014/main" id="{52DD6AD7-D777-4259-AB3A-0E58AC2F957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70" name="Text Box 18">
          <a:extLst>
            <a:ext uri="{FF2B5EF4-FFF2-40B4-BE49-F238E27FC236}">
              <a16:creationId xmlns:a16="http://schemas.microsoft.com/office/drawing/2014/main" id="{0177CF48-DB26-4BDE-B461-6126D6184FC6}"/>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1" name="Text Box 16">
          <a:extLst>
            <a:ext uri="{FF2B5EF4-FFF2-40B4-BE49-F238E27FC236}">
              <a16:creationId xmlns:a16="http://schemas.microsoft.com/office/drawing/2014/main" id="{4B0DFF74-CA1A-43C3-B688-1782C2AF6E45}"/>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2" name="Text Box 17">
          <a:extLst>
            <a:ext uri="{FF2B5EF4-FFF2-40B4-BE49-F238E27FC236}">
              <a16:creationId xmlns:a16="http://schemas.microsoft.com/office/drawing/2014/main" id="{7728F728-17D2-4F67-A19A-76E9504FCD8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3" name="Text Box 18">
          <a:extLst>
            <a:ext uri="{FF2B5EF4-FFF2-40B4-BE49-F238E27FC236}">
              <a16:creationId xmlns:a16="http://schemas.microsoft.com/office/drawing/2014/main" id="{851752E4-E7B7-4D70-A61D-C84790C7687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4" name="Text Box 19">
          <a:extLst>
            <a:ext uri="{FF2B5EF4-FFF2-40B4-BE49-F238E27FC236}">
              <a16:creationId xmlns:a16="http://schemas.microsoft.com/office/drawing/2014/main" id="{562876A3-9BEE-4E3A-8981-5AAD39813BC1}"/>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5" name="Text Box 16">
          <a:extLst>
            <a:ext uri="{FF2B5EF4-FFF2-40B4-BE49-F238E27FC236}">
              <a16:creationId xmlns:a16="http://schemas.microsoft.com/office/drawing/2014/main" id="{72AD2B57-D198-4269-AD48-AF95A90AD40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6" name="Text Box 17">
          <a:extLst>
            <a:ext uri="{FF2B5EF4-FFF2-40B4-BE49-F238E27FC236}">
              <a16:creationId xmlns:a16="http://schemas.microsoft.com/office/drawing/2014/main" id="{A34E26D2-DB7A-407F-992F-27195D94CF12}"/>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77" name="Text Box 18">
          <a:extLst>
            <a:ext uri="{FF2B5EF4-FFF2-40B4-BE49-F238E27FC236}">
              <a16:creationId xmlns:a16="http://schemas.microsoft.com/office/drawing/2014/main" id="{3C7B5CE0-23B5-446D-827F-366BC6811C69}"/>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478" name="Text Box 15">
          <a:extLst>
            <a:ext uri="{FF2B5EF4-FFF2-40B4-BE49-F238E27FC236}">
              <a16:creationId xmlns:a16="http://schemas.microsoft.com/office/drawing/2014/main" id="{B2D54A9D-79FF-4E9B-81FF-5B0C47B85A87}"/>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79" name="Text Box 16">
          <a:extLst>
            <a:ext uri="{FF2B5EF4-FFF2-40B4-BE49-F238E27FC236}">
              <a16:creationId xmlns:a16="http://schemas.microsoft.com/office/drawing/2014/main" id="{73EB77B3-9655-48FE-9871-08418959FE21}"/>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0" name="Text Box 17">
          <a:extLst>
            <a:ext uri="{FF2B5EF4-FFF2-40B4-BE49-F238E27FC236}">
              <a16:creationId xmlns:a16="http://schemas.microsoft.com/office/drawing/2014/main" id="{A9BD663A-F162-49ED-A686-0848E2AF258B}"/>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1" name="Text Box 18">
          <a:extLst>
            <a:ext uri="{FF2B5EF4-FFF2-40B4-BE49-F238E27FC236}">
              <a16:creationId xmlns:a16="http://schemas.microsoft.com/office/drawing/2014/main" id="{79EFA2A8-0548-44A9-8919-17751E915A7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82" name="Text Box 19">
          <a:extLst>
            <a:ext uri="{FF2B5EF4-FFF2-40B4-BE49-F238E27FC236}">
              <a16:creationId xmlns:a16="http://schemas.microsoft.com/office/drawing/2014/main" id="{176B3C7E-6045-47C5-A92D-5F0D37543E3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3" name="Text Box 16">
          <a:extLst>
            <a:ext uri="{FF2B5EF4-FFF2-40B4-BE49-F238E27FC236}">
              <a16:creationId xmlns:a16="http://schemas.microsoft.com/office/drawing/2014/main" id="{90AF5A19-AABF-495C-AA2D-9DEEEE677C55}"/>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4" name="Text Box 17">
          <a:extLst>
            <a:ext uri="{FF2B5EF4-FFF2-40B4-BE49-F238E27FC236}">
              <a16:creationId xmlns:a16="http://schemas.microsoft.com/office/drawing/2014/main" id="{4B99E6E8-10D1-47FA-834E-4D5BCE014559}"/>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5" name="Text Box 18">
          <a:extLst>
            <a:ext uri="{FF2B5EF4-FFF2-40B4-BE49-F238E27FC236}">
              <a16:creationId xmlns:a16="http://schemas.microsoft.com/office/drawing/2014/main" id="{6DBDD380-485F-43EF-8346-304ED21BF88B}"/>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86" name="Text Box 19">
          <a:extLst>
            <a:ext uri="{FF2B5EF4-FFF2-40B4-BE49-F238E27FC236}">
              <a16:creationId xmlns:a16="http://schemas.microsoft.com/office/drawing/2014/main" id="{EE5BEA4E-5681-4B89-9CEA-569AD420725A}"/>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7" name="Text Box 16">
          <a:extLst>
            <a:ext uri="{FF2B5EF4-FFF2-40B4-BE49-F238E27FC236}">
              <a16:creationId xmlns:a16="http://schemas.microsoft.com/office/drawing/2014/main" id="{F7142D0F-BE09-45E8-92F2-89DB2DFA7D5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8" name="Text Box 17">
          <a:extLst>
            <a:ext uri="{FF2B5EF4-FFF2-40B4-BE49-F238E27FC236}">
              <a16:creationId xmlns:a16="http://schemas.microsoft.com/office/drawing/2014/main" id="{8A920C09-42CF-46A2-9870-86E7ED2F2A88}"/>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89" name="Text Box 18">
          <a:extLst>
            <a:ext uri="{FF2B5EF4-FFF2-40B4-BE49-F238E27FC236}">
              <a16:creationId xmlns:a16="http://schemas.microsoft.com/office/drawing/2014/main" id="{D2942D72-3F14-4327-916B-7E48C25AF887}"/>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109</xdr:row>
      <xdr:rowOff>0</xdr:rowOff>
    </xdr:from>
    <xdr:ext cx="95250" cy="171450"/>
    <xdr:sp macro="" textlink="">
      <xdr:nvSpPr>
        <xdr:cNvPr id="3490" name="Text Box 19">
          <a:extLst>
            <a:ext uri="{FF2B5EF4-FFF2-40B4-BE49-F238E27FC236}">
              <a16:creationId xmlns:a16="http://schemas.microsoft.com/office/drawing/2014/main" id="{34EE26D3-3B17-4C83-A4A0-705AB6A75AAE}"/>
            </a:ext>
          </a:extLst>
        </xdr:cNvPr>
        <xdr:cNvSpPr txBox="1">
          <a:spLocks noChangeArrowheads="1"/>
        </xdr:cNvSpPr>
      </xdr:nvSpPr>
      <xdr:spPr bwMode="auto">
        <a:xfrm>
          <a:off x="30918150" y="458533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014"/>
    <xdr:sp macro="" textlink="">
      <xdr:nvSpPr>
        <xdr:cNvPr id="3491" name="Text Box 15">
          <a:extLst>
            <a:ext uri="{FF2B5EF4-FFF2-40B4-BE49-F238E27FC236}">
              <a16:creationId xmlns:a16="http://schemas.microsoft.com/office/drawing/2014/main" id="{1675D41A-E19F-47A9-AEC5-3108BDEA6033}"/>
            </a:ext>
          </a:extLst>
        </xdr:cNvPr>
        <xdr:cNvSpPr txBox="1">
          <a:spLocks noChangeArrowheads="1"/>
        </xdr:cNvSpPr>
      </xdr:nvSpPr>
      <xdr:spPr bwMode="auto">
        <a:xfrm>
          <a:off x="4743450" y="47339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2" name="Text Box 16">
          <a:extLst>
            <a:ext uri="{FF2B5EF4-FFF2-40B4-BE49-F238E27FC236}">
              <a16:creationId xmlns:a16="http://schemas.microsoft.com/office/drawing/2014/main" id="{FD639F85-2C42-46AB-B1B2-B42DF17B84E0}"/>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3" name="Text Box 17">
          <a:extLst>
            <a:ext uri="{FF2B5EF4-FFF2-40B4-BE49-F238E27FC236}">
              <a16:creationId xmlns:a16="http://schemas.microsoft.com/office/drawing/2014/main" id="{FE56C6A3-B229-4BBE-A2EF-E20CC4C42FA4}"/>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4" name="Text Box 18">
          <a:extLst>
            <a:ext uri="{FF2B5EF4-FFF2-40B4-BE49-F238E27FC236}">
              <a16:creationId xmlns:a16="http://schemas.microsoft.com/office/drawing/2014/main" id="{CC1CA9D3-8DFE-4880-91A4-19559316C90E}"/>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0</xdr:rowOff>
    </xdr:from>
    <xdr:ext cx="95250" cy="171450"/>
    <xdr:sp macro="" textlink="">
      <xdr:nvSpPr>
        <xdr:cNvPr id="3495" name="Text Box 19">
          <a:extLst>
            <a:ext uri="{FF2B5EF4-FFF2-40B4-BE49-F238E27FC236}">
              <a16:creationId xmlns:a16="http://schemas.microsoft.com/office/drawing/2014/main" id="{3DE87A31-61B3-47E9-A4B9-984B8822200C}"/>
            </a:ext>
          </a:extLst>
        </xdr:cNvPr>
        <xdr:cNvSpPr txBox="1">
          <a:spLocks noChangeArrowheads="1"/>
        </xdr:cNvSpPr>
      </xdr:nvSpPr>
      <xdr:spPr bwMode="auto">
        <a:xfrm>
          <a:off x="47434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6" name="Text Box 16">
          <a:extLst>
            <a:ext uri="{FF2B5EF4-FFF2-40B4-BE49-F238E27FC236}">
              <a16:creationId xmlns:a16="http://schemas.microsoft.com/office/drawing/2014/main" id="{311614DE-0DE7-419A-A7F9-91027E59EC10}"/>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0</xdr:rowOff>
    </xdr:from>
    <xdr:ext cx="95250" cy="171450"/>
    <xdr:sp macro="" textlink="">
      <xdr:nvSpPr>
        <xdr:cNvPr id="3497" name="Text Box 17">
          <a:extLst>
            <a:ext uri="{FF2B5EF4-FFF2-40B4-BE49-F238E27FC236}">
              <a16:creationId xmlns:a16="http://schemas.microsoft.com/office/drawing/2014/main" id="{D6096127-446F-4279-9941-CA3C44973E38}"/>
            </a:ext>
          </a:extLst>
        </xdr:cNvPr>
        <xdr:cNvSpPr txBox="1">
          <a:spLocks noChangeArrowheads="1"/>
        </xdr:cNvSpPr>
      </xdr:nvSpPr>
      <xdr:spPr bwMode="auto">
        <a:xfrm>
          <a:off x="1436370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15875</xdr:rowOff>
    </xdr:from>
    <xdr:ext cx="95250" cy="171450"/>
    <xdr:sp macro="" textlink="">
      <xdr:nvSpPr>
        <xdr:cNvPr id="3498" name="Text Box 18">
          <a:extLst>
            <a:ext uri="{FF2B5EF4-FFF2-40B4-BE49-F238E27FC236}">
              <a16:creationId xmlns:a16="http://schemas.microsoft.com/office/drawing/2014/main" id="{281F3F68-2A08-4461-BF6B-D1A6C8A14E50}"/>
            </a:ext>
          </a:extLst>
        </xdr:cNvPr>
        <xdr:cNvSpPr txBox="1">
          <a:spLocks noChangeArrowheads="1"/>
        </xdr:cNvSpPr>
      </xdr:nvSpPr>
      <xdr:spPr bwMode="auto">
        <a:xfrm>
          <a:off x="14355762" y="477266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499" name="Text Box 16">
          <a:extLst>
            <a:ext uri="{FF2B5EF4-FFF2-40B4-BE49-F238E27FC236}">
              <a16:creationId xmlns:a16="http://schemas.microsoft.com/office/drawing/2014/main" id="{956819A5-5DE5-43DE-890B-9F0CAADFD4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0" name="Text Box 17">
          <a:extLst>
            <a:ext uri="{FF2B5EF4-FFF2-40B4-BE49-F238E27FC236}">
              <a16:creationId xmlns:a16="http://schemas.microsoft.com/office/drawing/2014/main" id="{62906131-B29A-4E67-B734-09B92DDD45E7}"/>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1" name="Text Box 18">
          <a:extLst>
            <a:ext uri="{FF2B5EF4-FFF2-40B4-BE49-F238E27FC236}">
              <a16:creationId xmlns:a16="http://schemas.microsoft.com/office/drawing/2014/main" id="{BD09DA7F-21C7-4A58-BDF9-C90E35D0FED4}"/>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2" name="Text Box 19">
          <a:extLst>
            <a:ext uri="{FF2B5EF4-FFF2-40B4-BE49-F238E27FC236}">
              <a16:creationId xmlns:a16="http://schemas.microsoft.com/office/drawing/2014/main" id="{AD2D1B51-9BA4-44B3-BCCA-04F701E905FC}"/>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114</xdr:row>
      <xdr:rowOff>0</xdr:rowOff>
    </xdr:from>
    <xdr:ext cx="95250" cy="171450"/>
    <xdr:sp macro="" textlink="">
      <xdr:nvSpPr>
        <xdr:cNvPr id="3503" name="Text Box 16">
          <a:extLst>
            <a:ext uri="{FF2B5EF4-FFF2-40B4-BE49-F238E27FC236}">
              <a16:creationId xmlns:a16="http://schemas.microsoft.com/office/drawing/2014/main" id="{9C8D466E-823F-48DC-AB85-A10DD8E3B86F}"/>
            </a:ext>
          </a:extLst>
        </xdr:cNvPr>
        <xdr:cNvSpPr txBox="1">
          <a:spLocks noChangeArrowheads="1"/>
        </xdr:cNvSpPr>
      </xdr:nvSpPr>
      <xdr:spPr bwMode="auto">
        <a:xfrm>
          <a:off x="19183350" y="47710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04" name="Text Box 15">
          <a:extLst>
            <a:ext uri="{FF2B5EF4-FFF2-40B4-BE49-F238E27FC236}">
              <a16:creationId xmlns:a16="http://schemas.microsoft.com/office/drawing/2014/main" id="{44F51C94-5003-4F14-BD5F-20C6D8728D2B}"/>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3505" name="Text Box 15">
          <a:extLst>
            <a:ext uri="{FF2B5EF4-FFF2-40B4-BE49-F238E27FC236}">
              <a16:creationId xmlns:a16="http://schemas.microsoft.com/office/drawing/2014/main" id="{7FF4CCE4-A0BB-4B5A-9F1E-B9A3B6858326}"/>
            </a:ext>
          </a:extLst>
        </xdr:cNvPr>
        <xdr:cNvSpPr txBox="1">
          <a:spLocks noChangeArrowheads="1"/>
        </xdr:cNvSpPr>
      </xdr:nvSpPr>
      <xdr:spPr bwMode="auto">
        <a:xfrm>
          <a:off x="4743450" y="48082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06" name="Text Box 15">
          <a:extLst>
            <a:ext uri="{FF2B5EF4-FFF2-40B4-BE49-F238E27FC236}">
              <a16:creationId xmlns:a16="http://schemas.microsoft.com/office/drawing/2014/main" id="{95604BDC-F073-40C7-864D-F5D4911B7B78}"/>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07" name="Text Box 15">
          <a:extLst>
            <a:ext uri="{FF2B5EF4-FFF2-40B4-BE49-F238E27FC236}">
              <a16:creationId xmlns:a16="http://schemas.microsoft.com/office/drawing/2014/main" id="{3E116863-701B-4A9A-82AD-EC9267E7F3FB}"/>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08" name="Text Box 15">
          <a:extLst>
            <a:ext uri="{FF2B5EF4-FFF2-40B4-BE49-F238E27FC236}">
              <a16:creationId xmlns:a16="http://schemas.microsoft.com/office/drawing/2014/main" id="{50AE849C-C77F-4CDE-A5DA-015B0878368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09" name="Text Box 15">
          <a:extLst>
            <a:ext uri="{FF2B5EF4-FFF2-40B4-BE49-F238E27FC236}">
              <a16:creationId xmlns:a16="http://schemas.microsoft.com/office/drawing/2014/main" id="{40909DAF-BF4E-4809-9818-497265F606EC}"/>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170392</xdr:rowOff>
    </xdr:from>
    <xdr:ext cx="95250" cy="213632"/>
    <xdr:sp macro="" textlink="">
      <xdr:nvSpPr>
        <xdr:cNvPr id="3510" name="Text Box 15">
          <a:extLst>
            <a:ext uri="{FF2B5EF4-FFF2-40B4-BE49-F238E27FC236}">
              <a16:creationId xmlns:a16="http://schemas.microsoft.com/office/drawing/2014/main" id="{1F9C0CBF-C818-45E0-8AC0-A40A4BE2E586}"/>
            </a:ext>
          </a:extLst>
        </xdr:cNvPr>
        <xdr:cNvSpPr txBox="1">
          <a:spLocks noChangeArrowheads="1"/>
        </xdr:cNvSpPr>
      </xdr:nvSpPr>
      <xdr:spPr bwMode="auto">
        <a:xfrm>
          <a:off x="14392275" y="478811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1" name="Text Box 16">
          <a:extLst>
            <a:ext uri="{FF2B5EF4-FFF2-40B4-BE49-F238E27FC236}">
              <a16:creationId xmlns:a16="http://schemas.microsoft.com/office/drawing/2014/main" id="{1FBDF7F6-D9D8-4AED-BC29-C98CCE8FD9A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2" name="Text Box 17">
          <a:extLst>
            <a:ext uri="{FF2B5EF4-FFF2-40B4-BE49-F238E27FC236}">
              <a16:creationId xmlns:a16="http://schemas.microsoft.com/office/drawing/2014/main" id="{D717F43C-50C4-48BE-9FCB-CB52B4B0B2C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3" name="Text Box 18">
          <a:extLst>
            <a:ext uri="{FF2B5EF4-FFF2-40B4-BE49-F238E27FC236}">
              <a16:creationId xmlns:a16="http://schemas.microsoft.com/office/drawing/2014/main" id="{0E7E8F09-8FDC-418A-A22F-EAEA75C91A8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14" name="Text Box 19">
          <a:extLst>
            <a:ext uri="{FF2B5EF4-FFF2-40B4-BE49-F238E27FC236}">
              <a16:creationId xmlns:a16="http://schemas.microsoft.com/office/drawing/2014/main" id="{414D36BD-E3B3-49B3-B911-7E7549D3D99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5" name="Text Box 16">
          <a:extLst>
            <a:ext uri="{FF2B5EF4-FFF2-40B4-BE49-F238E27FC236}">
              <a16:creationId xmlns:a16="http://schemas.microsoft.com/office/drawing/2014/main" id="{4548D31E-41FB-488C-B3C5-62FBB51479D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6" name="Text Box 17">
          <a:extLst>
            <a:ext uri="{FF2B5EF4-FFF2-40B4-BE49-F238E27FC236}">
              <a16:creationId xmlns:a16="http://schemas.microsoft.com/office/drawing/2014/main" id="{621F443B-AFF6-4064-9EC7-F4B7D9AB2DD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7" name="Text Box 18">
          <a:extLst>
            <a:ext uri="{FF2B5EF4-FFF2-40B4-BE49-F238E27FC236}">
              <a16:creationId xmlns:a16="http://schemas.microsoft.com/office/drawing/2014/main" id="{D12F5358-9209-4B90-8F1C-28100121491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18" name="Text Box 19">
          <a:extLst>
            <a:ext uri="{FF2B5EF4-FFF2-40B4-BE49-F238E27FC236}">
              <a16:creationId xmlns:a16="http://schemas.microsoft.com/office/drawing/2014/main" id="{3CFB6339-630D-40B7-A967-F7A298E8F587}"/>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19" name="Text Box 16">
          <a:extLst>
            <a:ext uri="{FF2B5EF4-FFF2-40B4-BE49-F238E27FC236}">
              <a16:creationId xmlns:a16="http://schemas.microsoft.com/office/drawing/2014/main" id="{94968345-DF0F-440F-8288-2D7090E9DA91}"/>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0" name="Text Box 17">
          <a:extLst>
            <a:ext uri="{FF2B5EF4-FFF2-40B4-BE49-F238E27FC236}">
              <a16:creationId xmlns:a16="http://schemas.microsoft.com/office/drawing/2014/main" id="{C7CEB69E-E353-4EB7-9447-D181F65D32E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1" name="Text Box 18">
          <a:extLst>
            <a:ext uri="{FF2B5EF4-FFF2-40B4-BE49-F238E27FC236}">
              <a16:creationId xmlns:a16="http://schemas.microsoft.com/office/drawing/2014/main" id="{C6FA7F96-0D79-41E8-9F86-2C3FCC6E32B6}"/>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22" name="Text Box 19">
          <a:extLst>
            <a:ext uri="{FF2B5EF4-FFF2-40B4-BE49-F238E27FC236}">
              <a16:creationId xmlns:a16="http://schemas.microsoft.com/office/drawing/2014/main" id="{BDCCFFD8-92B1-410F-8A71-D1E5A7CE67D5}"/>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23" name="Text Box 15">
          <a:extLst>
            <a:ext uri="{FF2B5EF4-FFF2-40B4-BE49-F238E27FC236}">
              <a16:creationId xmlns:a16="http://schemas.microsoft.com/office/drawing/2014/main" id="{95113697-7026-42EE-A2CE-7F94D528D64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4" name="Text Box 16">
          <a:extLst>
            <a:ext uri="{FF2B5EF4-FFF2-40B4-BE49-F238E27FC236}">
              <a16:creationId xmlns:a16="http://schemas.microsoft.com/office/drawing/2014/main" id="{B76EB24A-2398-4368-84BF-49993A5517AD}"/>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5" name="Text Box 17">
          <a:extLst>
            <a:ext uri="{FF2B5EF4-FFF2-40B4-BE49-F238E27FC236}">
              <a16:creationId xmlns:a16="http://schemas.microsoft.com/office/drawing/2014/main" id="{2558E169-BEFE-4D60-97E1-155E2548F5A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6" name="Text Box 18">
          <a:extLst>
            <a:ext uri="{FF2B5EF4-FFF2-40B4-BE49-F238E27FC236}">
              <a16:creationId xmlns:a16="http://schemas.microsoft.com/office/drawing/2014/main" id="{448E6E19-BE02-4831-81F9-AC9BFB1DE012}"/>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27" name="Text Box 19">
          <a:extLst>
            <a:ext uri="{FF2B5EF4-FFF2-40B4-BE49-F238E27FC236}">
              <a16:creationId xmlns:a16="http://schemas.microsoft.com/office/drawing/2014/main" id="{CF87D484-1C18-427A-B2E5-1F304DFD3EC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8" name="Text Box 16">
          <a:extLst>
            <a:ext uri="{FF2B5EF4-FFF2-40B4-BE49-F238E27FC236}">
              <a16:creationId xmlns:a16="http://schemas.microsoft.com/office/drawing/2014/main" id="{ADA5D2D0-8061-4AFC-8442-0FC8A24B896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29" name="Text Box 17">
          <a:extLst>
            <a:ext uri="{FF2B5EF4-FFF2-40B4-BE49-F238E27FC236}">
              <a16:creationId xmlns:a16="http://schemas.microsoft.com/office/drawing/2014/main" id="{6F9FCBEA-6E53-40CD-9DDD-2EBD075A68A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30" name="Text Box 18">
          <a:extLst>
            <a:ext uri="{FF2B5EF4-FFF2-40B4-BE49-F238E27FC236}">
              <a16:creationId xmlns:a16="http://schemas.microsoft.com/office/drawing/2014/main" id="{44C60097-F69C-4D51-BE52-25590B0F2CB6}"/>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1" name="Text Box 16">
          <a:extLst>
            <a:ext uri="{FF2B5EF4-FFF2-40B4-BE49-F238E27FC236}">
              <a16:creationId xmlns:a16="http://schemas.microsoft.com/office/drawing/2014/main" id="{51B04730-246A-452A-BBB5-1ACACD596EE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2" name="Text Box 17">
          <a:extLst>
            <a:ext uri="{FF2B5EF4-FFF2-40B4-BE49-F238E27FC236}">
              <a16:creationId xmlns:a16="http://schemas.microsoft.com/office/drawing/2014/main" id="{55F6E6B7-1761-491F-A260-ABBD6511B65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3" name="Text Box 18">
          <a:extLst>
            <a:ext uri="{FF2B5EF4-FFF2-40B4-BE49-F238E27FC236}">
              <a16:creationId xmlns:a16="http://schemas.microsoft.com/office/drawing/2014/main" id="{4110A4F9-12C5-4251-88F8-4DF802AEC264}"/>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4" name="Text Box 19">
          <a:extLst>
            <a:ext uri="{FF2B5EF4-FFF2-40B4-BE49-F238E27FC236}">
              <a16:creationId xmlns:a16="http://schemas.microsoft.com/office/drawing/2014/main" id="{B4404759-919A-4B0F-AB90-9A9863B86FB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5" name="Text Box 16">
          <a:extLst>
            <a:ext uri="{FF2B5EF4-FFF2-40B4-BE49-F238E27FC236}">
              <a16:creationId xmlns:a16="http://schemas.microsoft.com/office/drawing/2014/main" id="{2C14C4D6-F28E-481B-AE74-35E8EB994F0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6" name="Text Box 17">
          <a:extLst>
            <a:ext uri="{FF2B5EF4-FFF2-40B4-BE49-F238E27FC236}">
              <a16:creationId xmlns:a16="http://schemas.microsoft.com/office/drawing/2014/main" id="{CE1D99EB-1499-414C-8C6C-3AA35067BBC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7" name="Text Box 18">
          <a:extLst>
            <a:ext uri="{FF2B5EF4-FFF2-40B4-BE49-F238E27FC236}">
              <a16:creationId xmlns:a16="http://schemas.microsoft.com/office/drawing/2014/main" id="{789C4844-0B3C-4A4B-8A28-E619DD0437BA}"/>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38" name="Text Box 19">
          <a:extLst>
            <a:ext uri="{FF2B5EF4-FFF2-40B4-BE49-F238E27FC236}">
              <a16:creationId xmlns:a16="http://schemas.microsoft.com/office/drawing/2014/main" id="{760C88AA-ED18-4C29-935C-B75B0C1519C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3539" name="Text Box 15">
          <a:extLst>
            <a:ext uri="{FF2B5EF4-FFF2-40B4-BE49-F238E27FC236}">
              <a16:creationId xmlns:a16="http://schemas.microsoft.com/office/drawing/2014/main" id="{F8D580DD-2947-481C-9209-9231215BC64C}"/>
            </a:ext>
          </a:extLst>
        </xdr:cNvPr>
        <xdr:cNvSpPr txBox="1">
          <a:spLocks noChangeArrowheads="1"/>
        </xdr:cNvSpPr>
      </xdr:nvSpPr>
      <xdr:spPr bwMode="auto">
        <a:xfrm>
          <a:off x="4743450" y="48082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442269"/>
    <xdr:sp macro="" textlink="">
      <xdr:nvSpPr>
        <xdr:cNvPr id="3540" name="Text Box 15">
          <a:extLst>
            <a:ext uri="{FF2B5EF4-FFF2-40B4-BE49-F238E27FC236}">
              <a16:creationId xmlns:a16="http://schemas.microsoft.com/office/drawing/2014/main" id="{A595CD0C-3BC2-467A-A670-040A31CBF771}"/>
            </a:ext>
          </a:extLst>
        </xdr:cNvPr>
        <xdr:cNvSpPr txBox="1">
          <a:spLocks noChangeArrowheads="1"/>
        </xdr:cNvSpPr>
      </xdr:nvSpPr>
      <xdr:spPr bwMode="auto">
        <a:xfrm>
          <a:off x="1436370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114</xdr:row>
      <xdr:rowOff>504825</xdr:rowOff>
    </xdr:from>
    <xdr:ext cx="95250" cy="442269"/>
    <xdr:sp macro="" textlink="">
      <xdr:nvSpPr>
        <xdr:cNvPr id="3541" name="Text Box 15">
          <a:extLst>
            <a:ext uri="{FF2B5EF4-FFF2-40B4-BE49-F238E27FC236}">
              <a16:creationId xmlns:a16="http://schemas.microsoft.com/office/drawing/2014/main" id="{A18216AF-CE14-4399-9214-9C9DDE72B15C}"/>
            </a:ext>
          </a:extLst>
        </xdr:cNvPr>
        <xdr:cNvSpPr txBox="1">
          <a:spLocks noChangeArrowheads="1"/>
        </xdr:cNvSpPr>
      </xdr:nvSpPr>
      <xdr:spPr bwMode="auto">
        <a:xfrm>
          <a:off x="30918150" y="480822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3542" name="Text Box 15">
          <a:extLst>
            <a:ext uri="{FF2B5EF4-FFF2-40B4-BE49-F238E27FC236}">
              <a16:creationId xmlns:a16="http://schemas.microsoft.com/office/drawing/2014/main" id="{6A33BD45-BB30-4223-BE0E-64791F45B704}"/>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3543" name="Text Box 15">
          <a:extLst>
            <a:ext uri="{FF2B5EF4-FFF2-40B4-BE49-F238E27FC236}">
              <a16:creationId xmlns:a16="http://schemas.microsoft.com/office/drawing/2014/main" id="{9C0A5F86-C766-479F-A010-CAF91B7469C9}"/>
            </a:ext>
          </a:extLst>
        </xdr:cNvPr>
        <xdr:cNvSpPr txBox="1">
          <a:spLocks noChangeArrowheads="1"/>
        </xdr:cNvSpPr>
      </xdr:nvSpPr>
      <xdr:spPr bwMode="auto">
        <a:xfrm>
          <a:off x="4743450" y="48082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114</xdr:row>
      <xdr:rowOff>504825</xdr:rowOff>
    </xdr:from>
    <xdr:ext cx="95250" cy="213632"/>
    <xdr:sp macro="" textlink="">
      <xdr:nvSpPr>
        <xdr:cNvPr id="3544" name="Text Box 15">
          <a:extLst>
            <a:ext uri="{FF2B5EF4-FFF2-40B4-BE49-F238E27FC236}">
              <a16:creationId xmlns:a16="http://schemas.microsoft.com/office/drawing/2014/main" id="{E7DC1291-6756-488C-B229-B92037DF411D}"/>
            </a:ext>
          </a:extLst>
        </xdr:cNvPr>
        <xdr:cNvSpPr txBox="1">
          <a:spLocks noChangeArrowheads="1"/>
        </xdr:cNvSpPr>
      </xdr:nvSpPr>
      <xdr:spPr bwMode="auto">
        <a:xfrm>
          <a:off x="1436370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5" name="Text Box 16">
          <a:extLst>
            <a:ext uri="{FF2B5EF4-FFF2-40B4-BE49-F238E27FC236}">
              <a16:creationId xmlns:a16="http://schemas.microsoft.com/office/drawing/2014/main" id="{A41A70B1-6150-4A65-A204-3A901CCF871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6" name="Text Box 17">
          <a:extLst>
            <a:ext uri="{FF2B5EF4-FFF2-40B4-BE49-F238E27FC236}">
              <a16:creationId xmlns:a16="http://schemas.microsoft.com/office/drawing/2014/main" id="{CDB634B0-CC91-4FC9-A1C9-F85D1AC3828F}"/>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7" name="Text Box 18">
          <a:extLst>
            <a:ext uri="{FF2B5EF4-FFF2-40B4-BE49-F238E27FC236}">
              <a16:creationId xmlns:a16="http://schemas.microsoft.com/office/drawing/2014/main" id="{3E4AB149-C21F-469D-ACCE-4133B68AFF2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48" name="Text Box 19">
          <a:extLst>
            <a:ext uri="{FF2B5EF4-FFF2-40B4-BE49-F238E27FC236}">
              <a16:creationId xmlns:a16="http://schemas.microsoft.com/office/drawing/2014/main" id="{B3C8E5A4-3DDA-472D-A7AD-EF3D983F8C7A}"/>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49" name="Text Box 16">
          <a:extLst>
            <a:ext uri="{FF2B5EF4-FFF2-40B4-BE49-F238E27FC236}">
              <a16:creationId xmlns:a16="http://schemas.microsoft.com/office/drawing/2014/main" id="{EC7BC5E4-0DB9-4846-A900-E7F6E4B78F39}"/>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0" name="Text Box 17">
          <a:extLst>
            <a:ext uri="{FF2B5EF4-FFF2-40B4-BE49-F238E27FC236}">
              <a16:creationId xmlns:a16="http://schemas.microsoft.com/office/drawing/2014/main" id="{A6859CD3-1B2B-4229-BCE8-B76765226C7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1" name="Text Box 18">
          <a:extLst>
            <a:ext uri="{FF2B5EF4-FFF2-40B4-BE49-F238E27FC236}">
              <a16:creationId xmlns:a16="http://schemas.microsoft.com/office/drawing/2014/main" id="{B2E3C2B2-2FA7-4368-B143-E50009C8F2E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52" name="Text Box 19">
          <a:extLst>
            <a:ext uri="{FF2B5EF4-FFF2-40B4-BE49-F238E27FC236}">
              <a16:creationId xmlns:a16="http://schemas.microsoft.com/office/drawing/2014/main" id="{9930E0F7-B66D-419F-A06A-B4EA7EFFC5BE}"/>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3" name="Text Box 16">
          <a:extLst>
            <a:ext uri="{FF2B5EF4-FFF2-40B4-BE49-F238E27FC236}">
              <a16:creationId xmlns:a16="http://schemas.microsoft.com/office/drawing/2014/main" id="{7E939FFB-4608-481F-9E47-C3714D8378D7}"/>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4" name="Text Box 17">
          <a:extLst>
            <a:ext uri="{FF2B5EF4-FFF2-40B4-BE49-F238E27FC236}">
              <a16:creationId xmlns:a16="http://schemas.microsoft.com/office/drawing/2014/main" id="{46DFBB21-9A89-44A7-903A-1A556300E274}"/>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5" name="Text Box 18">
          <a:extLst>
            <a:ext uri="{FF2B5EF4-FFF2-40B4-BE49-F238E27FC236}">
              <a16:creationId xmlns:a16="http://schemas.microsoft.com/office/drawing/2014/main" id="{17EC1744-5F7F-492A-AF9A-CAFCFC9FCC28}"/>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0</xdr:rowOff>
    </xdr:from>
    <xdr:ext cx="95250" cy="171450"/>
    <xdr:sp macro="" textlink="">
      <xdr:nvSpPr>
        <xdr:cNvPr id="3556" name="Text Box 19">
          <a:extLst>
            <a:ext uri="{FF2B5EF4-FFF2-40B4-BE49-F238E27FC236}">
              <a16:creationId xmlns:a16="http://schemas.microsoft.com/office/drawing/2014/main" id="{674A27A6-A79E-40E3-991A-B466FEF6459D}"/>
            </a:ext>
          </a:extLst>
        </xdr:cNvPr>
        <xdr:cNvSpPr txBox="1">
          <a:spLocks noChangeArrowheads="1"/>
        </xdr:cNvSpPr>
      </xdr:nvSpPr>
      <xdr:spPr bwMode="auto">
        <a:xfrm>
          <a:off x="309181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57" name="Text Box 15">
          <a:extLst>
            <a:ext uri="{FF2B5EF4-FFF2-40B4-BE49-F238E27FC236}">
              <a16:creationId xmlns:a16="http://schemas.microsoft.com/office/drawing/2014/main" id="{3C72D700-E304-490A-836A-519CA83648AD}"/>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8" name="Text Box 16">
          <a:extLst>
            <a:ext uri="{FF2B5EF4-FFF2-40B4-BE49-F238E27FC236}">
              <a16:creationId xmlns:a16="http://schemas.microsoft.com/office/drawing/2014/main" id="{813B1256-CDE8-49BD-8012-8ABBD241850B}"/>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59" name="Text Box 17">
          <a:extLst>
            <a:ext uri="{FF2B5EF4-FFF2-40B4-BE49-F238E27FC236}">
              <a16:creationId xmlns:a16="http://schemas.microsoft.com/office/drawing/2014/main" id="{AE0450D3-BAC5-4ABA-8F7E-78820B416AC5}"/>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0" name="Text Box 18">
          <a:extLst>
            <a:ext uri="{FF2B5EF4-FFF2-40B4-BE49-F238E27FC236}">
              <a16:creationId xmlns:a16="http://schemas.microsoft.com/office/drawing/2014/main" id="{670690A1-8807-4766-85E2-26F426F148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61" name="Text Box 19">
          <a:extLst>
            <a:ext uri="{FF2B5EF4-FFF2-40B4-BE49-F238E27FC236}">
              <a16:creationId xmlns:a16="http://schemas.microsoft.com/office/drawing/2014/main" id="{D094C2BB-DD58-43C2-9D47-D14E4889FC70}"/>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118</xdr:row>
      <xdr:rowOff>504825</xdr:rowOff>
    </xdr:from>
    <xdr:ext cx="95250" cy="442269"/>
    <xdr:sp macro="" textlink="">
      <xdr:nvSpPr>
        <xdr:cNvPr id="3562" name="Text Box 15">
          <a:extLst>
            <a:ext uri="{FF2B5EF4-FFF2-40B4-BE49-F238E27FC236}">
              <a16:creationId xmlns:a16="http://schemas.microsoft.com/office/drawing/2014/main" id="{EC748957-BF8D-49AB-B661-89DEBC8A2384}"/>
            </a:ext>
          </a:extLst>
        </xdr:cNvPr>
        <xdr:cNvSpPr txBox="1">
          <a:spLocks noChangeArrowheads="1"/>
        </xdr:cNvSpPr>
      </xdr:nvSpPr>
      <xdr:spPr bwMode="auto">
        <a:xfrm>
          <a:off x="14363700" y="4956810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3" name="Text Box 16">
          <a:extLst>
            <a:ext uri="{FF2B5EF4-FFF2-40B4-BE49-F238E27FC236}">
              <a16:creationId xmlns:a16="http://schemas.microsoft.com/office/drawing/2014/main" id="{3D3A9E8F-DC44-4A2A-AC0E-36A8AD4B3F1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4" name="Text Box 17">
          <a:extLst>
            <a:ext uri="{FF2B5EF4-FFF2-40B4-BE49-F238E27FC236}">
              <a16:creationId xmlns:a16="http://schemas.microsoft.com/office/drawing/2014/main" id="{DBD13DB5-643D-4FFB-9A62-0E221FFE640A}"/>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65" name="Text Box 18">
          <a:extLst>
            <a:ext uri="{FF2B5EF4-FFF2-40B4-BE49-F238E27FC236}">
              <a16:creationId xmlns:a16="http://schemas.microsoft.com/office/drawing/2014/main" id="{F7969704-F787-43E8-BF62-D8D028964203}"/>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6" name="Text Box 16">
          <a:extLst>
            <a:ext uri="{FF2B5EF4-FFF2-40B4-BE49-F238E27FC236}">
              <a16:creationId xmlns:a16="http://schemas.microsoft.com/office/drawing/2014/main" id="{D02EF6B0-ABE1-4208-A68C-7FB46EE7899C}"/>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7" name="Text Box 17">
          <a:extLst>
            <a:ext uri="{FF2B5EF4-FFF2-40B4-BE49-F238E27FC236}">
              <a16:creationId xmlns:a16="http://schemas.microsoft.com/office/drawing/2014/main" id="{F62CCA1F-DD23-4A0B-8908-AF954E38FE57}"/>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8" name="Text Box 18">
          <a:extLst>
            <a:ext uri="{FF2B5EF4-FFF2-40B4-BE49-F238E27FC236}">
              <a16:creationId xmlns:a16="http://schemas.microsoft.com/office/drawing/2014/main" id="{669CD2D5-923F-461C-A5D2-76ABAD589DC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69" name="Text Box 19">
          <a:extLst>
            <a:ext uri="{FF2B5EF4-FFF2-40B4-BE49-F238E27FC236}">
              <a16:creationId xmlns:a16="http://schemas.microsoft.com/office/drawing/2014/main" id="{341CF40E-73B0-4ABD-BF2C-DE8FA6DED4D0}"/>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0" name="Text Box 16">
          <a:extLst>
            <a:ext uri="{FF2B5EF4-FFF2-40B4-BE49-F238E27FC236}">
              <a16:creationId xmlns:a16="http://schemas.microsoft.com/office/drawing/2014/main" id="{92445BFE-6315-48B8-ACAD-64F61E0945F2}"/>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1" name="Text Box 17">
          <a:extLst>
            <a:ext uri="{FF2B5EF4-FFF2-40B4-BE49-F238E27FC236}">
              <a16:creationId xmlns:a16="http://schemas.microsoft.com/office/drawing/2014/main" id="{9A885934-8D62-4791-AC3C-8BD6C66C5889}"/>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72" name="Text Box 18">
          <a:extLst>
            <a:ext uri="{FF2B5EF4-FFF2-40B4-BE49-F238E27FC236}">
              <a16:creationId xmlns:a16="http://schemas.microsoft.com/office/drawing/2014/main" id="{A466F8BA-5435-4551-AFB4-8713E5427E03}"/>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73" name="Text Box 15">
          <a:extLst>
            <a:ext uri="{FF2B5EF4-FFF2-40B4-BE49-F238E27FC236}">
              <a16:creationId xmlns:a16="http://schemas.microsoft.com/office/drawing/2014/main" id="{AC7CE062-C502-4479-955A-5620E17D02E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4" name="Text Box 16">
          <a:extLst>
            <a:ext uri="{FF2B5EF4-FFF2-40B4-BE49-F238E27FC236}">
              <a16:creationId xmlns:a16="http://schemas.microsoft.com/office/drawing/2014/main" id="{4EAFA9E5-D688-47BC-BC03-922CB94C4791}"/>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5" name="Text Box 17">
          <a:extLst>
            <a:ext uri="{FF2B5EF4-FFF2-40B4-BE49-F238E27FC236}">
              <a16:creationId xmlns:a16="http://schemas.microsoft.com/office/drawing/2014/main" id="{D0FDA2DB-77B0-4DCE-8885-38C9F102BC8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6" name="Text Box 18">
          <a:extLst>
            <a:ext uri="{FF2B5EF4-FFF2-40B4-BE49-F238E27FC236}">
              <a16:creationId xmlns:a16="http://schemas.microsoft.com/office/drawing/2014/main" id="{CEA51FB9-FD19-41E7-8A72-DA733CBE793E}"/>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77" name="Text Box 19">
          <a:extLst>
            <a:ext uri="{FF2B5EF4-FFF2-40B4-BE49-F238E27FC236}">
              <a16:creationId xmlns:a16="http://schemas.microsoft.com/office/drawing/2014/main" id="{5E32248F-3264-4DBA-924B-7960FEFB8404}"/>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8" name="Text Box 16">
          <a:extLst>
            <a:ext uri="{FF2B5EF4-FFF2-40B4-BE49-F238E27FC236}">
              <a16:creationId xmlns:a16="http://schemas.microsoft.com/office/drawing/2014/main" id="{E926684E-1695-4430-B04E-26AC264E7D70}"/>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79" name="Text Box 17">
          <a:extLst>
            <a:ext uri="{FF2B5EF4-FFF2-40B4-BE49-F238E27FC236}">
              <a16:creationId xmlns:a16="http://schemas.microsoft.com/office/drawing/2014/main" id="{C24C712E-F713-49FA-9FE9-20877C29D644}"/>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0" name="Text Box 18">
          <a:extLst>
            <a:ext uri="{FF2B5EF4-FFF2-40B4-BE49-F238E27FC236}">
              <a16:creationId xmlns:a16="http://schemas.microsoft.com/office/drawing/2014/main" id="{A7DE4C75-37E2-4A28-AB2A-35E03516A555}"/>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81" name="Text Box 19">
          <a:extLst>
            <a:ext uri="{FF2B5EF4-FFF2-40B4-BE49-F238E27FC236}">
              <a16:creationId xmlns:a16="http://schemas.microsoft.com/office/drawing/2014/main" id="{3F0F3ADA-EF94-4165-A220-00B4732FBB5C}"/>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2" name="Text Box 16">
          <a:extLst>
            <a:ext uri="{FF2B5EF4-FFF2-40B4-BE49-F238E27FC236}">
              <a16:creationId xmlns:a16="http://schemas.microsoft.com/office/drawing/2014/main" id="{24B13441-394A-4769-ACF3-E76A766B093B}"/>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3" name="Text Box 17">
          <a:extLst>
            <a:ext uri="{FF2B5EF4-FFF2-40B4-BE49-F238E27FC236}">
              <a16:creationId xmlns:a16="http://schemas.microsoft.com/office/drawing/2014/main" id="{9DC364F2-AE10-4648-AD9C-87CA36942B97}"/>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4" name="Text Box 18">
          <a:extLst>
            <a:ext uri="{FF2B5EF4-FFF2-40B4-BE49-F238E27FC236}">
              <a16:creationId xmlns:a16="http://schemas.microsoft.com/office/drawing/2014/main" id="{841E1146-2D27-47B7-A19C-D896B3765FEE}"/>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115</xdr:row>
      <xdr:rowOff>0</xdr:rowOff>
    </xdr:from>
    <xdr:ext cx="95250" cy="171450"/>
    <xdr:sp macro="" textlink="">
      <xdr:nvSpPr>
        <xdr:cNvPr id="3585" name="Text Box 19">
          <a:extLst>
            <a:ext uri="{FF2B5EF4-FFF2-40B4-BE49-F238E27FC236}">
              <a16:creationId xmlns:a16="http://schemas.microsoft.com/office/drawing/2014/main" id="{78A917A2-23C2-4A90-85C4-FA42B6ACF539}"/>
            </a:ext>
          </a:extLst>
        </xdr:cNvPr>
        <xdr:cNvSpPr txBox="1">
          <a:spLocks noChangeArrowheads="1"/>
        </xdr:cNvSpPr>
      </xdr:nvSpPr>
      <xdr:spPr bwMode="auto">
        <a:xfrm>
          <a:off x="30918150" y="48082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014"/>
    <xdr:sp macro="" textlink="">
      <xdr:nvSpPr>
        <xdr:cNvPr id="3586" name="Text Box 15">
          <a:extLst>
            <a:ext uri="{FF2B5EF4-FFF2-40B4-BE49-F238E27FC236}">
              <a16:creationId xmlns:a16="http://schemas.microsoft.com/office/drawing/2014/main" id="{B74CD61C-B752-4FB4-A698-73B10C1889AC}"/>
            </a:ext>
          </a:extLst>
        </xdr:cNvPr>
        <xdr:cNvSpPr txBox="1">
          <a:spLocks noChangeArrowheads="1"/>
        </xdr:cNvSpPr>
      </xdr:nvSpPr>
      <xdr:spPr bwMode="auto">
        <a:xfrm>
          <a:off x="4743450" y="495681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7" name="Text Box 16">
          <a:extLst>
            <a:ext uri="{FF2B5EF4-FFF2-40B4-BE49-F238E27FC236}">
              <a16:creationId xmlns:a16="http://schemas.microsoft.com/office/drawing/2014/main" id="{6D29C71A-A836-4DDB-A477-5C9CF85B55D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8" name="Text Box 17">
          <a:extLst>
            <a:ext uri="{FF2B5EF4-FFF2-40B4-BE49-F238E27FC236}">
              <a16:creationId xmlns:a16="http://schemas.microsoft.com/office/drawing/2014/main" id="{C8A051B4-76DF-442C-AD35-EB72E6F0E26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89" name="Text Box 18">
          <a:extLst>
            <a:ext uri="{FF2B5EF4-FFF2-40B4-BE49-F238E27FC236}">
              <a16:creationId xmlns:a16="http://schemas.microsoft.com/office/drawing/2014/main" id="{B374EAC3-DD08-40AB-B3CA-064D31B2A668}"/>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0</xdr:rowOff>
    </xdr:from>
    <xdr:ext cx="95250" cy="171450"/>
    <xdr:sp macro="" textlink="">
      <xdr:nvSpPr>
        <xdr:cNvPr id="3590" name="Text Box 19">
          <a:extLst>
            <a:ext uri="{FF2B5EF4-FFF2-40B4-BE49-F238E27FC236}">
              <a16:creationId xmlns:a16="http://schemas.microsoft.com/office/drawing/2014/main" id="{55CBB478-7A90-47B6-AF27-B0C88EC5251C}"/>
            </a:ext>
          </a:extLst>
        </xdr:cNvPr>
        <xdr:cNvSpPr txBox="1">
          <a:spLocks noChangeArrowheads="1"/>
        </xdr:cNvSpPr>
      </xdr:nvSpPr>
      <xdr:spPr bwMode="auto">
        <a:xfrm>
          <a:off x="47434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1" name="Text Box 16">
          <a:extLst>
            <a:ext uri="{FF2B5EF4-FFF2-40B4-BE49-F238E27FC236}">
              <a16:creationId xmlns:a16="http://schemas.microsoft.com/office/drawing/2014/main" id="{974B988D-9891-4C24-8196-460F9A65600B}"/>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0</xdr:rowOff>
    </xdr:from>
    <xdr:ext cx="95250" cy="171450"/>
    <xdr:sp macro="" textlink="">
      <xdr:nvSpPr>
        <xdr:cNvPr id="3592" name="Text Box 17">
          <a:extLst>
            <a:ext uri="{FF2B5EF4-FFF2-40B4-BE49-F238E27FC236}">
              <a16:creationId xmlns:a16="http://schemas.microsoft.com/office/drawing/2014/main" id="{352FDECC-073B-4271-9878-2E825076D2F8}"/>
            </a:ext>
          </a:extLst>
        </xdr:cNvPr>
        <xdr:cNvSpPr txBox="1">
          <a:spLocks noChangeArrowheads="1"/>
        </xdr:cNvSpPr>
      </xdr:nvSpPr>
      <xdr:spPr bwMode="auto">
        <a:xfrm>
          <a:off x="1436370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15875</xdr:rowOff>
    </xdr:from>
    <xdr:ext cx="95250" cy="171450"/>
    <xdr:sp macro="" textlink="">
      <xdr:nvSpPr>
        <xdr:cNvPr id="3593" name="Text Box 18">
          <a:extLst>
            <a:ext uri="{FF2B5EF4-FFF2-40B4-BE49-F238E27FC236}">
              <a16:creationId xmlns:a16="http://schemas.microsoft.com/office/drawing/2014/main" id="{F561CA43-D71E-4D7A-95BA-317FDB6856B4}"/>
            </a:ext>
          </a:extLst>
        </xdr:cNvPr>
        <xdr:cNvSpPr txBox="1">
          <a:spLocks noChangeArrowheads="1"/>
        </xdr:cNvSpPr>
      </xdr:nvSpPr>
      <xdr:spPr bwMode="auto">
        <a:xfrm>
          <a:off x="14355762" y="49955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4" name="Text Box 16">
          <a:extLst>
            <a:ext uri="{FF2B5EF4-FFF2-40B4-BE49-F238E27FC236}">
              <a16:creationId xmlns:a16="http://schemas.microsoft.com/office/drawing/2014/main" id="{8552C0F5-CEC3-490A-AB7E-4815968BD305}"/>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5" name="Text Box 17">
          <a:extLst>
            <a:ext uri="{FF2B5EF4-FFF2-40B4-BE49-F238E27FC236}">
              <a16:creationId xmlns:a16="http://schemas.microsoft.com/office/drawing/2014/main" id="{3C3AEC36-EFFD-4B09-8D4B-7850251F502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6" name="Text Box 18">
          <a:extLst>
            <a:ext uri="{FF2B5EF4-FFF2-40B4-BE49-F238E27FC236}">
              <a16:creationId xmlns:a16="http://schemas.microsoft.com/office/drawing/2014/main" id="{16951C03-D2E7-4FEA-AF2D-030BB2BA1C26}"/>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7" name="Text Box 19">
          <a:extLst>
            <a:ext uri="{FF2B5EF4-FFF2-40B4-BE49-F238E27FC236}">
              <a16:creationId xmlns:a16="http://schemas.microsoft.com/office/drawing/2014/main" id="{1256888D-9937-4D09-B329-ADC0FA9C283B}"/>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120</xdr:row>
      <xdr:rowOff>0</xdr:rowOff>
    </xdr:from>
    <xdr:ext cx="95250" cy="171450"/>
    <xdr:sp macro="" textlink="">
      <xdr:nvSpPr>
        <xdr:cNvPr id="3598" name="Text Box 16">
          <a:extLst>
            <a:ext uri="{FF2B5EF4-FFF2-40B4-BE49-F238E27FC236}">
              <a16:creationId xmlns:a16="http://schemas.microsoft.com/office/drawing/2014/main" id="{D794CD44-3A3D-40BC-8297-E60FA1874EED}"/>
            </a:ext>
          </a:extLst>
        </xdr:cNvPr>
        <xdr:cNvSpPr txBox="1">
          <a:spLocks noChangeArrowheads="1"/>
        </xdr:cNvSpPr>
      </xdr:nvSpPr>
      <xdr:spPr bwMode="auto">
        <a:xfrm>
          <a:off x="19183350" y="4993957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599" name="Text Box 15">
          <a:extLst>
            <a:ext uri="{FF2B5EF4-FFF2-40B4-BE49-F238E27FC236}">
              <a16:creationId xmlns:a16="http://schemas.microsoft.com/office/drawing/2014/main" id="{6467EACC-A738-43F2-A1D2-B9E6B1134012}"/>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3600" name="Text Box 15">
          <a:extLst>
            <a:ext uri="{FF2B5EF4-FFF2-40B4-BE49-F238E27FC236}">
              <a16:creationId xmlns:a16="http://schemas.microsoft.com/office/drawing/2014/main" id="{FE94A0F5-D998-49D0-9C2F-D77723FF5DE9}"/>
            </a:ext>
          </a:extLst>
        </xdr:cNvPr>
        <xdr:cNvSpPr txBox="1">
          <a:spLocks noChangeArrowheads="1"/>
        </xdr:cNvSpPr>
      </xdr:nvSpPr>
      <xdr:spPr bwMode="auto">
        <a:xfrm>
          <a:off x="4743450" y="50311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01" name="Text Box 15">
          <a:extLst>
            <a:ext uri="{FF2B5EF4-FFF2-40B4-BE49-F238E27FC236}">
              <a16:creationId xmlns:a16="http://schemas.microsoft.com/office/drawing/2014/main" id="{0BF582C8-DBA5-4723-A62D-060E9C032DCC}"/>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02" name="Text Box 15">
          <a:extLst>
            <a:ext uri="{FF2B5EF4-FFF2-40B4-BE49-F238E27FC236}">
              <a16:creationId xmlns:a16="http://schemas.microsoft.com/office/drawing/2014/main" id="{880E4223-E677-4EE1-8293-1E86D01CF489}"/>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03" name="Text Box 15">
          <a:extLst>
            <a:ext uri="{FF2B5EF4-FFF2-40B4-BE49-F238E27FC236}">
              <a16:creationId xmlns:a16="http://schemas.microsoft.com/office/drawing/2014/main" id="{780B167E-DA08-4882-928A-092BF461DC1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3604" name="Text Box 15">
          <a:extLst>
            <a:ext uri="{FF2B5EF4-FFF2-40B4-BE49-F238E27FC236}">
              <a16:creationId xmlns:a16="http://schemas.microsoft.com/office/drawing/2014/main" id="{0BBA3A36-5BCC-429A-9087-A30D9C5DB943}"/>
            </a:ext>
          </a:extLst>
        </xdr:cNvPr>
        <xdr:cNvSpPr txBox="1">
          <a:spLocks noChangeArrowheads="1"/>
        </xdr:cNvSpPr>
      </xdr:nvSpPr>
      <xdr:spPr bwMode="auto">
        <a:xfrm>
          <a:off x="4743450" y="50311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170392</xdr:rowOff>
    </xdr:from>
    <xdr:ext cx="95250" cy="213632"/>
    <xdr:sp macro="" textlink="">
      <xdr:nvSpPr>
        <xdr:cNvPr id="3605" name="Text Box 15">
          <a:extLst>
            <a:ext uri="{FF2B5EF4-FFF2-40B4-BE49-F238E27FC236}">
              <a16:creationId xmlns:a16="http://schemas.microsoft.com/office/drawing/2014/main" id="{4C587EE3-032E-4427-896E-3CCA042E14B0}"/>
            </a:ext>
          </a:extLst>
        </xdr:cNvPr>
        <xdr:cNvSpPr txBox="1">
          <a:spLocks noChangeArrowheads="1"/>
        </xdr:cNvSpPr>
      </xdr:nvSpPr>
      <xdr:spPr bwMode="auto">
        <a:xfrm>
          <a:off x="14392275" y="5010996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6" name="Text Box 16">
          <a:extLst>
            <a:ext uri="{FF2B5EF4-FFF2-40B4-BE49-F238E27FC236}">
              <a16:creationId xmlns:a16="http://schemas.microsoft.com/office/drawing/2014/main" id="{81CB472E-28CB-4679-B9BD-E9CBDA74A98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7" name="Text Box 17">
          <a:extLst>
            <a:ext uri="{FF2B5EF4-FFF2-40B4-BE49-F238E27FC236}">
              <a16:creationId xmlns:a16="http://schemas.microsoft.com/office/drawing/2014/main" id="{9B9F204D-D86A-42FA-8EBF-91F95101D89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8" name="Text Box 18">
          <a:extLst>
            <a:ext uri="{FF2B5EF4-FFF2-40B4-BE49-F238E27FC236}">
              <a16:creationId xmlns:a16="http://schemas.microsoft.com/office/drawing/2014/main" id="{A1CD2557-19FF-464F-A039-C74168BEF1A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09" name="Text Box 19">
          <a:extLst>
            <a:ext uri="{FF2B5EF4-FFF2-40B4-BE49-F238E27FC236}">
              <a16:creationId xmlns:a16="http://schemas.microsoft.com/office/drawing/2014/main" id="{D6343E1E-D01F-4C49-90B6-E0E9FFBE316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0" name="Text Box 16">
          <a:extLst>
            <a:ext uri="{FF2B5EF4-FFF2-40B4-BE49-F238E27FC236}">
              <a16:creationId xmlns:a16="http://schemas.microsoft.com/office/drawing/2014/main" id="{9B981704-D8A7-4EC4-BA83-C89326CCBD1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1" name="Text Box 17">
          <a:extLst>
            <a:ext uri="{FF2B5EF4-FFF2-40B4-BE49-F238E27FC236}">
              <a16:creationId xmlns:a16="http://schemas.microsoft.com/office/drawing/2014/main" id="{CEDCC2EF-981E-4C77-8634-E8D144AC91B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2" name="Text Box 18">
          <a:extLst>
            <a:ext uri="{FF2B5EF4-FFF2-40B4-BE49-F238E27FC236}">
              <a16:creationId xmlns:a16="http://schemas.microsoft.com/office/drawing/2014/main" id="{5C69AC78-8953-4E7B-9BC8-E21E1609EBB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13" name="Text Box 19">
          <a:extLst>
            <a:ext uri="{FF2B5EF4-FFF2-40B4-BE49-F238E27FC236}">
              <a16:creationId xmlns:a16="http://schemas.microsoft.com/office/drawing/2014/main" id="{6BCCC7A7-E2CC-40CD-969F-821A994312A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4" name="Text Box 16">
          <a:extLst>
            <a:ext uri="{FF2B5EF4-FFF2-40B4-BE49-F238E27FC236}">
              <a16:creationId xmlns:a16="http://schemas.microsoft.com/office/drawing/2014/main" id="{D0ACB8F9-5C5D-4C63-B1C4-60D73469335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5" name="Text Box 17">
          <a:extLst>
            <a:ext uri="{FF2B5EF4-FFF2-40B4-BE49-F238E27FC236}">
              <a16:creationId xmlns:a16="http://schemas.microsoft.com/office/drawing/2014/main" id="{5FFF4A27-3DF0-4CC7-8D67-4AE359B2EF37}"/>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6" name="Text Box 18">
          <a:extLst>
            <a:ext uri="{FF2B5EF4-FFF2-40B4-BE49-F238E27FC236}">
              <a16:creationId xmlns:a16="http://schemas.microsoft.com/office/drawing/2014/main" id="{46A127B4-783F-4008-8A7C-A42CD02AC3B4}"/>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17" name="Text Box 19">
          <a:extLst>
            <a:ext uri="{FF2B5EF4-FFF2-40B4-BE49-F238E27FC236}">
              <a16:creationId xmlns:a16="http://schemas.microsoft.com/office/drawing/2014/main" id="{6A17B369-2065-4D10-A7D5-1B0CDA67A133}"/>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18" name="Text Box 15">
          <a:extLst>
            <a:ext uri="{FF2B5EF4-FFF2-40B4-BE49-F238E27FC236}">
              <a16:creationId xmlns:a16="http://schemas.microsoft.com/office/drawing/2014/main" id="{96CC4ADA-3D58-4826-8AD7-5BC3CF05F35F}"/>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19" name="Text Box 16">
          <a:extLst>
            <a:ext uri="{FF2B5EF4-FFF2-40B4-BE49-F238E27FC236}">
              <a16:creationId xmlns:a16="http://schemas.microsoft.com/office/drawing/2014/main" id="{2CE69EB4-1D23-4202-85C4-AC28F27704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0" name="Text Box 17">
          <a:extLst>
            <a:ext uri="{FF2B5EF4-FFF2-40B4-BE49-F238E27FC236}">
              <a16:creationId xmlns:a16="http://schemas.microsoft.com/office/drawing/2014/main" id="{317ED056-7F50-40B9-A2E4-D0306F9CF11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1" name="Text Box 18">
          <a:extLst>
            <a:ext uri="{FF2B5EF4-FFF2-40B4-BE49-F238E27FC236}">
              <a16:creationId xmlns:a16="http://schemas.microsoft.com/office/drawing/2014/main" id="{8E57DBEC-62B1-4C60-818B-28ECCCA7F113}"/>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22" name="Text Box 19">
          <a:extLst>
            <a:ext uri="{FF2B5EF4-FFF2-40B4-BE49-F238E27FC236}">
              <a16:creationId xmlns:a16="http://schemas.microsoft.com/office/drawing/2014/main" id="{0A6531E8-B695-4C40-A12B-433011AC9B4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3" name="Text Box 16">
          <a:extLst>
            <a:ext uri="{FF2B5EF4-FFF2-40B4-BE49-F238E27FC236}">
              <a16:creationId xmlns:a16="http://schemas.microsoft.com/office/drawing/2014/main" id="{D74785EE-1914-4A4C-97A5-E0A1C8611EFF}"/>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4" name="Text Box 17">
          <a:extLst>
            <a:ext uri="{FF2B5EF4-FFF2-40B4-BE49-F238E27FC236}">
              <a16:creationId xmlns:a16="http://schemas.microsoft.com/office/drawing/2014/main" id="{D4DD0940-5CEC-4713-A809-D7638AF39489}"/>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25" name="Text Box 18">
          <a:extLst>
            <a:ext uri="{FF2B5EF4-FFF2-40B4-BE49-F238E27FC236}">
              <a16:creationId xmlns:a16="http://schemas.microsoft.com/office/drawing/2014/main" id="{B7594924-03A6-48E0-8EC1-FE7C9CD4923D}"/>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6" name="Text Box 16">
          <a:extLst>
            <a:ext uri="{FF2B5EF4-FFF2-40B4-BE49-F238E27FC236}">
              <a16:creationId xmlns:a16="http://schemas.microsoft.com/office/drawing/2014/main" id="{9DF03457-7C4F-41AA-9805-47B400ECF75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7" name="Text Box 17">
          <a:extLst>
            <a:ext uri="{FF2B5EF4-FFF2-40B4-BE49-F238E27FC236}">
              <a16:creationId xmlns:a16="http://schemas.microsoft.com/office/drawing/2014/main" id="{6B69D12D-115C-4B00-9B36-1C910E6C2ED8}"/>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8" name="Text Box 18">
          <a:extLst>
            <a:ext uri="{FF2B5EF4-FFF2-40B4-BE49-F238E27FC236}">
              <a16:creationId xmlns:a16="http://schemas.microsoft.com/office/drawing/2014/main" id="{C4329A06-6C91-48DF-9341-6D52EDECD6BF}"/>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29" name="Text Box 19">
          <a:extLst>
            <a:ext uri="{FF2B5EF4-FFF2-40B4-BE49-F238E27FC236}">
              <a16:creationId xmlns:a16="http://schemas.microsoft.com/office/drawing/2014/main" id="{40DAC2D2-CD7F-4164-BE68-10EB290AE97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0" name="Text Box 16">
          <a:extLst>
            <a:ext uri="{FF2B5EF4-FFF2-40B4-BE49-F238E27FC236}">
              <a16:creationId xmlns:a16="http://schemas.microsoft.com/office/drawing/2014/main" id="{DBA9D139-D118-4B9B-98BB-E295527EDB7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1" name="Text Box 17">
          <a:extLst>
            <a:ext uri="{FF2B5EF4-FFF2-40B4-BE49-F238E27FC236}">
              <a16:creationId xmlns:a16="http://schemas.microsoft.com/office/drawing/2014/main" id="{D8E4CBD5-7BC5-4CFF-BFD0-D6B9290A1C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2" name="Text Box 18">
          <a:extLst>
            <a:ext uri="{FF2B5EF4-FFF2-40B4-BE49-F238E27FC236}">
              <a16:creationId xmlns:a16="http://schemas.microsoft.com/office/drawing/2014/main" id="{C807B5FF-B4C9-461E-A8B8-D25467A1366D}"/>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33" name="Text Box 19">
          <a:extLst>
            <a:ext uri="{FF2B5EF4-FFF2-40B4-BE49-F238E27FC236}">
              <a16:creationId xmlns:a16="http://schemas.microsoft.com/office/drawing/2014/main" id="{06CD0765-C36A-417B-A312-6DCBD3D6B33A}"/>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3634" name="Text Box 15">
          <a:extLst>
            <a:ext uri="{FF2B5EF4-FFF2-40B4-BE49-F238E27FC236}">
              <a16:creationId xmlns:a16="http://schemas.microsoft.com/office/drawing/2014/main" id="{8CDB18B3-B21A-4153-9D1E-E1F4FC9F7F48}"/>
            </a:ext>
          </a:extLst>
        </xdr:cNvPr>
        <xdr:cNvSpPr txBox="1">
          <a:spLocks noChangeArrowheads="1"/>
        </xdr:cNvSpPr>
      </xdr:nvSpPr>
      <xdr:spPr bwMode="auto">
        <a:xfrm>
          <a:off x="4743450" y="50311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442269"/>
    <xdr:sp macro="" textlink="">
      <xdr:nvSpPr>
        <xdr:cNvPr id="3635" name="Text Box 15">
          <a:extLst>
            <a:ext uri="{FF2B5EF4-FFF2-40B4-BE49-F238E27FC236}">
              <a16:creationId xmlns:a16="http://schemas.microsoft.com/office/drawing/2014/main" id="{84A3F601-9A81-4683-9D47-D2ABB16C8741}"/>
            </a:ext>
          </a:extLst>
        </xdr:cNvPr>
        <xdr:cNvSpPr txBox="1">
          <a:spLocks noChangeArrowheads="1"/>
        </xdr:cNvSpPr>
      </xdr:nvSpPr>
      <xdr:spPr bwMode="auto">
        <a:xfrm>
          <a:off x="1436370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120</xdr:row>
      <xdr:rowOff>504825</xdr:rowOff>
    </xdr:from>
    <xdr:ext cx="95250" cy="442269"/>
    <xdr:sp macro="" textlink="">
      <xdr:nvSpPr>
        <xdr:cNvPr id="3636" name="Text Box 15">
          <a:extLst>
            <a:ext uri="{FF2B5EF4-FFF2-40B4-BE49-F238E27FC236}">
              <a16:creationId xmlns:a16="http://schemas.microsoft.com/office/drawing/2014/main" id="{DB75BFB4-1BE0-4F7D-AF34-B4B820EB49FC}"/>
            </a:ext>
          </a:extLst>
        </xdr:cNvPr>
        <xdr:cNvSpPr txBox="1">
          <a:spLocks noChangeArrowheads="1"/>
        </xdr:cNvSpPr>
      </xdr:nvSpPr>
      <xdr:spPr bwMode="auto">
        <a:xfrm>
          <a:off x="30918150" y="503110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3637" name="Text Box 15">
          <a:extLst>
            <a:ext uri="{FF2B5EF4-FFF2-40B4-BE49-F238E27FC236}">
              <a16:creationId xmlns:a16="http://schemas.microsoft.com/office/drawing/2014/main" id="{BAF9B4CD-9DBE-469A-BB90-75CE4940D59F}"/>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120</xdr:row>
      <xdr:rowOff>346075</xdr:rowOff>
    </xdr:from>
    <xdr:ext cx="95250" cy="444331"/>
    <xdr:sp macro="" textlink="">
      <xdr:nvSpPr>
        <xdr:cNvPr id="3638" name="Text Box 15">
          <a:extLst>
            <a:ext uri="{FF2B5EF4-FFF2-40B4-BE49-F238E27FC236}">
              <a16:creationId xmlns:a16="http://schemas.microsoft.com/office/drawing/2014/main" id="{C8D48CF7-A4F9-4070-A3A5-F46456E21939}"/>
            </a:ext>
          </a:extLst>
        </xdr:cNvPr>
        <xdr:cNvSpPr txBox="1">
          <a:spLocks noChangeArrowheads="1"/>
        </xdr:cNvSpPr>
      </xdr:nvSpPr>
      <xdr:spPr bwMode="auto">
        <a:xfrm>
          <a:off x="4737100" y="50285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120</xdr:row>
      <xdr:rowOff>504825</xdr:rowOff>
    </xdr:from>
    <xdr:ext cx="95250" cy="213632"/>
    <xdr:sp macro="" textlink="">
      <xdr:nvSpPr>
        <xdr:cNvPr id="3639" name="Text Box 15">
          <a:extLst>
            <a:ext uri="{FF2B5EF4-FFF2-40B4-BE49-F238E27FC236}">
              <a16:creationId xmlns:a16="http://schemas.microsoft.com/office/drawing/2014/main" id="{EDC31ED7-6ABC-4AE4-90DC-9C445772A37E}"/>
            </a:ext>
          </a:extLst>
        </xdr:cNvPr>
        <xdr:cNvSpPr txBox="1">
          <a:spLocks noChangeArrowheads="1"/>
        </xdr:cNvSpPr>
      </xdr:nvSpPr>
      <xdr:spPr bwMode="auto">
        <a:xfrm>
          <a:off x="1436370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0" name="Text Box 16">
          <a:extLst>
            <a:ext uri="{FF2B5EF4-FFF2-40B4-BE49-F238E27FC236}">
              <a16:creationId xmlns:a16="http://schemas.microsoft.com/office/drawing/2014/main" id="{C1184020-E086-4B39-8A17-074D2DCF6C01}"/>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1" name="Text Box 17">
          <a:extLst>
            <a:ext uri="{FF2B5EF4-FFF2-40B4-BE49-F238E27FC236}">
              <a16:creationId xmlns:a16="http://schemas.microsoft.com/office/drawing/2014/main" id="{390939C2-0281-4BCE-A244-EF3EB398E17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2" name="Text Box 18">
          <a:extLst>
            <a:ext uri="{FF2B5EF4-FFF2-40B4-BE49-F238E27FC236}">
              <a16:creationId xmlns:a16="http://schemas.microsoft.com/office/drawing/2014/main" id="{CE01E970-75E6-4DBB-BB7E-C25B238D970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43" name="Text Box 19">
          <a:extLst>
            <a:ext uri="{FF2B5EF4-FFF2-40B4-BE49-F238E27FC236}">
              <a16:creationId xmlns:a16="http://schemas.microsoft.com/office/drawing/2014/main" id="{3FF921E2-15A7-4D69-9A51-5297665D468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4" name="Text Box 16">
          <a:extLst>
            <a:ext uri="{FF2B5EF4-FFF2-40B4-BE49-F238E27FC236}">
              <a16:creationId xmlns:a16="http://schemas.microsoft.com/office/drawing/2014/main" id="{4A32B9EE-8B03-41B4-8556-8E88FD3B8921}"/>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5" name="Text Box 17">
          <a:extLst>
            <a:ext uri="{FF2B5EF4-FFF2-40B4-BE49-F238E27FC236}">
              <a16:creationId xmlns:a16="http://schemas.microsoft.com/office/drawing/2014/main" id="{0CDDD939-277D-46DA-BAF3-F0F05857DF47}"/>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6" name="Text Box 18">
          <a:extLst>
            <a:ext uri="{FF2B5EF4-FFF2-40B4-BE49-F238E27FC236}">
              <a16:creationId xmlns:a16="http://schemas.microsoft.com/office/drawing/2014/main" id="{513B104E-9E3D-4B07-A116-5301D4E8B64B}"/>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47" name="Text Box 19">
          <a:extLst>
            <a:ext uri="{FF2B5EF4-FFF2-40B4-BE49-F238E27FC236}">
              <a16:creationId xmlns:a16="http://schemas.microsoft.com/office/drawing/2014/main" id="{34165036-6F70-4AA0-B823-C45CB2BDF432}"/>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8" name="Text Box 16">
          <a:extLst>
            <a:ext uri="{FF2B5EF4-FFF2-40B4-BE49-F238E27FC236}">
              <a16:creationId xmlns:a16="http://schemas.microsoft.com/office/drawing/2014/main" id="{55FD0A09-DAAA-4E57-A250-053CD67933E8}"/>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49" name="Text Box 17">
          <a:extLst>
            <a:ext uri="{FF2B5EF4-FFF2-40B4-BE49-F238E27FC236}">
              <a16:creationId xmlns:a16="http://schemas.microsoft.com/office/drawing/2014/main" id="{28D22FA8-DB4D-47CB-BB2F-E93701020339}"/>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0" name="Text Box 18">
          <a:extLst>
            <a:ext uri="{FF2B5EF4-FFF2-40B4-BE49-F238E27FC236}">
              <a16:creationId xmlns:a16="http://schemas.microsoft.com/office/drawing/2014/main" id="{7ED033D7-2261-47D7-A855-21310508A0EA}"/>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126</xdr:row>
      <xdr:rowOff>0</xdr:rowOff>
    </xdr:from>
    <xdr:ext cx="95250" cy="171450"/>
    <xdr:sp macro="" textlink="">
      <xdr:nvSpPr>
        <xdr:cNvPr id="3651" name="Text Box 19">
          <a:extLst>
            <a:ext uri="{FF2B5EF4-FFF2-40B4-BE49-F238E27FC236}">
              <a16:creationId xmlns:a16="http://schemas.microsoft.com/office/drawing/2014/main" id="{63C53ABE-9EBF-4433-802D-91E0689F878E}"/>
            </a:ext>
          </a:extLst>
        </xdr:cNvPr>
        <xdr:cNvSpPr txBox="1">
          <a:spLocks noChangeArrowheads="1"/>
        </xdr:cNvSpPr>
      </xdr:nvSpPr>
      <xdr:spPr bwMode="auto">
        <a:xfrm>
          <a:off x="309181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52" name="Text Box 15">
          <a:extLst>
            <a:ext uri="{FF2B5EF4-FFF2-40B4-BE49-F238E27FC236}">
              <a16:creationId xmlns:a16="http://schemas.microsoft.com/office/drawing/2014/main" id="{F5D5205E-91C7-4265-8669-2D98ED89DFF0}"/>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3" name="Text Box 16">
          <a:extLst>
            <a:ext uri="{FF2B5EF4-FFF2-40B4-BE49-F238E27FC236}">
              <a16:creationId xmlns:a16="http://schemas.microsoft.com/office/drawing/2014/main" id="{DB85A2F7-7A35-405A-AA50-74DCEFCD1AE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4" name="Text Box 17">
          <a:extLst>
            <a:ext uri="{FF2B5EF4-FFF2-40B4-BE49-F238E27FC236}">
              <a16:creationId xmlns:a16="http://schemas.microsoft.com/office/drawing/2014/main" id="{D333B8A5-1CD0-4DFB-BE91-538A31E4E10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5" name="Text Box 18">
          <a:extLst>
            <a:ext uri="{FF2B5EF4-FFF2-40B4-BE49-F238E27FC236}">
              <a16:creationId xmlns:a16="http://schemas.microsoft.com/office/drawing/2014/main" id="{C9ECD9A9-86D9-449E-9B54-817AEB1DCB5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56" name="Text Box 19">
          <a:extLst>
            <a:ext uri="{FF2B5EF4-FFF2-40B4-BE49-F238E27FC236}">
              <a16:creationId xmlns:a16="http://schemas.microsoft.com/office/drawing/2014/main" id="{BB35CE52-9016-4A71-B79C-4C41E72FA5F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124</xdr:row>
      <xdr:rowOff>504825</xdr:rowOff>
    </xdr:from>
    <xdr:ext cx="95250" cy="442269"/>
    <xdr:sp macro="" textlink="">
      <xdr:nvSpPr>
        <xdr:cNvPr id="3657" name="Text Box 15">
          <a:extLst>
            <a:ext uri="{FF2B5EF4-FFF2-40B4-BE49-F238E27FC236}">
              <a16:creationId xmlns:a16="http://schemas.microsoft.com/office/drawing/2014/main" id="{2A262E26-7B41-4703-AE72-9ECA968C3505}"/>
            </a:ext>
          </a:extLst>
        </xdr:cNvPr>
        <xdr:cNvSpPr txBox="1">
          <a:spLocks noChangeArrowheads="1"/>
        </xdr:cNvSpPr>
      </xdr:nvSpPr>
      <xdr:spPr bwMode="auto">
        <a:xfrm>
          <a:off x="14363700" y="5179695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8" name="Text Box 16">
          <a:extLst>
            <a:ext uri="{FF2B5EF4-FFF2-40B4-BE49-F238E27FC236}">
              <a16:creationId xmlns:a16="http://schemas.microsoft.com/office/drawing/2014/main" id="{D65F208B-6A73-4934-AD0F-55BBA7A88D76}"/>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59" name="Text Box 17">
          <a:extLst>
            <a:ext uri="{FF2B5EF4-FFF2-40B4-BE49-F238E27FC236}">
              <a16:creationId xmlns:a16="http://schemas.microsoft.com/office/drawing/2014/main" id="{19C03E23-B1B1-4F7A-BD2C-AA3E9F220148}"/>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60" name="Text Box 18">
          <a:extLst>
            <a:ext uri="{FF2B5EF4-FFF2-40B4-BE49-F238E27FC236}">
              <a16:creationId xmlns:a16="http://schemas.microsoft.com/office/drawing/2014/main" id="{CF5D89B9-4AEB-4D72-8637-85662F2DAF35}"/>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1" name="Text Box 16">
          <a:extLst>
            <a:ext uri="{FF2B5EF4-FFF2-40B4-BE49-F238E27FC236}">
              <a16:creationId xmlns:a16="http://schemas.microsoft.com/office/drawing/2014/main" id="{86A416E6-2441-4734-B2C9-E2805CC6E9E1}"/>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2" name="Text Box 17">
          <a:extLst>
            <a:ext uri="{FF2B5EF4-FFF2-40B4-BE49-F238E27FC236}">
              <a16:creationId xmlns:a16="http://schemas.microsoft.com/office/drawing/2014/main" id="{F553D2BB-5790-4E61-83FC-43FB4C50B50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3" name="Text Box 18">
          <a:extLst>
            <a:ext uri="{FF2B5EF4-FFF2-40B4-BE49-F238E27FC236}">
              <a16:creationId xmlns:a16="http://schemas.microsoft.com/office/drawing/2014/main" id="{FAE4B9C3-5EE5-4B12-92E2-D3AE5B5FFE8E}"/>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4" name="Text Box 19">
          <a:extLst>
            <a:ext uri="{FF2B5EF4-FFF2-40B4-BE49-F238E27FC236}">
              <a16:creationId xmlns:a16="http://schemas.microsoft.com/office/drawing/2014/main" id="{884F1A27-01AD-4101-A2B5-62EEC4A473F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5" name="Text Box 16">
          <a:extLst>
            <a:ext uri="{FF2B5EF4-FFF2-40B4-BE49-F238E27FC236}">
              <a16:creationId xmlns:a16="http://schemas.microsoft.com/office/drawing/2014/main" id="{844EC2EA-6233-4AF9-8A36-7958774F7E7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6" name="Text Box 17">
          <a:extLst>
            <a:ext uri="{FF2B5EF4-FFF2-40B4-BE49-F238E27FC236}">
              <a16:creationId xmlns:a16="http://schemas.microsoft.com/office/drawing/2014/main" id="{0CD28343-EB66-48E1-BB39-38C0DAA7823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67" name="Text Box 18">
          <a:extLst>
            <a:ext uri="{FF2B5EF4-FFF2-40B4-BE49-F238E27FC236}">
              <a16:creationId xmlns:a16="http://schemas.microsoft.com/office/drawing/2014/main" id="{03BE6C0A-C290-4000-A27C-587ECEE6E8CC}"/>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68" name="Text Box 15">
          <a:extLst>
            <a:ext uri="{FF2B5EF4-FFF2-40B4-BE49-F238E27FC236}">
              <a16:creationId xmlns:a16="http://schemas.microsoft.com/office/drawing/2014/main" id="{BF5E7225-6CD2-4DB8-9693-44B1ABCD13F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69" name="Text Box 16">
          <a:extLst>
            <a:ext uri="{FF2B5EF4-FFF2-40B4-BE49-F238E27FC236}">
              <a16:creationId xmlns:a16="http://schemas.microsoft.com/office/drawing/2014/main" id="{95992BEE-59A6-40B5-AA65-A5A51E336ADE}"/>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0" name="Text Box 17">
          <a:extLst>
            <a:ext uri="{FF2B5EF4-FFF2-40B4-BE49-F238E27FC236}">
              <a16:creationId xmlns:a16="http://schemas.microsoft.com/office/drawing/2014/main" id="{BC4AE970-6318-40D5-A1B5-6212832AA5D9}"/>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1" name="Text Box 18">
          <a:extLst>
            <a:ext uri="{FF2B5EF4-FFF2-40B4-BE49-F238E27FC236}">
              <a16:creationId xmlns:a16="http://schemas.microsoft.com/office/drawing/2014/main" id="{E4198F94-D7B9-43A8-B4EA-2A13194E2B7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72" name="Text Box 19">
          <a:extLst>
            <a:ext uri="{FF2B5EF4-FFF2-40B4-BE49-F238E27FC236}">
              <a16:creationId xmlns:a16="http://schemas.microsoft.com/office/drawing/2014/main" id="{6F3D98B7-1DB8-4E1D-838A-9033E41A212A}"/>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3" name="Text Box 16">
          <a:extLst>
            <a:ext uri="{FF2B5EF4-FFF2-40B4-BE49-F238E27FC236}">
              <a16:creationId xmlns:a16="http://schemas.microsoft.com/office/drawing/2014/main" id="{77F2599C-1F49-47D7-BE79-0792D86D6E0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4" name="Text Box 17">
          <a:extLst>
            <a:ext uri="{FF2B5EF4-FFF2-40B4-BE49-F238E27FC236}">
              <a16:creationId xmlns:a16="http://schemas.microsoft.com/office/drawing/2014/main" id="{CD4C9391-B366-4FC8-B71D-F4A89FAACD8C}"/>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5" name="Text Box 18">
          <a:extLst>
            <a:ext uri="{FF2B5EF4-FFF2-40B4-BE49-F238E27FC236}">
              <a16:creationId xmlns:a16="http://schemas.microsoft.com/office/drawing/2014/main" id="{49A2396A-69F9-4194-8FCC-3E3AF513D3A0}"/>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76" name="Text Box 19">
          <a:extLst>
            <a:ext uri="{FF2B5EF4-FFF2-40B4-BE49-F238E27FC236}">
              <a16:creationId xmlns:a16="http://schemas.microsoft.com/office/drawing/2014/main" id="{66FFBE20-C7CF-46B0-B05E-5FDC974FE8FE}"/>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7" name="Text Box 16">
          <a:extLst>
            <a:ext uri="{FF2B5EF4-FFF2-40B4-BE49-F238E27FC236}">
              <a16:creationId xmlns:a16="http://schemas.microsoft.com/office/drawing/2014/main" id="{786DF397-CDCF-49BE-8171-50315C3BE99E}"/>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8" name="Text Box 17">
          <a:extLst>
            <a:ext uri="{FF2B5EF4-FFF2-40B4-BE49-F238E27FC236}">
              <a16:creationId xmlns:a16="http://schemas.microsoft.com/office/drawing/2014/main" id="{2CA0BCE3-DF1F-4CF3-B82A-B19970DBC8E1}"/>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79" name="Text Box 18">
          <a:extLst>
            <a:ext uri="{FF2B5EF4-FFF2-40B4-BE49-F238E27FC236}">
              <a16:creationId xmlns:a16="http://schemas.microsoft.com/office/drawing/2014/main" id="{778860D3-35AA-4115-938E-B2E86823B42A}"/>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121</xdr:row>
      <xdr:rowOff>0</xdr:rowOff>
    </xdr:from>
    <xdr:ext cx="95250" cy="171450"/>
    <xdr:sp macro="" textlink="">
      <xdr:nvSpPr>
        <xdr:cNvPr id="3680" name="Text Box 19">
          <a:extLst>
            <a:ext uri="{FF2B5EF4-FFF2-40B4-BE49-F238E27FC236}">
              <a16:creationId xmlns:a16="http://schemas.microsoft.com/office/drawing/2014/main" id="{D960CDDB-2231-4F32-9CD3-2FC4014428AB}"/>
            </a:ext>
          </a:extLst>
        </xdr:cNvPr>
        <xdr:cNvSpPr txBox="1">
          <a:spLocks noChangeArrowheads="1"/>
        </xdr:cNvSpPr>
      </xdr:nvSpPr>
      <xdr:spPr bwMode="auto">
        <a:xfrm>
          <a:off x="30918150" y="503110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014"/>
    <xdr:sp macro="" textlink="">
      <xdr:nvSpPr>
        <xdr:cNvPr id="3681" name="Text Box 15">
          <a:extLst>
            <a:ext uri="{FF2B5EF4-FFF2-40B4-BE49-F238E27FC236}">
              <a16:creationId xmlns:a16="http://schemas.microsoft.com/office/drawing/2014/main" id="{F7AABAE1-5BC0-4FEB-B72E-8968B976C8DD}"/>
            </a:ext>
          </a:extLst>
        </xdr:cNvPr>
        <xdr:cNvSpPr txBox="1">
          <a:spLocks noChangeArrowheads="1"/>
        </xdr:cNvSpPr>
      </xdr:nvSpPr>
      <xdr:spPr bwMode="auto">
        <a:xfrm>
          <a:off x="4743450" y="517969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2" name="Text Box 16">
          <a:extLst>
            <a:ext uri="{FF2B5EF4-FFF2-40B4-BE49-F238E27FC236}">
              <a16:creationId xmlns:a16="http://schemas.microsoft.com/office/drawing/2014/main" id="{E862F86D-05DE-4041-A20F-81F0F0DA7975}"/>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3" name="Text Box 17">
          <a:extLst>
            <a:ext uri="{FF2B5EF4-FFF2-40B4-BE49-F238E27FC236}">
              <a16:creationId xmlns:a16="http://schemas.microsoft.com/office/drawing/2014/main" id="{C6D0F671-3FE5-42A7-8002-92350C8E35E6}"/>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4" name="Text Box 18">
          <a:extLst>
            <a:ext uri="{FF2B5EF4-FFF2-40B4-BE49-F238E27FC236}">
              <a16:creationId xmlns:a16="http://schemas.microsoft.com/office/drawing/2014/main" id="{07E4435C-1398-45B3-84A0-87C67F7982FD}"/>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0</xdr:rowOff>
    </xdr:from>
    <xdr:ext cx="95250" cy="171450"/>
    <xdr:sp macro="" textlink="">
      <xdr:nvSpPr>
        <xdr:cNvPr id="3685" name="Text Box 19">
          <a:extLst>
            <a:ext uri="{FF2B5EF4-FFF2-40B4-BE49-F238E27FC236}">
              <a16:creationId xmlns:a16="http://schemas.microsoft.com/office/drawing/2014/main" id="{0DEA737A-1068-4B49-A0B8-15481E78A08F}"/>
            </a:ext>
          </a:extLst>
        </xdr:cNvPr>
        <xdr:cNvSpPr txBox="1">
          <a:spLocks noChangeArrowheads="1"/>
        </xdr:cNvSpPr>
      </xdr:nvSpPr>
      <xdr:spPr bwMode="auto">
        <a:xfrm>
          <a:off x="47434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6" name="Text Box 16">
          <a:extLst>
            <a:ext uri="{FF2B5EF4-FFF2-40B4-BE49-F238E27FC236}">
              <a16:creationId xmlns:a16="http://schemas.microsoft.com/office/drawing/2014/main" id="{990C4563-1E74-426A-8095-3EFA8540613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0</xdr:rowOff>
    </xdr:from>
    <xdr:ext cx="95250" cy="171450"/>
    <xdr:sp macro="" textlink="">
      <xdr:nvSpPr>
        <xdr:cNvPr id="3687" name="Text Box 17">
          <a:extLst>
            <a:ext uri="{FF2B5EF4-FFF2-40B4-BE49-F238E27FC236}">
              <a16:creationId xmlns:a16="http://schemas.microsoft.com/office/drawing/2014/main" id="{8192D37D-D7D5-401C-A0FB-07FF5DB47D9A}"/>
            </a:ext>
          </a:extLst>
        </xdr:cNvPr>
        <xdr:cNvSpPr txBox="1">
          <a:spLocks noChangeArrowheads="1"/>
        </xdr:cNvSpPr>
      </xdr:nvSpPr>
      <xdr:spPr bwMode="auto">
        <a:xfrm>
          <a:off x="1436370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15875</xdr:rowOff>
    </xdr:from>
    <xdr:ext cx="95250" cy="171450"/>
    <xdr:sp macro="" textlink="">
      <xdr:nvSpPr>
        <xdr:cNvPr id="3688" name="Text Box 18">
          <a:extLst>
            <a:ext uri="{FF2B5EF4-FFF2-40B4-BE49-F238E27FC236}">
              <a16:creationId xmlns:a16="http://schemas.microsoft.com/office/drawing/2014/main" id="{97C0E6B4-67BC-4865-BE63-CAB9A809736B}"/>
            </a:ext>
          </a:extLst>
        </xdr:cNvPr>
        <xdr:cNvSpPr txBox="1">
          <a:spLocks noChangeArrowheads="1"/>
        </xdr:cNvSpPr>
      </xdr:nvSpPr>
      <xdr:spPr bwMode="auto">
        <a:xfrm>
          <a:off x="14355762" y="521843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89" name="Text Box 16">
          <a:extLst>
            <a:ext uri="{FF2B5EF4-FFF2-40B4-BE49-F238E27FC236}">
              <a16:creationId xmlns:a16="http://schemas.microsoft.com/office/drawing/2014/main" id="{448C2292-7EEC-4349-BBE4-FED6BE6E1CA2}"/>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0" name="Text Box 17">
          <a:extLst>
            <a:ext uri="{FF2B5EF4-FFF2-40B4-BE49-F238E27FC236}">
              <a16:creationId xmlns:a16="http://schemas.microsoft.com/office/drawing/2014/main" id="{9CC0B838-A75F-43F0-B668-DA7CBEE7F117}"/>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1" name="Text Box 18">
          <a:extLst>
            <a:ext uri="{FF2B5EF4-FFF2-40B4-BE49-F238E27FC236}">
              <a16:creationId xmlns:a16="http://schemas.microsoft.com/office/drawing/2014/main" id="{78DE059D-C1A9-4177-B7B2-1FD75F0C9530}"/>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2" name="Text Box 19">
          <a:extLst>
            <a:ext uri="{FF2B5EF4-FFF2-40B4-BE49-F238E27FC236}">
              <a16:creationId xmlns:a16="http://schemas.microsoft.com/office/drawing/2014/main" id="{7B29BC8A-D2DA-4CE4-BCA0-393EB914E124}"/>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126</xdr:row>
      <xdr:rowOff>0</xdr:rowOff>
    </xdr:from>
    <xdr:ext cx="95250" cy="171450"/>
    <xdr:sp macro="" textlink="">
      <xdr:nvSpPr>
        <xdr:cNvPr id="3693" name="Text Box 16">
          <a:extLst>
            <a:ext uri="{FF2B5EF4-FFF2-40B4-BE49-F238E27FC236}">
              <a16:creationId xmlns:a16="http://schemas.microsoft.com/office/drawing/2014/main" id="{0CA6A619-2678-487B-B4BF-8DC773847D86}"/>
            </a:ext>
          </a:extLst>
        </xdr:cNvPr>
        <xdr:cNvSpPr txBox="1">
          <a:spLocks noChangeArrowheads="1"/>
        </xdr:cNvSpPr>
      </xdr:nvSpPr>
      <xdr:spPr bwMode="auto">
        <a:xfrm>
          <a:off x="19183350" y="521684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0</xdr:colOff>
      <xdr:row>126</xdr:row>
      <xdr:rowOff>170392</xdr:rowOff>
    </xdr:from>
    <xdr:ext cx="95250" cy="213632"/>
    <xdr:sp macro="" textlink="">
      <xdr:nvSpPr>
        <xdr:cNvPr id="3694" name="Text Box 15">
          <a:extLst>
            <a:ext uri="{FF2B5EF4-FFF2-40B4-BE49-F238E27FC236}">
              <a16:creationId xmlns:a16="http://schemas.microsoft.com/office/drawing/2014/main" id="{FA3EA6DB-38DF-4016-82DA-F03D481250E4}"/>
            </a:ext>
          </a:extLst>
        </xdr:cNvPr>
        <xdr:cNvSpPr txBox="1">
          <a:spLocks noChangeArrowheads="1"/>
        </xdr:cNvSpPr>
      </xdr:nvSpPr>
      <xdr:spPr bwMode="auto">
        <a:xfrm>
          <a:off x="14392275" y="5233881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67134"/>
    <xdr:sp macro="" textlink="">
      <xdr:nvSpPr>
        <xdr:cNvPr id="3695" name="Text Box 15">
          <a:extLst>
            <a:ext uri="{FF2B5EF4-FFF2-40B4-BE49-F238E27FC236}">
              <a16:creationId xmlns:a16="http://schemas.microsoft.com/office/drawing/2014/main" id="{2C81954F-E72F-4419-AFD1-FAC034F7BCC5}"/>
            </a:ext>
          </a:extLst>
        </xdr:cNvPr>
        <xdr:cNvSpPr txBox="1">
          <a:spLocks noChangeArrowheads="1"/>
        </xdr:cNvSpPr>
      </xdr:nvSpPr>
      <xdr:spPr bwMode="auto">
        <a:xfrm>
          <a:off x="4743450" y="1130617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213632"/>
    <xdr:sp macro="" textlink="">
      <xdr:nvSpPr>
        <xdr:cNvPr id="3696" name="Text Box 15">
          <a:extLst>
            <a:ext uri="{FF2B5EF4-FFF2-40B4-BE49-F238E27FC236}">
              <a16:creationId xmlns:a16="http://schemas.microsoft.com/office/drawing/2014/main" id="{BF14A5AD-ACE5-4A00-B917-0C4ACA5F51A4}"/>
            </a:ext>
          </a:extLst>
        </xdr:cNvPr>
        <xdr:cNvSpPr txBox="1">
          <a:spLocks noChangeArrowheads="1"/>
        </xdr:cNvSpPr>
      </xdr:nvSpPr>
      <xdr:spPr bwMode="auto">
        <a:xfrm>
          <a:off x="4743450" y="11306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xdr:row>
      <xdr:rowOff>504825</xdr:rowOff>
    </xdr:from>
    <xdr:ext cx="95250" cy="444331"/>
    <xdr:sp macro="" textlink="">
      <xdr:nvSpPr>
        <xdr:cNvPr id="3697" name="Text Box 15">
          <a:extLst>
            <a:ext uri="{FF2B5EF4-FFF2-40B4-BE49-F238E27FC236}">
              <a16:creationId xmlns:a16="http://schemas.microsoft.com/office/drawing/2014/main" id="{A19A55D1-0F58-49D9-96DB-6EE996A89A4C}"/>
            </a:ext>
          </a:extLst>
        </xdr:cNvPr>
        <xdr:cNvSpPr txBox="1">
          <a:spLocks noChangeArrowheads="1"/>
        </xdr:cNvSpPr>
      </xdr:nvSpPr>
      <xdr:spPr bwMode="auto">
        <a:xfrm>
          <a:off x="4743450" y="11306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8" name="Text Box 15">
          <a:extLst>
            <a:ext uri="{FF2B5EF4-FFF2-40B4-BE49-F238E27FC236}">
              <a16:creationId xmlns:a16="http://schemas.microsoft.com/office/drawing/2014/main" id="{A55ED2EE-9806-43A8-9D43-69816CE19197}"/>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014"/>
    <xdr:sp macro="" textlink="">
      <xdr:nvSpPr>
        <xdr:cNvPr id="3699" name="Text Box 15">
          <a:extLst>
            <a:ext uri="{FF2B5EF4-FFF2-40B4-BE49-F238E27FC236}">
              <a16:creationId xmlns:a16="http://schemas.microsoft.com/office/drawing/2014/main" id="{99C16008-39BC-4299-85AD-066D75AB73FA}"/>
            </a:ext>
          </a:extLst>
        </xdr:cNvPr>
        <xdr:cNvSpPr txBox="1">
          <a:spLocks noChangeArrowheads="1"/>
        </xdr:cNvSpPr>
      </xdr:nvSpPr>
      <xdr:spPr bwMode="auto">
        <a:xfrm>
          <a:off x="4743450" y="12049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3700" name="Text Box 15">
          <a:extLst>
            <a:ext uri="{FF2B5EF4-FFF2-40B4-BE49-F238E27FC236}">
              <a16:creationId xmlns:a16="http://schemas.microsoft.com/office/drawing/2014/main" id="{AE61B13E-1565-4232-B95E-4EB741DB438F}"/>
            </a:ext>
          </a:extLst>
        </xdr:cNvPr>
        <xdr:cNvSpPr txBox="1">
          <a:spLocks noChangeArrowheads="1"/>
        </xdr:cNvSpPr>
      </xdr:nvSpPr>
      <xdr:spPr bwMode="auto">
        <a:xfrm>
          <a:off x="4743450" y="131635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1" name="Text Box 15">
          <a:extLst>
            <a:ext uri="{FF2B5EF4-FFF2-40B4-BE49-F238E27FC236}">
              <a16:creationId xmlns:a16="http://schemas.microsoft.com/office/drawing/2014/main" id="{43749A74-23A5-482D-88F0-86D2AE7B5923}"/>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2" name="Text Box 15">
          <a:extLst>
            <a:ext uri="{FF2B5EF4-FFF2-40B4-BE49-F238E27FC236}">
              <a16:creationId xmlns:a16="http://schemas.microsoft.com/office/drawing/2014/main" id="{8F3F1CBC-934F-47E5-B164-E8569E65FF0C}"/>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3703" name="Text Box 15">
          <a:extLst>
            <a:ext uri="{FF2B5EF4-FFF2-40B4-BE49-F238E27FC236}">
              <a16:creationId xmlns:a16="http://schemas.microsoft.com/office/drawing/2014/main" id="{FDCEF29B-CC4F-4FF3-A2E4-2CB164931125}"/>
            </a:ext>
          </a:extLst>
        </xdr:cNvPr>
        <xdr:cNvSpPr txBox="1">
          <a:spLocks noChangeArrowheads="1"/>
        </xdr:cNvSpPr>
      </xdr:nvSpPr>
      <xdr:spPr bwMode="auto">
        <a:xfrm>
          <a:off x="4743450" y="131635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3704" name="Text Box 15">
          <a:extLst>
            <a:ext uri="{FF2B5EF4-FFF2-40B4-BE49-F238E27FC236}">
              <a16:creationId xmlns:a16="http://schemas.microsoft.com/office/drawing/2014/main" id="{EC0D6639-04D0-4CBF-A0FC-3F99BEBCE18B}"/>
            </a:ext>
          </a:extLst>
        </xdr:cNvPr>
        <xdr:cNvSpPr txBox="1">
          <a:spLocks noChangeArrowheads="1"/>
        </xdr:cNvSpPr>
      </xdr:nvSpPr>
      <xdr:spPr bwMode="auto">
        <a:xfrm>
          <a:off x="4743450" y="13163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3705" name="Text Box 15">
          <a:extLst>
            <a:ext uri="{FF2B5EF4-FFF2-40B4-BE49-F238E27FC236}">
              <a16:creationId xmlns:a16="http://schemas.microsoft.com/office/drawing/2014/main" id="{6A020E25-DB44-4C1C-8DCF-A14DBBA96437}"/>
            </a:ext>
          </a:extLst>
        </xdr:cNvPr>
        <xdr:cNvSpPr txBox="1">
          <a:spLocks noChangeArrowheads="1"/>
        </xdr:cNvSpPr>
      </xdr:nvSpPr>
      <xdr:spPr bwMode="auto">
        <a:xfrm>
          <a:off x="4743450" y="131635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706" name="Text Box 15">
          <a:extLst>
            <a:ext uri="{FF2B5EF4-FFF2-40B4-BE49-F238E27FC236}">
              <a16:creationId xmlns:a16="http://schemas.microsoft.com/office/drawing/2014/main" id="{58581823-20F5-483B-A501-2AC379DEAAA6}"/>
            </a:ext>
          </a:extLst>
        </xdr:cNvPr>
        <xdr:cNvSpPr txBox="1">
          <a:spLocks noChangeArrowheads="1"/>
        </xdr:cNvSpPr>
      </xdr:nvSpPr>
      <xdr:spPr bwMode="auto">
        <a:xfrm>
          <a:off x="4743450" y="13906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07" name="Text Box 15">
          <a:extLst>
            <a:ext uri="{FF2B5EF4-FFF2-40B4-BE49-F238E27FC236}">
              <a16:creationId xmlns:a16="http://schemas.microsoft.com/office/drawing/2014/main" id="{F5F6A42F-2857-4FBA-827C-1EFF1F6A4E3B}"/>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08" name="Text Box 15">
          <a:extLst>
            <a:ext uri="{FF2B5EF4-FFF2-40B4-BE49-F238E27FC236}">
              <a16:creationId xmlns:a16="http://schemas.microsoft.com/office/drawing/2014/main" id="{9CA40B69-E65B-4643-9FC4-08AB2D82D491}"/>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709" name="Text Box 15">
          <a:extLst>
            <a:ext uri="{FF2B5EF4-FFF2-40B4-BE49-F238E27FC236}">
              <a16:creationId xmlns:a16="http://schemas.microsoft.com/office/drawing/2014/main" id="{52F43FFB-95AC-4802-BF0E-F92B4CA94355}"/>
            </a:ext>
          </a:extLst>
        </xdr:cNvPr>
        <xdr:cNvSpPr txBox="1">
          <a:spLocks noChangeArrowheads="1"/>
        </xdr:cNvSpPr>
      </xdr:nvSpPr>
      <xdr:spPr bwMode="auto">
        <a:xfrm>
          <a:off x="4743450" y="13906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710" name="Text Box 15">
          <a:extLst>
            <a:ext uri="{FF2B5EF4-FFF2-40B4-BE49-F238E27FC236}">
              <a16:creationId xmlns:a16="http://schemas.microsoft.com/office/drawing/2014/main" id="{DF587782-421D-4287-ADD6-C48691C8A951}"/>
            </a:ext>
          </a:extLst>
        </xdr:cNvPr>
        <xdr:cNvSpPr txBox="1">
          <a:spLocks noChangeArrowheads="1"/>
        </xdr:cNvSpPr>
      </xdr:nvSpPr>
      <xdr:spPr bwMode="auto">
        <a:xfrm>
          <a:off x="4743450" y="13906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711" name="Text Box 15">
          <a:extLst>
            <a:ext uri="{FF2B5EF4-FFF2-40B4-BE49-F238E27FC236}">
              <a16:creationId xmlns:a16="http://schemas.microsoft.com/office/drawing/2014/main" id="{ED4FBBBF-13F6-4FF6-B651-7B3B9C047388}"/>
            </a:ext>
          </a:extLst>
        </xdr:cNvPr>
        <xdr:cNvSpPr txBox="1">
          <a:spLocks noChangeArrowheads="1"/>
        </xdr:cNvSpPr>
      </xdr:nvSpPr>
      <xdr:spPr bwMode="auto">
        <a:xfrm>
          <a:off x="4743450" y="13906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2" name="Text Box 15">
          <a:extLst>
            <a:ext uri="{FF2B5EF4-FFF2-40B4-BE49-F238E27FC236}">
              <a16:creationId xmlns:a16="http://schemas.microsoft.com/office/drawing/2014/main" id="{0A3069F6-9693-483A-8351-0FEE3D28E45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713" name="Text Box 15">
          <a:extLst>
            <a:ext uri="{FF2B5EF4-FFF2-40B4-BE49-F238E27FC236}">
              <a16:creationId xmlns:a16="http://schemas.microsoft.com/office/drawing/2014/main" id="{37391A3E-FA01-44FE-A4C6-252159CBE1A6}"/>
            </a:ext>
          </a:extLst>
        </xdr:cNvPr>
        <xdr:cNvSpPr txBox="1">
          <a:spLocks noChangeArrowheads="1"/>
        </xdr:cNvSpPr>
      </xdr:nvSpPr>
      <xdr:spPr bwMode="auto">
        <a:xfrm>
          <a:off x="4743450" y="14649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3714" name="Text Box 15">
          <a:extLst>
            <a:ext uri="{FF2B5EF4-FFF2-40B4-BE49-F238E27FC236}">
              <a16:creationId xmlns:a16="http://schemas.microsoft.com/office/drawing/2014/main" id="{A97238D1-6E26-4343-B089-42DA41249425}"/>
            </a:ext>
          </a:extLst>
        </xdr:cNvPr>
        <xdr:cNvSpPr txBox="1">
          <a:spLocks noChangeArrowheads="1"/>
        </xdr:cNvSpPr>
      </xdr:nvSpPr>
      <xdr:spPr bwMode="auto">
        <a:xfrm>
          <a:off x="4743450" y="15392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5" name="Text Box 15">
          <a:extLst>
            <a:ext uri="{FF2B5EF4-FFF2-40B4-BE49-F238E27FC236}">
              <a16:creationId xmlns:a16="http://schemas.microsoft.com/office/drawing/2014/main" id="{731D779C-E463-43B4-90B3-CC2ACF2E5CA0}"/>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6" name="Text Box 15">
          <a:extLst>
            <a:ext uri="{FF2B5EF4-FFF2-40B4-BE49-F238E27FC236}">
              <a16:creationId xmlns:a16="http://schemas.microsoft.com/office/drawing/2014/main" id="{B3478DDB-4F4A-4A96-A7CA-5AE98D4CBC33}"/>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3717" name="Text Box 15">
          <a:extLst>
            <a:ext uri="{FF2B5EF4-FFF2-40B4-BE49-F238E27FC236}">
              <a16:creationId xmlns:a16="http://schemas.microsoft.com/office/drawing/2014/main" id="{7F368F5A-DE99-40C7-BCDA-FAD6BBF4811D}"/>
            </a:ext>
          </a:extLst>
        </xdr:cNvPr>
        <xdr:cNvSpPr txBox="1">
          <a:spLocks noChangeArrowheads="1"/>
        </xdr:cNvSpPr>
      </xdr:nvSpPr>
      <xdr:spPr bwMode="auto">
        <a:xfrm>
          <a:off x="4743450" y="15392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18" name="Text Box 15">
          <a:extLst>
            <a:ext uri="{FF2B5EF4-FFF2-40B4-BE49-F238E27FC236}">
              <a16:creationId xmlns:a16="http://schemas.microsoft.com/office/drawing/2014/main" id="{3CB4459A-8B47-4226-9A01-C2B36F53125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3719" name="Text Box 15">
          <a:extLst>
            <a:ext uri="{FF2B5EF4-FFF2-40B4-BE49-F238E27FC236}">
              <a16:creationId xmlns:a16="http://schemas.microsoft.com/office/drawing/2014/main" id="{EAE6326D-4890-4D12-B0B1-D6A0774D7A99}"/>
            </a:ext>
          </a:extLst>
        </xdr:cNvPr>
        <xdr:cNvSpPr txBox="1">
          <a:spLocks noChangeArrowheads="1"/>
        </xdr:cNvSpPr>
      </xdr:nvSpPr>
      <xdr:spPr bwMode="auto">
        <a:xfrm>
          <a:off x="4743450" y="15392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0" name="Text Box 15">
          <a:extLst>
            <a:ext uri="{FF2B5EF4-FFF2-40B4-BE49-F238E27FC236}">
              <a16:creationId xmlns:a16="http://schemas.microsoft.com/office/drawing/2014/main" id="{C1B00B29-3664-4106-884C-AEB37D336DCD}"/>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721" name="Text Box 15">
          <a:extLst>
            <a:ext uri="{FF2B5EF4-FFF2-40B4-BE49-F238E27FC236}">
              <a16:creationId xmlns:a16="http://schemas.microsoft.com/office/drawing/2014/main" id="{CD3B0CBE-DFF1-4B56-B687-62921FAE9C22}"/>
            </a:ext>
          </a:extLst>
        </xdr:cNvPr>
        <xdr:cNvSpPr txBox="1">
          <a:spLocks noChangeArrowheads="1"/>
        </xdr:cNvSpPr>
      </xdr:nvSpPr>
      <xdr:spPr bwMode="auto">
        <a:xfrm>
          <a:off x="4743450" y="15392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722" name="Text Box 15">
          <a:extLst>
            <a:ext uri="{FF2B5EF4-FFF2-40B4-BE49-F238E27FC236}">
              <a16:creationId xmlns:a16="http://schemas.microsoft.com/office/drawing/2014/main" id="{9AA2D495-B883-4BBE-A31B-654CF0C13EE8}"/>
            </a:ext>
          </a:extLst>
        </xdr:cNvPr>
        <xdr:cNvSpPr txBox="1">
          <a:spLocks noChangeArrowheads="1"/>
        </xdr:cNvSpPr>
      </xdr:nvSpPr>
      <xdr:spPr bwMode="auto">
        <a:xfrm>
          <a:off x="4743450" y="16135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3" name="Text Box 15">
          <a:extLst>
            <a:ext uri="{FF2B5EF4-FFF2-40B4-BE49-F238E27FC236}">
              <a16:creationId xmlns:a16="http://schemas.microsoft.com/office/drawing/2014/main" id="{C468A16E-580C-4111-8F82-AD7139FDEE5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4" name="Text Box 15">
          <a:extLst>
            <a:ext uri="{FF2B5EF4-FFF2-40B4-BE49-F238E27FC236}">
              <a16:creationId xmlns:a16="http://schemas.microsoft.com/office/drawing/2014/main" id="{7EB03620-03F6-4EB9-95CC-F14149C23574}"/>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725" name="Text Box 15">
          <a:extLst>
            <a:ext uri="{FF2B5EF4-FFF2-40B4-BE49-F238E27FC236}">
              <a16:creationId xmlns:a16="http://schemas.microsoft.com/office/drawing/2014/main" id="{E3C2C1C7-5FE6-4192-8821-37AD9A3E1DD2}"/>
            </a:ext>
          </a:extLst>
        </xdr:cNvPr>
        <xdr:cNvSpPr txBox="1">
          <a:spLocks noChangeArrowheads="1"/>
        </xdr:cNvSpPr>
      </xdr:nvSpPr>
      <xdr:spPr bwMode="auto">
        <a:xfrm>
          <a:off x="4743450" y="16135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6" name="Text Box 15">
          <a:extLst>
            <a:ext uri="{FF2B5EF4-FFF2-40B4-BE49-F238E27FC236}">
              <a16:creationId xmlns:a16="http://schemas.microsoft.com/office/drawing/2014/main" id="{AD4A2E94-68A1-440F-A296-DF67645E1C2C}"/>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727" name="Text Box 15">
          <a:extLst>
            <a:ext uri="{FF2B5EF4-FFF2-40B4-BE49-F238E27FC236}">
              <a16:creationId xmlns:a16="http://schemas.microsoft.com/office/drawing/2014/main" id="{4F2FB393-165D-4722-A4E4-881AA4FAA64D}"/>
            </a:ext>
          </a:extLst>
        </xdr:cNvPr>
        <xdr:cNvSpPr txBox="1">
          <a:spLocks noChangeArrowheads="1"/>
        </xdr:cNvSpPr>
      </xdr:nvSpPr>
      <xdr:spPr bwMode="auto">
        <a:xfrm>
          <a:off x="4743450" y="16135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8" name="Text Box 15">
          <a:extLst>
            <a:ext uri="{FF2B5EF4-FFF2-40B4-BE49-F238E27FC236}">
              <a16:creationId xmlns:a16="http://schemas.microsoft.com/office/drawing/2014/main" id="{BB19418E-94A5-4403-BAFC-95FE70B37028}"/>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729" name="Text Box 15">
          <a:extLst>
            <a:ext uri="{FF2B5EF4-FFF2-40B4-BE49-F238E27FC236}">
              <a16:creationId xmlns:a16="http://schemas.microsoft.com/office/drawing/2014/main" id="{08AA214A-788F-4BEC-BED9-DEEDC583B909}"/>
            </a:ext>
          </a:extLst>
        </xdr:cNvPr>
        <xdr:cNvSpPr txBox="1">
          <a:spLocks noChangeArrowheads="1"/>
        </xdr:cNvSpPr>
      </xdr:nvSpPr>
      <xdr:spPr bwMode="auto">
        <a:xfrm>
          <a:off x="4743450" y="16135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0" name="Text Box 15">
          <a:extLst>
            <a:ext uri="{FF2B5EF4-FFF2-40B4-BE49-F238E27FC236}">
              <a16:creationId xmlns:a16="http://schemas.microsoft.com/office/drawing/2014/main" id="{79844338-A7B0-4ECE-A7BD-42218B66624B}"/>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1" name="Text Box 15">
          <a:extLst>
            <a:ext uri="{FF2B5EF4-FFF2-40B4-BE49-F238E27FC236}">
              <a16:creationId xmlns:a16="http://schemas.microsoft.com/office/drawing/2014/main" id="{BEDCACA6-A514-48EE-BC8E-E2D480258B05}"/>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2" name="Text Box 15">
          <a:extLst>
            <a:ext uri="{FF2B5EF4-FFF2-40B4-BE49-F238E27FC236}">
              <a16:creationId xmlns:a16="http://schemas.microsoft.com/office/drawing/2014/main" id="{2558CDB0-9301-45E9-A8E3-D9550AD13C5F}"/>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733" name="Text Box 15">
          <a:extLst>
            <a:ext uri="{FF2B5EF4-FFF2-40B4-BE49-F238E27FC236}">
              <a16:creationId xmlns:a16="http://schemas.microsoft.com/office/drawing/2014/main" id="{9A8FF248-9694-432C-A5B5-DB2F58B59CD6}"/>
            </a:ext>
          </a:extLst>
        </xdr:cNvPr>
        <xdr:cNvSpPr txBox="1">
          <a:spLocks noChangeArrowheads="1"/>
        </xdr:cNvSpPr>
      </xdr:nvSpPr>
      <xdr:spPr bwMode="auto">
        <a:xfrm>
          <a:off x="4743450" y="16878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4" name="Text Box 15">
          <a:extLst>
            <a:ext uri="{FF2B5EF4-FFF2-40B4-BE49-F238E27FC236}">
              <a16:creationId xmlns:a16="http://schemas.microsoft.com/office/drawing/2014/main" id="{B7332EB9-5B7E-4A04-A6C1-132EA7BFECDE}"/>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5" name="Text Box 15">
          <a:extLst>
            <a:ext uri="{FF2B5EF4-FFF2-40B4-BE49-F238E27FC236}">
              <a16:creationId xmlns:a16="http://schemas.microsoft.com/office/drawing/2014/main" id="{17D262AD-3237-41D6-802D-89828F9586DE}"/>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6" name="Text Box 15">
          <a:extLst>
            <a:ext uri="{FF2B5EF4-FFF2-40B4-BE49-F238E27FC236}">
              <a16:creationId xmlns:a16="http://schemas.microsoft.com/office/drawing/2014/main" id="{AE9336AA-1722-48A8-BEFE-689E9178CE83}"/>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8496"/>
    <xdr:sp macro="" textlink="">
      <xdr:nvSpPr>
        <xdr:cNvPr id="3737" name="Text Box 15">
          <a:extLst>
            <a:ext uri="{FF2B5EF4-FFF2-40B4-BE49-F238E27FC236}">
              <a16:creationId xmlns:a16="http://schemas.microsoft.com/office/drawing/2014/main" id="{6780F89B-6B79-4FDA-BA41-5401263731C2}"/>
            </a:ext>
          </a:extLst>
        </xdr:cNvPr>
        <xdr:cNvSpPr txBox="1">
          <a:spLocks noChangeArrowheads="1"/>
        </xdr:cNvSpPr>
      </xdr:nvSpPr>
      <xdr:spPr bwMode="auto">
        <a:xfrm>
          <a:off x="4743450" y="172497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38" name="Text Box 15">
          <a:extLst>
            <a:ext uri="{FF2B5EF4-FFF2-40B4-BE49-F238E27FC236}">
              <a16:creationId xmlns:a16="http://schemas.microsoft.com/office/drawing/2014/main" id="{ECDA80B6-9177-432F-ACC9-C4EE9FD3DB26}"/>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39" name="Text Box 15">
          <a:extLst>
            <a:ext uri="{FF2B5EF4-FFF2-40B4-BE49-F238E27FC236}">
              <a16:creationId xmlns:a16="http://schemas.microsoft.com/office/drawing/2014/main" id="{D050D759-BBE1-4331-B7F6-E6CCFA124117}"/>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56743"/>
    <xdr:sp macro="" textlink="">
      <xdr:nvSpPr>
        <xdr:cNvPr id="3740" name="Text Box 15">
          <a:extLst>
            <a:ext uri="{FF2B5EF4-FFF2-40B4-BE49-F238E27FC236}">
              <a16:creationId xmlns:a16="http://schemas.microsoft.com/office/drawing/2014/main" id="{CD2D5969-E10E-476C-BF1B-24867A4C2733}"/>
            </a:ext>
          </a:extLst>
        </xdr:cNvPr>
        <xdr:cNvSpPr txBox="1">
          <a:spLocks noChangeArrowheads="1"/>
        </xdr:cNvSpPr>
      </xdr:nvSpPr>
      <xdr:spPr bwMode="auto">
        <a:xfrm>
          <a:off x="4743450" y="172497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1" name="Text Box 15">
          <a:extLst>
            <a:ext uri="{FF2B5EF4-FFF2-40B4-BE49-F238E27FC236}">
              <a16:creationId xmlns:a16="http://schemas.microsoft.com/office/drawing/2014/main" id="{30B2F9DE-DF23-49AD-94F5-2A18B32FB95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331"/>
    <xdr:sp macro="" textlink="">
      <xdr:nvSpPr>
        <xdr:cNvPr id="3742" name="Text Box 15">
          <a:extLst>
            <a:ext uri="{FF2B5EF4-FFF2-40B4-BE49-F238E27FC236}">
              <a16:creationId xmlns:a16="http://schemas.microsoft.com/office/drawing/2014/main" id="{3AE7735F-977E-4449-9916-7B0B533489EB}"/>
            </a:ext>
          </a:extLst>
        </xdr:cNvPr>
        <xdr:cNvSpPr txBox="1">
          <a:spLocks noChangeArrowheads="1"/>
        </xdr:cNvSpPr>
      </xdr:nvSpPr>
      <xdr:spPr bwMode="auto">
        <a:xfrm>
          <a:off x="4743450" y="172497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3" name="Text Box 15">
          <a:extLst>
            <a:ext uri="{FF2B5EF4-FFF2-40B4-BE49-F238E27FC236}">
              <a16:creationId xmlns:a16="http://schemas.microsoft.com/office/drawing/2014/main" id="{D9585269-E3CB-44BD-8A29-F5965528CDA2}"/>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4" name="Text Box 15">
          <a:extLst>
            <a:ext uri="{FF2B5EF4-FFF2-40B4-BE49-F238E27FC236}">
              <a16:creationId xmlns:a16="http://schemas.microsoft.com/office/drawing/2014/main" id="{59EE7782-5C3D-4EAA-A9B9-B8E93285E6C3}"/>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5" name="Text Box 15">
          <a:extLst>
            <a:ext uri="{FF2B5EF4-FFF2-40B4-BE49-F238E27FC236}">
              <a16:creationId xmlns:a16="http://schemas.microsoft.com/office/drawing/2014/main" id="{FD5A5F01-F226-40D8-984E-EA5E7E4B4C40}"/>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213632"/>
    <xdr:sp macro="" textlink="">
      <xdr:nvSpPr>
        <xdr:cNvPr id="3746" name="Text Box 15">
          <a:extLst>
            <a:ext uri="{FF2B5EF4-FFF2-40B4-BE49-F238E27FC236}">
              <a16:creationId xmlns:a16="http://schemas.microsoft.com/office/drawing/2014/main" id="{7C4D5D15-74C3-4DB0-895B-1BEEF727791C}"/>
            </a:ext>
          </a:extLst>
        </xdr:cNvPr>
        <xdr:cNvSpPr txBox="1">
          <a:spLocks noChangeArrowheads="1"/>
        </xdr:cNvSpPr>
      </xdr:nvSpPr>
      <xdr:spPr bwMode="auto">
        <a:xfrm>
          <a:off x="4743450" y="17249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47" name="Text Box 15">
          <a:extLst>
            <a:ext uri="{FF2B5EF4-FFF2-40B4-BE49-F238E27FC236}">
              <a16:creationId xmlns:a16="http://schemas.microsoft.com/office/drawing/2014/main" id="{4F44BD21-C346-4C32-8F08-6114F95B52EF}"/>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48" name="Text Box 15">
          <a:extLst>
            <a:ext uri="{FF2B5EF4-FFF2-40B4-BE49-F238E27FC236}">
              <a16:creationId xmlns:a16="http://schemas.microsoft.com/office/drawing/2014/main" id="{687BCD38-177F-4110-A50C-7D90DB3D5BC7}"/>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49" name="Text Box 15">
          <a:extLst>
            <a:ext uri="{FF2B5EF4-FFF2-40B4-BE49-F238E27FC236}">
              <a16:creationId xmlns:a16="http://schemas.microsoft.com/office/drawing/2014/main" id="{E3634E58-E9AE-47EE-9C9E-FD6DE3C5237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750" name="Text Box 15">
          <a:extLst>
            <a:ext uri="{FF2B5EF4-FFF2-40B4-BE49-F238E27FC236}">
              <a16:creationId xmlns:a16="http://schemas.microsoft.com/office/drawing/2014/main" id="{3742F424-D1AE-4A8C-85D2-3D1F955B1FD8}"/>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1" name="Text Box 15">
          <a:extLst>
            <a:ext uri="{FF2B5EF4-FFF2-40B4-BE49-F238E27FC236}">
              <a16:creationId xmlns:a16="http://schemas.microsoft.com/office/drawing/2014/main" id="{590A0004-1E15-46F8-BE9A-5887C01C1E1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2" name="Text Box 15">
          <a:extLst>
            <a:ext uri="{FF2B5EF4-FFF2-40B4-BE49-F238E27FC236}">
              <a16:creationId xmlns:a16="http://schemas.microsoft.com/office/drawing/2014/main" id="{87A06E00-FEB5-4A4C-A7CC-A806A6B9095B}"/>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753" name="Text Box 15">
          <a:extLst>
            <a:ext uri="{FF2B5EF4-FFF2-40B4-BE49-F238E27FC236}">
              <a16:creationId xmlns:a16="http://schemas.microsoft.com/office/drawing/2014/main" id="{7212310A-533A-4813-BC63-FADD7E7EA02A}"/>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4" name="Text Box 15">
          <a:extLst>
            <a:ext uri="{FF2B5EF4-FFF2-40B4-BE49-F238E27FC236}">
              <a16:creationId xmlns:a16="http://schemas.microsoft.com/office/drawing/2014/main" id="{9AAE529F-2288-451B-A41D-87E6EBAB8498}"/>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755" name="Text Box 15">
          <a:extLst>
            <a:ext uri="{FF2B5EF4-FFF2-40B4-BE49-F238E27FC236}">
              <a16:creationId xmlns:a16="http://schemas.microsoft.com/office/drawing/2014/main" id="{6F5EB52D-DDD6-440E-8F99-D8A20AB96B60}"/>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6" name="Text Box 15">
          <a:extLst>
            <a:ext uri="{FF2B5EF4-FFF2-40B4-BE49-F238E27FC236}">
              <a16:creationId xmlns:a16="http://schemas.microsoft.com/office/drawing/2014/main" id="{E655B68F-CDB9-46A2-96B3-7841FB4AC2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7" name="Text Box 15">
          <a:extLst>
            <a:ext uri="{FF2B5EF4-FFF2-40B4-BE49-F238E27FC236}">
              <a16:creationId xmlns:a16="http://schemas.microsoft.com/office/drawing/2014/main" id="{8FB38BB4-6A5D-4A14-A35E-712F2A62A2A4}"/>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8" name="Text Box 15">
          <a:extLst>
            <a:ext uri="{FF2B5EF4-FFF2-40B4-BE49-F238E27FC236}">
              <a16:creationId xmlns:a16="http://schemas.microsoft.com/office/drawing/2014/main" id="{1E8AA5E7-4D78-4929-8201-E40CF4605266}"/>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759" name="Text Box 15">
          <a:extLst>
            <a:ext uri="{FF2B5EF4-FFF2-40B4-BE49-F238E27FC236}">
              <a16:creationId xmlns:a16="http://schemas.microsoft.com/office/drawing/2014/main" id="{DADDC07A-D1F6-434F-934D-2DAB9C0EDB4E}"/>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0" name="Text Box 15">
          <a:extLst>
            <a:ext uri="{FF2B5EF4-FFF2-40B4-BE49-F238E27FC236}">
              <a16:creationId xmlns:a16="http://schemas.microsoft.com/office/drawing/2014/main" id="{8EB621CF-2AEB-442B-88E7-818548F72AA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1" name="Text Box 15">
          <a:extLst>
            <a:ext uri="{FF2B5EF4-FFF2-40B4-BE49-F238E27FC236}">
              <a16:creationId xmlns:a16="http://schemas.microsoft.com/office/drawing/2014/main" id="{0CDA9FC3-0EEE-477F-9B65-FD37AED207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2" name="Text Box 15">
          <a:extLst>
            <a:ext uri="{FF2B5EF4-FFF2-40B4-BE49-F238E27FC236}">
              <a16:creationId xmlns:a16="http://schemas.microsoft.com/office/drawing/2014/main" id="{E5E3FA6C-8303-4AD0-9B4F-0F32D3B47D53}"/>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3" name="Text Box 15">
          <a:extLst>
            <a:ext uri="{FF2B5EF4-FFF2-40B4-BE49-F238E27FC236}">
              <a16:creationId xmlns:a16="http://schemas.microsoft.com/office/drawing/2014/main" id="{A032839D-2F53-41F0-8FE0-221C2E7861F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4" name="Text Box 15">
          <a:extLst>
            <a:ext uri="{FF2B5EF4-FFF2-40B4-BE49-F238E27FC236}">
              <a16:creationId xmlns:a16="http://schemas.microsoft.com/office/drawing/2014/main" id="{6A6D1A88-6CDC-42B5-8E4D-9BFAB6A79A0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5" name="Text Box 15">
          <a:extLst>
            <a:ext uri="{FF2B5EF4-FFF2-40B4-BE49-F238E27FC236}">
              <a16:creationId xmlns:a16="http://schemas.microsoft.com/office/drawing/2014/main" id="{6624883D-F97C-4BA8-B713-713484758BD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6" name="Text Box 15">
          <a:extLst>
            <a:ext uri="{FF2B5EF4-FFF2-40B4-BE49-F238E27FC236}">
              <a16:creationId xmlns:a16="http://schemas.microsoft.com/office/drawing/2014/main" id="{6382ADEC-23C9-4BC0-8648-94D67D99AAA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67" name="Text Box 15">
          <a:extLst>
            <a:ext uri="{FF2B5EF4-FFF2-40B4-BE49-F238E27FC236}">
              <a16:creationId xmlns:a16="http://schemas.microsoft.com/office/drawing/2014/main" id="{50C1C00A-C9DE-4A57-B25E-7FC0ACB4EA0A}"/>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68" name="Text Box 15">
          <a:extLst>
            <a:ext uri="{FF2B5EF4-FFF2-40B4-BE49-F238E27FC236}">
              <a16:creationId xmlns:a16="http://schemas.microsoft.com/office/drawing/2014/main" id="{D6C725AA-F62D-4489-92B7-57B6DDAC5BF7}"/>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69" name="Text Box 15">
          <a:extLst>
            <a:ext uri="{FF2B5EF4-FFF2-40B4-BE49-F238E27FC236}">
              <a16:creationId xmlns:a16="http://schemas.microsoft.com/office/drawing/2014/main" id="{39DCF307-DF7A-4A33-B14E-3BADABDD943D}"/>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770" name="Text Box 15">
          <a:extLst>
            <a:ext uri="{FF2B5EF4-FFF2-40B4-BE49-F238E27FC236}">
              <a16:creationId xmlns:a16="http://schemas.microsoft.com/office/drawing/2014/main" id="{62C16292-5394-444D-AD7B-84D00B8AD0AB}"/>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1" name="Text Box 15">
          <a:extLst>
            <a:ext uri="{FF2B5EF4-FFF2-40B4-BE49-F238E27FC236}">
              <a16:creationId xmlns:a16="http://schemas.microsoft.com/office/drawing/2014/main" id="{B9C88599-A0AB-4880-8E11-E24B8055FEC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2" name="Text Box 15">
          <a:extLst>
            <a:ext uri="{FF2B5EF4-FFF2-40B4-BE49-F238E27FC236}">
              <a16:creationId xmlns:a16="http://schemas.microsoft.com/office/drawing/2014/main" id="{EE51EFE2-F5F5-4B88-BD5E-757AAC5B7B7A}"/>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773" name="Text Box 15">
          <a:extLst>
            <a:ext uri="{FF2B5EF4-FFF2-40B4-BE49-F238E27FC236}">
              <a16:creationId xmlns:a16="http://schemas.microsoft.com/office/drawing/2014/main" id="{3C4E17D6-3901-4C1C-86EA-5E672B584ADB}"/>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4" name="Text Box 15">
          <a:extLst>
            <a:ext uri="{FF2B5EF4-FFF2-40B4-BE49-F238E27FC236}">
              <a16:creationId xmlns:a16="http://schemas.microsoft.com/office/drawing/2014/main" id="{D40A1BEA-D9B1-49C4-ABCF-99922BDE5D7E}"/>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775" name="Text Box 15">
          <a:extLst>
            <a:ext uri="{FF2B5EF4-FFF2-40B4-BE49-F238E27FC236}">
              <a16:creationId xmlns:a16="http://schemas.microsoft.com/office/drawing/2014/main" id="{C6DD9513-9615-47E9-8ECB-A6CB17AC8365}"/>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6" name="Text Box 15">
          <a:extLst>
            <a:ext uri="{FF2B5EF4-FFF2-40B4-BE49-F238E27FC236}">
              <a16:creationId xmlns:a16="http://schemas.microsoft.com/office/drawing/2014/main" id="{1587C392-7390-456B-B5C2-78B4F7834564}"/>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7" name="Text Box 15">
          <a:extLst>
            <a:ext uri="{FF2B5EF4-FFF2-40B4-BE49-F238E27FC236}">
              <a16:creationId xmlns:a16="http://schemas.microsoft.com/office/drawing/2014/main" id="{8A258A5B-851D-433D-A6FC-AA48C7105B68}"/>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8" name="Text Box 15">
          <a:extLst>
            <a:ext uri="{FF2B5EF4-FFF2-40B4-BE49-F238E27FC236}">
              <a16:creationId xmlns:a16="http://schemas.microsoft.com/office/drawing/2014/main" id="{730D1556-D538-4829-8AFF-34E6392B332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779" name="Text Box 15">
          <a:extLst>
            <a:ext uri="{FF2B5EF4-FFF2-40B4-BE49-F238E27FC236}">
              <a16:creationId xmlns:a16="http://schemas.microsoft.com/office/drawing/2014/main" id="{E12405D8-F488-4BF0-A1D7-F56100AE9D4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0" name="Text Box 15">
          <a:extLst>
            <a:ext uri="{FF2B5EF4-FFF2-40B4-BE49-F238E27FC236}">
              <a16:creationId xmlns:a16="http://schemas.microsoft.com/office/drawing/2014/main" id="{FFC0ECB9-EEAB-4564-9CDA-F38625449CC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1" name="Text Box 15">
          <a:extLst>
            <a:ext uri="{FF2B5EF4-FFF2-40B4-BE49-F238E27FC236}">
              <a16:creationId xmlns:a16="http://schemas.microsoft.com/office/drawing/2014/main" id="{EE15C1B9-4899-4E41-B4C3-7D70DAE6FE0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2" name="Text Box 15">
          <a:extLst>
            <a:ext uri="{FF2B5EF4-FFF2-40B4-BE49-F238E27FC236}">
              <a16:creationId xmlns:a16="http://schemas.microsoft.com/office/drawing/2014/main" id="{DE596236-6A0D-4B85-88AB-DC35C1F688D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3" name="Text Box 15">
          <a:extLst>
            <a:ext uri="{FF2B5EF4-FFF2-40B4-BE49-F238E27FC236}">
              <a16:creationId xmlns:a16="http://schemas.microsoft.com/office/drawing/2014/main" id="{82B89FEA-B101-4FD6-9410-797C5E32F4C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4" name="Text Box 15">
          <a:extLst>
            <a:ext uri="{FF2B5EF4-FFF2-40B4-BE49-F238E27FC236}">
              <a16:creationId xmlns:a16="http://schemas.microsoft.com/office/drawing/2014/main" id="{C9C05C60-0D52-43AF-804F-5EDAE9843C5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5" name="Text Box 15">
          <a:extLst>
            <a:ext uri="{FF2B5EF4-FFF2-40B4-BE49-F238E27FC236}">
              <a16:creationId xmlns:a16="http://schemas.microsoft.com/office/drawing/2014/main" id="{D05D1DAC-14F1-4A56-9B19-F11DCBA1AA2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6" name="Text Box 15">
          <a:extLst>
            <a:ext uri="{FF2B5EF4-FFF2-40B4-BE49-F238E27FC236}">
              <a16:creationId xmlns:a16="http://schemas.microsoft.com/office/drawing/2014/main" id="{C40E6FE8-85B0-4525-B174-98F0C34B376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87" name="Text Box 15">
          <a:extLst>
            <a:ext uri="{FF2B5EF4-FFF2-40B4-BE49-F238E27FC236}">
              <a16:creationId xmlns:a16="http://schemas.microsoft.com/office/drawing/2014/main" id="{6D3877A4-5E82-4BAF-8953-754FA1B88625}"/>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88" name="Text Box 15">
          <a:extLst>
            <a:ext uri="{FF2B5EF4-FFF2-40B4-BE49-F238E27FC236}">
              <a16:creationId xmlns:a16="http://schemas.microsoft.com/office/drawing/2014/main" id="{813F8C71-F375-438E-8DCF-B44BE6D74F5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89" name="Text Box 15">
          <a:extLst>
            <a:ext uri="{FF2B5EF4-FFF2-40B4-BE49-F238E27FC236}">
              <a16:creationId xmlns:a16="http://schemas.microsoft.com/office/drawing/2014/main" id="{DC12E047-7A21-4F70-926D-5F8F901CFC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790" name="Text Box 15">
          <a:extLst>
            <a:ext uri="{FF2B5EF4-FFF2-40B4-BE49-F238E27FC236}">
              <a16:creationId xmlns:a16="http://schemas.microsoft.com/office/drawing/2014/main" id="{070AA418-7332-42E3-B499-A77D0F8A72A1}"/>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1" name="Text Box 15">
          <a:extLst>
            <a:ext uri="{FF2B5EF4-FFF2-40B4-BE49-F238E27FC236}">
              <a16:creationId xmlns:a16="http://schemas.microsoft.com/office/drawing/2014/main" id="{C4BF9A89-8BD8-4825-8D01-D59F37CF9E7C}"/>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2" name="Text Box 15">
          <a:extLst>
            <a:ext uri="{FF2B5EF4-FFF2-40B4-BE49-F238E27FC236}">
              <a16:creationId xmlns:a16="http://schemas.microsoft.com/office/drawing/2014/main" id="{0DAFAF0A-259C-4AB2-B1D2-A378196C42C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793" name="Text Box 15">
          <a:extLst>
            <a:ext uri="{FF2B5EF4-FFF2-40B4-BE49-F238E27FC236}">
              <a16:creationId xmlns:a16="http://schemas.microsoft.com/office/drawing/2014/main" id="{5C903F94-C777-4723-A9E4-99925563E5F6}"/>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4" name="Text Box 15">
          <a:extLst>
            <a:ext uri="{FF2B5EF4-FFF2-40B4-BE49-F238E27FC236}">
              <a16:creationId xmlns:a16="http://schemas.microsoft.com/office/drawing/2014/main" id="{47B8D731-1D77-4DFC-BDA2-92D040A6753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795" name="Text Box 15">
          <a:extLst>
            <a:ext uri="{FF2B5EF4-FFF2-40B4-BE49-F238E27FC236}">
              <a16:creationId xmlns:a16="http://schemas.microsoft.com/office/drawing/2014/main" id="{71999EDE-6B3F-4DA0-B2CE-41A7A76F9596}"/>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6" name="Text Box 15">
          <a:extLst>
            <a:ext uri="{FF2B5EF4-FFF2-40B4-BE49-F238E27FC236}">
              <a16:creationId xmlns:a16="http://schemas.microsoft.com/office/drawing/2014/main" id="{2316E87B-E610-4F07-A6C7-A2D095A0D9E1}"/>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7" name="Text Box 15">
          <a:extLst>
            <a:ext uri="{FF2B5EF4-FFF2-40B4-BE49-F238E27FC236}">
              <a16:creationId xmlns:a16="http://schemas.microsoft.com/office/drawing/2014/main" id="{C9B0B57A-E4A0-4936-9AF9-AFB65A7A8628}"/>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8" name="Text Box 15">
          <a:extLst>
            <a:ext uri="{FF2B5EF4-FFF2-40B4-BE49-F238E27FC236}">
              <a16:creationId xmlns:a16="http://schemas.microsoft.com/office/drawing/2014/main" id="{FDDD5767-0E8C-4160-ACF1-30C4759F898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799" name="Text Box 15">
          <a:extLst>
            <a:ext uri="{FF2B5EF4-FFF2-40B4-BE49-F238E27FC236}">
              <a16:creationId xmlns:a16="http://schemas.microsoft.com/office/drawing/2014/main" id="{426A8F2D-B09C-45ED-A781-B1EC8991C8D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0" name="Text Box 15">
          <a:extLst>
            <a:ext uri="{FF2B5EF4-FFF2-40B4-BE49-F238E27FC236}">
              <a16:creationId xmlns:a16="http://schemas.microsoft.com/office/drawing/2014/main" id="{1C653E33-67A6-4C4D-AC0A-8ABE5AE4018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1" name="Text Box 15">
          <a:extLst>
            <a:ext uri="{FF2B5EF4-FFF2-40B4-BE49-F238E27FC236}">
              <a16:creationId xmlns:a16="http://schemas.microsoft.com/office/drawing/2014/main" id="{61A8755C-77BE-425F-94A8-DD5D6BBF3DC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2" name="Text Box 15">
          <a:extLst>
            <a:ext uri="{FF2B5EF4-FFF2-40B4-BE49-F238E27FC236}">
              <a16:creationId xmlns:a16="http://schemas.microsoft.com/office/drawing/2014/main" id="{46F1BDEB-91F9-4092-9326-1325E5AE5418}"/>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3" name="Text Box 15">
          <a:extLst>
            <a:ext uri="{FF2B5EF4-FFF2-40B4-BE49-F238E27FC236}">
              <a16:creationId xmlns:a16="http://schemas.microsoft.com/office/drawing/2014/main" id="{DEE426B8-675F-478D-BECC-4C3349B0A6C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4" name="Text Box 15">
          <a:extLst>
            <a:ext uri="{FF2B5EF4-FFF2-40B4-BE49-F238E27FC236}">
              <a16:creationId xmlns:a16="http://schemas.microsoft.com/office/drawing/2014/main" id="{F56F5091-1EAB-4ED3-9189-540A5DD2394F}"/>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5" name="Text Box 15">
          <a:extLst>
            <a:ext uri="{FF2B5EF4-FFF2-40B4-BE49-F238E27FC236}">
              <a16:creationId xmlns:a16="http://schemas.microsoft.com/office/drawing/2014/main" id="{977C3091-88AE-4D80-9510-67184FD3E65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6" name="Text Box 15">
          <a:extLst>
            <a:ext uri="{FF2B5EF4-FFF2-40B4-BE49-F238E27FC236}">
              <a16:creationId xmlns:a16="http://schemas.microsoft.com/office/drawing/2014/main" id="{B76D4771-BCFF-46FF-BEE0-991EA04A333D}"/>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07" name="Text Box 15">
          <a:extLst>
            <a:ext uri="{FF2B5EF4-FFF2-40B4-BE49-F238E27FC236}">
              <a16:creationId xmlns:a16="http://schemas.microsoft.com/office/drawing/2014/main" id="{E2FACD2A-12F1-4376-B5F4-E8418220F007}"/>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08" name="Text Box 15">
          <a:extLst>
            <a:ext uri="{FF2B5EF4-FFF2-40B4-BE49-F238E27FC236}">
              <a16:creationId xmlns:a16="http://schemas.microsoft.com/office/drawing/2014/main" id="{84A7F967-E73F-444D-9871-04E3FC5BB6B7}"/>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09" name="Text Box 15">
          <a:extLst>
            <a:ext uri="{FF2B5EF4-FFF2-40B4-BE49-F238E27FC236}">
              <a16:creationId xmlns:a16="http://schemas.microsoft.com/office/drawing/2014/main" id="{1C7235AF-ADED-4501-BCAC-546FFA6BFC09}"/>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10" name="Text Box 15">
          <a:extLst>
            <a:ext uri="{FF2B5EF4-FFF2-40B4-BE49-F238E27FC236}">
              <a16:creationId xmlns:a16="http://schemas.microsoft.com/office/drawing/2014/main" id="{28674765-3F79-4325-B1CB-C93227A00B5B}"/>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1" name="Text Box 15">
          <a:extLst>
            <a:ext uri="{FF2B5EF4-FFF2-40B4-BE49-F238E27FC236}">
              <a16:creationId xmlns:a16="http://schemas.microsoft.com/office/drawing/2014/main" id="{1BDBB384-164B-4DC0-9C91-A2B31E292B8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2" name="Text Box 15">
          <a:extLst>
            <a:ext uri="{FF2B5EF4-FFF2-40B4-BE49-F238E27FC236}">
              <a16:creationId xmlns:a16="http://schemas.microsoft.com/office/drawing/2014/main" id="{13B18C4E-187D-466F-B5F8-B104A1B542AC}"/>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13" name="Text Box 15">
          <a:extLst>
            <a:ext uri="{FF2B5EF4-FFF2-40B4-BE49-F238E27FC236}">
              <a16:creationId xmlns:a16="http://schemas.microsoft.com/office/drawing/2014/main" id="{8CD65434-59EF-44F7-8748-8B16F90B43FE}"/>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4" name="Text Box 15">
          <a:extLst>
            <a:ext uri="{FF2B5EF4-FFF2-40B4-BE49-F238E27FC236}">
              <a16:creationId xmlns:a16="http://schemas.microsoft.com/office/drawing/2014/main" id="{A353DC4B-CF43-48E0-A93B-1DDA05AF1E8E}"/>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15" name="Text Box 15">
          <a:extLst>
            <a:ext uri="{FF2B5EF4-FFF2-40B4-BE49-F238E27FC236}">
              <a16:creationId xmlns:a16="http://schemas.microsoft.com/office/drawing/2014/main" id="{CEBBFBBD-1248-496B-B1B4-0A7856850752}"/>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6" name="Text Box 15">
          <a:extLst>
            <a:ext uri="{FF2B5EF4-FFF2-40B4-BE49-F238E27FC236}">
              <a16:creationId xmlns:a16="http://schemas.microsoft.com/office/drawing/2014/main" id="{2893E7C5-2C9E-43FE-A324-749C87DC78B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7" name="Text Box 15">
          <a:extLst>
            <a:ext uri="{FF2B5EF4-FFF2-40B4-BE49-F238E27FC236}">
              <a16:creationId xmlns:a16="http://schemas.microsoft.com/office/drawing/2014/main" id="{9DAE6DA8-31F3-41AB-BDD3-A459717A439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8" name="Text Box 15">
          <a:extLst>
            <a:ext uri="{FF2B5EF4-FFF2-40B4-BE49-F238E27FC236}">
              <a16:creationId xmlns:a16="http://schemas.microsoft.com/office/drawing/2014/main" id="{4DADA3B1-4234-4030-A70B-38417AFE120C}"/>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19" name="Text Box 15">
          <a:extLst>
            <a:ext uri="{FF2B5EF4-FFF2-40B4-BE49-F238E27FC236}">
              <a16:creationId xmlns:a16="http://schemas.microsoft.com/office/drawing/2014/main" id="{1BA975D6-99C7-4F48-9B4A-F28C2A658501}"/>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0" name="Text Box 15">
          <a:extLst>
            <a:ext uri="{FF2B5EF4-FFF2-40B4-BE49-F238E27FC236}">
              <a16:creationId xmlns:a16="http://schemas.microsoft.com/office/drawing/2014/main" id="{5D986F9D-8F38-4128-9396-F6E7C1F5709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1" name="Text Box 15">
          <a:extLst>
            <a:ext uri="{FF2B5EF4-FFF2-40B4-BE49-F238E27FC236}">
              <a16:creationId xmlns:a16="http://schemas.microsoft.com/office/drawing/2014/main" id="{5C129C22-DD10-418C-9E8C-7E84FD0FDBB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2" name="Text Box 15">
          <a:extLst>
            <a:ext uri="{FF2B5EF4-FFF2-40B4-BE49-F238E27FC236}">
              <a16:creationId xmlns:a16="http://schemas.microsoft.com/office/drawing/2014/main" id="{0C548A1A-BD42-4E14-B9E2-76D1342B6B7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3" name="Text Box 15">
          <a:extLst>
            <a:ext uri="{FF2B5EF4-FFF2-40B4-BE49-F238E27FC236}">
              <a16:creationId xmlns:a16="http://schemas.microsoft.com/office/drawing/2014/main" id="{296AB4E0-AA89-42B8-95DB-DE8BAECC10F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4" name="Text Box 15">
          <a:extLst>
            <a:ext uri="{FF2B5EF4-FFF2-40B4-BE49-F238E27FC236}">
              <a16:creationId xmlns:a16="http://schemas.microsoft.com/office/drawing/2014/main" id="{3CF3C66F-55D3-4E72-886C-125FA7EA09E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5" name="Text Box 15">
          <a:extLst>
            <a:ext uri="{FF2B5EF4-FFF2-40B4-BE49-F238E27FC236}">
              <a16:creationId xmlns:a16="http://schemas.microsoft.com/office/drawing/2014/main" id="{AEF5937D-4F14-46EE-B865-6BFEC2997FB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26" name="Text Box 15">
          <a:extLst>
            <a:ext uri="{FF2B5EF4-FFF2-40B4-BE49-F238E27FC236}">
              <a16:creationId xmlns:a16="http://schemas.microsoft.com/office/drawing/2014/main" id="{99D6A0AE-1542-4966-A134-B4745AD78FB8}"/>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27" name="Text Box 15">
          <a:extLst>
            <a:ext uri="{FF2B5EF4-FFF2-40B4-BE49-F238E27FC236}">
              <a16:creationId xmlns:a16="http://schemas.microsoft.com/office/drawing/2014/main" id="{82D91B6F-0F9B-402F-8B36-308098C4DC70}"/>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28" name="Text Box 15">
          <a:extLst>
            <a:ext uri="{FF2B5EF4-FFF2-40B4-BE49-F238E27FC236}">
              <a16:creationId xmlns:a16="http://schemas.microsoft.com/office/drawing/2014/main" id="{FC8875CF-E1E6-407B-8F91-9A0B890EB5D3}"/>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29" name="Text Box 15">
          <a:extLst>
            <a:ext uri="{FF2B5EF4-FFF2-40B4-BE49-F238E27FC236}">
              <a16:creationId xmlns:a16="http://schemas.microsoft.com/office/drawing/2014/main" id="{175452DA-532E-4437-BB12-7E1767C2589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3830" name="Text Box 15">
          <a:extLst>
            <a:ext uri="{FF2B5EF4-FFF2-40B4-BE49-F238E27FC236}">
              <a16:creationId xmlns:a16="http://schemas.microsoft.com/office/drawing/2014/main" id="{EF02CADE-5ABE-444A-9CCA-4DE53068F8FE}"/>
            </a:ext>
          </a:extLst>
        </xdr:cNvPr>
        <xdr:cNvSpPr txBox="1">
          <a:spLocks noChangeArrowheads="1"/>
        </xdr:cNvSpPr>
      </xdr:nvSpPr>
      <xdr:spPr bwMode="auto">
        <a:xfrm>
          <a:off x="4743450" y="17621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1" name="Text Box 15">
          <a:extLst>
            <a:ext uri="{FF2B5EF4-FFF2-40B4-BE49-F238E27FC236}">
              <a16:creationId xmlns:a16="http://schemas.microsoft.com/office/drawing/2014/main" id="{7FDB93E0-8DED-40A9-B0D1-3D7CE64E3B9D}"/>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2" name="Text Box 15">
          <a:extLst>
            <a:ext uri="{FF2B5EF4-FFF2-40B4-BE49-F238E27FC236}">
              <a16:creationId xmlns:a16="http://schemas.microsoft.com/office/drawing/2014/main" id="{CDB6EC79-5C89-4CA2-A6CB-634BD22F09B4}"/>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3833" name="Text Box 15">
          <a:extLst>
            <a:ext uri="{FF2B5EF4-FFF2-40B4-BE49-F238E27FC236}">
              <a16:creationId xmlns:a16="http://schemas.microsoft.com/office/drawing/2014/main" id="{FD909435-4CA1-47A5-B4CA-EAE70C217A28}"/>
            </a:ext>
          </a:extLst>
        </xdr:cNvPr>
        <xdr:cNvSpPr txBox="1">
          <a:spLocks noChangeArrowheads="1"/>
        </xdr:cNvSpPr>
      </xdr:nvSpPr>
      <xdr:spPr bwMode="auto">
        <a:xfrm>
          <a:off x="4743450" y="17621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4" name="Text Box 15">
          <a:extLst>
            <a:ext uri="{FF2B5EF4-FFF2-40B4-BE49-F238E27FC236}">
              <a16:creationId xmlns:a16="http://schemas.microsoft.com/office/drawing/2014/main" id="{3EFB10EA-9C86-4B4E-B20C-55A4D3A939DF}"/>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3835" name="Text Box 15">
          <a:extLst>
            <a:ext uri="{FF2B5EF4-FFF2-40B4-BE49-F238E27FC236}">
              <a16:creationId xmlns:a16="http://schemas.microsoft.com/office/drawing/2014/main" id="{F34111FC-9797-4CDB-A27C-17F95F1B7B88}"/>
            </a:ext>
          </a:extLst>
        </xdr:cNvPr>
        <xdr:cNvSpPr txBox="1">
          <a:spLocks noChangeArrowheads="1"/>
        </xdr:cNvSpPr>
      </xdr:nvSpPr>
      <xdr:spPr bwMode="auto">
        <a:xfrm>
          <a:off x="4743450" y="17621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6" name="Text Box 15">
          <a:extLst>
            <a:ext uri="{FF2B5EF4-FFF2-40B4-BE49-F238E27FC236}">
              <a16:creationId xmlns:a16="http://schemas.microsoft.com/office/drawing/2014/main" id="{9D34FF0D-6709-464B-8D60-53F94678DA1C}"/>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7" name="Text Box 15">
          <a:extLst>
            <a:ext uri="{FF2B5EF4-FFF2-40B4-BE49-F238E27FC236}">
              <a16:creationId xmlns:a16="http://schemas.microsoft.com/office/drawing/2014/main" id="{D7214BDF-0015-4FD2-96B2-82F1D14C09B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8" name="Text Box 15">
          <a:extLst>
            <a:ext uri="{FF2B5EF4-FFF2-40B4-BE49-F238E27FC236}">
              <a16:creationId xmlns:a16="http://schemas.microsoft.com/office/drawing/2014/main" id="{BFB89962-6CA1-47BD-8C7E-6D83D3870E61}"/>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39" name="Text Box 15">
          <a:extLst>
            <a:ext uri="{FF2B5EF4-FFF2-40B4-BE49-F238E27FC236}">
              <a16:creationId xmlns:a16="http://schemas.microsoft.com/office/drawing/2014/main" id="{F8002495-C2D5-43A1-AEF9-03DC1F35E030}"/>
            </a:ext>
          </a:extLst>
        </xdr:cNvPr>
        <xdr:cNvSpPr txBox="1">
          <a:spLocks noChangeArrowheads="1"/>
        </xdr:cNvSpPr>
      </xdr:nvSpPr>
      <xdr:spPr bwMode="auto">
        <a:xfrm>
          <a:off x="4743450" y="17621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0" name="Text Box 15">
          <a:extLst>
            <a:ext uri="{FF2B5EF4-FFF2-40B4-BE49-F238E27FC236}">
              <a16:creationId xmlns:a16="http://schemas.microsoft.com/office/drawing/2014/main" id="{ABB2415F-6BC6-4CD0-9231-295663FB76D9}"/>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1" name="Text Box 15">
          <a:extLst>
            <a:ext uri="{FF2B5EF4-FFF2-40B4-BE49-F238E27FC236}">
              <a16:creationId xmlns:a16="http://schemas.microsoft.com/office/drawing/2014/main" id="{67D8FDBA-9616-47EE-AEA9-E145FD7DB15F}"/>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2" name="Text Box 15">
          <a:extLst>
            <a:ext uri="{FF2B5EF4-FFF2-40B4-BE49-F238E27FC236}">
              <a16:creationId xmlns:a16="http://schemas.microsoft.com/office/drawing/2014/main" id="{8778BB1D-3A37-495E-B3A1-949D04DED5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43" name="Text Box 15">
          <a:extLst>
            <a:ext uri="{FF2B5EF4-FFF2-40B4-BE49-F238E27FC236}">
              <a16:creationId xmlns:a16="http://schemas.microsoft.com/office/drawing/2014/main" id="{D6689B83-1E96-4BFB-BE79-BA753C485A78}"/>
            </a:ext>
          </a:extLst>
        </xdr:cNvPr>
        <xdr:cNvSpPr txBox="1">
          <a:spLocks noChangeArrowheads="1"/>
        </xdr:cNvSpPr>
      </xdr:nvSpPr>
      <xdr:spPr bwMode="auto">
        <a:xfrm>
          <a:off x="4743450" y="17992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4" name="Text Box 15">
          <a:extLst>
            <a:ext uri="{FF2B5EF4-FFF2-40B4-BE49-F238E27FC236}">
              <a16:creationId xmlns:a16="http://schemas.microsoft.com/office/drawing/2014/main" id="{249BDCA6-AAAC-4514-8A7A-A6F455B82D06}"/>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5" name="Text Box 15">
          <a:extLst>
            <a:ext uri="{FF2B5EF4-FFF2-40B4-BE49-F238E27FC236}">
              <a16:creationId xmlns:a16="http://schemas.microsoft.com/office/drawing/2014/main" id="{52E13A06-1C5C-405C-9C1A-B05CDBDDCD46}"/>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46" name="Text Box 15">
          <a:extLst>
            <a:ext uri="{FF2B5EF4-FFF2-40B4-BE49-F238E27FC236}">
              <a16:creationId xmlns:a16="http://schemas.microsoft.com/office/drawing/2014/main" id="{89E0DDC3-D7C8-45D0-8B5C-5F08EEB3516D}"/>
            </a:ext>
          </a:extLst>
        </xdr:cNvPr>
        <xdr:cNvSpPr txBox="1">
          <a:spLocks noChangeArrowheads="1"/>
        </xdr:cNvSpPr>
      </xdr:nvSpPr>
      <xdr:spPr bwMode="auto">
        <a:xfrm>
          <a:off x="4743450" y="17992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7" name="Text Box 15">
          <a:extLst>
            <a:ext uri="{FF2B5EF4-FFF2-40B4-BE49-F238E27FC236}">
              <a16:creationId xmlns:a16="http://schemas.microsoft.com/office/drawing/2014/main" id="{A1BFB931-64CA-4438-8122-D744D220277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48" name="Text Box 15">
          <a:extLst>
            <a:ext uri="{FF2B5EF4-FFF2-40B4-BE49-F238E27FC236}">
              <a16:creationId xmlns:a16="http://schemas.microsoft.com/office/drawing/2014/main" id="{4027F550-027F-4371-874F-29BEF9554107}"/>
            </a:ext>
          </a:extLst>
        </xdr:cNvPr>
        <xdr:cNvSpPr txBox="1">
          <a:spLocks noChangeArrowheads="1"/>
        </xdr:cNvSpPr>
      </xdr:nvSpPr>
      <xdr:spPr bwMode="auto">
        <a:xfrm>
          <a:off x="4743450" y="17992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49" name="Text Box 15">
          <a:extLst>
            <a:ext uri="{FF2B5EF4-FFF2-40B4-BE49-F238E27FC236}">
              <a16:creationId xmlns:a16="http://schemas.microsoft.com/office/drawing/2014/main" id="{60240E72-EE7D-4087-8878-3C1058D4C6C1}"/>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0" name="Text Box 15">
          <a:extLst>
            <a:ext uri="{FF2B5EF4-FFF2-40B4-BE49-F238E27FC236}">
              <a16:creationId xmlns:a16="http://schemas.microsoft.com/office/drawing/2014/main" id="{018F46AC-6B86-4582-BD0B-8BB4F9DB3619}"/>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1" name="Text Box 15">
          <a:extLst>
            <a:ext uri="{FF2B5EF4-FFF2-40B4-BE49-F238E27FC236}">
              <a16:creationId xmlns:a16="http://schemas.microsoft.com/office/drawing/2014/main" id="{23D58659-AA73-449A-9377-C93DB5A71D9D}"/>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2" name="Text Box 15">
          <a:extLst>
            <a:ext uri="{FF2B5EF4-FFF2-40B4-BE49-F238E27FC236}">
              <a16:creationId xmlns:a16="http://schemas.microsoft.com/office/drawing/2014/main" id="{6AA8629C-A27D-45DB-BFD5-FF0F9F2D25C0}"/>
            </a:ext>
          </a:extLst>
        </xdr:cNvPr>
        <xdr:cNvSpPr txBox="1">
          <a:spLocks noChangeArrowheads="1"/>
        </xdr:cNvSpPr>
      </xdr:nvSpPr>
      <xdr:spPr bwMode="auto">
        <a:xfrm>
          <a:off x="4743450" y="17992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3" name="Text Box 15">
          <a:extLst>
            <a:ext uri="{FF2B5EF4-FFF2-40B4-BE49-F238E27FC236}">
              <a16:creationId xmlns:a16="http://schemas.microsoft.com/office/drawing/2014/main" id="{816FAD1A-11E3-4E39-9E4D-205019E7FCF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4" name="Text Box 15">
          <a:extLst>
            <a:ext uri="{FF2B5EF4-FFF2-40B4-BE49-F238E27FC236}">
              <a16:creationId xmlns:a16="http://schemas.microsoft.com/office/drawing/2014/main" id="{E056B650-BBB7-4731-BDAD-A13224D11C4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5" name="Text Box 15">
          <a:extLst>
            <a:ext uri="{FF2B5EF4-FFF2-40B4-BE49-F238E27FC236}">
              <a16:creationId xmlns:a16="http://schemas.microsoft.com/office/drawing/2014/main" id="{73C7F1E6-7599-40B8-88EA-F52B708ADD42}"/>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6" name="Text Box 15">
          <a:extLst>
            <a:ext uri="{FF2B5EF4-FFF2-40B4-BE49-F238E27FC236}">
              <a16:creationId xmlns:a16="http://schemas.microsoft.com/office/drawing/2014/main" id="{D7C389B4-317E-4109-96C2-5D01B0D0A206}"/>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7" name="Text Box 15">
          <a:extLst>
            <a:ext uri="{FF2B5EF4-FFF2-40B4-BE49-F238E27FC236}">
              <a16:creationId xmlns:a16="http://schemas.microsoft.com/office/drawing/2014/main" id="{6B0FE650-30C2-4B73-A5AC-26700A1ABDFD}"/>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8" name="Text Box 15">
          <a:extLst>
            <a:ext uri="{FF2B5EF4-FFF2-40B4-BE49-F238E27FC236}">
              <a16:creationId xmlns:a16="http://schemas.microsoft.com/office/drawing/2014/main" id="{A8FD026B-FF10-4724-A2EB-AA278784B0E3}"/>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59" name="Text Box 15">
          <a:extLst>
            <a:ext uri="{FF2B5EF4-FFF2-40B4-BE49-F238E27FC236}">
              <a16:creationId xmlns:a16="http://schemas.microsoft.com/office/drawing/2014/main" id="{5DCA28D6-E01A-41C0-B1F3-025FEFD27A00}"/>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0" name="Text Box 15">
          <a:extLst>
            <a:ext uri="{FF2B5EF4-FFF2-40B4-BE49-F238E27FC236}">
              <a16:creationId xmlns:a16="http://schemas.microsoft.com/office/drawing/2014/main" id="{97C88E31-517C-4939-9D03-2DB76DB60488}"/>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1" name="Text Box 15">
          <a:extLst>
            <a:ext uri="{FF2B5EF4-FFF2-40B4-BE49-F238E27FC236}">
              <a16:creationId xmlns:a16="http://schemas.microsoft.com/office/drawing/2014/main" id="{F27817DC-36C1-4DCF-B178-6B618412538B}"/>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2" name="Text Box 15">
          <a:extLst>
            <a:ext uri="{FF2B5EF4-FFF2-40B4-BE49-F238E27FC236}">
              <a16:creationId xmlns:a16="http://schemas.microsoft.com/office/drawing/2014/main" id="{25A14525-325D-4491-AA8D-A46A0E404912}"/>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63" name="Text Box 15">
          <a:extLst>
            <a:ext uri="{FF2B5EF4-FFF2-40B4-BE49-F238E27FC236}">
              <a16:creationId xmlns:a16="http://schemas.microsoft.com/office/drawing/2014/main" id="{18D5EB0A-CC87-476B-9031-68A245F633B6}"/>
            </a:ext>
          </a:extLst>
        </xdr:cNvPr>
        <xdr:cNvSpPr txBox="1">
          <a:spLocks noChangeArrowheads="1"/>
        </xdr:cNvSpPr>
      </xdr:nvSpPr>
      <xdr:spPr bwMode="auto">
        <a:xfrm>
          <a:off x="4743450" y="18364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4" name="Text Box 15">
          <a:extLst>
            <a:ext uri="{FF2B5EF4-FFF2-40B4-BE49-F238E27FC236}">
              <a16:creationId xmlns:a16="http://schemas.microsoft.com/office/drawing/2014/main" id="{3E059676-B710-401F-B001-DCCBBF9F04D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5" name="Text Box 15">
          <a:extLst>
            <a:ext uri="{FF2B5EF4-FFF2-40B4-BE49-F238E27FC236}">
              <a16:creationId xmlns:a16="http://schemas.microsoft.com/office/drawing/2014/main" id="{614906B6-15DD-4BA2-A9A1-2B549063A29B}"/>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66" name="Text Box 15">
          <a:extLst>
            <a:ext uri="{FF2B5EF4-FFF2-40B4-BE49-F238E27FC236}">
              <a16:creationId xmlns:a16="http://schemas.microsoft.com/office/drawing/2014/main" id="{3B7D4800-810B-4048-929D-A5BFDC54794D}"/>
            </a:ext>
          </a:extLst>
        </xdr:cNvPr>
        <xdr:cNvSpPr txBox="1">
          <a:spLocks noChangeArrowheads="1"/>
        </xdr:cNvSpPr>
      </xdr:nvSpPr>
      <xdr:spPr bwMode="auto">
        <a:xfrm>
          <a:off x="4743450" y="18364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7" name="Text Box 15">
          <a:extLst>
            <a:ext uri="{FF2B5EF4-FFF2-40B4-BE49-F238E27FC236}">
              <a16:creationId xmlns:a16="http://schemas.microsoft.com/office/drawing/2014/main" id="{E74B1D9F-5A70-4EF9-AB9A-B413BEF34367}"/>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68" name="Text Box 15">
          <a:extLst>
            <a:ext uri="{FF2B5EF4-FFF2-40B4-BE49-F238E27FC236}">
              <a16:creationId xmlns:a16="http://schemas.microsoft.com/office/drawing/2014/main" id="{CD769ED6-5DFB-4D9E-B031-C59D8B0F581E}"/>
            </a:ext>
          </a:extLst>
        </xdr:cNvPr>
        <xdr:cNvSpPr txBox="1">
          <a:spLocks noChangeArrowheads="1"/>
        </xdr:cNvSpPr>
      </xdr:nvSpPr>
      <xdr:spPr bwMode="auto">
        <a:xfrm>
          <a:off x="4743450" y="18364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69" name="Text Box 15">
          <a:extLst>
            <a:ext uri="{FF2B5EF4-FFF2-40B4-BE49-F238E27FC236}">
              <a16:creationId xmlns:a16="http://schemas.microsoft.com/office/drawing/2014/main" id="{51079EB4-2830-4687-9AB6-F5BBBE7565AF}"/>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0" name="Text Box 15">
          <a:extLst>
            <a:ext uri="{FF2B5EF4-FFF2-40B4-BE49-F238E27FC236}">
              <a16:creationId xmlns:a16="http://schemas.microsoft.com/office/drawing/2014/main" id="{DDFD321F-39F9-41D3-A63B-F15E902C5C7E}"/>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1" name="Text Box 15">
          <a:extLst>
            <a:ext uri="{FF2B5EF4-FFF2-40B4-BE49-F238E27FC236}">
              <a16:creationId xmlns:a16="http://schemas.microsoft.com/office/drawing/2014/main" id="{DBA43CF4-2066-4B2E-A0A1-165C08BA9A09}"/>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2A8EA85B-A48A-4981-8D7C-8180D0589CC5}"/>
            </a:ext>
          </a:extLst>
        </xdr:cNvPr>
        <xdr:cNvSpPr txBox="1">
          <a:spLocks noChangeArrowheads="1"/>
        </xdr:cNvSpPr>
      </xdr:nvSpPr>
      <xdr:spPr bwMode="auto">
        <a:xfrm>
          <a:off x="4743450" y="18364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3" name="Text Box 15">
          <a:extLst>
            <a:ext uri="{FF2B5EF4-FFF2-40B4-BE49-F238E27FC236}">
              <a16:creationId xmlns:a16="http://schemas.microsoft.com/office/drawing/2014/main" id="{AF10B0F3-57E4-4223-86C7-1F8C77DAD953}"/>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4" name="Text Box 15">
          <a:extLst>
            <a:ext uri="{FF2B5EF4-FFF2-40B4-BE49-F238E27FC236}">
              <a16:creationId xmlns:a16="http://schemas.microsoft.com/office/drawing/2014/main" id="{3C00E484-2109-405F-8792-FDB05376F81B}"/>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5" name="Text Box 15">
          <a:extLst>
            <a:ext uri="{FF2B5EF4-FFF2-40B4-BE49-F238E27FC236}">
              <a16:creationId xmlns:a16="http://schemas.microsoft.com/office/drawing/2014/main" id="{846E8CBD-14E8-4AF7-9EC9-B335EDCFD5BE}"/>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76" name="Text Box 15">
          <a:extLst>
            <a:ext uri="{FF2B5EF4-FFF2-40B4-BE49-F238E27FC236}">
              <a16:creationId xmlns:a16="http://schemas.microsoft.com/office/drawing/2014/main" id="{DFD3E9E5-6123-44A8-A6F3-DA8205979D6E}"/>
            </a:ext>
          </a:extLst>
        </xdr:cNvPr>
        <xdr:cNvSpPr txBox="1">
          <a:spLocks noChangeArrowheads="1"/>
        </xdr:cNvSpPr>
      </xdr:nvSpPr>
      <xdr:spPr bwMode="auto">
        <a:xfrm>
          <a:off x="4743450" y="187356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77" name="Text Box 15">
          <a:extLst>
            <a:ext uri="{FF2B5EF4-FFF2-40B4-BE49-F238E27FC236}">
              <a16:creationId xmlns:a16="http://schemas.microsoft.com/office/drawing/2014/main" id="{2A21BEA9-4E39-4D42-A30A-E87EB17A542A}"/>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78" name="Text Box 15">
          <a:extLst>
            <a:ext uri="{FF2B5EF4-FFF2-40B4-BE49-F238E27FC236}">
              <a16:creationId xmlns:a16="http://schemas.microsoft.com/office/drawing/2014/main" id="{EB4B5C9C-B684-458A-ABEF-A95497A25D7F}"/>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79" name="Text Box 15">
          <a:extLst>
            <a:ext uri="{FF2B5EF4-FFF2-40B4-BE49-F238E27FC236}">
              <a16:creationId xmlns:a16="http://schemas.microsoft.com/office/drawing/2014/main" id="{D24B0370-2A13-4A50-BEF4-95696F4DEF41}"/>
            </a:ext>
          </a:extLst>
        </xdr:cNvPr>
        <xdr:cNvSpPr txBox="1">
          <a:spLocks noChangeArrowheads="1"/>
        </xdr:cNvSpPr>
      </xdr:nvSpPr>
      <xdr:spPr bwMode="auto">
        <a:xfrm>
          <a:off x="4743450" y="187356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0" name="Text Box 15">
          <a:extLst>
            <a:ext uri="{FF2B5EF4-FFF2-40B4-BE49-F238E27FC236}">
              <a16:creationId xmlns:a16="http://schemas.microsoft.com/office/drawing/2014/main" id="{4B008B91-BA27-4802-A928-C5D0BCA24E46}"/>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81" name="Text Box 15">
          <a:extLst>
            <a:ext uri="{FF2B5EF4-FFF2-40B4-BE49-F238E27FC236}">
              <a16:creationId xmlns:a16="http://schemas.microsoft.com/office/drawing/2014/main" id="{F4C2DDFD-98DC-421F-AB6F-4A7FCA07CAEB}"/>
            </a:ext>
          </a:extLst>
        </xdr:cNvPr>
        <xdr:cNvSpPr txBox="1">
          <a:spLocks noChangeArrowheads="1"/>
        </xdr:cNvSpPr>
      </xdr:nvSpPr>
      <xdr:spPr bwMode="auto">
        <a:xfrm>
          <a:off x="4743450" y="187356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2" name="Text Box 15">
          <a:extLst>
            <a:ext uri="{FF2B5EF4-FFF2-40B4-BE49-F238E27FC236}">
              <a16:creationId xmlns:a16="http://schemas.microsoft.com/office/drawing/2014/main" id="{103BD474-4947-4704-83AA-F9FE98C747A9}"/>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3" name="Text Box 15">
          <a:extLst>
            <a:ext uri="{FF2B5EF4-FFF2-40B4-BE49-F238E27FC236}">
              <a16:creationId xmlns:a16="http://schemas.microsoft.com/office/drawing/2014/main" id="{992C1928-44B2-4210-AD90-90F2EA555315}"/>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F69CA44A-77B2-4DF0-A367-0E7B87F2AD1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ED899FEB-4619-4D85-8F72-F0060199A1E4}"/>
            </a:ext>
          </a:extLst>
        </xdr:cNvPr>
        <xdr:cNvSpPr txBox="1">
          <a:spLocks noChangeArrowheads="1"/>
        </xdr:cNvSpPr>
      </xdr:nvSpPr>
      <xdr:spPr bwMode="auto">
        <a:xfrm>
          <a:off x="4743450" y="187356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6" name="Text Box 15">
          <a:extLst>
            <a:ext uri="{FF2B5EF4-FFF2-40B4-BE49-F238E27FC236}">
              <a16:creationId xmlns:a16="http://schemas.microsoft.com/office/drawing/2014/main" id="{C41FE550-C6CF-4283-ABCE-3F4367775CF6}"/>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7" name="Text Box 15">
          <a:extLst>
            <a:ext uri="{FF2B5EF4-FFF2-40B4-BE49-F238E27FC236}">
              <a16:creationId xmlns:a16="http://schemas.microsoft.com/office/drawing/2014/main" id="{280961BD-6A72-40E6-AB62-8F02BAB1CEB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8" name="Text Box 15">
          <a:extLst>
            <a:ext uri="{FF2B5EF4-FFF2-40B4-BE49-F238E27FC236}">
              <a16:creationId xmlns:a16="http://schemas.microsoft.com/office/drawing/2014/main" id="{D72C2A76-A8E5-421F-A091-02E4B922D20B}"/>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89" name="Text Box 15">
          <a:extLst>
            <a:ext uri="{FF2B5EF4-FFF2-40B4-BE49-F238E27FC236}">
              <a16:creationId xmlns:a16="http://schemas.microsoft.com/office/drawing/2014/main" id="{F2676840-FBBD-49D0-A4B6-6FF4C41D5EC0}"/>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0" name="Text Box 15">
          <a:extLst>
            <a:ext uri="{FF2B5EF4-FFF2-40B4-BE49-F238E27FC236}">
              <a16:creationId xmlns:a16="http://schemas.microsoft.com/office/drawing/2014/main" id="{4F204FFC-78FA-4C3C-90F1-0DE15367CEFF}"/>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1" name="Text Box 15">
          <a:extLst>
            <a:ext uri="{FF2B5EF4-FFF2-40B4-BE49-F238E27FC236}">
              <a16:creationId xmlns:a16="http://schemas.microsoft.com/office/drawing/2014/main" id="{C4C21616-0157-42DE-A5F5-DF054BCE4FC5}"/>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2" name="Text Box 15">
          <a:extLst>
            <a:ext uri="{FF2B5EF4-FFF2-40B4-BE49-F238E27FC236}">
              <a16:creationId xmlns:a16="http://schemas.microsoft.com/office/drawing/2014/main" id="{46AFEF75-6756-4FCA-839D-F34A9E6B7E6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3" name="Text Box 15">
          <a:extLst>
            <a:ext uri="{FF2B5EF4-FFF2-40B4-BE49-F238E27FC236}">
              <a16:creationId xmlns:a16="http://schemas.microsoft.com/office/drawing/2014/main" id="{3F7D6027-4FA8-407A-A6D4-75A11969FC9A}"/>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4" name="Text Box 15">
          <a:extLst>
            <a:ext uri="{FF2B5EF4-FFF2-40B4-BE49-F238E27FC236}">
              <a16:creationId xmlns:a16="http://schemas.microsoft.com/office/drawing/2014/main" id="{1C2BCF83-7514-4DFE-B964-96B0913F42C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5" name="Text Box 15">
          <a:extLst>
            <a:ext uri="{FF2B5EF4-FFF2-40B4-BE49-F238E27FC236}">
              <a16:creationId xmlns:a16="http://schemas.microsoft.com/office/drawing/2014/main" id="{9C9F652B-FD20-40C2-80FB-393A33A716E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6" name="Text Box 15">
          <a:extLst>
            <a:ext uri="{FF2B5EF4-FFF2-40B4-BE49-F238E27FC236}">
              <a16:creationId xmlns:a16="http://schemas.microsoft.com/office/drawing/2014/main" id="{64A09705-F0E8-4290-AD8E-A09AE9DFAF49}"/>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7" name="Text Box 15">
          <a:extLst>
            <a:ext uri="{FF2B5EF4-FFF2-40B4-BE49-F238E27FC236}">
              <a16:creationId xmlns:a16="http://schemas.microsoft.com/office/drawing/2014/main" id="{11045177-7C2F-4B99-B247-509DDE092634}"/>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8" name="Text Box 15">
          <a:extLst>
            <a:ext uri="{FF2B5EF4-FFF2-40B4-BE49-F238E27FC236}">
              <a16:creationId xmlns:a16="http://schemas.microsoft.com/office/drawing/2014/main" id="{1901AD85-55B2-4C3A-B07B-40D8F3F7C281}"/>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899" name="Text Box 15">
          <a:extLst>
            <a:ext uri="{FF2B5EF4-FFF2-40B4-BE49-F238E27FC236}">
              <a16:creationId xmlns:a16="http://schemas.microsoft.com/office/drawing/2014/main" id="{459D4B0E-19EA-4DEC-B917-721C04372CAD}"/>
            </a:ext>
          </a:extLst>
        </xdr:cNvPr>
        <xdr:cNvSpPr txBox="1">
          <a:spLocks noChangeArrowheads="1"/>
        </xdr:cNvSpPr>
      </xdr:nvSpPr>
      <xdr:spPr bwMode="auto">
        <a:xfrm>
          <a:off x="4743450" y="19107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3900" name="Text Box 15">
          <a:extLst>
            <a:ext uri="{FF2B5EF4-FFF2-40B4-BE49-F238E27FC236}">
              <a16:creationId xmlns:a16="http://schemas.microsoft.com/office/drawing/2014/main" id="{C60116BD-13AE-457B-95EA-4AFEEE323ECC}"/>
            </a:ext>
          </a:extLst>
        </xdr:cNvPr>
        <xdr:cNvSpPr txBox="1">
          <a:spLocks noChangeArrowheads="1"/>
        </xdr:cNvSpPr>
      </xdr:nvSpPr>
      <xdr:spPr bwMode="auto">
        <a:xfrm>
          <a:off x="4743450" y="22078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1" name="Text Box 15">
          <a:extLst>
            <a:ext uri="{FF2B5EF4-FFF2-40B4-BE49-F238E27FC236}">
              <a16:creationId xmlns:a16="http://schemas.microsoft.com/office/drawing/2014/main" id="{6284D3DC-80B2-444E-9FD5-4A58D3ED9518}"/>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2" name="Text Box 15">
          <a:extLst>
            <a:ext uri="{FF2B5EF4-FFF2-40B4-BE49-F238E27FC236}">
              <a16:creationId xmlns:a16="http://schemas.microsoft.com/office/drawing/2014/main" id="{F8130598-8BED-4E96-BCCE-D83D820393E6}"/>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3903" name="Text Box 15">
          <a:extLst>
            <a:ext uri="{FF2B5EF4-FFF2-40B4-BE49-F238E27FC236}">
              <a16:creationId xmlns:a16="http://schemas.microsoft.com/office/drawing/2014/main" id="{232ECE68-BB64-4E27-BC78-2B6C69788049}"/>
            </a:ext>
          </a:extLst>
        </xdr:cNvPr>
        <xdr:cNvSpPr txBox="1">
          <a:spLocks noChangeArrowheads="1"/>
        </xdr:cNvSpPr>
      </xdr:nvSpPr>
      <xdr:spPr bwMode="auto">
        <a:xfrm>
          <a:off x="4743450" y="22078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3904" name="Text Box 15">
          <a:extLst>
            <a:ext uri="{FF2B5EF4-FFF2-40B4-BE49-F238E27FC236}">
              <a16:creationId xmlns:a16="http://schemas.microsoft.com/office/drawing/2014/main" id="{FFC772C4-6C46-4D86-87FD-7636A4818B67}"/>
            </a:ext>
          </a:extLst>
        </xdr:cNvPr>
        <xdr:cNvSpPr txBox="1">
          <a:spLocks noChangeArrowheads="1"/>
        </xdr:cNvSpPr>
      </xdr:nvSpPr>
      <xdr:spPr bwMode="auto">
        <a:xfrm>
          <a:off x="4743450" y="22078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3905" name="Text Box 15">
          <a:extLst>
            <a:ext uri="{FF2B5EF4-FFF2-40B4-BE49-F238E27FC236}">
              <a16:creationId xmlns:a16="http://schemas.microsoft.com/office/drawing/2014/main" id="{A77C8428-0037-4E58-B432-603D3418D390}"/>
            </a:ext>
          </a:extLst>
        </xdr:cNvPr>
        <xdr:cNvSpPr txBox="1">
          <a:spLocks noChangeArrowheads="1"/>
        </xdr:cNvSpPr>
      </xdr:nvSpPr>
      <xdr:spPr bwMode="auto">
        <a:xfrm>
          <a:off x="4743450" y="22078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3906" name="Text Box 15">
          <a:extLst>
            <a:ext uri="{FF2B5EF4-FFF2-40B4-BE49-F238E27FC236}">
              <a16:creationId xmlns:a16="http://schemas.microsoft.com/office/drawing/2014/main" id="{4A8030E4-32DE-42FD-8939-841784792EF1}"/>
            </a:ext>
          </a:extLst>
        </xdr:cNvPr>
        <xdr:cNvSpPr txBox="1">
          <a:spLocks noChangeArrowheads="1"/>
        </xdr:cNvSpPr>
      </xdr:nvSpPr>
      <xdr:spPr bwMode="auto">
        <a:xfrm>
          <a:off x="4743450" y="22821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07" name="Text Box 15">
          <a:extLst>
            <a:ext uri="{FF2B5EF4-FFF2-40B4-BE49-F238E27FC236}">
              <a16:creationId xmlns:a16="http://schemas.microsoft.com/office/drawing/2014/main" id="{57538BC3-D88F-4BAF-A95D-1D9BDBE75364}"/>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08" name="Text Box 15">
          <a:extLst>
            <a:ext uri="{FF2B5EF4-FFF2-40B4-BE49-F238E27FC236}">
              <a16:creationId xmlns:a16="http://schemas.microsoft.com/office/drawing/2014/main" id="{D52E7DB1-AAD1-4B25-99E1-B22D20CE3B49}"/>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3909" name="Text Box 15">
          <a:extLst>
            <a:ext uri="{FF2B5EF4-FFF2-40B4-BE49-F238E27FC236}">
              <a16:creationId xmlns:a16="http://schemas.microsoft.com/office/drawing/2014/main" id="{B9349B9D-B43B-490E-82A6-84D7B1881B9A}"/>
            </a:ext>
          </a:extLst>
        </xdr:cNvPr>
        <xdr:cNvSpPr txBox="1">
          <a:spLocks noChangeArrowheads="1"/>
        </xdr:cNvSpPr>
      </xdr:nvSpPr>
      <xdr:spPr bwMode="auto">
        <a:xfrm>
          <a:off x="4743450" y="22821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3910" name="Text Box 15">
          <a:extLst>
            <a:ext uri="{FF2B5EF4-FFF2-40B4-BE49-F238E27FC236}">
              <a16:creationId xmlns:a16="http://schemas.microsoft.com/office/drawing/2014/main" id="{D57DF3D4-64ED-430C-B6AA-129B15DFF088}"/>
            </a:ext>
          </a:extLst>
        </xdr:cNvPr>
        <xdr:cNvSpPr txBox="1">
          <a:spLocks noChangeArrowheads="1"/>
        </xdr:cNvSpPr>
      </xdr:nvSpPr>
      <xdr:spPr bwMode="auto">
        <a:xfrm>
          <a:off x="4743450" y="22821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3911" name="Text Box 15">
          <a:extLst>
            <a:ext uri="{FF2B5EF4-FFF2-40B4-BE49-F238E27FC236}">
              <a16:creationId xmlns:a16="http://schemas.microsoft.com/office/drawing/2014/main" id="{EEFBF0D7-DBC2-4B83-B7B5-817D0AB241DB}"/>
            </a:ext>
          </a:extLst>
        </xdr:cNvPr>
        <xdr:cNvSpPr txBox="1">
          <a:spLocks noChangeArrowheads="1"/>
        </xdr:cNvSpPr>
      </xdr:nvSpPr>
      <xdr:spPr bwMode="auto">
        <a:xfrm>
          <a:off x="4743450" y="22821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2" name="Text Box 15">
          <a:extLst>
            <a:ext uri="{FF2B5EF4-FFF2-40B4-BE49-F238E27FC236}">
              <a16:creationId xmlns:a16="http://schemas.microsoft.com/office/drawing/2014/main" id="{972D84DC-2EE0-4B3E-8BCB-CB4B369E8DEF}"/>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3913" name="Text Box 15">
          <a:extLst>
            <a:ext uri="{FF2B5EF4-FFF2-40B4-BE49-F238E27FC236}">
              <a16:creationId xmlns:a16="http://schemas.microsoft.com/office/drawing/2014/main" id="{1EBD37C6-598D-4BF3-8AA0-3300C03344BD}"/>
            </a:ext>
          </a:extLst>
        </xdr:cNvPr>
        <xdr:cNvSpPr txBox="1">
          <a:spLocks noChangeArrowheads="1"/>
        </xdr:cNvSpPr>
      </xdr:nvSpPr>
      <xdr:spPr bwMode="auto">
        <a:xfrm>
          <a:off x="4743450" y="23564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3914" name="Text Box 15">
          <a:extLst>
            <a:ext uri="{FF2B5EF4-FFF2-40B4-BE49-F238E27FC236}">
              <a16:creationId xmlns:a16="http://schemas.microsoft.com/office/drawing/2014/main" id="{DFBCA9C0-F077-4BB7-823E-52638F1BF962}"/>
            </a:ext>
          </a:extLst>
        </xdr:cNvPr>
        <xdr:cNvSpPr txBox="1">
          <a:spLocks noChangeArrowheads="1"/>
        </xdr:cNvSpPr>
      </xdr:nvSpPr>
      <xdr:spPr bwMode="auto">
        <a:xfrm>
          <a:off x="4743450" y="243078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5" name="Text Box 15">
          <a:extLst>
            <a:ext uri="{FF2B5EF4-FFF2-40B4-BE49-F238E27FC236}">
              <a16:creationId xmlns:a16="http://schemas.microsoft.com/office/drawing/2014/main" id="{8777F168-A89E-4F9F-B17C-1F830353BB9D}"/>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6" name="Text Box 15">
          <a:extLst>
            <a:ext uri="{FF2B5EF4-FFF2-40B4-BE49-F238E27FC236}">
              <a16:creationId xmlns:a16="http://schemas.microsoft.com/office/drawing/2014/main" id="{92DE13EB-FA01-4366-BCC7-59C73612CD75}"/>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3917" name="Text Box 15">
          <a:extLst>
            <a:ext uri="{FF2B5EF4-FFF2-40B4-BE49-F238E27FC236}">
              <a16:creationId xmlns:a16="http://schemas.microsoft.com/office/drawing/2014/main" id="{7D8A638E-C53E-42F8-816F-DA91A896205C}"/>
            </a:ext>
          </a:extLst>
        </xdr:cNvPr>
        <xdr:cNvSpPr txBox="1">
          <a:spLocks noChangeArrowheads="1"/>
        </xdr:cNvSpPr>
      </xdr:nvSpPr>
      <xdr:spPr bwMode="auto">
        <a:xfrm>
          <a:off x="4743450" y="243078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18" name="Text Box 15">
          <a:extLst>
            <a:ext uri="{FF2B5EF4-FFF2-40B4-BE49-F238E27FC236}">
              <a16:creationId xmlns:a16="http://schemas.microsoft.com/office/drawing/2014/main" id="{1A40A0D7-2B5F-4EB1-B76D-CBB0AF4F90D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19" name="Text Box 15">
          <a:extLst>
            <a:ext uri="{FF2B5EF4-FFF2-40B4-BE49-F238E27FC236}">
              <a16:creationId xmlns:a16="http://schemas.microsoft.com/office/drawing/2014/main" id="{1C445D7B-B13A-4D29-A635-D0A2AFF77010}"/>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3920" name="Text Box 15">
          <a:extLst>
            <a:ext uri="{FF2B5EF4-FFF2-40B4-BE49-F238E27FC236}">
              <a16:creationId xmlns:a16="http://schemas.microsoft.com/office/drawing/2014/main" id="{5C6EB1FB-9624-400A-9F74-3A48E4698EC5}"/>
            </a:ext>
          </a:extLst>
        </xdr:cNvPr>
        <xdr:cNvSpPr txBox="1">
          <a:spLocks noChangeArrowheads="1"/>
        </xdr:cNvSpPr>
      </xdr:nvSpPr>
      <xdr:spPr bwMode="auto">
        <a:xfrm>
          <a:off x="4743450" y="243078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1" name="Text Box 15">
          <a:extLst>
            <a:ext uri="{FF2B5EF4-FFF2-40B4-BE49-F238E27FC236}">
              <a16:creationId xmlns:a16="http://schemas.microsoft.com/office/drawing/2014/main" id="{A3B9285C-ADE2-43DB-BCD8-7B4BE6E370EF}"/>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3922" name="Text Box 15">
          <a:extLst>
            <a:ext uri="{FF2B5EF4-FFF2-40B4-BE49-F238E27FC236}">
              <a16:creationId xmlns:a16="http://schemas.microsoft.com/office/drawing/2014/main" id="{9E2E16B6-6C10-4ED5-B6BA-11D9A21F7D24}"/>
            </a:ext>
          </a:extLst>
        </xdr:cNvPr>
        <xdr:cNvSpPr txBox="1">
          <a:spLocks noChangeArrowheads="1"/>
        </xdr:cNvSpPr>
      </xdr:nvSpPr>
      <xdr:spPr bwMode="auto">
        <a:xfrm>
          <a:off x="4743450" y="24307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3" name="Text Box 15">
          <a:extLst>
            <a:ext uri="{FF2B5EF4-FFF2-40B4-BE49-F238E27FC236}">
              <a16:creationId xmlns:a16="http://schemas.microsoft.com/office/drawing/2014/main" id="{D0D7F47E-99DE-488B-94EA-2F3E9196DB5C}"/>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3924" name="Text Box 15">
          <a:extLst>
            <a:ext uri="{FF2B5EF4-FFF2-40B4-BE49-F238E27FC236}">
              <a16:creationId xmlns:a16="http://schemas.microsoft.com/office/drawing/2014/main" id="{BF55B1B7-DC4C-4AB3-87A5-534164F94D79}"/>
            </a:ext>
          </a:extLst>
        </xdr:cNvPr>
        <xdr:cNvSpPr txBox="1">
          <a:spLocks noChangeArrowheads="1"/>
        </xdr:cNvSpPr>
      </xdr:nvSpPr>
      <xdr:spPr bwMode="auto">
        <a:xfrm>
          <a:off x="4743450" y="24307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3925" name="Text Box 15">
          <a:extLst>
            <a:ext uri="{FF2B5EF4-FFF2-40B4-BE49-F238E27FC236}">
              <a16:creationId xmlns:a16="http://schemas.microsoft.com/office/drawing/2014/main" id="{4FA9D968-2A4F-44C8-8FAD-1E812565B05C}"/>
            </a:ext>
          </a:extLst>
        </xdr:cNvPr>
        <xdr:cNvSpPr txBox="1">
          <a:spLocks noChangeArrowheads="1"/>
        </xdr:cNvSpPr>
      </xdr:nvSpPr>
      <xdr:spPr bwMode="auto">
        <a:xfrm>
          <a:off x="4743450" y="250507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6" name="Text Box 15">
          <a:extLst>
            <a:ext uri="{FF2B5EF4-FFF2-40B4-BE49-F238E27FC236}">
              <a16:creationId xmlns:a16="http://schemas.microsoft.com/office/drawing/2014/main" id="{A098ECDA-F8F4-4790-BE6D-59695E4F453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27" name="Text Box 15">
          <a:extLst>
            <a:ext uri="{FF2B5EF4-FFF2-40B4-BE49-F238E27FC236}">
              <a16:creationId xmlns:a16="http://schemas.microsoft.com/office/drawing/2014/main" id="{1481A83B-4CB5-4366-8F20-B52331717163}"/>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3928" name="Text Box 15">
          <a:extLst>
            <a:ext uri="{FF2B5EF4-FFF2-40B4-BE49-F238E27FC236}">
              <a16:creationId xmlns:a16="http://schemas.microsoft.com/office/drawing/2014/main" id="{791B4D98-56AE-42D9-8936-5D825AC8112D}"/>
            </a:ext>
          </a:extLst>
        </xdr:cNvPr>
        <xdr:cNvSpPr txBox="1">
          <a:spLocks noChangeArrowheads="1"/>
        </xdr:cNvSpPr>
      </xdr:nvSpPr>
      <xdr:spPr bwMode="auto">
        <a:xfrm>
          <a:off x="4743450" y="25050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29" name="Text Box 15">
          <a:extLst>
            <a:ext uri="{FF2B5EF4-FFF2-40B4-BE49-F238E27FC236}">
              <a16:creationId xmlns:a16="http://schemas.microsoft.com/office/drawing/2014/main" id="{36EEDD23-12B2-46CD-A23B-BD5355CD1ECA}"/>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0" name="Text Box 15">
          <a:extLst>
            <a:ext uri="{FF2B5EF4-FFF2-40B4-BE49-F238E27FC236}">
              <a16:creationId xmlns:a16="http://schemas.microsoft.com/office/drawing/2014/main" id="{0B9ADEE2-A9F5-4729-A7F6-BE85C004078E}"/>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3931" name="Text Box 15">
          <a:extLst>
            <a:ext uri="{FF2B5EF4-FFF2-40B4-BE49-F238E27FC236}">
              <a16:creationId xmlns:a16="http://schemas.microsoft.com/office/drawing/2014/main" id="{109EB622-5EAD-47A9-AC0A-EEE0ACB59295}"/>
            </a:ext>
          </a:extLst>
        </xdr:cNvPr>
        <xdr:cNvSpPr txBox="1">
          <a:spLocks noChangeArrowheads="1"/>
        </xdr:cNvSpPr>
      </xdr:nvSpPr>
      <xdr:spPr bwMode="auto">
        <a:xfrm>
          <a:off x="4743450" y="25050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2" name="Text Box 15">
          <a:extLst>
            <a:ext uri="{FF2B5EF4-FFF2-40B4-BE49-F238E27FC236}">
              <a16:creationId xmlns:a16="http://schemas.microsoft.com/office/drawing/2014/main" id="{1CBE7C06-5855-450A-ACD6-5AC4CF8A90E3}"/>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3933" name="Text Box 15">
          <a:extLst>
            <a:ext uri="{FF2B5EF4-FFF2-40B4-BE49-F238E27FC236}">
              <a16:creationId xmlns:a16="http://schemas.microsoft.com/office/drawing/2014/main" id="{8A05C13E-F58C-4213-9BBE-5F39D22001A0}"/>
            </a:ext>
          </a:extLst>
        </xdr:cNvPr>
        <xdr:cNvSpPr txBox="1">
          <a:spLocks noChangeArrowheads="1"/>
        </xdr:cNvSpPr>
      </xdr:nvSpPr>
      <xdr:spPr bwMode="auto">
        <a:xfrm>
          <a:off x="4743450" y="25050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4" name="Text Box 15">
          <a:extLst>
            <a:ext uri="{FF2B5EF4-FFF2-40B4-BE49-F238E27FC236}">
              <a16:creationId xmlns:a16="http://schemas.microsoft.com/office/drawing/2014/main" id="{BCD76A54-9B4C-4F50-AFF8-38058EE3F8CB}"/>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3935" name="Text Box 15">
          <a:extLst>
            <a:ext uri="{FF2B5EF4-FFF2-40B4-BE49-F238E27FC236}">
              <a16:creationId xmlns:a16="http://schemas.microsoft.com/office/drawing/2014/main" id="{96620A47-1EE3-4388-944E-7F167A66B14C}"/>
            </a:ext>
          </a:extLst>
        </xdr:cNvPr>
        <xdr:cNvSpPr txBox="1">
          <a:spLocks noChangeArrowheads="1"/>
        </xdr:cNvSpPr>
      </xdr:nvSpPr>
      <xdr:spPr bwMode="auto">
        <a:xfrm>
          <a:off x="4743450" y="25050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6" name="Text Box 15">
          <a:extLst>
            <a:ext uri="{FF2B5EF4-FFF2-40B4-BE49-F238E27FC236}">
              <a16:creationId xmlns:a16="http://schemas.microsoft.com/office/drawing/2014/main" id="{7A1DD1C9-B5CC-47DB-8F54-F562203CCC7C}"/>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7" name="Text Box 15">
          <a:extLst>
            <a:ext uri="{FF2B5EF4-FFF2-40B4-BE49-F238E27FC236}">
              <a16:creationId xmlns:a16="http://schemas.microsoft.com/office/drawing/2014/main" id="{5FDC1CBE-D6E1-4916-8ED5-0AB13EAD4712}"/>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8" name="Text Box 15">
          <a:extLst>
            <a:ext uri="{FF2B5EF4-FFF2-40B4-BE49-F238E27FC236}">
              <a16:creationId xmlns:a16="http://schemas.microsoft.com/office/drawing/2014/main" id="{92E173A7-67E3-4405-A433-287AFD479B6A}"/>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39" name="Text Box 15">
          <a:extLst>
            <a:ext uri="{FF2B5EF4-FFF2-40B4-BE49-F238E27FC236}">
              <a16:creationId xmlns:a16="http://schemas.microsoft.com/office/drawing/2014/main" id="{1C27DA93-5282-4251-B69D-F49009FC7268}"/>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3940" name="Text Box 15">
          <a:extLst>
            <a:ext uri="{FF2B5EF4-FFF2-40B4-BE49-F238E27FC236}">
              <a16:creationId xmlns:a16="http://schemas.microsoft.com/office/drawing/2014/main" id="{3FB317CB-9BA5-4DCA-B9BB-236C44461696}"/>
            </a:ext>
          </a:extLst>
        </xdr:cNvPr>
        <xdr:cNvSpPr txBox="1">
          <a:spLocks noChangeArrowheads="1"/>
        </xdr:cNvSpPr>
      </xdr:nvSpPr>
      <xdr:spPr bwMode="auto">
        <a:xfrm>
          <a:off x="4743450" y="25793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1" name="Text Box 15">
          <a:extLst>
            <a:ext uri="{FF2B5EF4-FFF2-40B4-BE49-F238E27FC236}">
              <a16:creationId xmlns:a16="http://schemas.microsoft.com/office/drawing/2014/main" id="{7C7C7E56-C1DE-47A5-BB0D-CEB638F03476}"/>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2" name="Text Box 15">
          <a:extLst>
            <a:ext uri="{FF2B5EF4-FFF2-40B4-BE49-F238E27FC236}">
              <a16:creationId xmlns:a16="http://schemas.microsoft.com/office/drawing/2014/main" id="{F2F634C7-285A-4719-9027-A3E40A5BC6D1}"/>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3" name="Text Box 15">
          <a:extLst>
            <a:ext uri="{FF2B5EF4-FFF2-40B4-BE49-F238E27FC236}">
              <a16:creationId xmlns:a16="http://schemas.microsoft.com/office/drawing/2014/main" id="{FBBB8320-AE2D-4E84-8BE1-B26AB53F7266}"/>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3944" name="Text Box 15">
          <a:extLst>
            <a:ext uri="{FF2B5EF4-FFF2-40B4-BE49-F238E27FC236}">
              <a16:creationId xmlns:a16="http://schemas.microsoft.com/office/drawing/2014/main" id="{01464590-B1D9-40CC-BE5B-CA5F7F5764BB}"/>
            </a:ext>
          </a:extLst>
        </xdr:cNvPr>
        <xdr:cNvSpPr txBox="1">
          <a:spLocks noChangeArrowheads="1"/>
        </xdr:cNvSpPr>
      </xdr:nvSpPr>
      <xdr:spPr bwMode="auto">
        <a:xfrm>
          <a:off x="4743450" y="265366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5" name="Text Box 15">
          <a:extLst>
            <a:ext uri="{FF2B5EF4-FFF2-40B4-BE49-F238E27FC236}">
              <a16:creationId xmlns:a16="http://schemas.microsoft.com/office/drawing/2014/main" id="{35347C14-CC2D-4213-8655-F603A212C225}"/>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6" name="Text Box 15">
          <a:extLst>
            <a:ext uri="{FF2B5EF4-FFF2-40B4-BE49-F238E27FC236}">
              <a16:creationId xmlns:a16="http://schemas.microsoft.com/office/drawing/2014/main" id="{210B2B3E-70C5-4F7B-BAE6-D0A89E09978D}"/>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3947" name="Text Box 15">
          <a:extLst>
            <a:ext uri="{FF2B5EF4-FFF2-40B4-BE49-F238E27FC236}">
              <a16:creationId xmlns:a16="http://schemas.microsoft.com/office/drawing/2014/main" id="{74742897-B456-4963-82B0-F276F6DF6AF3}"/>
            </a:ext>
          </a:extLst>
        </xdr:cNvPr>
        <xdr:cNvSpPr txBox="1">
          <a:spLocks noChangeArrowheads="1"/>
        </xdr:cNvSpPr>
      </xdr:nvSpPr>
      <xdr:spPr bwMode="auto">
        <a:xfrm>
          <a:off x="4743450" y="265366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48" name="Text Box 15">
          <a:extLst>
            <a:ext uri="{FF2B5EF4-FFF2-40B4-BE49-F238E27FC236}">
              <a16:creationId xmlns:a16="http://schemas.microsoft.com/office/drawing/2014/main" id="{7C054DC3-0C2C-456B-AA25-80CC9A7FAA7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3949" name="Text Box 15">
          <a:extLst>
            <a:ext uri="{FF2B5EF4-FFF2-40B4-BE49-F238E27FC236}">
              <a16:creationId xmlns:a16="http://schemas.microsoft.com/office/drawing/2014/main" id="{AE03AACA-1BC7-4CD7-AFE9-79607C2F54E8}"/>
            </a:ext>
          </a:extLst>
        </xdr:cNvPr>
        <xdr:cNvSpPr txBox="1">
          <a:spLocks noChangeArrowheads="1"/>
        </xdr:cNvSpPr>
      </xdr:nvSpPr>
      <xdr:spPr bwMode="auto">
        <a:xfrm>
          <a:off x="4743450" y="265366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0" name="Text Box 15">
          <a:extLst>
            <a:ext uri="{FF2B5EF4-FFF2-40B4-BE49-F238E27FC236}">
              <a16:creationId xmlns:a16="http://schemas.microsoft.com/office/drawing/2014/main" id="{8B97D782-E5EA-40E2-9CEE-C30A8D8F4438}"/>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1" name="Text Box 15">
          <a:extLst>
            <a:ext uri="{FF2B5EF4-FFF2-40B4-BE49-F238E27FC236}">
              <a16:creationId xmlns:a16="http://schemas.microsoft.com/office/drawing/2014/main" id="{28E06046-BC52-4A9E-B101-61DA20D7EDC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2" name="Text Box 15">
          <a:extLst>
            <a:ext uri="{FF2B5EF4-FFF2-40B4-BE49-F238E27FC236}">
              <a16:creationId xmlns:a16="http://schemas.microsoft.com/office/drawing/2014/main" id="{6C171AD2-4C31-431D-B083-E1121AE44D60}"/>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3" name="Text Box 15">
          <a:extLst>
            <a:ext uri="{FF2B5EF4-FFF2-40B4-BE49-F238E27FC236}">
              <a16:creationId xmlns:a16="http://schemas.microsoft.com/office/drawing/2014/main" id="{AC976029-049C-42C1-855B-14922749789A}"/>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3954" name="Text Box 15">
          <a:extLst>
            <a:ext uri="{FF2B5EF4-FFF2-40B4-BE49-F238E27FC236}">
              <a16:creationId xmlns:a16="http://schemas.microsoft.com/office/drawing/2014/main" id="{B0870D32-F13E-4215-8B62-A1B802EC166E}"/>
            </a:ext>
          </a:extLst>
        </xdr:cNvPr>
        <xdr:cNvSpPr txBox="1">
          <a:spLocks noChangeArrowheads="1"/>
        </xdr:cNvSpPr>
      </xdr:nvSpPr>
      <xdr:spPr bwMode="auto">
        <a:xfrm>
          <a:off x="4743450" y="26536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5" name="Text Box 15">
          <a:extLst>
            <a:ext uri="{FF2B5EF4-FFF2-40B4-BE49-F238E27FC236}">
              <a16:creationId xmlns:a16="http://schemas.microsoft.com/office/drawing/2014/main" id="{7229E1EE-3E2C-44E5-AB18-CC064694E236}"/>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6" name="Text Box 15">
          <a:extLst>
            <a:ext uri="{FF2B5EF4-FFF2-40B4-BE49-F238E27FC236}">
              <a16:creationId xmlns:a16="http://schemas.microsoft.com/office/drawing/2014/main" id="{F5884DC0-5E3D-48BE-A4C5-5A2EBA9F141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57" name="Text Box 15">
          <a:extLst>
            <a:ext uri="{FF2B5EF4-FFF2-40B4-BE49-F238E27FC236}">
              <a16:creationId xmlns:a16="http://schemas.microsoft.com/office/drawing/2014/main" id="{5FAE32C0-DD47-444B-8ADA-461811BAF0DA}"/>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3958" name="Text Box 15">
          <a:extLst>
            <a:ext uri="{FF2B5EF4-FFF2-40B4-BE49-F238E27FC236}">
              <a16:creationId xmlns:a16="http://schemas.microsoft.com/office/drawing/2014/main" id="{AFE12448-A918-432B-9A38-268F423A0092}"/>
            </a:ext>
          </a:extLst>
        </xdr:cNvPr>
        <xdr:cNvSpPr txBox="1">
          <a:spLocks noChangeArrowheads="1"/>
        </xdr:cNvSpPr>
      </xdr:nvSpPr>
      <xdr:spPr bwMode="auto">
        <a:xfrm>
          <a:off x="4743450" y="27279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59" name="Text Box 15">
          <a:extLst>
            <a:ext uri="{FF2B5EF4-FFF2-40B4-BE49-F238E27FC236}">
              <a16:creationId xmlns:a16="http://schemas.microsoft.com/office/drawing/2014/main" id="{7C745D4E-724F-41C1-AB01-EB8765C072E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0" name="Text Box 15">
          <a:extLst>
            <a:ext uri="{FF2B5EF4-FFF2-40B4-BE49-F238E27FC236}">
              <a16:creationId xmlns:a16="http://schemas.microsoft.com/office/drawing/2014/main" id="{57ED9644-04D6-4041-96B3-B84EFF17D7A1}"/>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3961" name="Text Box 15">
          <a:extLst>
            <a:ext uri="{FF2B5EF4-FFF2-40B4-BE49-F238E27FC236}">
              <a16:creationId xmlns:a16="http://schemas.microsoft.com/office/drawing/2014/main" id="{D0B3E7A3-BD38-4BE8-9A9F-A194228F9CC3}"/>
            </a:ext>
          </a:extLst>
        </xdr:cNvPr>
        <xdr:cNvSpPr txBox="1">
          <a:spLocks noChangeArrowheads="1"/>
        </xdr:cNvSpPr>
      </xdr:nvSpPr>
      <xdr:spPr bwMode="auto">
        <a:xfrm>
          <a:off x="4743450" y="27279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2" name="Text Box 15">
          <a:extLst>
            <a:ext uri="{FF2B5EF4-FFF2-40B4-BE49-F238E27FC236}">
              <a16:creationId xmlns:a16="http://schemas.microsoft.com/office/drawing/2014/main" id="{11D1CDF1-B64B-435C-AC1F-ABE87C65928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3963" name="Text Box 15">
          <a:extLst>
            <a:ext uri="{FF2B5EF4-FFF2-40B4-BE49-F238E27FC236}">
              <a16:creationId xmlns:a16="http://schemas.microsoft.com/office/drawing/2014/main" id="{A42C91A3-3DBB-4177-B827-7B48BB689007}"/>
            </a:ext>
          </a:extLst>
        </xdr:cNvPr>
        <xdr:cNvSpPr txBox="1">
          <a:spLocks noChangeArrowheads="1"/>
        </xdr:cNvSpPr>
      </xdr:nvSpPr>
      <xdr:spPr bwMode="auto">
        <a:xfrm>
          <a:off x="4743450" y="27279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4" name="Text Box 15">
          <a:extLst>
            <a:ext uri="{FF2B5EF4-FFF2-40B4-BE49-F238E27FC236}">
              <a16:creationId xmlns:a16="http://schemas.microsoft.com/office/drawing/2014/main" id="{D2C84A21-FBF9-4E67-8A82-2EC19ACDF2E0}"/>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5" name="Text Box 15">
          <a:extLst>
            <a:ext uri="{FF2B5EF4-FFF2-40B4-BE49-F238E27FC236}">
              <a16:creationId xmlns:a16="http://schemas.microsoft.com/office/drawing/2014/main" id="{38DFF0F8-D746-46B3-985D-89F541CEE94B}"/>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6" name="Text Box 15">
          <a:extLst>
            <a:ext uri="{FF2B5EF4-FFF2-40B4-BE49-F238E27FC236}">
              <a16:creationId xmlns:a16="http://schemas.microsoft.com/office/drawing/2014/main" id="{B3C5AAE9-1B83-46F1-B28D-33B3CEB6745C}"/>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7" name="Text Box 15">
          <a:extLst>
            <a:ext uri="{FF2B5EF4-FFF2-40B4-BE49-F238E27FC236}">
              <a16:creationId xmlns:a16="http://schemas.microsoft.com/office/drawing/2014/main" id="{60E01256-B0A6-47FF-A213-74AC16D08534}"/>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3968" name="Text Box 15">
          <a:extLst>
            <a:ext uri="{FF2B5EF4-FFF2-40B4-BE49-F238E27FC236}">
              <a16:creationId xmlns:a16="http://schemas.microsoft.com/office/drawing/2014/main" id="{850B23BE-2E02-46F1-B093-54B49ABE680D}"/>
            </a:ext>
          </a:extLst>
        </xdr:cNvPr>
        <xdr:cNvSpPr txBox="1">
          <a:spLocks noChangeArrowheads="1"/>
        </xdr:cNvSpPr>
      </xdr:nvSpPr>
      <xdr:spPr bwMode="auto">
        <a:xfrm>
          <a:off x="4743450" y="27279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69" name="Text Box 15">
          <a:extLst>
            <a:ext uri="{FF2B5EF4-FFF2-40B4-BE49-F238E27FC236}">
              <a16:creationId xmlns:a16="http://schemas.microsoft.com/office/drawing/2014/main" id="{6B23A309-667F-4018-94C5-FBAAEEB7EEF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0" name="Text Box 15">
          <a:extLst>
            <a:ext uri="{FF2B5EF4-FFF2-40B4-BE49-F238E27FC236}">
              <a16:creationId xmlns:a16="http://schemas.microsoft.com/office/drawing/2014/main" id="{A09A6C1E-A844-45E3-9F30-512A9816AD1B}"/>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1" name="Text Box 15">
          <a:extLst>
            <a:ext uri="{FF2B5EF4-FFF2-40B4-BE49-F238E27FC236}">
              <a16:creationId xmlns:a16="http://schemas.microsoft.com/office/drawing/2014/main" id="{78F65BB7-6973-4C8F-957F-ECF13C72EA24}"/>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2" name="Text Box 15">
          <a:extLst>
            <a:ext uri="{FF2B5EF4-FFF2-40B4-BE49-F238E27FC236}">
              <a16:creationId xmlns:a16="http://schemas.microsoft.com/office/drawing/2014/main" id="{6F8C0688-283D-4164-8228-C212F58442E2}"/>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3" name="Text Box 15">
          <a:extLst>
            <a:ext uri="{FF2B5EF4-FFF2-40B4-BE49-F238E27FC236}">
              <a16:creationId xmlns:a16="http://schemas.microsoft.com/office/drawing/2014/main" id="{D5006CC2-A45A-424F-819C-DDB72A58BC2A}"/>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4" name="Text Box 15">
          <a:extLst>
            <a:ext uri="{FF2B5EF4-FFF2-40B4-BE49-F238E27FC236}">
              <a16:creationId xmlns:a16="http://schemas.microsoft.com/office/drawing/2014/main" id="{B3717EC0-3D91-477A-A79F-AFCF1E0E8BCF}"/>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5" name="Text Box 15">
          <a:extLst>
            <a:ext uri="{FF2B5EF4-FFF2-40B4-BE49-F238E27FC236}">
              <a16:creationId xmlns:a16="http://schemas.microsoft.com/office/drawing/2014/main" id="{06CE1B29-F667-42E2-B994-5BA5BDE3B47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3976" name="Text Box 15">
          <a:extLst>
            <a:ext uri="{FF2B5EF4-FFF2-40B4-BE49-F238E27FC236}">
              <a16:creationId xmlns:a16="http://schemas.microsoft.com/office/drawing/2014/main" id="{B293D956-E9FF-4D33-B985-352F916B2F55}"/>
            </a:ext>
          </a:extLst>
        </xdr:cNvPr>
        <xdr:cNvSpPr txBox="1">
          <a:spLocks noChangeArrowheads="1"/>
        </xdr:cNvSpPr>
      </xdr:nvSpPr>
      <xdr:spPr bwMode="auto">
        <a:xfrm>
          <a:off x="4743450" y="280225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3977" name="Text Box 15">
          <a:extLst>
            <a:ext uri="{FF2B5EF4-FFF2-40B4-BE49-F238E27FC236}">
              <a16:creationId xmlns:a16="http://schemas.microsoft.com/office/drawing/2014/main" id="{064ABCA2-F827-42C5-9B2E-60424A6E39BF}"/>
            </a:ext>
          </a:extLst>
        </xdr:cNvPr>
        <xdr:cNvSpPr txBox="1">
          <a:spLocks noChangeArrowheads="1"/>
        </xdr:cNvSpPr>
      </xdr:nvSpPr>
      <xdr:spPr bwMode="auto">
        <a:xfrm>
          <a:off x="4743450" y="287655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78" name="Text Box 15">
          <a:extLst>
            <a:ext uri="{FF2B5EF4-FFF2-40B4-BE49-F238E27FC236}">
              <a16:creationId xmlns:a16="http://schemas.microsoft.com/office/drawing/2014/main" id="{EEAE8CF8-E0D5-4F36-9714-CDEFA9A613E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79" name="Text Box 15">
          <a:extLst>
            <a:ext uri="{FF2B5EF4-FFF2-40B4-BE49-F238E27FC236}">
              <a16:creationId xmlns:a16="http://schemas.microsoft.com/office/drawing/2014/main" id="{45147FF7-0FC7-4653-8B24-3DC939FEB98A}"/>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3980" name="Text Box 15">
          <a:extLst>
            <a:ext uri="{FF2B5EF4-FFF2-40B4-BE49-F238E27FC236}">
              <a16:creationId xmlns:a16="http://schemas.microsoft.com/office/drawing/2014/main" id="{F8837B14-C1C9-48E6-B1CD-8880CB939D70}"/>
            </a:ext>
          </a:extLst>
        </xdr:cNvPr>
        <xdr:cNvSpPr txBox="1">
          <a:spLocks noChangeArrowheads="1"/>
        </xdr:cNvSpPr>
      </xdr:nvSpPr>
      <xdr:spPr bwMode="auto">
        <a:xfrm>
          <a:off x="4743450" y="287655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1" name="Text Box 15">
          <a:extLst>
            <a:ext uri="{FF2B5EF4-FFF2-40B4-BE49-F238E27FC236}">
              <a16:creationId xmlns:a16="http://schemas.microsoft.com/office/drawing/2014/main" id="{76B4AB63-1041-420C-A23F-0FFEEED7CE7F}"/>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3982" name="Text Box 15">
          <a:extLst>
            <a:ext uri="{FF2B5EF4-FFF2-40B4-BE49-F238E27FC236}">
              <a16:creationId xmlns:a16="http://schemas.microsoft.com/office/drawing/2014/main" id="{0543A031-0CD1-414A-8454-475DF7A14F33}"/>
            </a:ext>
          </a:extLst>
        </xdr:cNvPr>
        <xdr:cNvSpPr txBox="1">
          <a:spLocks noChangeArrowheads="1"/>
        </xdr:cNvSpPr>
      </xdr:nvSpPr>
      <xdr:spPr bwMode="auto">
        <a:xfrm>
          <a:off x="4743450" y="28765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3" name="Text Box 15">
          <a:extLst>
            <a:ext uri="{FF2B5EF4-FFF2-40B4-BE49-F238E27FC236}">
              <a16:creationId xmlns:a16="http://schemas.microsoft.com/office/drawing/2014/main" id="{D06DBD45-D326-4E7C-A933-78DE58A55059}"/>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4" name="Text Box 15">
          <a:extLst>
            <a:ext uri="{FF2B5EF4-FFF2-40B4-BE49-F238E27FC236}">
              <a16:creationId xmlns:a16="http://schemas.microsoft.com/office/drawing/2014/main" id="{FDA5F816-8811-4C9A-8C85-589357CFF55C}"/>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5" name="Text Box 15">
          <a:extLst>
            <a:ext uri="{FF2B5EF4-FFF2-40B4-BE49-F238E27FC236}">
              <a16:creationId xmlns:a16="http://schemas.microsoft.com/office/drawing/2014/main" id="{DDBC7B54-103F-44FD-9DC2-6950C0B842B3}"/>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6" name="Text Box 15">
          <a:extLst>
            <a:ext uri="{FF2B5EF4-FFF2-40B4-BE49-F238E27FC236}">
              <a16:creationId xmlns:a16="http://schemas.microsoft.com/office/drawing/2014/main" id="{E1DE1D09-E350-4E38-BFBF-8EF75C6EA657}"/>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7" name="Text Box 15">
          <a:extLst>
            <a:ext uri="{FF2B5EF4-FFF2-40B4-BE49-F238E27FC236}">
              <a16:creationId xmlns:a16="http://schemas.microsoft.com/office/drawing/2014/main" id="{04A989EC-43FE-4EDB-B204-4237DB9ADA6D}"/>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8" name="Text Box 15">
          <a:extLst>
            <a:ext uri="{FF2B5EF4-FFF2-40B4-BE49-F238E27FC236}">
              <a16:creationId xmlns:a16="http://schemas.microsoft.com/office/drawing/2014/main" id="{5AB0F392-38CF-4C06-9046-BDA1C9096E7B}"/>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89" name="Text Box 15">
          <a:extLst>
            <a:ext uri="{FF2B5EF4-FFF2-40B4-BE49-F238E27FC236}">
              <a16:creationId xmlns:a16="http://schemas.microsoft.com/office/drawing/2014/main" id="{D68C1CBA-AC73-4EAE-AC16-E0CDAAB1D59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3990" name="Text Box 15">
          <a:extLst>
            <a:ext uri="{FF2B5EF4-FFF2-40B4-BE49-F238E27FC236}">
              <a16:creationId xmlns:a16="http://schemas.microsoft.com/office/drawing/2014/main" id="{E8B016A2-EAB2-4597-9B25-CCFAE08FEB1E}"/>
            </a:ext>
          </a:extLst>
        </xdr:cNvPr>
        <xdr:cNvSpPr txBox="1">
          <a:spLocks noChangeArrowheads="1"/>
        </xdr:cNvSpPr>
      </xdr:nvSpPr>
      <xdr:spPr bwMode="auto">
        <a:xfrm>
          <a:off x="4743450" y="28765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3991" name="Text Box 15">
          <a:extLst>
            <a:ext uri="{FF2B5EF4-FFF2-40B4-BE49-F238E27FC236}">
              <a16:creationId xmlns:a16="http://schemas.microsoft.com/office/drawing/2014/main" id="{ED3B0FAB-52E4-4FEE-B3CD-60E36734B69F}"/>
            </a:ext>
          </a:extLst>
        </xdr:cNvPr>
        <xdr:cNvSpPr txBox="1">
          <a:spLocks noChangeArrowheads="1"/>
        </xdr:cNvSpPr>
      </xdr:nvSpPr>
      <xdr:spPr bwMode="auto">
        <a:xfrm>
          <a:off x="4743450" y="29508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2" name="Text Box 15">
          <a:extLst>
            <a:ext uri="{FF2B5EF4-FFF2-40B4-BE49-F238E27FC236}">
              <a16:creationId xmlns:a16="http://schemas.microsoft.com/office/drawing/2014/main" id="{A34E0BA6-3841-4660-B32C-41CECE4D9210}"/>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3" name="Text Box 15">
          <a:extLst>
            <a:ext uri="{FF2B5EF4-FFF2-40B4-BE49-F238E27FC236}">
              <a16:creationId xmlns:a16="http://schemas.microsoft.com/office/drawing/2014/main" id="{85C422B3-690D-48BD-80AC-34F373F0117C}"/>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3994" name="Text Box 15">
          <a:extLst>
            <a:ext uri="{FF2B5EF4-FFF2-40B4-BE49-F238E27FC236}">
              <a16:creationId xmlns:a16="http://schemas.microsoft.com/office/drawing/2014/main" id="{C068B9E3-4D08-475F-8C5E-CF9B0B4647C9}"/>
            </a:ext>
          </a:extLst>
        </xdr:cNvPr>
        <xdr:cNvSpPr txBox="1">
          <a:spLocks noChangeArrowheads="1"/>
        </xdr:cNvSpPr>
      </xdr:nvSpPr>
      <xdr:spPr bwMode="auto">
        <a:xfrm>
          <a:off x="4743450" y="29508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5" name="Text Box 15">
          <a:extLst>
            <a:ext uri="{FF2B5EF4-FFF2-40B4-BE49-F238E27FC236}">
              <a16:creationId xmlns:a16="http://schemas.microsoft.com/office/drawing/2014/main" id="{4C18450E-4A3C-409A-BCCD-8C6970920CB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3996" name="Text Box 15">
          <a:extLst>
            <a:ext uri="{FF2B5EF4-FFF2-40B4-BE49-F238E27FC236}">
              <a16:creationId xmlns:a16="http://schemas.microsoft.com/office/drawing/2014/main" id="{B7D289CF-95AE-4167-B8C1-7A576CB685E0}"/>
            </a:ext>
          </a:extLst>
        </xdr:cNvPr>
        <xdr:cNvSpPr txBox="1">
          <a:spLocks noChangeArrowheads="1"/>
        </xdr:cNvSpPr>
      </xdr:nvSpPr>
      <xdr:spPr bwMode="auto">
        <a:xfrm>
          <a:off x="4743450" y="29508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7" name="Text Box 15">
          <a:extLst>
            <a:ext uri="{FF2B5EF4-FFF2-40B4-BE49-F238E27FC236}">
              <a16:creationId xmlns:a16="http://schemas.microsoft.com/office/drawing/2014/main" id="{292A2DE7-90C9-4BDB-BA4D-0854750844DB}"/>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8" name="Text Box 15">
          <a:extLst>
            <a:ext uri="{FF2B5EF4-FFF2-40B4-BE49-F238E27FC236}">
              <a16:creationId xmlns:a16="http://schemas.microsoft.com/office/drawing/2014/main" id="{6EA3A315-C21F-4F62-84BE-D8278C2661E8}"/>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3999" name="Text Box 15">
          <a:extLst>
            <a:ext uri="{FF2B5EF4-FFF2-40B4-BE49-F238E27FC236}">
              <a16:creationId xmlns:a16="http://schemas.microsoft.com/office/drawing/2014/main" id="{7C6D37AE-42BD-4DD8-9235-01FF5D272239}"/>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0" name="Text Box 15">
          <a:extLst>
            <a:ext uri="{FF2B5EF4-FFF2-40B4-BE49-F238E27FC236}">
              <a16:creationId xmlns:a16="http://schemas.microsoft.com/office/drawing/2014/main" id="{DA62CE35-BD5E-4382-810E-44FAE0C4BD12}"/>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1" name="Text Box 15">
          <a:extLst>
            <a:ext uri="{FF2B5EF4-FFF2-40B4-BE49-F238E27FC236}">
              <a16:creationId xmlns:a16="http://schemas.microsoft.com/office/drawing/2014/main" id="{786768D6-0D6D-4B9B-B194-A9EF570E62F3}"/>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2" name="Text Box 15">
          <a:extLst>
            <a:ext uri="{FF2B5EF4-FFF2-40B4-BE49-F238E27FC236}">
              <a16:creationId xmlns:a16="http://schemas.microsoft.com/office/drawing/2014/main" id="{20FBE86D-DB26-48B0-A923-E2BA86E03994}"/>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3" name="Text Box 15">
          <a:extLst>
            <a:ext uri="{FF2B5EF4-FFF2-40B4-BE49-F238E27FC236}">
              <a16:creationId xmlns:a16="http://schemas.microsoft.com/office/drawing/2014/main" id="{1F2A5DE0-C89B-4F22-BBDC-7BBB4A8DA01E}"/>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004" name="Text Box 15">
          <a:extLst>
            <a:ext uri="{FF2B5EF4-FFF2-40B4-BE49-F238E27FC236}">
              <a16:creationId xmlns:a16="http://schemas.microsoft.com/office/drawing/2014/main" id="{6352B78D-4292-4D61-A546-9C18CF18F5CC}"/>
            </a:ext>
          </a:extLst>
        </xdr:cNvPr>
        <xdr:cNvSpPr txBox="1">
          <a:spLocks noChangeArrowheads="1"/>
        </xdr:cNvSpPr>
      </xdr:nvSpPr>
      <xdr:spPr bwMode="auto">
        <a:xfrm>
          <a:off x="4743450" y="29508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5" name="Text Box 15">
          <a:extLst>
            <a:ext uri="{FF2B5EF4-FFF2-40B4-BE49-F238E27FC236}">
              <a16:creationId xmlns:a16="http://schemas.microsoft.com/office/drawing/2014/main" id="{3DAB24D2-E6A4-4875-9F10-ABE15D0F9781}"/>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6" name="Text Box 15">
          <a:extLst>
            <a:ext uri="{FF2B5EF4-FFF2-40B4-BE49-F238E27FC236}">
              <a16:creationId xmlns:a16="http://schemas.microsoft.com/office/drawing/2014/main" id="{D85B18AE-7E1A-41F5-8790-9B8C79AC0ED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7" name="Text Box 15">
          <a:extLst>
            <a:ext uri="{FF2B5EF4-FFF2-40B4-BE49-F238E27FC236}">
              <a16:creationId xmlns:a16="http://schemas.microsoft.com/office/drawing/2014/main" id="{9C99740C-E55A-4472-9472-50FE5EE4ACD7}"/>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8" name="Text Box 15">
          <a:extLst>
            <a:ext uri="{FF2B5EF4-FFF2-40B4-BE49-F238E27FC236}">
              <a16:creationId xmlns:a16="http://schemas.microsoft.com/office/drawing/2014/main" id="{B8AEA6C0-F244-4D45-B7DA-1689DA839112}"/>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09" name="Text Box 15">
          <a:extLst>
            <a:ext uri="{FF2B5EF4-FFF2-40B4-BE49-F238E27FC236}">
              <a16:creationId xmlns:a16="http://schemas.microsoft.com/office/drawing/2014/main" id="{888FDACF-9A12-4CC1-AB84-529F03323DD9}"/>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0" name="Text Box 15">
          <a:extLst>
            <a:ext uri="{FF2B5EF4-FFF2-40B4-BE49-F238E27FC236}">
              <a16:creationId xmlns:a16="http://schemas.microsoft.com/office/drawing/2014/main" id="{6A2A3148-C922-47A0-B048-383B393DE5A8}"/>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1" name="Text Box 15">
          <a:extLst>
            <a:ext uri="{FF2B5EF4-FFF2-40B4-BE49-F238E27FC236}">
              <a16:creationId xmlns:a16="http://schemas.microsoft.com/office/drawing/2014/main" id="{52C8D6ED-12B6-47E0-ABA0-19C39472924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2" name="Text Box 15">
          <a:extLst>
            <a:ext uri="{FF2B5EF4-FFF2-40B4-BE49-F238E27FC236}">
              <a16:creationId xmlns:a16="http://schemas.microsoft.com/office/drawing/2014/main" id="{4E48B281-ED00-42F1-8949-92CF418C092A}"/>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3" name="Text Box 15">
          <a:extLst>
            <a:ext uri="{FF2B5EF4-FFF2-40B4-BE49-F238E27FC236}">
              <a16:creationId xmlns:a16="http://schemas.microsoft.com/office/drawing/2014/main" id="{BDC91C42-C1E9-42B9-BA3F-CF5DC8A21C7C}"/>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014" name="Text Box 15">
          <a:extLst>
            <a:ext uri="{FF2B5EF4-FFF2-40B4-BE49-F238E27FC236}">
              <a16:creationId xmlns:a16="http://schemas.microsoft.com/office/drawing/2014/main" id="{58245AF1-B632-42D3-8803-74427C89100D}"/>
            </a:ext>
          </a:extLst>
        </xdr:cNvPr>
        <xdr:cNvSpPr txBox="1">
          <a:spLocks noChangeArrowheads="1"/>
        </xdr:cNvSpPr>
      </xdr:nvSpPr>
      <xdr:spPr bwMode="auto">
        <a:xfrm>
          <a:off x="4743450" y="30251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5" name="Text Box 15">
          <a:extLst>
            <a:ext uri="{FF2B5EF4-FFF2-40B4-BE49-F238E27FC236}">
              <a16:creationId xmlns:a16="http://schemas.microsoft.com/office/drawing/2014/main" id="{CDB7C374-656B-4105-9E9A-937DC4720566}"/>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6" name="Text Box 15">
          <a:extLst>
            <a:ext uri="{FF2B5EF4-FFF2-40B4-BE49-F238E27FC236}">
              <a16:creationId xmlns:a16="http://schemas.microsoft.com/office/drawing/2014/main" id="{976DFA95-389C-4B62-BE74-D1D75AE91AAA}"/>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17" name="Text Box 15">
          <a:extLst>
            <a:ext uri="{FF2B5EF4-FFF2-40B4-BE49-F238E27FC236}">
              <a16:creationId xmlns:a16="http://schemas.microsoft.com/office/drawing/2014/main" id="{FCE0380D-16F8-405D-BE29-1B960D4F27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4018" name="Text Box 15">
          <a:extLst>
            <a:ext uri="{FF2B5EF4-FFF2-40B4-BE49-F238E27FC236}">
              <a16:creationId xmlns:a16="http://schemas.microsoft.com/office/drawing/2014/main" id="{F966F583-4B5D-4261-ADBE-2AF1774FE454}"/>
            </a:ext>
          </a:extLst>
        </xdr:cNvPr>
        <xdr:cNvSpPr txBox="1">
          <a:spLocks noChangeArrowheads="1"/>
        </xdr:cNvSpPr>
      </xdr:nvSpPr>
      <xdr:spPr bwMode="auto">
        <a:xfrm>
          <a:off x="4743450" y="309943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19" name="Text Box 15">
          <a:extLst>
            <a:ext uri="{FF2B5EF4-FFF2-40B4-BE49-F238E27FC236}">
              <a16:creationId xmlns:a16="http://schemas.microsoft.com/office/drawing/2014/main" id="{1194494E-8B3E-4120-9103-8FD52E28ABCF}"/>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0" name="Text Box 15">
          <a:extLst>
            <a:ext uri="{FF2B5EF4-FFF2-40B4-BE49-F238E27FC236}">
              <a16:creationId xmlns:a16="http://schemas.microsoft.com/office/drawing/2014/main" id="{D0B95B0A-4470-4A98-9019-1020A95DE1CF}"/>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4021" name="Text Box 15">
          <a:extLst>
            <a:ext uri="{FF2B5EF4-FFF2-40B4-BE49-F238E27FC236}">
              <a16:creationId xmlns:a16="http://schemas.microsoft.com/office/drawing/2014/main" id="{B2C5EF4A-C17E-49D0-AC86-2DE931587A71}"/>
            </a:ext>
          </a:extLst>
        </xdr:cNvPr>
        <xdr:cNvSpPr txBox="1">
          <a:spLocks noChangeArrowheads="1"/>
        </xdr:cNvSpPr>
      </xdr:nvSpPr>
      <xdr:spPr bwMode="auto">
        <a:xfrm>
          <a:off x="4743450" y="309943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2" name="Text Box 15">
          <a:extLst>
            <a:ext uri="{FF2B5EF4-FFF2-40B4-BE49-F238E27FC236}">
              <a16:creationId xmlns:a16="http://schemas.microsoft.com/office/drawing/2014/main" id="{B6DD3215-78FE-4377-8212-EC21A4E0FBF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4023" name="Text Box 15">
          <a:extLst>
            <a:ext uri="{FF2B5EF4-FFF2-40B4-BE49-F238E27FC236}">
              <a16:creationId xmlns:a16="http://schemas.microsoft.com/office/drawing/2014/main" id="{9C79C255-4216-445F-9B32-4E42CCACCBE4}"/>
            </a:ext>
          </a:extLst>
        </xdr:cNvPr>
        <xdr:cNvSpPr txBox="1">
          <a:spLocks noChangeArrowheads="1"/>
        </xdr:cNvSpPr>
      </xdr:nvSpPr>
      <xdr:spPr bwMode="auto">
        <a:xfrm>
          <a:off x="4743450" y="309943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4" name="Text Box 15">
          <a:extLst>
            <a:ext uri="{FF2B5EF4-FFF2-40B4-BE49-F238E27FC236}">
              <a16:creationId xmlns:a16="http://schemas.microsoft.com/office/drawing/2014/main" id="{A97CB4DB-9769-4C88-97E4-8B9FFF494E95}"/>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5" name="Text Box 15">
          <a:extLst>
            <a:ext uri="{FF2B5EF4-FFF2-40B4-BE49-F238E27FC236}">
              <a16:creationId xmlns:a16="http://schemas.microsoft.com/office/drawing/2014/main" id="{76820E93-4659-4735-BD00-00123961805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6" name="Text Box 15">
          <a:extLst>
            <a:ext uri="{FF2B5EF4-FFF2-40B4-BE49-F238E27FC236}">
              <a16:creationId xmlns:a16="http://schemas.microsoft.com/office/drawing/2014/main" id="{D220729B-1D10-48D7-85A4-587EB783A63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7" name="Text Box 15">
          <a:extLst>
            <a:ext uri="{FF2B5EF4-FFF2-40B4-BE49-F238E27FC236}">
              <a16:creationId xmlns:a16="http://schemas.microsoft.com/office/drawing/2014/main" id="{8D4E2C85-FCFC-4681-9187-9F9477CCCE1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8" name="Text Box 15">
          <a:extLst>
            <a:ext uri="{FF2B5EF4-FFF2-40B4-BE49-F238E27FC236}">
              <a16:creationId xmlns:a16="http://schemas.microsoft.com/office/drawing/2014/main" id="{11F7AF55-77BD-428E-99E1-DA04DF8F66D0}"/>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29" name="Text Box 15">
          <a:extLst>
            <a:ext uri="{FF2B5EF4-FFF2-40B4-BE49-F238E27FC236}">
              <a16:creationId xmlns:a16="http://schemas.microsoft.com/office/drawing/2014/main" id="{CA71696E-C5E5-4980-ACFE-D6F10E090073}"/>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0" name="Text Box 15">
          <a:extLst>
            <a:ext uri="{FF2B5EF4-FFF2-40B4-BE49-F238E27FC236}">
              <a16:creationId xmlns:a16="http://schemas.microsoft.com/office/drawing/2014/main" id="{08C61A97-6FCF-441B-8323-45DCCBE02A86}"/>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1" name="Text Box 15">
          <a:extLst>
            <a:ext uri="{FF2B5EF4-FFF2-40B4-BE49-F238E27FC236}">
              <a16:creationId xmlns:a16="http://schemas.microsoft.com/office/drawing/2014/main" id="{E6ADA133-6A6C-4E3E-98A0-254FF0BDBA2D}"/>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2" name="Text Box 15">
          <a:extLst>
            <a:ext uri="{FF2B5EF4-FFF2-40B4-BE49-F238E27FC236}">
              <a16:creationId xmlns:a16="http://schemas.microsoft.com/office/drawing/2014/main" id="{18FB9B36-704A-40D2-BE51-F197A6EA2AB4}"/>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033" name="Text Box 15">
          <a:extLst>
            <a:ext uri="{FF2B5EF4-FFF2-40B4-BE49-F238E27FC236}">
              <a16:creationId xmlns:a16="http://schemas.microsoft.com/office/drawing/2014/main" id="{F29D2306-52A7-41C9-A925-3DB6877115A2}"/>
            </a:ext>
          </a:extLst>
        </xdr:cNvPr>
        <xdr:cNvSpPr txBox="1">
          <a:spLocks noChangeArrowheads="1"/>
        </xdr:cNvSpPr>
      </xdr:nvSpPr>
      <xdr:spPr bwMode="auto">
        <a:xfrm>
          <a:off x="4743450" y="30994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4" name="Text Box 15">
          <a:extLst>
            <a:ext uri="{FF2B5EF4-FFF2-40B4-BE49-F238E27FC236}">
              <a16:creationId xmlns:a16="http://schemas.microsoft.com/office/drawing/2014/main" id="{96AF08CE-6D8E-4B13-8754-AFB79165BF8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5" name="Text Box 15">
          <a:extLst>
            <a:ext uri="{FF2B5EF4-FFF2-40B4-BE49-F238E27FC236}">
              <a16:creationId xmlns:a16="http://schemas.microsoft.com/office/drawing/2014/main" id="{0701B64C-FC13-4DE4-8A27-D44C080FADEC}"/>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6" name="Text Box 15">
          <a:extLst>
            <a:ext uri="{FF2B5EF4-FFF2-40B4-BE49-F238E27FC236}">
              <a16:creationId xmlns:a16="http://schemas.microsoft.com/office/drawing/2014/main" id="{424482F3-9127-4E4B-AD2C-58F2439562E1}"/>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037" name="Text Box 15">
          <a:extLst>
            <a:ext uri="{FF2B5EF4-FFF2-40B4-BE49-F238E27FC236}">
              <a16:creationId xmlns:a16="http://schemas.microsoft.com/office/drawing/2014/main" id="{445C6FC1-E7A9-49AD-9BD6-5F55C8B8F3E4}"/>
            </a:ext>
          </a:extLst>
        </xdr:cNvPr>
        <xdr:cNvSpPr txBox="1">
          <a:spLocks noChangeArrowheads="1"/>
        </xdr:cNvSpPr>
      </xdr:nvSpPr>
      <xdr:spPr bwMode="auto">
        <a:xfrm>
          <a:off x="4743450" y="31737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38" name="Text Box 15">
          <a:extLst>
            <a:ext uri="{FF2B5EF4-FFF2-40B4-BE49-F238E27FC236}">
              <a16:creationId xmlns:a16="http://schemas.microsoft.com/office/drawing/2014/main" id="{B505329A-16AB-4471-894F-B388C0CE6EF4}"/>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39" name="Text Box 15">
          <a:extLst>
            <a:ext uri="{FF2B5EF4-FFF2-40B4-BE49-F238E27FC236}">
              <a16:creationId xmlns:a16="http://schemas.microsoft.com/office/drawing/2014/main" id="{BC39C5AE-6934-4EF4-8094-D6589F7E92BD}"/>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040" name="Text Box 15">
          <a:extLst>
            <a:ext uri="{FF2B5EF4-FFF2-40B4-BE49-F238E27FC236}">
              <a16:creationId xmlns:a16="http://schemas.microsoft.com/office/drawing/2014/main" id="{0422E7A3-3B9C-4C33-8033-05C39CA6A05A}"/>
            </a:ext>
          </a:extLst>
        </xdr:cNvPr>
        <xdr:cNvSpPr txBox="1">
          <a:spLocks noChangeArrowheads="1"/>
        </xdr:cNvSpPr>
      </xdr:nvSpPr>
      <xdr:spPr bwMode="auto">
        <a:xfrm>
          <a:off x="4743450" y="31737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1" name="Text Box 15">
          <a:extLst>
            <a:ext uri="{FF2B5EF4-FFF2-40B4-BE49-F238E27FC236}">
              <a16:creationId xmlns:a16="http://schemas.microsoft.com/office/drawing/2014/main" id="{A89C8DBA-B7F6-489F-B455-28C1444CCDF6}"/>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042" name="Text Box 15">
          <a:extLst>
            <a:ext uri="{FF2B5EF4-FFF2-40B4-BE49-F238E27FC236}">
              <a16:creationId xmlns:a16="http://schemas.microsoft.com/office/drawing/2014/main" id="{98AA9D1B-E289-46A8-A8B2-2A10D077B37C}"/>
            </a:ext>
          </a:extLst>
        </xdr:cNvPr>
        <xdr:cNvSpPr txBox="1">
          <a:spLocks noChangeArrowheads="1"/>
        </xdr:cNvSpPr>
      </xdr:nvSpPr>
      <xdr:spPr bwMode="auto">
        <a:xfrm>
          <a:off x="4743450" y="31737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3" name="Text Box 15">
          <a:extLst>
            <a:ext uri="{FF2B5EF4-FFF2-40B4-BE49-F238E27FC236}">
              <a16:creationId xmlns:a16="http://schemas.microsoft.com/office/drawing/2014/main" id="{4F900E51-0D77-497A-8FB7-7EDE90BCC7B8}"/>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4" name="Text Box 15">
          <a:extLst>
            <a:ext uri="{FF2B5EF4-FFF2-40B4-BE49-F238E27FC236}">
              <a16:creationId xmlns:a16="http://schemas.microsoft.com/office/drawing/2014/main" id="{11ED824E-C574-4D6C-9C52-8D4ED16A8EE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5" name="Text Box 15">
          <a:extLst>
            <a:ext uri="{FF2B5EF4-FFF2-40B4-BE49-F238E27FC236}">
              <a16:creationId xmlns:a16="http://schemas.microsoft.com/office/drawing/2014/main" id="{B7B09BCB-4B9B-4A6E-AEDC-B8D9233D3141}"/>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6" name="Text Box 15">
          <a:extLst>
            <a:ext uri="{FF2B5EF4-FFF2-40B4-BE49-F238E27FC236}">
              <a16:creationId xmlns:a16="http://schemas.microsoft.com/office/drawing/2014/main" id="{D5385FDA-F2B2-4891-A1D6-534238841FD7}"/>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7" name="Text Box 15">
          <a:extLst>
            <a:ext uri="{FF2B5EF4-FFF2-40B4-BE49-F238E27FC236}">
              <a16:creationId xmlns:a16="http://schemas.microsoft.com/office/drawing/2014/main" id="{EF5F045D-6BFE-4C5A-A69F-81B40D62B1A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8" name="Text Box 15">
          <a:extLst>
            <a:ext uri="{FF2B5EF4-FFF2-40B4-BE49-F238E27FC236}">
              <a16:creationId xmlns:a16="http://schemas.microsoft.com/office/drawing/2014/main" id="{E9516380-1AC2-41DF-AFBA-B079223F3B9F}"/>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49" name="Text Box 15">
          <a:extLst>
            <a:ext uri="{FF2B5EF4-FFF2-40B4-BE49-F238E27FC236}">
              <a16:creationId xmlns:a16="http://schemas.microsoft.com/office/drawing/2014/main" id="{FAA1C01B-59E6-4FD0-9ECF-C30FD6328B7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0" name="Text Box 15">
          <a:extLst>
            <a:ext uri="{FF2B5EF4-FFF2-40B4-BE49-F238E27FC236}">
              <a16:creationId xmlns:a16="http://schemas.microsoft.com/office/drawing/2014/main" id="{52A9829A-5C76-4A6A-B2BD-9E801F77A4D2}"/>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1" name="Text Box 15">
          <a:extLst>
            <a:ext uri="{FF2B5EF4-FFF2-40B4-BE49-F238E27FC236}">
              <a16:creationId xmlns:a16="http://schemas.microsoft.com/office/drawing/2014/main" id="{519880F8-605F-419B-8158-E87755176EBA}"/>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052" name="Text Box 15">
          <a:extLst>
            <a:ext uri="{FF2B5EF4-FFF2-40B4-BE49-F238E27FC236}">
              <a16:creationId xmlns:a16="http://schemas.microsoft.com/office/drawing/2014/main" id="{B12DEF84-F5B2-4198-84B1-C71A9D261DA0}"/>
            </a:ext>
          </a:extLst>
        </xdr:cNvPr>
        <xdr:cNvSpPr txBox="1">
          <a:spLocks noChangeArrowheads="1"/>
        </xdr:cNvSpPr>
      </xdr:nvSpPr>
      <xdr:spPr bwMode="auto">
        <a:xfrm>
          <a:off x="4743450" y="31737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3" name="Text Box 15">
          <a:extLst>
            <a:ext uri="{FF2B5EF4-FFF2-40B4-BE49-F238E27FC236}">
              <a16:creationId xmlns:a16="http://schemas.microsoft.com/office/drawing/2014/main" id="{B5229AB7-185E-4ABB-AA25-6E6DE553F38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4" name="Text Box 15">
          <a:extLst>
            <a:ext uri="{FF2B5EF4-FFF2-40B4-BE49-F238E27FC236}">
              <a16:creationId xmlns:a16="http://schemas.microsoft.com/office/drawing/2014/main" id="{EE9DA1A7-5021-41C8-BFE2-253B1BA4015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5" name="Text Box 15">
          <a:extLst>
            <a:ext uri="{FF2B5EF4-FFF2-40B4-BE49-F238E27FC236}">
              <a16:creationId xmlns:a16="http://schemas.microsoft.com/office/drawing/2014/main" id="{7C96FE67-FC62-466F-93E5-8C697D65CE07}"/>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6" name="Text Box 15">
          <a:extLst>
            <a:ext uri="{FF2B5EF4-FFF2-40B4-BE49-F238E27FC236}">
              <a16:creationId xmlns:a16="http://schemas.microsoft.com/office/drawing/2014/main" id="{112C572A-E2A9-4AB8-922B-95BE1BB66AD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7" name="Text Box 15">
          <a:extLst>
            <a:ext uri="{FF2B5EF4-FFF2-40B4-BE49-F238E27FC236}">
              <a16:creationId xmlns:a16="http://schemas.microsoft.com/office/drawing/2014/main" id="{BC4E2786-1ACE-4C0C-AB3F-43F0F6946A5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8" name="Text Box 15">
          <a:extLst>
            <a:ext uri="{FF2B5EF4-FFF2-40B4-BE49-F238E27FC236}">
              <a16:creationId xmlns:a16="http://schemas.microsoft.com/office/drawing/2014/main" id="{7EC8B718-7B83-4A81-A14E-2ABA741CC449}"/>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59" name="Text Box 15">
          <a:extLst>
            <a:ext uri="{FF2B5EF4-FFF2-40B4-BE49-F238E27FC236}">
              <a16:creationId xmlns:a16="http://schemas.microsoft.com/office/drawing/2014/main" id="{6FC781A4-B509-4084-B8EA-4BF4D3A9171C}"/>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0" name="Text Box 15">
          <a:extLst>
            <a:ext uri="{FF2B5EF4-FFF2-40B4-BE49-F238E27FC236}">
              <a16:creationId xmlns:a16="http://schemas.microsoft.com/office/drawing/2014/main" id="{E6ED1042-4CE3-49BA-B3C2-3B6B523465D5}"/>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1" name="Text Box 15">
          <a:extLst>
            <a:ext uri="{FF2B5EF4-FFF2-40B4-BE49-F238E27FC236}">
              <a16:creationId xmlns:a16="http://schemas.microsoft.com/office/drawing/2014/main" id="{98472A9F-6F52-47A4-A987-805997D343A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2" name="Text Box 15">
          <a:extLst>
            <a:ext uri="{FF2B5EF4-FFF2-40B4-BE49-F238E27FC236}">
              <a16:creationId xmlns:a16="http://schemas.microsoft.com/office/drawing/2014/main" id="{4ED18B07-8FEE-4918-86AC-0B60C333C07D}"/>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3" name="Text Box 15">
          <a:extLst>
            <a:ext uri="{FF2B5EF4-FFF2-40B4-BE49-F238E27FC236}">
              <a16:creationId xmlns:a16="http://schemas.microsoft.com/office/drawing/2014/main" id="{949675A4-3EAD-48C4-95AA-409906A0E550}"/>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4" name="Text Box 15">
          <a:extLst>
            <a:ext uri="{FF2B5EF4-FFF2-40B4-BE49-F238E27FC236}">
              <a16:creationId xmlns:a16="http://schemas.microsoft.com/office/drawing/2014/main" id="{90DD8DCB-7300-45E7-9293-55CE3ED7EEAA}"/>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065" name="Text Box 15">
          <a:extLst>
            <a:ext uri="{FF2B5EF4-FFF2-40B4-BE49-F238E27FC236}">
              <a16:creationId xmlns:a16="http://schemas.microsoft.com/office/drawing/2014/main" id="{E6ADC650-3F33-4EEF-AD7F-FB254636ACB6}"/>
            </a:ext>
          </a:extLst>
        </xdr:cNvPr>
        <xdr:cNvSpPr txBox="1">
          <a:spLocks noChangeArrowheads="1"/>
        </xdr:cNvSpPr>
      </xdr:nvSpPr>
      <xdr:spPr bwMode="auto">
        <a:xfrm>
          <a:off x="4743450" y="3248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6" name="Text Box 15">
          <a:extLst>
            <a:ext uri="{FF2B5EF4-FFF2-40B4-BE49-F238E27FC236}">
              <a16:creationId xmlns:a16="http://schemas.microsoft.com/office/drawing/2014/main" id="{60ABFFDF-5217-48B9-A38B-6F5867BBEF9F}"/>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67" name="Text Box 15">
          <a:extLst>
            <a:ext uri="{FF2B5EF4-FFF2-40B4-BE49-F238E27FC236}">
              <a16:creationId xmlns:a16="http://schemas.microsoft.com/office/drawing/2014/main" id="{9235A24E-5A6B-4DD2-B9DB-749E1A5A5468}"/>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68" name="Text Box 15">
          <a:extLst>
            <a:ext uri="{FF2B5EF4-FFF2-40B4-BE49-F238E27FC236}">
              <a16:creationId xmlns:a16="http://schemas.microsoft.com/office/drawing/2014/main" id="{502A9066-491D-4204-BCCB-FAA71A2950A1}"/>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4069" name="Text Box 15">
          <a:extLst>
            <a:ext uri="{FF2B5EF4-FFF2-40B4-BE49-F238E27FC236}">
              <a16:creationId xmlns:a16="http://schemas.microsoft.com/office/drawing/2014/main" id="{30041367-ABBD-4726-A48D-D02FBFA0AEEA}"/>
            </a:ext>
          </a:extLst>
        </xdr:cNvPr>
        <xdr:cNvSpPr txBox="1">
          <a:spLocks noChangeArrowheads="1"/>
        </xdr:cNvSpPr>
      </xdr:nvSpPr>
      <xdr:spPr bwMode="auto">
        <a:xfrm>
          <a:off x="4743450" y="332232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0" name="Text Box 15">
          <a:extLst>
            <a:ext uri="{FF2B5EF4-FFF2-40B4-BE49-F238E27FC236}">
              <a16:creationId xmlns:a16="http://schemas.microsoft.com/office/drawing/2014/main" id="{667B2678-41DA-45DC-BEAA-C320FD93EE0D}"/>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1" name="Text Box 15">
          <a:extLst>
            <a:ext uri="{FF2B5EF4-FFF2-40B4-BE49-F238E27FC236}">
              <a16:creationId xmlns:a16="http://schemas.microsoft.com/office/drawing/2014/main" id="{C6C56C3C-917C-4D81-8519-CE1D98C0C38D}"/>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4072" name="Text Box 15">
          <a:extLst>
            <a:ext uri="{FF2B5EF4-FFF2-40B4-BE49-F238E27FC236}">
              <a16:creationId xmlns:a16="http://schemas.microsoft.com/office/drawing/2014/main" id="{17F61901-E6D3-47E6-A18B-A4101092DE76}"/>
            </a:ext>
          </a:extLst>
        </xdr:cNvPr>
        <xdr:cNvSpPr txBox="1">
          <a:spLocks noChangeArrowheads="1"/>
        </xdr:cNvSpPr>
      </xdr:nvSpPr>
      <xdr:spPr bwMode="auto">
        <a:xfrm>
          <a:off x="4743450" y="332232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3" name="Text Box 15">
          <a:extLst>
            <a:ext uri="{FF2B5EF4-FFF2-40B4-BE49-F238E27FC236}">
              <a16:creationId xmlns:a16="http://schemas.microsoft.com/office/drawing/2014/main" id="{C065A6A2-5CBC-461A-AF20-3D14A4361CFE}"/>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4074" name="Text Box 15">
          <a:extLst>
            <a:ext uri="{FF2B5EF4-FFF2-40B4-BE49-F238E27FC236}">
              <a16:creationId xmlns:a16="http://schemas.microsoft.com/office/drawing/2014/main" id="{BEA2E999-04B2-41F7-AFBD-C7E59400A51E}"/>
            </a:ext>
          </a:extLst>
        </xdr:cNvPr>
        <xdr:cNvSpPr txBox="1">
          <a:spLocks noChangeArrowheads="1"/>
        </xdr:cNvSpPr>
      </xdr:nvSpPr>
      <xdr:spPr bwMode="auto">
        <a:xfrm>
          <a:off x="4743450" y="332232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5" name="Text Box 15">
          <a:extLst>
            <a:ext uri="{FF2B5EF4-FFF2-40B4-BE49-F238E27FC236}">
              <a16:creationId xmlns:a16="http://schemas.microsoft.com/office/drawing/2014/main" id="{9D901207-F2CA-463C-9D88-4498953C42E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6" name="Text Box 15">
          <a:extLst>
            <a:ext uri="{FF2B5EF4-FFF2-40B4-BE49-F238E27FC236}">
              <a16:creationId xmlns:a16="http://schemas.microsoft.com/office/drawing/2014/main" id="{B435D6D7-E67E-45D5-A070-56420DA1DA9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7" name="Text Box 15">
          <a:extLst>
            <a:ext uri="{FF2B5EF4-FFF2-40B4-BE49-F238E27FC236}">
              <a16:creationId xmlns:a16="http://schemas.microsoft.com/office/drawing/2014/main" id="{CD8F419C-284F-4281-8BB1-48E143C2FB37}"/>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8" name="Text Box 15">
          <a:extLst>
            <a:ext uri="{FF2B5EF4-FFF2-40B4-BE49-F238E27FC236}">
              <a16:creationId xmlns:a16="http://schemas.microsoft.com/office/drawing/2014/main" id="{C09DB23A-9D70-489E-BA21-B9447053E28F}"/>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79" name="Text Box 15">
          <a:extLst>
            <a:ext uri="{FF2B5EF4-FFF2-40B4-BE49-F238E27FC236}">
              <a16:creationId xmlns:a16="http://schemas.microsoft.com/office/drawing/2014/main" id="{FBF51422-7F7B-416A-BFF1-81841B9D6E9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0" name="Text Box 15">
          <a:extLst>
            <a:ext uri="{FF2B5EF4-FFF2-40B4-BE49-F238E27FC236}">
              <a16:creationId xmlns:a16="http://schemas.microsoft.com/office/drawing/2014/main" id="{92055A84-D3D3-4019-9F83-24F76B6F1589}"/>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1" name="Text Box 15">
          <a:extLst>
            <a:ext uri="{FF2B5EF4-FFF2-40B4-BE49-F238E27FC236}">
              <a16:creationId xmlns:a16="http://schemas.microsoft.com/office/drawing/2014/main" id="{DE658239-17E6-422C-9B11-1180B9CD74B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2" name="Text Box 15">
          <a:extLst>
            <a:ext uri="{FF2B5EF4-FFF2-40B4-BE49-F238E27FC236}">
              <a16:creationId xmlns:a16="http://schemas.microsoft.com/office/drawing/2014/main" id="{DF322988-3617-44DD-951D-62F74DBDAD0A}"/>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3" name="Text Box 15">
          <a:extLst>
            <a:ext uri="{FF2B5EF4-FFF2-40B4-BE49-F238E27FC236}">
              <a16:creationId xmlns:a16="http://schemas.microsoft.com/office/drawing/2014/main" id="{E4C12B2C-930A-4215-864B-54E12BD64EE3}"/>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4" name="Text Box 15">
          <a:extLst>
            <a:ext uri="{FF2B5EF4-FFF2-40B4-BE49-F238E27FC236}">
              <a16:creationId xmlns:a16="http://schemas.microsoft.com/office/drawing/2014/main" id="{B7A951EB-C0D8-4008-B8C7-05D4EDB9CBA1}"/>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5" name="Text Box 15">
          <a:extLst>
            <a:ext uri="{FF2B5EF4-FFF2-40B4-BE49-F238E27FC236}">
              <a16:creationId xmlns:a16="http://schemas.microsoft.com/office/drawing/2014/main" id="{314323D1-A863-43ED-B858-429F37F41266}"/>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6" name="Text Box 15">
          <a:extLst>
            <a:ext uri="{FF2B5EF4-FFF2-40B4-BE49-F238E27FC236}">
              <a16:creationId xmlns:a16="http://schemas.microsoft.com/office/drawing/2014/main" id="{E0DB6FA9-2460-4C15-9327-FBCA17645E94}"/>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087" name="Text Box 15">
          <a:extLst>
            <a:ext uri="{FF2B5EF4-FFF2-40B4-BE49-F238E27FC236}">
              <a16:creationId xmlns:a16="http://schemas.microsoft.com/office/drawing/2014/main" id="{4BB9792E-E8F9-4720-8BA6-2083794BEC80}"/>
            </a:ext>
          </a:extLst>
        </xdr:cNvPr>
        <xdr:cNvSpPr txBox="1">
          <a:spLocks noChangeArrowheads="1"/>
        </xdr:cNvSpPr>
      </xdr:nvSpPr>
      <xdr:spPr bwMode="auto">
        <a:xfrm>
          <a:off x="4743450" y="33223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88" name="Text Box 15">
          <a:extLst>
            <a:ext uri="{FF2B5EF4-FFF2-40B4-BE49-F238E27FC236}">
              <a16:creationId xmlns:a16="http://schemas.microsoft.com/office/drawing/2014/main" id="{A099DE49-E70E-4F54-A2E8-DDA3512FF89E}"/>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89" name="Text Box 15">
          <a:extLst>
            <a:ext uri="{FF2B5EF4-FFF2-40B4-BE49-F238E27FC236}">
              <a16:creationId xmlns:a16="http://schemas.microsoft.com/office/drawing/2014/main" id="{FDF3B24B-7345-4697-9AD9-5839DD02BAA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0" name="Text Box 15">
          <a:extLst>
            <a:ext uri="{FF2B5EF4-FFF2-40B4-BE49-F238E27FC236}">
              <a16:creationId xmlns:a16="http://schemas.microsoft.com/office/drawing/2014/main" id="{05D31432-C677-4852-AA4D-E7CA11FBF0AF}"/>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091" name="Text Box 15">
          <a:extLst>
            <a:ext uri="{FF2B5EF4-FFF2-40B4-BE49-F238E27FC236}">
              <a16:creationId xmlns:a16="http://schemas.microsoft.com/office/drawing/2014/main" id="{39641C10-B81F-4904-AA3E-D4AAAD70F222}"/>
            </a:ext>
          </a:extLst>
        </xdr:cNvPr>
        <xdr:cNvSpPr txBox="1">
          <a:spLocks noChangeArrowheads="1"/>
        </xdr:cNvSpPr>
      </xdr:nvSpPr>
      <xdr:spPr bwMode="auto">
        <a:xfrm>
          <a:off x="4743450" y="33966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2" name="Text Box 15">
          <a:extLst>
            <a:ext uri="{FF2B5EF4-FFF2-40B4-BE49-F238E27FC236}">
              <a16:creationId xmlns:a16="http://schemas.microsoft.com/office/drawing/2014/main" id="{FE0FC441-A750-44CC-88B9-82E7CEF9D99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3" name="Text Box 15">
          <a:extLst>
            <a:ext uri="{FF2B5EF4-FFF2-40B4-BE49-F238E27FC236}">
              <a16:creationId xmlns:a16="http://schemas.microsoft.com/office/drawing/2014/main" id="{0CFBFF00-AE90-434D-AE63-1F476D7D4E28}"/>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094" name="Text Box 15">
          <a:extLst>
            <a:ext uri="{FF2B5EF4-FFF2-40B4-BE49-F238E27FC236}">
              <a16:creationId xmlns:a16="http://schemas.microsoft.com/office/drawing/2014/main" id="{40486601-0FEC-4CC8-BE85-5926E9CABC27}"/>
            </a:ext>
          </a:extLst>
        </xdr:cNvPr>
        <xdr:cNvSpPr txBox="1">
          <a:spLocks noChangeArrowheads="1"/>
        </xdr:cNvSpPr>
      </xdr:nvSpPr>
      <xdr:spPr bwMode="auto">
        <a:xfrm>
          <a:off x="4743450" y="33966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5" name="Text Box 15">
          <a:extLst>
            <a:ext uri="{FF2B5EF4-FFF2-40B4-BE49-F238E27FC236}">
              <a16:creationId xmlns:a16="http://schemas.microsoft.com/office/drawing/2014/main" id="{30DEBAE0-960A-473E-A628-60E94964350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096" name="Text Box 15">
          <a:extLst>
            <a:ext uri="{FF2B5EF4-FFF2-40B4-BE49-F238E27FC236}">
              <a16:creationId xmlns:a16="http://schemas.microsoft.com/office/drawing/2014/main" id="{8ED279F5-3DF4-4F7B-9B6D-F4E10F1B0B14}"/>
            </a:ext>
          </a:extLst>
        </xdr:cNvPr>
        <xdr:cNvSpPr txBox="1">
          <a:spLocks noChangeArrowheads="1"/>
        </xdr:cNvSpPr>
      </xdr:nvSpPr>
      <xdr:spPr bwMode="auto">
        <a:xfrm>
          <a:off x="4743450" y="33966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7" name="Text Box 15">
          <a:extLst>
            <a:ext uri="{FF2B5EF4-FFF2-40B4-BE49-F238E27FC236}">
              <a16:creationId xmlns:a16="http://schemas.microsoft.com/office/drawing/2014/main" id="{8E532BCE-B157-495A-98C2-457E6823DC66}"/>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8" name="Text Box 15">
          <a:extLst>
            <a:ext uri="{FF2B5EF4-FFF2-40B4-BE49-F238E27FC236}">
              <a16:creationId xmlns:a16="http://schemas.microsoft.com/office/drawing/2014/main" id="{CFC1DE4D-6F77-499C-9738-2BCE70993D3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099" name="Text Box 15">
          <a:extLst>
            <a:ext uri="{FF2B5EF4-FFF2-40B4-BE49-F238E27FC236}">
              <a16:creationId xmlns:a16="http://schemas.microsoft.com/office/drawing/2014/main" id="{D48FB261-4294-47BE-A813-F7D168E09802}"/>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0" name="Text Box 15">
          <a:extLst>
            <a:ext uri="{FF2B5EF4-FFF2-40B4-BE49-F238E27FC236}">
              <a16:creationId xmlns:a16="http://schemas.microsoft.com/office/drawing/2014/main" id="{B949C396-728C-43E5-98F7-A5099D99AFFA}"/>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1" name="Text Box 15">
          <a:extLst>
            <a:ext uri="{FF2B5EF4-FFF2-40B4-BE49-F238E27FC236}">
              <a16:creationId xmlns:a16="http://schemas.microsoft.com/office/drawing/2014/main" id="{8D5D2AE1-591D-429F-AE7A-E12506BBC00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2" name="Text Box 15">
          <a:extLst>
            <a:ext uri="{FF2B5EF4-FFF2-40B4-BE49-F238E27FC236}">
              <a16:creationId xmlns:a16="http://schemas.microsoft.com/office/drawing/2014/main" id="{2618D184-5660-4E24-9735-1774FB45D2B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3" name="Text Box 15">
          <a:extLst>
            <a:ext uri="{FF2B5EF4-FFF2-40B4-BE49-F238E27FC236}">
              <a16:creationId xmlns:a16="http://schemas.microsoft.com/office/drawing/2014/main" id="{F24F0CFC-D9ED-4CC7-867E-67A346D84FE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4" name="Text Box 15">
          <a:extLst>
            <a:ext uri="{FF2B5EF4-FFF2-40B4-BE49-F238E27FC236}">
              <a16:creationId xmlns:a16="http://schemas.microsoft.com/office/drawing/2014/main" id="{F719D069-1280-49D8-8CA9-AD6BA4577D19}"/>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5" name="Text Box 15">
          <a:extLst>
            <a:ext uri="{FF2B5EF4-FFF2-40B4-BE49-F238E27FC236}">
              <a16:creationId xmlns:a16="http://schemas.microsoft.com/office/drawing/2014/main" id="{5CB22A41-CFCB-4452-8CE0-EFD558205D15}"/>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6" name="Text Box 15">
          <a:extLst>
            <a:ext uri="{FF2B5EF4-FFF2-40B4-BE49-F238E27FC236}">
              <a16:creationId xmlns:a16="http://schemas.microsoft.com/office/drawing/2014/main" id="{4EEFC4F0-07D5-47D3-B88A-1699C1B8AD5C}"/>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7" name="Text Box 15">
          <a:extLst>
            <a:ext uri="{FF2B5EF4-FFF2-40B4-BE49-F238E27FC236}">
              <a16:creationId xmlns:a16="http://schemas.microsoft.com/office/drawing/2014/main" id="{26D6F2F5-9DD1-4B48-BE33-1790A0F0C314}"/>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8" name="Text Box 15">
          <a:extLst>
            <a:ext uri="{FF2B5EF4-FFF2-40B4-BE49-F238E27FC236}">
              <a16:creationId xmlns:a16="http://schemas.microsoft.com/office/drawing/2014/main" id="{C70E5563-76B3-4C11-8EC5-0B82964B7EAF}"/>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09" name="Text Box 15">
          <a:extLst>
            <a:ext uri="{FF2B5EF4-FFF2-40B4-BE49-F238E27FC236}">
              <a16:creationId xmlns:a16="http://schemas.microsoft.com/office/drawing/2014/main" id="{F18EEB10-1277-485B-9524-B50A0ADB68DE}"/>
            </a:ext>
          </a:extLst>
        </xdr:cNvPr>
        <xdr:cNvSpPr txBox="1">
          <a:spLocks noChangeArrowheads="1"/>
        </xdr:cNvSpPr>
      </xdr:nvSpPr>
      <xdr:spPr bwMode="auto">
        <a:xfrm>
          <a:off x="4743450" y="33966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0" name="Text Box 15">
          <a:extLst>
            <a:ext uri="{FF2B5EF4-FFF2-40B4-BE49-F238E27FC236}">
              <a16:creationId xmlns:a16="http://schemas.microsoft.com/office/drawing/2014/main" id="{65F8B7C4-1B67-49DF-9F76-C26E150CFDC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1" name="Text Box 15">
          <a:extLst>
            <a:ext uri="{FF2B5EF4-FFF2-40B4-BE49-F238E27FC236}">
              <a16:creationId xmlns:a16="http://schemas.microsoft.com/office/drawing/2014/main" id="{CE852351-AB2D-4BF9-9E47-69C0052C55D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2" name="Text Box 15">
          <a:extLst>
            <a:ext uri="{FF2B5EF4-FFF2-40B4-BE49-F238E27FC236}">
              <a16:creationId xmlns:a16="http://schemas.microsoft.com/office/drawing/2014/main" id="{8DFFEA5C-5A9F-4087-87E6-E1FE60BD1A0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3" name="Text Box 15">
          <a:extLst>
            <a:ext uri="{FF2B5EF4-FFF2-40B4-BE49-F238E27FC236}">
              <a16:creationId xmlns:a16="http://schemas.microsoft.com/office/drawing/2014/main" id="{1DD8BA75-C114-43B4-ACAA-D2882C5B5B59}"/>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4" name="Text Box 15">
          <a:extLst>
            <a:ext uri="{FF2B5EF4-FFF2-40B4-BE49-F238E27FC236}">
              <a16:creationId xmlns:a16="http://schemas.microsoft.com/office/drawing/2014/main" id="{C88F337A-F570-4028-AACE-1683FBD0556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5" name="Text Box 15">
          <a:extLst>
            <a:ext uri="{FF2B5EF4-FFF2-40B4-BE49-F238E27FC236}">
              <a16:creationId xmlns:a16="http://schemas.microsoft.com/office/drawing/2014/main" id="{48554886-E0F7-4D59-A319-E1A7D0A741E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6" name="Text Box 15">
          <a:extLst>
            <a:ext uri="{FF2B5EF4-FFF2-40B4-BE49-F238E27FC236}">
              <a16:creationId xmlns:a16="http://schemas.microsoft.com/office/drawing/2014/main" id="{D8156C40-C35F-4456-B441-FD2CED24C5B0}"/>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7" name="Text Box 15">
          <a:extLst>
            <a:ext uri="{FF2B5EF4-FFF2-40B4-BE49-F238E27FC236}">
              <a16:creationId xmlns:a16="http://schemas.microsoft.com/office/drawing/2014/main" id="{2D160CEF-60CB-4BF5-8FC8-E7564F48C157}"/>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8" name="Text Box 15">
          <a:extLst>
            <a:ext uri="{FF2B5EF4-FFF2-40B4-BE49-F238E27FC236}">
              <a16:creationId xmlns:a16="http://schemas.microsoft.com/office/drawing/2014/main" id="{B94B26F9-46D7-4731-8372-6B8F114DD96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19" name="Text Box 15">
          <a:extLst>
            <a:ext uri="{FF2B5EF4-FFF2-40B4-BE49-F238E27FC236}">
              <a16:creationId xmlns:a16="http://schemas.microsoft.com/office/drawing/2014/main" id="{9B49B892-467C-4830-BDE8-C12D2F6835AD}"/>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0" name="Text Box 15">
          <a:extLst>
            <a:ext uri="{FF2B5EF4-FFF2-40B4-BE49-F238E27FC236}">
              <a16:creationId xmlns:a16="http://schemas.microsoft.com/office/drawing/2014/main" id="{A4E7629D-4F9F-4A2E-8A7B-87C0D4D1D9A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1" name="Text Box 15">
          <a:extLst>
            <a:ext uri="{FF2B5EF4-FFF2-40B4-BE49-F238E27FC236}">
              <a16:creationId xmlns:a16="http://schemas.microsoft.com/office/drawing/2014/main" id="{83578164-77F1-4718-8644-5FF72286BFFB}"/>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2" name="Text Box 15">
          <a:extLst>
            <a:ext uri="{FF2B5EF4-FFF2-40B4-BE49-F238E27FC236}">
              <a16:creationId xmlns:a16="http://schemas.microsoft.com/office/drawing/2014/main" id="{17B69735-2C50-4D03-8D11-355655D09695}"/>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3" name="Text Box 15">
          <a:extLst>
            <a:ext uri="{FF2B5EF4-FFF2-40B4-BE49-F238E27FC236}">
              <a16:creationId xmlns:a16="http://schemas.microsoft.com/office/drawing/2014/main" id="{AB3BE303-829F-4099-B102-7F2D65A7A2BE}"/>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4" name="Text Box 15">
          <a:extLst>
            <a:ext uri="{FF2B5EF4-FFF2-40B4-BE49-F238E27FC236}">
              <a16:creationId xmlns:a16="http://schemas.microsoft.com/office/drawing/2014/main" id="{8F4A1FC9-9E53-4403-8472-5ED06840B27A}"/>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125" name="Text Box 15">
          <a:extLst>
            <a:ext uri="{FF2B5EF4-FFF2-40B4-BE49-F238E27FC236}">
              <a16:creationId xmlns:a16="http://schemas.microsoft.com/office/drawing/2014/main" id="{D9CDF8F3-22EF-44CC-81DD-6CAE0E608914}"/>
            </a:ext>
          </a:extLst>
        </xdr:cNvPr>
        <xdr:cNvSpPr txBox="1">
          <a:spLocks noChangeArrowheads="1"/>
        </xdr:cNvSpPr>
      </xdr:nvSpPr>
      <xdr:spPr bwMode="auto">
        <a:xfrm>
          <a:off x="4743450" y="34709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4126" name="Text Box 15">
          <a:extLst>
            <a:ext uri="{FF2B5EF4-FFF2-40B4-BE49-F238E27FC236}">
              <a16:creationId xmlns:a16="http://schemas.microsoft.com/office/drawing/2014/main" id="{A4EB8E85-01DD-4FC2-8437-CA1385E6D8B5}"/>
            </a:ext>
          </a:extLst>
        </xdr:cNvPr>
        <xdr:cNvSpPr txBox="1">
          <a:spLocks noChangeArrowheads="1"/>
        </xdr:cNvSpPr>
      </xdr:nvSpPr>
      <xdr:spPr bwMode="auto">
        <a:xfrm>
          <a:off x="4743450" y="35452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27" name="Text Box 15">
          <a:extLst>
            <a:ext uri="{FF2B5EF4-FFF2-40B4-BE49-F238E27FC236}">
              <a16:creationId xmlns:a16="http://schemas.microsoft.com/office/drawing/2014/main" id="{EB711162-F59A-4D2C-AD24-C5E03FEC1649}"/>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28" name="Text Box 15">
          <a:extLst>
            <a:ext uri="{FF2B5EF4-FFF2-40B4-BE49-F238E27FC236}">
              <a16:creationId xmlns:a16="http://schemas.microsoft.com/office/drawing/2014/main" id="{35199408-476A-4D5D-9DF3-2B859F708DE6}"/>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4129" name="Text Box 15">
          <a:extLst>
            <a:ext uri="{FF2B5EF4-FFF2-40B4-BE49-F238E27FC236}">
              <a16:creationId xmlns:a16="http://schemas.microsoft.com/office/drawing/2014/main" id="{3B1A505F-2599-411D-8602-171715080B09}"/>
            </a:ext>
          </a:extLst>
        </xdr:cNvPr>
        <xdr:cNvSpPr txBox="1">
          <a:spLocks noChangeArrowheads="1"/>
        </xdr:cNvSpPr>
      </xdr:nvSpPr>
      <xdr:spPr bwMode="auto">
        <a:xfrm>
          <a:off x="4743450" y="35452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0" name="Text Box 15">
          <a:extLst>
            <a:ext uri="{FF2B5EF4-FFF2-40B4-BE49-F238E27FC236}">
              <a16:creationId xmlns:a16="http://schemas.microsoft.com/office/drawing/2014/main" id="{2C52BF24-4BA5-42FD-8470-31733A1C5C7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4131" name="Text Box 15">
          <a:extLst>
            <a:ext uri="{FF2B5EF4-FFF2-40B4-BE49-F238E27FC236}">
              <a16:creationId xmlns:a16="http://schemas.microsoft.com/office/drawing/2014/main" id="{C304B156-4D1F-404D-9912-F53A90BAE12B}"/>
            </a:ext>
          </a:extLst>
        </xdr:cNvPr>
        <xdr:cNvSpPr txBox="1">
          <a:spLocks noChangeArrowheads="1"/>
        </xdr:cNvSpPr>
      </xdr:nvSpPr>
      <xdr:spPr bwMode="auto">
        <a:xfrm>
          <a:off x="4743450" y="35452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2" name="Text Box 15">
          <a:extLst>
            <a:ext uri="{FF2B5EF4-FFF2-40B4-BE49-F238E27FC236}">
              <a16:creationId xmlns:a16="http://schemas.microsoft.com/office/drawing/2014/main" id="{B491D264-C443-4CDF-8BD0-EABA694808A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3" name="Text Box 15">
          <a:extLst>
            <a:ext uri="{FF2B5EF4-FFF2-40B4-BE49-F238E27FC236}">
              <a16:creationId xmlns:a16="http://schemas.microsoft.com/office/drawing/2014/main" id="{B17827D4-4DDD-4B74-98D1-DD0C232F6DF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4" name="Text Box 15">
          <a:extLst>
            <a:ext uri="{FF2B5EF4-FFF2-40B4-BE49-F238E27FC236}">
              <a16:creationId xmlns:a16="http://schemas.microsoft.com/office/drawing/2014/main" id="{9AD4D988-2EB9-4511-877A-383792370498}"/>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5" name="Text Box 15">
          <a:extLst>
            <a:ext uri="{FF2B5EF4-FFF2-40B4-BE49-F238E27FC236}">
              <a16:creationId xmlns:a16="http://schemas.microsoft.com/office/drawing/2014/main" id="{F5C11693-7020-4A6E-82AF-9487317E9A3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6" name="Text Box 15">
          <a:extLst>
            <a:ext uri="{FF2B5EF4-FFF2-40B4-BE49-F238E27FC236}">
              <a16:creationId xmlns:a16="http://schemas.microsoft.com/office/drawing/2014/main" id="{D663C009-CCF3-43C5-8016-0B6AC5858D0C}"/>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7" name="Text Box 15">
          <a:extLst>
            <a:ext uri="{FF2B5EF4-FFF2-40B4-BE49-F238E27FC236}">
              <a16:creationId xmlns:a16="http://schemas.microsoft.com/office/drawing/2014/main" id="{7324E5B7-5F0D-4E95-8361-61E9AC013A32}"/>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8" name="Text Box 15">
          <a:extLst>
            <a:ext uri="{FF2B5EF4-FFF2-40B4-BE49-F238E27FC236}">
              <a16:creationId xmlns:a16="http://schemas.microsoft.com/office/drawing/2014/main" id="{CFF15CFD-7BFA-49FA-8576-FD834C6DC51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39" name="Text Box 15">
          <a:extLst>
            <a:ext uri="{FF2B5EF4-FFF2-40B4-BE49-F238E27FC236}">
              <a16:creationId xmlns:a16="http://schemas.microsoft.com/office/drawing/2014/main" id="{DCF8A2B7-515D-49C9-B178-0A98FF787AE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0" name="Text Box 15">
          <a:extLst>
            <a:ext uri="{FF2B5EF4-FFF2-40B4-BE49-F238E27FC236}">
              <a16:creationId xmlns:a16="http://schemas.microsoft.com/office/drawing/2014/main" id="{E2F0DEFE-6774-46D2-83C8-98C51EDB3CA6}"/>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1" name="Text Box 15">
          <a:extLst>
            <a:ext uri="{FF2B5EF4-FFF2-40B4-BE49-F238E27FC236}">
              <a16:creationId xmlns:a16="http://schemas.microsoft.com/office/drawing/2014/main" id="{C13D731F-B4FC-4A4D-B20B-709B9B469C57}"/>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2" name="Text Box 15">
          <a:extLst>
            <a:ext uri="{FF2B5EF4-FFF2-40B4-BE49-F238E27FC236}">
              <a16:creationId xmlns:a16="http://schemas.microsoft.com/office/drawing/2014/main" id="{0DD4832C-91D0-45F9-8FC7-E6F95DDAB183}"/>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3" name="Text Box 15">
          <a:extLst>
            <a:ext uri="{FF2B5EF4-FFF2-40B4-BE49-F238E27FC236}">
              <a16:creationId xmlns:a16="http://schemas.microsoft.com/office/drawing/2014/main" id="{1B0D4B0E-979F-482C-BFC2-D9CEC30AAF8B}"/>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4" name="Text Box 15">
          <a:extLst>
            <a:ext uri="{FF2B5EF4-FFF2-40B4-BE49-F238E27FC236}">
              <a16:creationId xmlns:a16="http://schemas.microsoft.com/office/drawing/2014/main" id="{0895961A-18EA-4734-A279-EA07965E5071}"/>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5" name="Text Box 15">
          <a:extLst>
            <a:ext uri="{FF2B5EF4-FFF2-40B4-BE49-F238E27FC236}">
              <a16:creationId xmlns:a16="http://schemas.microsoft.com/office/drawing/2014/main" id="{13DDD9FC-EE43-4C45-B4FB-EEC8E8AC06BF}"/>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6" name="Text Box 15">
          <a:extLst>
            <a:ext uri="{FF2B5EF4-FFF2-40B4-BE49-F238E27FC236}">
              <a16:creationId xmlns:a16="http://schemas.microsoft.com/office/drawing/2014/main" id="{430E9A1E-73E8-4F1B-BFBC-028D9ED9229E}"/>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147" name="Text Box 15">
          <a:extLst>
            <a:ext uri="{FF2B5EF4-FFF2-40B4-BE49-F238E27FC236}">
              <a16:creationId xmlns:a16="http://schemas.microsoft.com/office/drawing/2014/main" id="{523197F4-DE32-43F2-95DC-06DC85E8AA2A}"/>
            </a:ext>
          </a:extLst>
        </xdr:cNvPr>
        <xdr:cNvSpPr txBox="1">
          <a:spLocks noChangeArrowheads="1"/>
        </xdr:cNvSpPr>
      </xdr:nvSpPr>
      <xdr:spPr bwMode="auto">
        <a:xfrm>
          <a:off x="4743450" y="35452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148" name="Text Box 15">
          <a:extLst>
            <a:ext uri="{FF2B5EF4-FFF2-40B4-BE49-F238E27FC236}">
              <a16:creationId xmlns:a16="http://schemas.microsoft.com/office/drawing/2014/main" id="{52B9FDDB-40B3-497C-B344-94D64CE2DEEC}"/>
            </a:ext>
          </a:extLst>
        </xdr:cNvPr>
        <xdr:cNvSpPr txBox="1">
          <a:spLocks noChangeArrowheads="1"/>
        </xdr:cNvSpPr>
      </xdr:nvSpPr>
      <xdr:spPr bwMode="auto">
        <a:xfrm>
          <a:off x="4743450" y="36195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49" name="Text Box 15">
          <a:extLst>
            <a:ext uri="{FF2B5EF4-FFF2-40B4-BE49-F238E27FC236}">
              <a16:creationId xmlns:a16="http://schemas.microsoft.com/office/drawing/2014/main" id="{C5395EB6-3FF7-4566-8B4A-0E68E51F393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0" name="Text Box 15">
          <a:extLst>
            <a:ext uri="{FF2B5EF4-FFF2-40B4-BE49-F238E27FC236}">
              <a16:creationId xmlns:a16="http://schemas.microsoft.com/office/drawing/2014/main" id="{1F95A080-C246-44E5-A37E-2F09BA88BAC8}"/>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151" name="Text Box 15">
          <a:extLst>
            <a:ext uri="{FF2B5EF4-FFF2-40B4-BE49-F238E27FC236}">
              <a16:creationId xmlns:a16="http://schemas.microsoft.com/office/drawing/2014/main" id="{05126D82-E3B6-4A0E-99C1-1645855688AD}"/>
            </a:ext>
          </a:extLst>
        </xdr:cNvPr>
        <xdr:cNvSpPr txBox="1">
          <a:spLocks noChangeArrowheads="1"/>
        </xdr:cNvSpPr>
      </xdr:nvSpPr>
      <xdr:spPr bwMode="auto">
        <a:xfrm>
          <a:off x="4743450" y="36195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2" name="Text Box 15">
          <a:extLst>
            <a:ext uri="{FF2B5EF4-FFF2-40B4-BE49-F238E27FC236}">
              <a16:creationId xmlns:a16="http://schemas.microsoft.com/office/drawing/2014/main" id="{F8AE6F21-7338-411A-8BFF-60952D143DC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153" name="Text Box 15">
          <a:extLst>
            <a:ext uri="{FF2B5EF4-FFF2-40B4-BE49-F238E27FC236}">
              <a16:creationId xmlns:a16="http://schemas.microsoft.com/office/drawing/2014/main" id="{AA39B374-78D3-4C40-9D2F-5A16D1963D4F}"/>
            </a:ext>
          </a:extLst>
        </xdr:cNvPr>
        <xdr:cNvSpPr txBox="1">
          <a:spLocks noChangeArrowheads="1"/>
        </xdr:cNvSpPr>
      </xdr:nvSpPr>
      <xdr:spPr bwMode="auto">
        <a:xfrm>
          <a:off x="4743450" y="36195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4" name="Text Box 15">
          <a:extLst>
            <a:ext uri="{FF2B5EF4-FFF2-40B4-BE49-F238E27FC236}">
              <a16:creationId xmlns:a16="http://schemas.microsoft.com/office/drawing/2014/main" id="{1419BD53-BE05-4C45-9751-8C1B027836E6}"/>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5" name="Text Box 15">
          <a:extLst>
            <a:ext uri="{FF2B5EF4-FFF2-40B4-BE49-F238E27FC236}">
              <a16:creationId xmlns:a16="http://schemas.microsoft.com/office/drawing/2014/main" id="{421D8C39-38AD-44E9-BBAB-31B4CDE598DF}"/>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6" name="Text Box 15">
          <a:extLst>
            <a:ext uri="{FF2B5EF4-FFF2-40B4-BE49-F238E27FC236}">
              <a16:creationId xmlns:a16="http://schemas.microsoft.com/office/drawing/2014/main" id="{06D8C0FA-F2A5-47DF-A5D2-E414C4ACACBB}"/>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7" name="Text Box 15">
          <a:extLst>
            <a:ext uri="{FF2B5EF4-FFF2-40B4-BE49-F238E27FC236}">
              <a16:creationId xmlns:a16="http://schemas.microsoft.com/office/drawing/2014/main" id="{53E36F3F-83C1-4149-A187-08519E4D5EB7}"/>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8" name="Text Box 15">
          <a:extLst>
            <a:ext uri="{FF2B5EF4-FFF2-40B4-BE49-F238E27FC236}">
              <a16:creationId xmlns:a16="http://schemas.microsoft.com/office/drawing/2014/main" id="{84F7A001-DB50-4C93-825A-005777ED4F51}"/>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59" name="Text Box 15">
          <a:extLst>
            <a:ext uri="{FF2B5EF4-FFF2-40B4-BE49-F238E27FC236}">
              <a16:creationId xmlns:a16="http://schemas.microsoft.com/office/drawing/2014/main" id="{68839BAB-BD0C-486F-9E77-56E565D78BD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0" name="Text Box 15">
          <a:extLst>
            <a:ext uri="{FF2B5EF4-FFF2-40B4-BE49-F238E27FC236}">
              <a16:creationId xmlns:a16="http://schemas.microsoft.com/office/drawing/2014/main" id="{B1F3457E-7FDB-4FC7-BE13-8DAE64F143EE}"/>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1" name="Text Box 15">
          <a:extLst>
            <a:ext uri="{FF2B5EF4-FFF2-40B4-BE49-F238E27FC236}">
              <a16:creationId xmlns:a16="http://schemas.microsoft.com/office/drawing/2014/main" id="{67CCE63A-9F20-4C3D-B2EA-0C23EF067C3A}"/>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2" name="Text Box 15">
          <a:extLst>
            <a:ext uri="{FF2B5EF4-FFF2-40B4-BE49-F238E27FC236}">
              <a16:creationId xmlns:a16="http://schemas.microsoft.com/office/drawing/2014/main" id="{9FF57472-4AB8-4B1B-9D69-EA5146401F6C}"/>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3" name="Text Box 15">
          <a:extLst>
            <a:ext uri="{FF2B5EF4-FFF2-40B4-BE49-F238E27FC236}">
              <a16:creationId xmlns:a16="http://schemas.microsoft.com/office/drawing/2014/main" id="{3D6618CE-84B4-4E9E-86C4-5C0BFD766CC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4" name="Text Box 15">
          <a:extLst>
            <a:ext uri="{FF2B5EF4-FFF2-40B4-BE49-F238E27FC236}">
              <a16:creationId xmlns:a16="http://schemas.microsoft.com/office/drawing/2014/main" id="{DB747C00-E2C8-407E-9539-6487F9891B24}"/>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5" name="Text Box 15">
          <a:extLst>
            <a:ext uri="{FF2B5EF4-FFF2-40B4-BE49-F238E27FC236}">
              <a16:creationId xmlns:a16="http://schemas.microsoft.com/office/drawing/2014/main" id="{89C1C98C-291A-4726-8F7D-14F6343A1F78}"/>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6" name="Text Box 15">
          <a:extLst>
            <a:ext uri="{FF2B5EF4-FFF2-40B4-BE49-F238E27FC236}">
              <a16:creationId xmlns:a16="http://schemas.microsoft.com/office/drawing/2014/main" id="{422536FC-1AD5-4A84-BA7E-FFD1CFE2D7DD}"/>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7" name="Text Box 15">
          <a:extLst>
            <a:ext uri="{FF2B5EF4-FFF2-40B4-BE49-F238E27FC236}">
              <a16:creationId xmlns:a16="http://schemas.microsoft.com/office/drawing/2014/main" id="{C5F2F1F3-E13B-4A7E-AD49-9718448871D9}"/>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8" name="Text Box 15">
          <a:extLst>
            <a:ext uri="{FF2B5EF4-FFF2-40B4-BE49-F238E27FC236}">
              <a16:creationId xmlns:a16="http://schemas.microsoft.com/office/drawing/2014/main" id="{CC1E8A03-B29A-4268-A11D-B3DC1F2C4AB2}"/>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169" name="Text Box 15">
          <a:extLst>
            <a:ext uri="{FF2B5EF4-FFF2-40B4-BE49-F238E27FC236}">
              <a16:creationId xmlns:a16="http://schemas.microsoft.com/office/drawing/2014/main" id="{CBDCBA75-2861-4DA6-A70D-E64FADF25055}"/>
            </a:ext>
          </a:extLst>
        </xdr:cNvPr>
        <xdr:cNvSpPr txBox="1">
          <a:spLocks noChangeArrowheads="1"/>
        </xdr:cNvSpPr>
      </xdr:nvSpPr>
      <xdr:spPr bwMode="auto">
        <a:xfrm>
          <a:off x="4743450" y="36195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0" name="Text Box 15">
          <a:extLst>
            <a:ext uri="{FF2B5EF4-FFF2-40B4-BE49-F238E27FC236}">
              <a16:creationId xmlns:a16="http://schemas.microsoft.com/office/drawing/2014/main" id="{78A28BB2-08E0-455F-A784-E6FCA2DA162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1" name="Text Box 15">
          <a:extLst>
            <a:ext uri="{FF2B5EF4-FFF2-40B4-BE49-F238E27FC236}">
              <a16:creationId xmlns:a16="http://schemas.microsoft.com/office/drawing/2014/main" id="{57DA7662-68E9-48AC-8DA6-73263460069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2" name="Text Box 15">
          <a:extLst>
            <a:ext uri="{FF2B5EF4-FFF2-40B4-BE49-F238E27FC236}">
              <a16:creationId xmlns:a16="http://schemas.microsoft.com/office/drawing/2014/main" id="{3FA09F3F-5930-47A8-BD6A-C5C3D442C57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3" name="Text Box 15">
          <a:extLst>
            <a:ext uri="{FF2B5EF4-FFF2-40B4-BE49-F238E27FC236}">
              <a16:creationId xmlns:a16="http://schemas.microsoft.com/office/drawing/2014/main" id="{2EAE09E5-A1AB-4BFF-BC39-91B97C407255}"/>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4" name="Text Box 15">
          <a:extLst>
            <a:ext uri="{FF2B5EF4-FFF2-40B4-BE49-F238E27FC236}">
              <a16:creationId xmlns:a16="http://schemas.microsoft.com/office/drawing/2014/main" id="{F5ADC249-30D4-4107-A505-2E41CAB936D7}"/>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5" name="Text Box 15">
          <a:extLst>
            <a:ext uri="{FF2B5EF4-FFF2-40B4-BE49-F238E27FC236}">
              <a16:creationId xmlns:a16="http://schemas.microsoft.com/office/drawing/2014/main" id="{58AAEF3A-22CF-40A8-A8AB-3DBDA58E1732}"/>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6" name="Text Box 15">
          <a:extLst>
            <a:ext uri="{FF2B5EF4-FFF2-40B4-BE49-F238E27FC236}">
              <a16:creationId xmlns:a16="http://schemas.microsoft.com/office/drawing/2014/main" id="{E0ADFBDA-2E87-4CB7-9CDC-411EAFD8B9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7" name="Text Box 15">
          <a:extLst>
            <a:ext uri="{FF2B5EF4-FFF2-40B4-BE49-F238E27FC236}">
              <a16:creationId xmlns:a16="http://schemas.microsoft.com/office/drawing/2014/main" id="{CDBC05EB-1E14-4630-AE0E-17291EA3D39A}"/>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8" name="Text Box 15">
          <a:extLst>
            <a:ext uri="{FF2B5EF4-FFF2-40B4-BE49-F238E27FC236}">
              <a16:creationId xmlns:a16="http://schemas.microsoft.com/office/drawing/2014/main" id="{55D2D320-9ACD-484E-98E3-9CE728C417AD}"/>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79" name="Text Box 15">
          <a:extLst>
            <a:ext uri="{FF2B5EF4-FFF2-40B4-BE49-F238E27FC236}">
              <a16:creationId xmlns:a16="http://schemas.microsoft.com/office/drawing/2014/main" id="{3FEEE9FF-0BA6-47D4-B228-0835FFFA420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0" name="Text Box 15">
          <a:extLst>
            <a:ext uri="{FF2B5EF4-FFF2-40B4-BE49-F238E27FC236}">
              <a16:creationId xmlns:a16="http://schemas.microsoft.com/office/drawing/2014/main" id="{19BA7535-D218-46D3-8D01-E5CC5ED25AD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1" name="Text Box 15">
          <a:extLst>
            <a:ext uri="{FF2B5EF4-FFF2-40B4-BE49-F238E27FC236}">
              <a16:creationId xmlns:a16="http://schemas.microsoft.com/office/drawing/2014/main" id="{93EF51C2-AA61-4762-8E54-6461192F9CA0}"/>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2" name="Text Box 15">
          <a:extLst>
            <a:ext uri="{FF2B5EF4-FFF2-40B4-BE49-F238E27FC236}">
              <a16:creationId xmlns:a16="http://schemas.microsoft.com/office/drawing/2014/main" id="{8119343C-BBEA-4D7D-84F2-77A2655F04BB}"/>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3" name="Text Box 15">
          <a:extLst>
            <a:ext uri="{FF2B5EF4-FFF2-40B4-BE49-F238E27FC236}">
              <a16:creationId xmlns:a16="http://schemas.microsoft.com/office/drawing/2014/main" id="{3FCBC937-560C-443F-9BE0-7190FBEF5D4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4" name="Text Box 15">
          <a:extLst>
            <a:ext uri="{FF2B5EF4-FFF2-40B4-BE49-F238E27FC236}">
              <a16:creationId xmlns:a16="http://schemas.microsoft.com/office/drawing/2014/main" id="{A5FA6500-9761-4B76-8694-E267A2AF05F6}"/>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5" name="Text Box 15">
          <a:extLst>
            <a:ext uri="{FF2B5EF4-FFF2-40B4-BE49-F238E27FC236}">
              <a16:creationId xmlns:a16="http://schemas.microsoft.com/office/drawing/2014/main" id="{66A80181-CF92-4023-ABFC-FD9759A6042F}"/>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6" name="Text Box 15">
          <a:extLst>
            <a:ext uri="{FF2B5EF4-FFF2-40B4-BE49-F238E27FC236}">
              <a16:creationId xmlns:a16="http://schemas.microsoft.com/office/drawing/2014/main" id="{4527DFD4-F36B-480B-AA70-EB572F4F7C01}"/>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187" name="Text Box 15">
          <a:extLst>
            <a:ext uri="{FF2B5EF4-FFF2-40B4-BE49-F238E27FC236}">
              <a16:creationId xmlns:a16="http://schemas.microsoft.com/office/drawing/2014/main" id="{C4B772BF-38E3-49D7-AF05-BF5C0AD1E50C}"/>
            </a:ext>
          </a:extLst>
        </xdr:cNvPr>
        <xdr:cNvSpPr txBox="1">
          <a:spLocks noChangeArrowheads="1"/>
        </xdr:cNvSpPr>
      </xdr:nvSpPr>
      <xdr:spPr bwMode="auto">
        <a:xfrm>
          <a:off x="4743450" y="36937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4188" name="Text Box 15">
          <a:extLst>
            <a:ext uri="{FF2B5EF4-FFF2-40B4-BE49-F238E27FC236}">
              <a16:creationId xmlns:a16="http://schemas.microsoft.com/office/drawing/2014/main" id="{8802807F-5415-4BD9-AEC1-ED5842DE5747}"/>
            </a:ext>
          </a:extLst>
        </xdr:cNvPr>
        <xdr:cNvSpPr txBox="1">
          <a:spLocks noChangeArrowheads="1"/>
        </xdr:cNvSpPr>
      </xdr:nvSpPr>
      <xdr:spPr bwMode="auto">
        <a:xfrm>
          <a:off x="4743450" y="376809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89" name="Text Box 15">
          <a:extLst>
            <a:ext uri="{FF2B5EF4-FFF2-40B4-BE49-F238E27FC236}">
              <a16:creationId xmlns:a16="http://schemas.microsoft.com/office/drawing/2014/main" id="{79D7C0EF-B078-4CD1-83F3-D91CDFBBF01D}"/>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0" name="Text Box 15">
          <a:extLst>
            <a:ext uri="{FF2B5EF4-FFF2-40B4-BE49-F238E27FC236}">
              <a16:creationId xmlns:a16="http://schemas.microsoft.com/office/drawing/2014/main" id="{58DE76ED-3211-43AC-8A6E-E629ED27E9D4}"/>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4191" name="Text Box 15">
          <a:extLst>
            <a:ext uri="{FF2B5EF4-FFF2-40B4-BE49-F238E27FC236}">
              <a16:creationId xmlns:a16="http://schemas.microsoft.com/office/drawing/2014/main" id="{EA63B6F1-249E-4625-BA08-7E24228C220B}"/>
            </a:ext>
          </a:extLst>
        </xdr:cNvPr>
        <xdr:cNvSpPr txBox="1">
          <a:spLocks noChangeArrowheads="1"/>
        </xdr:cNvSpPr>
      </xdr:nvSpPr>
      <xdr:spPr bwMode="auto">
        <a:xfrm>
          <a:off x="4743450" y="376809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2" name="Text Box 15">
          <a:extLst>
            <a:ext uri="{FF2B5EF4-FFF2-40B4-BE49-F238E27FC236}">
              <a16:creationId xmlns:a16="http://schemas.microsoft.com/office/drawing/2014/main" id="{7F29F370-CB08-4C3C-AE7C-553EC3E3F90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3" name="Text Box 15">
          <a:extLst>
            <a:ext uri="{FF2B5EF4-FFF2-40B4-BE49-F238E27FC236}">
              <a16:creationId xmlns:a16="http://schemas.microsoft.com/office/drawing/2014/main" id="{1B037E82-1D9A-4294-84E1-9A1764096F71}"/>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4194" name="Text Box 15">
          <a:extLst>
            <a:ext uri="{FF2B5EF4-FFF2-40B4-BE49-F238E27FC236}">
              <a16:creationId xmlns:a16="http://schemas.microsoft.com/office/drawing/2014/main" id="{D3C34CDE-B8A5-4738-8886-33015A91FD59}"/>
            </a:ext>
          </a:extLst>
        </xdr:cNvPr>
        <xdr:cNvSpPr txBox="1">
          <a:spLocks noChangeArrowheads="1"/>
        </xdr:cNvSpPr>
      </xdr:nvSpPr>
      <xdr:spPr bwMode="auto">
        <a:xfrm>
          <a:off x="4743450" y="376809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5" name="Text Box 15">
          <a:extLst>
            <a:ext uri="{FF2B5EF4-FFF2-40B4-BE49-F238E27FC236}">
              <a16:creationId xmlns:a16="http://schemas.microsoft.com/office/drawing/2014/main" id="{6C22407E-EA06-4447-BC3E-9FFEE007B7BF}"/>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4196" name="Text Box 15">
          <a:extLst>
            <a:ext uri="{FF2B5EF4-FFF2-40B4-BE49-F238E27FC236}">
              <a16:creationId xmlns:a16="http://schemas.microsoft.com/office/drawing/2014/main" id="{DA092F3C-3FE6-4165-AE6C-C54A49D9DE5D}"/>
            </a:ext>
          </a:extLst>
        </xdr:cNvPr>
        <xdr:cNvSpPr txBox="1">
          <a:spLocks noChangeArrowheads="1"/>
        </xdr:cNvSpPr>
      </xdr:nvSpPr>
      <xdr:spPr bwMode="auto">
        <a:xfrm>
          <a:off x="4743450" y="376809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7" name="Text Box 15">
          <a:extLst>
            <a:ext uri="{FF2B5EF4-FFF2-40B4-BE49-F238E27FC236}">
              <a16:creationId xmlns:a16="http://schemas.microsoft.com/office/drawing/2014/main" id="{FAC9060D-6EE3-44D6-8F30-0FEAC4E36FBA}"/>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8" name="Text Box 15">
          <a:extLst>
            <a:ext uri="{FF2B5EF4-FFF2-40B4-BE49-F238E27FC236}">
              <a16:creationId xmlns:a16="http://schemas.microsoft.com/office/drawing/2014/main" id="{EAA2BCFA-B6C8-4972-8A95-9171DCB6939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199" name="Text Box 15">
          <a:extLst>
            <a:ext uri="{FF2B5EF4-FFF2-40B4-BE49-F238E27FC236}">
              <a16:creationId xmlns:a16="http://schemas.microsoft.com/office/drawing/2014/main" id="{C6B22C78-809C-4DAB-93DA-A5E8C4533AC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0" name="Text Box 15">
          <a:extLst>
            <a:ext uri="{FF2B5EF4-FFF2-40B4-BE49-F238E27FC236}">
              <a16:creationId xmlns:a16="http://schemas.microsoft.com/office/drawing/2014/main" id="{2BDC6563-F713-42A4-AD74-A3A8BDF7E8F7}"/>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1" name="Text Box 15">
          <a:extLst>
            <a:ext uri="{FF2B5EF4-FFF2-40B4-BE49-F238E27FC236}">
              <a16:creationId xmlns:a16="http://schemas.microsoft.com/office/drawing/2014/main" id="{6ED6F149-863F-45A1-B3A2-472B18A2EE1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2" name="Text Box 15">
          <a:extLst>
            <a:ext uri="{FF2B5EF4-FFF2-40B4-BE49-F238E27FC236}">
              <a16:creationId xmlns:a16="http://schemas.microsoft.com/office/drawing/2014/main" id="{D515A5AB-58FE-4175-A715-CB8E197555A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3" name="Text Box 15">
          <a:extLst>
            <a:ext uri="{FF2B5EF4-FFF2-40B4-BE49-F238E27FC236}">
              <a16:creationId xmlns:a16="http://schemas.microsoft.com/office/drawing/2014/main" id="{746EF204-818C-4D7E-BC10-0C7737B5EB5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4" name="Text Box 15">
          <a:extLst>
            <a:ext uri="{FF2B5EF4-FFF2-40B4-BE49-F238E27FC236}">
              <a16:creationId xmlns:a16="http://schemas.microsoft.com/office/drawing/2014/main" id="{78748A12-4886-44DF-BFAF-1E5F966CFA41}"/>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5" name="Text Box 15">
          <a:extLst>
            <a:ext uri="{FF2B5EF4-FFF2-40B4-BE49-F238E27FC236}">
              <a16:creationId xmlns:a16="http://schemas.microsoft.com/office/drawing/2014/main" id="{294D52DE-4272-4D21-BEAC-125CF014C11E}"/>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6" name="Text Box 15">
          <a:extLst>
            <a:ext uri="{FF2B5EF4-FFF2-40B4-BE49-F238E27FC236}">
              <a16:creationId xmlns:a16="http://schemas.microsoft.com/office/drawing/2014/main" id="{24DEB7F8-36CD-415C-A2AF-3E77214CB080}"/>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7" name="Text Box 15">
          <a:extLst>
            <a:ext uri="{FF2B5EF4-FFF2-40B4-BE49-F238E27FC236}">
              <a16:creationId xmlns:a16="http://schemas.microsoft.com/office/drawing/2014/main" id="{B1E93A88-0976-48CC-ADBE-6C16262C8553}"/>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8" name="Text Box 15">
          <a:extLst>
            <a:ext uri="{FF2B5EF4-FFF2-40B4-BE49-F238E27FC236}">
              <a16:creationId xmlns:a16="http://schemas.microsoft.com/office/drawing/2014/main" id="{C2760CBB-7DA6-4602-AD33-5F489FE5917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09" name="Text Box 15">
          <a:extLst>
            <a:ext uri="{FF2B5EF4-FFF2-40B4-BE49-F238E27FC236}">
              <a16:creationId xmlns:a16="http://schemas.microsoft.com/office/drawing/2014/main" id="{66AC5E28-9A95-4893-9C10-E0BDE3DAC18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0" name="Text Box 15">
          <a:extLst>
            <a:ext uri="{FF2B5EF4-FFF2-40B4-BE49-F238E27FC236}">
              <a16:creationId xmlns:a16="http://schemas.microsoft.com/office/drawing/2014/main" id="{B4D1F2AA-9B22-4A3A-9942-B15A89BC1706}"/>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1" name="Text Box 15">
          <a:extLst>
            <a:ext uri="{FF2B5EF4-FFF2-40B4-BE49-F238E27FC236}">
              <a16:creationId xmlns:a16="http://schemas.microsoft.com/office/drawing/2014/main" id="{0CBC6BE8-C6F6-425D-9A3B-96A95216E5EB}"/>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2" name="Text Box 15">
          <a:extLst>
            <a:ext uri="{FF2B5EF4-FFF2-40B4-BE49-F238E27FC236}">
              <a16:creationId xmlns:a16="http://schemas.microsoft.com/office/drawing/2014/main" id="{F38A00D4-23CB-4F36-8A4F-85EB99CBEAB4}"/>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3" name="Text Box 15">
          <a:extLst>
            <a:ext uri="{FF2B5EF4-FFF2-40B4-BE49-F238E27FC236}">
              <a16:creationId xmlns:a16="http://schemas.microsoft.com/office/drawing/2014/main" id="{3CDC3F59-0CDD-42EC-9BEC-2C33AA55F139}"/>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14" name="Text Box 15">
          <a:extLst>
            <a:ext uri="{FF2B5EF4-FFF2-40B4-BE49-F238E27FC236}">
              <a16:creationId xmlns:a16="http://schemas.microsoft.com/office/drawing/2014/main" id="{6CD126DE-F06F-4216-9D02-CAFE3716A922}"/>
            </a:ext>
          </a:extLst>
        </xdr:cNvPr>
        <xdr:cNvSpPr txBox="1">
          <a:spLocks noChangeArrowheads="1"/>
        </xdr:cNvSpPr>
      </xdr:nvSpPr>
      <xdr:spPr bwMode="auto">
        <a:xfrm>
          <a:off x="4743450" y="37680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215" name="Text Box 15">
          <a:extLst>
            <a:ext uri="{FF2B5EF4-FFF2-40B4-BE49-F238E27FC236}">
              <a16:creationId xmlns:a16="http://schemas.microsoft.com/office/drawing/2014/main" id="{C0740C4E-C9E4-44FD-8D48-E9206F860E48}"/>
            </a:ext>
          </a:extLst>
        </xdr:cNvPr>
        <xdr:cNvSpPr txBox="1">
          <a:spLocks noChangeArrowheads="1"/>
        </xdr:cNvSpPr>
      </xdr:nvSpPr>
      <xdr:spPr bwMode="auto">
        <a:xfrm>
          <a:off x="4743450" y="384238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6" name="Text Box 15">
          <a:extLst>
            <a:ext uri="{FF2B5EF4-FFF2-40B4-BE49-F238E27FC236}">
              <a16:creationId xmlns:a16="http://schemas.microsoft.com/office/drawing/2014/main" id="{EA451EBD-2CAB-4701-8A81-6D6724A9CF2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17" name="Text Box 15">
          <a:extLst>
            <a:ext uri="{FF2B5EF4-FFF2-40B4-BE49-F238E27FC236}">
              <a16:creationId xmlns:a16="http://schemas.microsoft.com/office/drawing/2014/main" id="{FF8082D4-73A7-4F6C-9EEF-33348D67B34E}"/>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218" name="Text Box 15">
          <a:extLst>
            <a:ext uri="{FF2B5EF4-FFF2-40B4-BE49-F238E27FC236}">
              <a16:creationId xmlns:a16="http://schemas.microsoft.com/office/drawing/2014/main" id="{4A3981E1-EAC6-48BF-8A39-399B06C08970}"/>
            </a:ext>
          </a:extLst>
        </xdr:cNvPr>
        <xdr:cNvSpPr txBox="1">
          <a:spLocks noChangeArrowheads="1"/>
        </xdr:cNvSpPr>
      </xdr:nvSpPr>
      <xdr:spPr bwMode="auto">
        <a:xfrm>
          <a:off x="4743450" y="384238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19" name="Text Box 15">
          <a:extLst>
            <a:ext uri="{FF2B5EF4-FFF2-40B4-BE49-F238E27FC236}">
              <a16:creationId xmlns:a16="http://schemas.microsoft.com/office/drawing/2014/main" id="{C83CE2D8-6724-40D9-BD0D-694FB858CBD4}"/>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0" name="Text Box 15">
          <a:extLst>
            <a:ext uri="{FF2B5EF4-FFF2-40B4-BE49-F238E27FC236}">
              <a16:creationId xmlns:a16="http://schemas.microsoft.com/office/drawing/2014/main" id="{C2DEB062-C5B2-47FF-A612-3D4556B2911F}"/>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221" name="Text Box 15">
          <a:extLst>
            <a:ext uri="{FF2B5EF4-FFF2-40B4-BE49-F238E27FC236}">
              <a16:creationId xmlns:a16="http://schemas.microsoft.com/office/drawing/2014/main" id="{44ECD79B-528A-4577-AE74-A419DE41526C}"/>
            </a:ext>
          </a:extLst>
        </xdr:cNvPr>
        <xdr:cNvSpPr txBox="1">
          <a:spLocks noChangeArrowheads="1"/>
        </xdr:cNvSpPr>
      </xdr:nvSpPr>
      <xdr:spPr bwMode="auto">
        <a:xfrm>
          <a:off x="4743450" y="384238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2" name="Text Box 15">
          <a:extLst>
            <a:ext uri="{FF2B5EF4-FFF2-40B4-BE49-F238E27FC236}">
              <a16:creationId xmlns:a16="http://schemas.microsoft.com/office/drawing/2014/main" id="{B26CCFF3-4DC8-4175-93E1-22555C45F1F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223" name="Text Box 15">
          <a:extLst>
            <a:ext uri="{FF2B5EF4-FFF2-40B4-BE49-F238E27FC236}">
              <a16:creationId xmlns:a16="http://schemas.microsoft.com/office/drawing/2014/main" id="{165115E3-CE0F-44E1-B210-03058329FD97}"/>
            </a:ext>
          </a:extLst>
        </xdr:cNvPr>
        <xdr:cNvSpPr txBox="1">
          <a:spLocks noChangeArrowheads="1"/>
        </xdr:cNvSpPr>
      </xdr:nvSpPr>
      <xdr:spPr bwMode="auto">
        <a:xfrm>
          <a:off x="4743450" y="384238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4" name="Text Box 15">
          <a:extLst>
            <a:ext uri="{FF2B5EF4-FFF2-40B4-BE49-F238E27FC236}">
              <a16:creationId xmlns:a16="http://schemas.microsoft.com/office/drawing/2014/main" id="{1825DC7C-C419-4A70-A685-546C8925AE4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5" name="Text Box 15">
          <a:extLst>
            <a:ext uri="{FF2B5EF4-FFF2-40B4-BE49-F238E27FC236}">
              <a16:creationId xmlns:a16="http://schemas.microsoft.com/office/drawing/2014/main" id="{DE310FBA-3DFA-4EA4-BF4D-FD42AEB6AAE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6" name="Text Box 15">
          <a:extLst>
            <a:ext uri="{FF2B5EF4-FFF2-40B4-BE49-F238E27FC236}">
              <a16:creationId xmlns:a16="http://schemas.microsoft.com/office/drawing/2014/main" id="{A2E32EE6-C70B-49AC-9147-A501573E5DA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7" name="Text Box 15">
          <a:extLst>
            <a:ext uri="{FF2B5EF4-FFF2-40B4-BE49-F238E27FC236}">
              <a16:creationId xmlns:a16="http://schemas.microsoft.com/office/drawing/2014/main" id="{EB26EA79-014D-48AD-985B-7BEAB83D057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8" name="Text Box 15">
          <a:extLst>
            <a:ext uri="{FF2B5EF4-FFF2-40B4-BE49-F238E27FC236}">
              <a16:creationId xmlns:a16="http://schemas.microsoft.com/office/drawing/2014/main" id="{5F5F5DC7-036C-40C3-8722-6AE6D0BFAFBE}"/>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29" name="Text Box 15">
          <a:extLst>
            <a:ext uri="{FF2B5EF4-FFF2-40B4-BE49-F238E27FC236}">
              <a16:creationId xmlns:a16="http://schemas.microsoft.com/office/drawing/2014/main" id="{77BFD33C-CB4E-47A9-A4D6-F78588DC731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0" name="Text Box 15">
          <a:extLst>
            <a:ext uri="{FF2B5EF4-FFF2-40B4-BE49-F238E27FC236}">
              <a16:creationId xmlns:a16="http://schemas.microsoft.com/office/drawing/2014/main" id="{16214A96-E6D8-498E-9475-8E6D465F2438}"/>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1" name="Text Box 15">
          <a:extLst>
            <a:ext uri="{FF2B5EF4-FFF2-40B4-BE49-F238E27FC236}">
              <a16:creationId xmlns:a16="http://schemas.microsoft.com/office/drawing/2014/main" id="{D0454BCA-EA9F-4A84-BEF8-F11BE0F65231}"/>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2" name="Text Box 15">
          <a:extLst>
            <a:ext uri="{FF2B5EF4-FFF2-40B4-BE49-F238E27FC236}">
              <a16:creationId xmlns:a16="http://schemas.microsoft.com/office/drawing/2014/main" id="{992DACA3-4F5D-4E45-8775-933AC07F4999}"/>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3" name="Text Box 15">
          <a:extLst>
            <a:ext uri="{FF2B5EF4-FFF2-40B4-BE49-F238E27FC236}">
              <a16:creationId xmlns:a16="http://schemas.microsoft.com/office/drawing/2014/main" id="{22F435CF-7BAD-4D44-B5CF-71AEE72764D3}"/>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4" name="Text Box 15">
          <a:extLst>
            <a:ext uri="{FF2B5EF4-FFF2-40B4-BE49-F238E27FC236}">
              <a16:creationId xmlns:a16="http://schemas.microsoft.com/office/drawing/2014/main" id="{699C0DBB-B4E6-4923-BBC0-C89797F127E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5" name="Text Box 15">
          <a:extLst>
            <a:ext uri="{FF2B5EF4-FFF2-40B4-BE49-F238E27FC236}">
              <a16:creationId xmlns:a16="http://schemas.microsoft.com/office/drawing/2014/main" id="{A338C64C-9CF9-4C99-A08A-D956D2F5B89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6" name="Text Box 15">
          <a:extLst>
            <a:ext uri="{FF2B5EF4-FFF2-40B4-BE49-F238E27FC236}">
              <a16:creationId xmlns:a16="http://schemas.microsoft.com/office/drawing/2014/main" id="{34675B7D-7C2D-417B-A6EF-272594C7923D}"/>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7" name="Text Box 15">
          <a:extLst>
            <a:ext uri="{FF2B5EF4-FFF2-40B4-BE49-F238E27FC236}">
              <a16:creationId xmlns:a16="http://schemas.microsoft.com/office/drawing/2014/main" id="{2A013291-057A-4046-BD96-6D9384F56DB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8" name="Text Box 15">
          <a:extLst>
            <a:ext uri="{FF2B5EF4-FFF2-40B4-BE49-F238E27FC236}">
              <a16:creationId xmlns:a16="http://schemas.microsoft.com/office/drawing/2014/main" id="{B6D5C954-0755-4EFB-AEC5-0B7144B0F340}"/>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39" name="Text Box 15">
          <a:extLst>
            <a:ext uri="{FF2B5EF4-FFF2-40B4-BE49-F238E27FC236}">
              <a16:creationId xmlns:a16="http://schemas.microsoft.com/office/drawing/2014/main" id="{8CC151E8-3D55-4259-B7AB-E6C39CAED912}"/>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0" name="Text Box 15">
          <a:extLst>
            <a:ext uri="{FF2B5EF4-FFF2-40B4-BE49-F238E27FC236}">
              <a16:creationId xmlns:a16="http://schemas.microsoft.com/office/drawing/2014/main" id="{E441393C-6D20-458B-9DD5-BB3D01A21ADF}"/>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241" name="Text Box 15">
          <a:extLst>
            <a:ext uri="{FF2B5EF4-FFF2-40B4-BE49-F238E27FC236}">
              <a16:creationId xmlns:a16="http://schemas.microsoft.com/office/drawing/2014/main" id="{58461477-F377-422E-B5A4-0B84353B2C4A}"/>
            </a:ext>
          </a:extLst>
        </xdr:cNvPr>
        <xdr:cNvSpPr txBox="1">
          <a:spLocks noChangeArrowheads="1"/>
        </xdr:cNvSpPr>
      </xdr:nvSpPr>
      <xdr:spPr bwMode="auto">
        <a:xfrm>
          <a:off x="4743450" y="384238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2" name="Text Box 15">
          <a:extLst>
            <a:ext uri="{FF2B5EF4-FFF2-40B4-BE49-F238E27FC236}">
              <a16:creationId xmlns:a16="http://schemas.microsoft.com/office/drawing/2014/main" id="{B3E8C18C-6B3A-4F63-AC26-C1953E487348}"/>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3" name="Text Box 15">
          <a:extLst>
            <a:ext uri="{FF2B5EF4-FFF2-40B4-BE49-F238E27FC236}">
              <a16:creationId xmlns:a16="http://schemas.microsoft.com/office/drawing/2014/main" id="{CD0F0D13-F139-4A7F-B05B-BE6128856C4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4" name="Text Box 15">
          <a:extLst>
            <a:ext uri="{FF2B5EF4-FFF2-40B4-BE49-F238E27FC236}">
              <a16:creationId xmlns:a16="http://schemas.microsoft.com/office/drawing/2014/main" id="{011BEA23-9CE6-440C-B404-3A6033E1FEDE}"/>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5" name="Text Box 15">
          <a:extLst>
            <a:ext uri="{FF2B5EF4-FFF2-40B4-BE49-F238E27FC236}">
              <a16:creationId xmlns:a16="http://schemas.microsoft.com/office/drawing/2014/main" id="{3F14C900-424C-4302-A6CF-D7EC012632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6" name="Text Box 15">
          <a:extLst>
            <a:ext uri="{FF2B5EF4-FFF2-40B4-BE49-F238E27FC236}">
              <a16:creationId xmlns:a16="http://schemas.microsoft.com/office/drawing/2014/main" id="{6BEBB51C-3F5B-4BEF-87D2-58F1FA51366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7" name="Text Box 15">
          <a:extLst>
            <a:ext uri="{FF2B5EF4-FFF2-40B4-BE49-F238E27FC236}">
              <a16:creationId xmlns:a16="http://schemas.microsoft.com/office/drawing/2014/main" id="{D39A9063-E2C2-489D-8157-34E3AA13AE8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8" name="Text Box 15">
          <a:extLst>
            <a:ext uri="{FF2B5EF4-FFF2-40B4-BE49-F238E27FC236}">
              <a16:creationId xmlns:a16="http://schemas.microsoft.com/office/drawing/2014/main" id="{FD408C65-B13D-4817-89C7-A1873475A9C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49" name="Text Box 15">
          <a:extLst>
            <a:ext uri="{FF2B5EF4-FFF2-40B4-BE49-F238E27FC236}">
              <a16:creationId xmlns:a16="http://schemas.microsoft.com/office/drawing/2014/main" id="{7408B423-C6FA-4826-9662-3782EA3D305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0" name="Text Box 15">
          <a:extLst>
            <a:ext uri="{FF2B5EF4-FFF2-40B4-BE49-F238E27FC236}">
              <a16:creationId xmlns:a16="http://schemas.microsoft.com/office/drawing/2014/main" id="{DCA90180-198F-4874-A52F-F5E068CF1034}"/>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1" name="Text Box 15">
          <a:extLst>
            <a:ext uri="{FF2B5EF4-FFF2-40B4-BE49-F238E27FC236}">
              <a16:creationId xmlns:a16="http://schemas.microsoft.com/office/drawing/2014/main" id="{A1BCF472-DEAE-4200-A761-294EF98F0A9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2" name="Text Box 15">
          <a:extLst>
            <a:ext uri="{FF2B5EF4-FFF2-40B4-BE49-F238E27FC236}">
              <a16:creationId xmlns:a16="http://schemas.microsoft.com/office/drawing/2014/main" id="{33A9E437-918C-4E09-9C8A-91CE93510783}"/>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3" name="Text Box 15">
          <a:extLst>
            <a:ext uri="{FF2B5EF4-FFF2-40B4-BE49-F238E27FC236}">
              <a16:creationId xmlns:a16="http://schemas.microsoft.com/office/drawing/2014/main" id="{C6EF8E80-F598-4A03-B22D-85ED1CB7C82B}"/>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4" name="Text Box 15">
          <a:extLst>
            <a:ext uri="{FF2B5EF4-FFF2-40B4-BE49-F238E27FC236}">
              <a16:creationId xmlns:a16="http://schemas.microsoft.com/office/drawing/2014/main" id="{A7E44A80-B8E4-4CEF-89AC-398466FA35C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5" name="Text Box 15">
          <a:extLst>
            <a:ext uri="{FF2B5EF4-FFF2-40B4-BE49-F238E27FC236}">
              <a16:creationId xmlns:a16="http://schemas.microsoft.com/office/drawing/2014/main" id="{D06D9ED0-44CF-457A-9687-FDE104C36910}"/>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6" name="Text Box 15">
          <a:extLst>
            <a:ext uri="{FF2B5EF4-FFF2-40B4-BE49-F238E27FC236}">
              <a16:creationId xmlns:a16="http://schemas.microsoft.com/office/drawing/2014/main" id="{8303764A-D080-4E73-973D-4F5CFB554F39}"/>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7" name="Text Box 15">
          <a:extLst>
            <a:ext uri="{FF2B5EF4-FFF2-40B4-BE49-F238E27FC236}">
              <a16:creationId xmlns:a16="http://schemas.microsoft.com/office/drawing/2014/main" id="{81115247-0992-4210-A732-1130839FCD0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8" name="Text Box 15">
          <a:extLst>
            <a:ext uri="{FF2B5EF4-FFF2-40B4-BE49-F238E27FC236}">
              <a16:creationId xmlns:a16="http://schemas.microsoft.com/office/drawing/2014/main" id="{6792D939-4ED6-49B9-89C0-BEDDB2EFC861}"/>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59" name="Text Box 15">
          <a:extLst>
            <a:ext uri="{FF2B5EF4-FFF2-40B4-BE49-F238E27FC236}">
              <a16:creationId xmlns:a16="http://schemas.microsoft.com/office/drawing/2014/main" id="{02146D2E-737E-4A1B-B666-A64564B5568D}"/>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0" name="Text Box 15">
          <a:extLst>
            <a:ext uri="{FF2B5EF4-FFF2-40B4-BE49-F238E27FC236}">
              <a16:creationId xmlns:a16="http://schemas.microsoft.com/office/drawing/2014/main" id="{CB875989-58DD-4BE3-A9D0-437AC189F7A5}"/>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1" name="Text Box 15">
          <a:extLst>
            <a:ext uri="{FF2B5EF4-FFF2-40B4-BE49-F238E27FC236}">
              <a16:creationId xmlns:a16="http://schemas.microsoft.com/office/drawing/2014/main" id="{3EEFACED-1B7A-42A1-A394-16BEE88ED827}"/>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262" name="Text Box 15">
          <a:extLst>
            <a:ext uri="{FF2B5EF4-FFF2-40B4-BE49-F238E27FC236}">
              <a16:creationId xmlns:a16="http://schemas.microsoft.com/office/drawing/2014/main" id="{93D6BD13-AC73-43DA-928F-EB202BDC4B36}"/>
            </a:ext>
          </a:extLst>
        </xdr:cNvPr>
        <xdr:cNvSpPr txBox="1">
          <a:spLocks noChangeArrowheads="1"/>
        </xdr:cNvSpPr>
      </xdr:nvSpPr>
      <xdr:spPr bwMode="auto">
        <a:xfrm>
          <a:off x="4743450" y="3916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3" name="Text Box 15">
          <a:extLst>
            <a:ext uri="{FF2B5EF4-FFF2-40B4-BE49-F238E27FC236}">
              <a16:creationId xmlns:a16="http://schemas.microsoft.com/office/drawing/2014/main" id="{D563E00F-9658-40FC-A90B-F2DFA9FEA6D3}"/>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4" name="Text Box 15">
          <a:extLst>
            <a:ext uri="{FF2B5EF4-FFF2-40B4-BE49-F238E27FC236}">
              <a16:creationId xmlns:a16="http://schemas.microsoft.com/office/drawing/2014/main" id="{85AD58F0-CA88-43C8-8130-9F4569CDF3D6}"/>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5" name="Text Box 15">
          <a:extLst>
            <a:ext uri="{FF2B5EF4-FFF2-40B4-BE49-F238E27FC236}">
              <a16:creationId xmlns:a16="http://schemas.microsoft.com/office/drawing/2014/main" id="{437E0210-9E6D-4384-A8DA-3DC3446ACFAB}"/>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4266" name="Text Box 15">
          <a:extLst>
            <a:ext uri="{FF2B5EF4-FFF2-40B4-BE49-F238E27FC236}">
              <a16:creationId xmlns:a16="http://schemas.microsoft.com/office/drawing/2014/main" id="{EDB0ABBD-276B-4FEE-B881-B5E9B497854C}"/>
            </a:ext>
          </a:extLst>
        </xdr:cNvPr>
        <xdr:cNvSpPr txBox="1">
          <a:spLocks noChangeArrowheads="1"/>
        </xdr:cNvSpPr>
      </xdr:nvSpPr>
      <xdr:spPr bwMode="auto">
        <a:xfrm>
          <a:off x="4743450" y="399097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67" name="Text Box 15">
          <a:extLst>
            <a:ext uri="{FF2B5EF4-FFF2-40B4-BE49-F238E27FC236}">
              <a16:creationId xmlns:a16="http://schemas.microsoft.com/office/drawing/2014/main" id="{6044D56C-6152-473E-9DC5-7F7999EE4F1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68" name="Text Box 15">
          <a:extLst>
            <a:ext uri="{FF2B5EF4-FFF2-40B4-BE49-F238E27FC236}">
              <a16:creationId xmlns:a16="http://schemas.microsoft.com/office/drawing/2014/main" id="{23F61B06-0BEA-4A1C-899F-CDAC47CA7D9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4269" name="Text Box 15">
          <a:extLst>
            <a:ext uri="{FF2B5EF4-FFF2-40B4-BE49-F238E27FC236}">
              <a16:creationId xmlns:a16="http://schemas.microsoft.com/office/drawing/2014/main" id="{C6C8F02E-17DA-45B6-99BF-B004C75A1693}"/>
            </a:ext>
          </a:extLst>
        </xdr:cNvPr>
        <xdr:cNvSpPr txBox="1">
          <a:spLocks noChangeArrowheads="1"/>
        </xdr:cNvSpPr>
      </xdr:nvSpPr>
      <xdr:spPr bwMode="auto">
        <a:xfrm>
          <a:off x="4743450" y="399097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0" name="Text Box 15">
          <a:extLst>
            <a:ext uri="{FF2B5EF4-FFF2-40B4-BE49-F238E27FC236}">
              <a16:creationId xmlns:a16="http://schemas.microsoft.com/office/drawing/2014/main" id="{282C70FE-4463-4BD1-89E0-CF2FD991363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4271" name="Text Box 15">
          <a:extLst>
            <a:ext uri="{FF2B5EF4-FFF2-40B4-BE49-F238E27FC236}">
              <a16:creationId xmlns:a16="http://schemas.microsoft.com/office/drawing/2014/main" id="{9F427C3A-62CB-4B1C-BCED-A00F5F10331D}"/>
            </a:ext>
          </a:extLst>
        </xdr:cNvPr>
        <xdr:cNvSpPr txBox="1">
          <a:spLocks noChangeArrowheads="1"/>
        </xdr:cNvSpPr>
      </xdr:nvSpPr>
      <xdr:spPr bwMode="auto">
        <a:xfrm>
          <a:off x="4743450" y="399097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2" name="Text Box 15">
          <a:extLst>
            <a:ext uri="{FF2B5EF4-FFF2-40B4-BE49-F238E27FC236}">
              <a16:creationId xmlns:a16="http://schemas.microsoft.com/office/drawing/2014/main" id="{7A8BA312-6317-4EB9-AC6B-F6671822566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3" name="Text Box 15">
          <a:extLst>
            <a:ext uri="{FF2B5EF4-FFF2-40B4-BE49-F238E27FC236}">
              <a16:creationId xmlns:a16="http://schemas.microsoft.com/office/drawing/2014/main" id="{A2FF2BA0-4326-4495-BA99-6B509DEA7B78}"/>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4" name="Text Box 15">
          <a:extLst>
            <a:ext uri="{FF2B5EF4-FFF2-40B4-BE49-F238E27FC236}">
              <a16:creationId xmlns:a16="http://schemas.microsoft.com/office/drawing/2014/main" id="{1ACE880A-F60C-45EA-A99B-481B8855ABF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5" name="Text Box 15">
          <a:extLst>
            <a:ext uri="{FF2B5EF4-FFF2-40B4-BE49-F238E27FC236}">
              <a16:creationId xmlns:a16="http://schemas.microsoft.com/office/drawing/2014/main" id="{129FD50C-6C6A-4F10-8704-C90843F660E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6" name="Text Box 15">
          <a:extLst>
            <a:ext uri="{FF2B5EF4-FFF2-40B4-BE49-F238E27FC236}">
              <a16:creationId xmlns:a16="http://schemas.microsoft.com/office/drawing/2014/main" id="{E3451108-A2A3-4B2F-AEA9-2C5C5E3BE23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7" name="Text Box 15">
          <a:extLst>
            <a:ext uri="{FF2B5EF4-FFF2-40B4-BE49-F238E27FC236}">
              <a16:creationId xmlns:a16="http://schemas.microsoft.com/office/drawing/2014/main" id="{BE1B3170-EE84-4CE3-BAB1-F62DD2026DE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8" name="Text Box 15">
          <a:extLst>
            <a:ext uri="{FF2B5EF4-FFF2-40B4-BE49-F238E27FC236}">
              <a16:creationId xmlns:a16="http://schemas.microsoft.com/office/drawing/2014/main" id="{FDAC3EEC-7B05-493F-BDA1-3CD6A3C2C0DF}"/>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79" name="Text Box 15">
          <a:extLst>
            <a:ext uri="{FF2B5EF4-FFF2-40B4-BE49-F238E27FC236}">
              <a16:creationId xmlns:a16="http://schemas.microsoft.com/office/drawing/2014/main" id="{D7337E69-A142-48F8-B77E-052106250A6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0" name="Text Box 15">
          <a:extLst>
            <a:ext uri="{FF2B5EF4-FFF2-40B4-BE49-F238E27FC236}">
              <a16:creationId xmlns:a16="http://schemas.microsoft.com/office/drawing/2014/main" id="{A1AE25ED-AF4E-4EA0-8F5B-48CCA4BEF087}"/>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1" name="Text Box 15">
          <a:extLst>
            <a:ext uri="{FF2B5EF4-FFF2-40B4-BE49-F238E27FC236}">
              <a16:creationId xmlns:a16="http://schemas.microsoft.com/office/drawing/2014/main" id="{07949581-E6E7-4A95-8545-817D96342E94}"/>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2" name="Text Box 15">
          <a:extLst>
            <a:ext uri="{FF2B5EF4-FFF2-40B4-BE49-F238E27FC236}">
              <a16:creationId xmlns:a16="http://schemas.microsoft.com/office/drawing/2014/main" id="{B172A8FF-4B38-4F14-B27E-064369B40BB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3" name="Text Box 15">
          <a:extLst>
            <a:ext uri="{FF2B5EF4-FFF2-40B4-BE49-F238E27FC236}">
              <a16:creationId xmlns:a16="http://schemas.microsoft.com/office/drawing/2014/main" id="{37EF200E-C77E-4452-B81F-C5B64CA9BB1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4" name="Text Box 15">
          <a:extLst>
            <a:ext uri="{FF2B5EF4-FFF2-40B4-BE49-F238E27FC236}">
              <a16:creationId xmlns:a16="http://schemas.microsoft.com/office/drawing/2014/main" id="{1D78CA83-5681-4824-A335-3E30C704C3FE}"/>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5" name="Text Box 15">
          <a:extLst>
            <a:ext uri="{FF2B5EF4-FFF2-40B4-BE49-F238E27FC236}">
              <a16:creationId xmlns:a16="http://schemas.microsoft.com/office/drawing/2014/main" id="{BD2DDD65-6AEC-4EE2-82A4-F3B598ADCB0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6" name="Text Box 15">
          <a:extLst>
            <a:ext uri="{FF2B5EF4-FFF2-40B4-BE49-F238E27FC236}">
              <a16:creationId xmlns:a16="http://schemas.microsoft.com/office/drawing/2014/main" id="{AEE67D1F-9D0E-4FD2-A641-2EBBB55E3290}"/>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7" name="Text Box 15">
          <a:extLst>
            <a:ext uri="{FF2B5EF4-FFF2-40B4-BE49-F238E27FC236}">
              <a16:creationId xmlns:a16="http://schemas.microsoft.com/office/drawing/2014/main" id="{E427A323-F087-4FE4-821E-6B5F1748D993}"/>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8" name="Text Box 15">
          <a:extLst>
            <a:ext uri="{FF2B5EF4-FFF2-40B4-BE49-F238E27FC236}">
              <a16:creationId xmlns:a16="http://schemas.microsoft.com/office/drawing/2014/main" id="{1ED02707-0BDE-4B31-A93D-59D7D891811C}"/>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89" name="Text Box 15">
          <a:extLst>
            <a:ext uri="{FF2B5EF4-FFF2-40B4-BE49-F238E27FC236}">
              <a16:creationId xmlns:a16="http://schemas.microsoft.com/office/drawing/2014/main" id="{7A703894-F18D-425A-A085-4C4233CFAB35}"/>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0" name="Text Box 15">
          <a:extLst>
            <a:ext uri="{FF2B5EF4-FFF2-40B4-BE49-F238E27FC236}">
              <a16:creationId xmlns:a16="http://schemas.microsoft.com/office/drawing/2014/main" id="{F26D1C35-35F7-4175-8736-C30B464093BA}"/>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1" name="Text Box 15">
          <a:extLst>
            <a:ext uri="{FF2B5EF4-FFF2-40B4-BE49-F238E27FC236}">
              <a16:creationId xmlns:a16="http://schemas.microsoft.com/office/drawing/2014/main" id="{D24D19AA-129D-4DEA-8BD2-E670C82724E1}"/>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292" name="Text Box 15">
          <a:extLst>
            <a:ext uri="{FF2B5EF4-FFF2-40B4-BE49-F238E27FC236}">
              <a16:creationId xmlns:a16="http://schemas.microsoft.com/office/drawing/2014/main" id="{3CB2EF78-7B2F-44AB-AFC8-66FB701C756D}"/>
            </a:ext>
          </a:extLst>
        </xdr:cNvPr>
        <xdr:cNvSpPr txBox="1">
          <a:spLocks noChangeArrowheads="1"/>
        </xdr:cNvSpPr>
      </xdr:nvSpPr>
      <xdr:spPr bwMode="auto">
        <a:xfrm>
          <a:off x="4743450" y="399097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3" name="Text Box 15">
          <a:extLst>
            <a:ext uri="{FF2B5EF4-FFF2-40B4-BE49-F238E27FC236}">
              <a16:creationId xmlns:a16="http://schemas.microsoft.com/office/drawing/2014/main" id="{BD4DC0D4-DBBF-4730-8032-44698ADFD43A}"/>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4" name="Text Box 15">
          <a:extLst>
            <a:ext uri="{FF2B5EF4-FFF2-40B4-BE49-F238E27FC236}">
              <a16:creationId xmlns:a16="http://schemas.microsoft.com/office/drawing/2014/main" id="{BF2ADBC8-78B5-446A-AB64-6F6C0F60D21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5" name="Text Box 15">
          <a:extLst>
            <a:ext uri="{FF2B5EF4-FFF2-40B4-BE49-F238E27FC236}">
              <a16:creationId xmlns:a16="http://schemas.microsoft.com/office/drawing/2014/main" id="{5E687FC3-9ADC-4BF9-9A3E-2E0D58D31FF2}"/>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296" name="Text Box 15">
          <a:extLst>
            <a:ext uri="{FF2B5EF4-FFF2-40B4-BE49-F238E27FC236}">
              <a16:creationId xmlns:a16="http://schemas.microsoft.com/office/drawing/2014/main" id="{EDA09B7C-5135-490D-9319-C8C22F216B8F}"/>
            </a:ext>
          </a:extLst>
        </xdr:cNvPr>
        <xdr:cNvSpPr txBox="1">
          <a:spLocks noChangeArrowheads="1"/>
        </xdr:cNvSpPr>
      </xdr:nvSpPr>
      <xdr:spPr bwMode="auto">
        <a:xfrm>
          <a:off x="4743450" y="406527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297" name="Text Box 15">
          <a:extLst>
            <a:ext uri="{FF2B5EF4-FFF2-40B4-BE49-F238E27FC236}">
              <a16:creationId xmlns:a16="http://schemas.microsoft.com/office/drawing/2014/main" id="{71AE3CE1-F21E-409A-B3A3-42E9B92B90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298" name="Text Box 15">
          <a:extLst>
            <a:ext uri="{FF2B5EF4-FFF2-40B4-BE49-F238E27FC236}">
              <a16:creationId xmlns:a16="http://schemas.microsoft.com/office/drawing/2014/main" id="{01C15494-2D8F-4E79-BD77-9FB84D2EC964}"/>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299" name="Text Box 15">
          <a:extLst>
            <a:ext uri="{FF2B5EF4-FFF2-40B4-BE49-F238E27FC236}">
              <a16:creationId xmlns:a16="http://schemas.microsoft.com/office/drawing/2014/main" id="{7A45F1BA-3F60-424C-BEDB-EA504338BA41}"/>
            </a:ext>
          </a:extLst>
        </xdr:cNvPr>
        <xdr:cNvSpPr txBox="1">
          <a:spLocks noChangeArrowheads="1"/>
        </xdr:cNvSpPr>
      </xdr:nvSpPr>
      <xdr:spPr bwMode="auto">
        <a:xfrm>
          <a:off x="4743450" y="406527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0" name="Text Box 15">
          <a:extLst>
            <a:ext uri="{FF2B5EF4-FFF2-40B4-BE49-F238E27FC236}">
              <a16:creationId xmlns:a16="http://schemas.microsoft.com/office/drawing/2014/main" id="{87F7BC2E-F2F7-4BB0-8D9E-9B9555F05A5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01" name="Text Box 15">
          <a:extLst>
            <a:ext uri="{FF2B5EF4-FFF2-40B4-BE49-F238E27FC236}">
              <a16:creationId xmlns:a16="http://schemas.microsoft.com/office/drawing/2014/main" id="{AC948C99-7892-43D3-A7CC-BDE4CDCDFD1D}"/>
            </a:ext>
          </a:extLst>
        </xdr:cNvPr>
        <xdr:cNvSpPr txBox="1">
          <a:spLocks noChangeArrowheads="1"/>
        </xdr:cNvSpPr>
      </xdr:nvSpPr>
      <xdr:spPr bwMode="auto">
        <a:xfrm>
          <a:off x="4743450" y="40652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2" name="Text Box 15">
          <a:extLst>
            <a:ext uri="{FF2B5EF4-FFF2-40B4-BE49-F238E27FC236}">
              <a16:creationId xmlns:a16="http://schemas.microsoft.com/office/drawing/2014/main" id="{7F8662AB-6C13-4772-BE5E-B9EA338FAF0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3" name="Text Box 15">
          <a:extLst>
            <a:ext uri="{FF2B5EF4-FFF2-40B4-BE49-F238E27FC236}">
              <a16:creationId xmlns:a16="http://schemas.microsoft.com/office/drawing/2014/main" id="{408864CE-C952-411E-A4DE-019569F9056B}"/>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4" name="Text Box 15">
          <a:extLst>
            <a:ext uri="{FF2B5EF4-FFF2-40B4-BE49-F238E27FC236}">
              <a16:creationId xmlns:a16="http://schemas.microsoft.com/office/drawing/2014/main" id="{C9758C6D-5B5C-42D9-9DCC-EBA7EDC2AB2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5" name="Text Box 15">
          <a:extLst>
            <a:ext uri="{FF2B5EF4-FFF2-40B4-BE49-F238E27FC236}">
              <a16:creationId xmlns:a16="http://schemas.microsoft.com/office/drawing/2014/main" id="{E26810AA-B5AC-4007-99B3-1205A0ECF59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6" name="Text Box 15">
          <a:extLst>
            <a:ext uri="{FF2B5EF4-FFF2-40B4-BE49-F238E27FC236}">
              <a16:creationId xmlns:a16="http://schemas.microsoft.com/office/drawing/2014/main" id="{F35D50AD-B403-4EF2-B7D4-FBD129947C6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7" name="Text Box 15">
          <a:extLst>
            <a:ext uri="{FF2B5EF4-FFF2-40B4-BE49-F238E27FC236}">
              <a16:creationId xmlns:a16="http://schemas.microsoft.com/office/drawing/2014/main" id="{E10A5ECC-1D06-4794-AC86-6070D37C4A10}"/>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8" name="Text Box 15">
          <a:extLst>
            <a:ext uri="{FF2B5EF4-FFF2-40B4-BE49-F238E27FC236}">
              <a16:creationId xmlns:a16="http://schemas.microsoft.com/office/drawing/2014/main" id="{F8D4F8DA-AA94-43E2-BE92-2E1B4711327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09" name="Text Box 15">
          <a:extLst>
            <a:ext uri="{FF2B5EF4-FFF2-40B4-BE49-F238E27FC236}">
              <a16:creationId xmlns:a16="http://schemas.microsoft.com/office/drawing/2014/main" id="{1D42C488-8165-4082-A9B8-490C1B863F5A}"/>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0" name="Text Box 15">
          <a:extLst>
            <a:ext uri="{FF2B5EF4-FFF2-40B4-BE49-F238E27FC236}">
              <a16:creationId xmlns:a16="http://schemas.microsoft.com/office/drawing/2014/main" id="{26E87BA6-064C-4AB1-99E9-9FE8877016A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1" name="Text Box 15">
          <a:extLst>
            <a:ext uri="{FF2B5EF4-FFF2-40B4-BE49-F238E27FC236}">
              <a16:creationId xmlns:a16="http://schemas.microsoft.com/office/drawing/2014/main" id="{343477CB-7B34-4AA3-8B0C-2F8CB913756C}"/>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2" name="Text Box 15">
          <a:extLst>
            <a:ext uri="{FF2B5EF4-FFF2-40B4-BE49-F238E27FC236}">
              <a16:creationId xmlns:a16="http://schemas.microsoft.com/office/drawing/2014/main" id="{1FA7DEFF-88AB-4FCC-BC05-2CA2AA9EB44F}"/>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3" name="Text Box 15">
          <a:extLst>
            <a:ext uri="{FF2B5EF4-FFF2-40B4-BE49-F238E27FC236}">
              <a16:creationId xmlns:a16="http://schemas.microsoft.com/office/drawing/2014/main" id="{CC5FE3D0-92B5-4BEB-AA17-2593431A6E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4" name="Text Box 15">
          <a:extLst>
            <a:ext uri="{FF2B5EF4-FFF2-40B4-BE49-F238E27FC236}">
              <a16:creationId xmlns:a16="http://schemas.microsoft.com/office/drawing/2014/main" id="{A156405F-6CC7-46A1-84AB-7089CD094C9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5" name="Text Box 15">
          <a:extLst>
            <a:ext uri="{FF2B5EF4-FFF2-40B4-BE49-F238E27FC236}">
              <a16:creationId xmlns:a16="http://schemas.microsoft.com/office/drawing/2014/main" id="{22FBCF8A-8688-413A-97E3-51E930FF0539}"/>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6" name="Text Box 15">
          <a:extLst>
            <a:ext uri="{FF2B5EF4-FFF2-40B4-BE49-F238E27FC236}">
              <a16:creationId xmlns:a16="http://schemas.microsoft.com/office/drawing/2014/main" id="{853DBC5B-F021-4338-9230-08DE163465C2}"/>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7" name="Text Box 15">
          <a:extLst>
            <a:ext uri="{FF2B5EF4-FFF2-40B4-BE49-F238E27FC236}">
              <a16:creationId xmlns:a16="http://schemas.microsoft.com/office/drawing/2014/main" id="{2B9DA289-5569-4C27-9CFA-432EE578CC06}"/>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8" name="Text Box 15">
          <a:extLst>
            <a:ext uri="{FF2B5EF4-FFF2-40B4-BE49-F238E27FC236}">
              <a16:creationId xmlns:a16="http://schemas.microsoft.com/office/drawing/2014/main" id="{9F252EF4-7046-4941-9DA5-E24B631CE23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19" name="Text Box 15">
          <a:extLst>
            <a:ext uri="{FF2B5EF4-FFF2-40B4-BE49-F238E27FC236}">
              <a16:creationId xmlns:a16="http://schemas.microsoft.com/office/drawing/2014/main" id="{3FA0E4C7-B03F-4796-9689-4D88D1EB91EE}"/>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0" name="Text Box 15">
          <a:extLst>
            <a:ext uri="{FF2B5EF4-FFF2-40B4-BE49-F238E27FC236}">
              <a16:creationId xmlns:a16="http://schemas.microsoft.com/office/drawing/2014/main" id="{72227F9A-15F1-40B9-B51B-2CDB354496F7}"/>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1" name="Text Box 15">
          <a:extLst>
            <a:ext uri="{FF2B5EF4-FFF2-40B4-BE49-F238E27FC236}">
              <a16:creationId xmlns:a16="http://schemas.microsoft.com/office/drawing/2014/main" id="{A6100C2B-5AFE-4934-9924-39B78D28F15D}"/>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22" name="Text Box 15">
          <a:extLst>
            <a:ext uri="{FF2B5EF4-FFF2-40B4-BE49-F238E27FC236}">
              <a16:creationId xmlns:a16="http://schemas.microsoft.com/office/drawing/2014/main" id="{C94FB8EA-6B1D-4EE9-9969-31E0A1AE50B4}"/>
            </a:ext>
          </a:extLst>
        </xdr:cNvPr>
        <xdr:cNvSpPr txBox="1">
          <a:spLocks noChangeArrowheads="1"/>
        </xdr:cNvSpPr>
      </xdr:nvSpPr>
      <xdr:spPr bwMode="auto">
        <a:xfrm>
          <a:off x="4743450" y="40652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3" name="Text Box 15">
          <a:extLst>
            <a:ext uri="{FF2B5EF4-FFF2-40B4-BE49-F238E27FC236}">
              <a16:creationId xmlns:a16="http://schemas.microsoft.com/office/drawing/2014/main" id="{B4EC4D33-2A88-4B00-864F-9F79D4F9CDF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4" name="Text Box 15">
          <a:extLst>
            <a:ext uri="{FF2B5EF4-FFF2-40B4-BE49-F238E27FC236}">
              <a16:creationId xmlns:a16="http://schemas.microsoft.com/office/drawing/2014/main" id="{7469EDA2-BEB7-4301-A898-FB36BB69E77A}"/>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5" name="Text Box 15">
          <a:extLst>
            <a:ext uri="{FF2B5EF4-FFF2-40B4-BE49-F238E27FC236}">
              <a16:creationId xmlns:a16="http://schemas.microsoft.com/office/drawing/2014/main" id="{8D8A9E81-00CD-4F80-835B-37FCF8ECB27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6" name="Text Box 15">
          <a:extLst>
            <a:ext uri="{FF2B5EF4-FFF2-40B4-BE49-F238E27FC236}">
              <a16:creationId xmlns:a16="http://schemas.microsoft.com/office/drawing/2014/main" id="{7FA31B6A-E8EA-4C9D-9162-67582526B3B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7" name="Text Box 15">
          <a:extLst>
            <a:ext uri="{FF2B5EF4-FFF2-40B4-BE49-F238E27FC236}">
              <a16:creationId xmlns:a16="http://schemas.microsoft.com/office/drawing/2014/main" id="{9E2D1A83-DCE1-46CA-B812-5A61312D216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8" name="Text Box 15">
          <a:extLst>
            <a:ext uri="{FF2B5EF4-FFF2-40B4-BE49-F238E27FC236}">
              <a16:creationId xmlns:a16="http://schemas.microsoft.com/office/drawing/2014/main" id="{B2F5EE78-504E-44CB-964A-0EABBB3193F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29" name="Text Box 15">
          <a:extLst>
            <a:ext uri="{FF2B5EF4-FFF2-40B4-BE49-F238E27FC236}">
              <a16:creationId xmlns:a16="http://schemas.microsoft.com/office/drawing/2014/main" id="{B338147B-77EE-4B29-939F-880C05A6CEA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0" name="Text Box 15">
          <a:extLst>
            <a:ext uri="{FF2B5EF4-FFF2-40B4-BE49-F238E27FC236}">
              <a16:creationId xmlns:a16="http://schemas.microsoft.com/office/drawing/2014/main" id="{3F81F72B-D5BE-4487-BD0F-6CBF2C50CE62}"/>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1" name="Text Box 15">
          <a:extLst>
            <a:ext uri="{FF2B5EF4-FFF2-40B4-BE49-F238E27FC236}">
              <a16:creationId xmlns:a16="http://schemas.microsoft.com/office/drawing/2014/main" id="{B8BA653E-FCC7-4F17-B097-40C3EBB89A0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2" name="Text Box 15">
          <a:extLst>
            <a:ext uri="{FF2B5EF4-FFF2-40B4-BE49-F238E27FC236}">
              <a16:creationId xmlns:a16="http://schemas.microsoft.com/office/drawing/2014/main" id="{119A5AC8-D623-44A6-A84D-E3615919183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3" name="Text Box 15">
          <a:extLst>
            <a:ext uri="{FF2B5EF4-FFF2-40B4-BE49-F238E27FC236}">
              <a16:creationId xmlns:a16="http://schemas.microsoft.com/office/drawing/2014/main" id="{14F2A64A-1D52-4B4F-91AE-CDFD81C0A99E}"/>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4" name="Text Box 15">
          <a:extLst>
            <a:ext uri="{FF2B5EF4-FFF2-40B4-BE49-F238E27FC236}">
              <a16:creationId xmlns:a16="http://schemas.microsoft.com/office/drawing/2014/main" id="{25CCDB25-C126-4E03-8773-62F915D85BA7}"/>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5" name="Text Box 15">
          <a:extLst>
            <a:ext uri="{FF2B5EF4-FFF2-40B4-BE49-F238E27FC236}">
              <a16:creationId xmlns:a16="http://schemas.microsoft.com/office/drawing/2014/main" id="{A0798F6E-6E97-4684-AC24-4C3FA7439E30}"/>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6" name="Text Box 15">
          <a:extLst>
            <a:ext uri="{FF2B5EF4-FFF2-40B4-BE49-F238E27FC236}">
              <a16:creationId xmlns:a16="http://schemas.microsoft.com/office/drawing/2014/main" id="{46E50ED1-CF1F-45F6-A8BD-4B90DC26E79C}"/>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7" name="Text Box 15">
          <a:extLst>
            <a:ext uri="{FF2B5EF4-FFF2-40B4-BE49-F238E27FC236}">
              <a16:creationId xmlns:a16="http://schemas.microsoft.com/office/drawing/2014/main" id="{DD2F6812-88D0-4B1C-B6A2-9D7D2793DB4F}"/>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8" name="Text Box 15">
          <a:extLst>
            <a:ext uri="{FF2B5EF4-FFF2-40B4-BE49-F238E27FC236}">
              <a16:creationId xmlns:a16="http://schemas.microsoft.com/office/drawing/2014/main" id="{3866166A-89B2-489D-96AD-D57A31BB65DD}"/>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39" name="Text Box 15">
          <a:extLst>
            <a:ext uri="{FF2B5EF4-FFF2-40B4-BE49-F238E27FC236}">
              <a16:creationId xmlns:a16="http://schemas.microsoft.com/office/drawing/2014/main" id="{05D65C52-62FE-4082-8495-8802B330E3D8}"/>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0" name="Text Box 15">
          <a:extLst>
            <a:ext uri="{FF2B5EF4-FFF2-40B4-BE49-F238E27FC236}">
              <a16:creationId xmlns:a16="http://schemas.microsoft.com/office/drawing/2014/main" id="{8F73A2D0-94AD-487C-89CB-8C6ACBBE4F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1" name="Text Box 15">
          <a:extLst>
            <a:ext uri="{FF2B5EF4-FFF2-40B4-BE49-F238E27FC236}">
              <a16:creationId xmlns:a16="http://schemas.microsoft.com/office/drawing/2014/main" id="{16159DF1-1B0C-4C15-9E00-D75DB4EB33A5}"/>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2" name="Text Box 15">
          <a:extLst>
            <a:ext uri="{FF2B5EF4-FFF2-40B4-BE49-F238E27FC236}">
              <a16:creationId xmlns:a16="http://schemas.microsoft.com/office/drawing/2014/main" id="{65CA0A8F-B1BF-4ACB-AC1F-D54AEBBB3461}"/>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3" name="Text Box 15">
          <a:extLst>
            <a:ext uri="{FF2B5EF4-FFF2-40B4-BE49-F238E27FC236}">
              <a16:creationId xmlns:a16="http://schemas.microsoft.com/office/drawing/2014/main" id="{834B7F66-6EB4-4050-A3C9-81C7701EB983}"/>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4" name="Text Box 15">
          <a:extLst>
            <a:ext uri="{FF2B5EF4-FFF2-40B4-BE49-F238E27FC236}">
              <a16:creationId xmlns:a16="http://schemas.microsoft.com/office/drawing/2014/main" id="{E3A56368-704B-402E-958F-514B39454106}"/>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5" name="Text Box 15">
          <a:extLst>
            <a:ext uri="{FF2B5EF4-FFF2-40B4-BE49-F238E27FC236}">
              <a16:creationId xmlns:a16="http://schemas.microsoft.com/office/drawing/2014/main" id="{3BDE0D41-74C3-4654-8219-E67D3F04B43B}"/>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346" name="Text Box 15">
          <a:extLst>
            <a:ext uri="{FF2B5EF4-FFF2-40B4-BE49-F238E27FC236}">
              <a16:creationId xmlns:a16="http://schemas.microsoft.com/office/drawing/2014/main" id="{81FC1301-B675-4960-B390-A6CD2A4C4CF9}"/>
            </a:ext>
          </a:extLst>
        </xdr:cNvPr>
        <xdr:cNvSpPr txBox="1">
          <a:spLocks noChangeArrowheads="1"/>
        </xdr:cNvSpPr>
      </xdr:nvSpPr>
      <xdr:spPr bwMode="auto">
        <a:xfrm>
          <a:off x="4743450" y="41395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4347" name="Text Box 15">
          <a:extLst>
            <a:ext uri="{FF2B5EF4-FFF2-40B4-BE49-F238E27FC236}">
              <a16:creationId xmlns:a16="http://schemas.microsoft.com/office/drawing/2014/main" id="{8FA45FEB-2006-4198-82D6-BFC72F0CBAB3}"/>
            </a:ext>
          </a:extLst>
        </xdr:cNvPr>
        <xdr:cNvSpPr txBox="1">
          <a:spLocks noChangeArrowheads="1"/>
        </xdr:cNvSpPr>
      </xdr:nvSpPr>
      <xdr:spPr bwMode="auto">
        <a:xfrm>
          <a:off x="4743450" y="421386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48" name="Text Box 15">
          <a:extLst>
            <a:ext uri="{FF2B5EF4-FFF2-40B4-BE49-F238E27FC236}">
              <a16:creationId xmlns:a16="http://schemas.microsoft.com/office/drawing/2014/main" id="{D471B22C-B969-47A7-B0B7-E3A03E1A1F8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49" name="Text Box 15">
          <a:extLst>
            <a:ext uri="{FF2B5EF4-FFF2-40B4-BE49-F238E27FC236}">
              <a16:creationId xmlns:a16="http://schemas.microsoft.com/office/drawing/2014/main" id="{51E37768-D3CB-4781-8253-442B5BFBCD1B}"/>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4350" name="Text Box 15">
          <a:extLst>
            <a:ext uri="{FF2B5EF4-FFF2-40B4-BE49-F238E27FC236}">
              <a16:creationId xmlns:a16="http://schemas.microsoft.com/office/drawing/2014/main" id="{497E5D41-BF2D-4EB4-A892-B800792A45B7}"/>
            </a:ext>
          </a:extLst>
        </xdr:cNvPr>
        <xdr:cNvSpPr txBox="1">
          <a:spLocks noChangeArrowheads="1"/>
        </xdr:cNvSpPr>
      </xdr:nvSpPr>
      <xdr:spPr bwMode="auto">
        <a:xfrm>
          <a:off x="4743450" y="421386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1" name="Text Box 15">
          <a:extLst>
            <a:ext uri="{FF2B5EF4-FFF2-40B4-BE49-F238E27FC236}">
              <a16:creationId xmlns:a16="http://schemas.microsoft.com/office/drawing/2014/main" id="{9A2D6F9A-906B-4758-8DFF-6F2B5F05F81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4352" name="Text Box 15">
          <a:extLst>
            <a:ext uri="{FF2B5EF4-FFF2-40B4-BE49-F238E27FC236}">
              <a16:creationId xmlns:a16="http://schemas.microsoft.com/office/drawing/2014/main" id="{64828165-9D13-464D-BEA8-CAF8B29B09EC}"/>
            </a:ext>
          </a:extLst>
        </xdr:cNvPr>
        <xdr:cNvSpPr txBox="1">
          <a:spLocks noChangeArrowheads="1"/>
        </xdr:cNvSpPr>
      </xdr:nvSpPr>
      <xdr:spPr bwMode="auto">
        <a:xfrm>
          <a:off x="4743450" y="421386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3" name="Text Box 15">
          <a:extLst>
            <a:ext uri="{FF2B5EF4-FFF2-40B4-BE49-F238E27FC236}">
              <a16:creationId xmlns:a16="http://schemas.microsoft.com/office/drawing/2014/main" id="{97254BEC-4253-46FE-8A7A-76A1ACDAE75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4" name="Text Box 15">
          <a:extLst>
            <a:ext uri="{FF2B5EF4-FFF2-40B4-BE49-F238E27FC236}">
              <a16:creationId xmlns:a16="http://schemas.microsoft.com/office/drawing/2014/main" id="{03BC5CA8-48E4-453E-8867-15C32E1B2DD7}"/>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5" name="Text Box 15">
          <a:extLst>
            <a:ext uri="{FF2B5EF4-FFF2-40B4-BE49-F238E27FC236}">
              <a16:creationId xmlns:a16="http://schemas.microsoft.com/office/drawing/2014/main" id="{8BEB150F-AFEF-429C-9A90-A2A6602B929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6" name="Text Box 15">
          <a:extLst>
            <a:ext uri="{FF2B5EF4-FFF2-40B4-BE49-F238E27FC236}">
              <a16:creationId xmlns:a16="http://schemas.microsoft.com/office/drawing/2014/main" id="{002E7011-BD59-4EB5-B109-F45616A9451F}"/>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7" name="Text Box 15">
          <a:extLst>
            <a:ext uri="{FF2B5EF4-FFF2-40B4-BE49-F238E27FC236}">
              <a16:creationId xmlns:a16="http://schemas.microsoft.com/office/drawing/2014/main" id="{1AA0621D-6C05-4DCB-B200-057560B10725}"/>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8" name="Text Box 15">
          <a:extLst>
            <a:ext uri="{FF2B5EF4-FFF2-40B4-BE49-F238E27FC236}">
              <a16:creationId xmlns:a16="http://schemas.microsoft.com/office/drawing/2014/main" id="{F2B3E7AA-8EC0-48A7-8D47-504872D10BD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59" name="Text Box 15">
          <a:extLst>
            <a:ext uri="{FF2B5EF4-FFF2-40B4-BE49-F238E27FC236}">
              <a16:creationId xmlns:a16="http://schemas.microsoft.com/office/drawing/2014/main" id="{0B620913-A4E2-4DA1-A651-F14FCA41CF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0" name="Text Box 15">
          <a:extLst>
            <a:ext uri="{FF2B5EF4-FFF2-40B4-BE49-F238E27FC236}">
              <a16:creationId xmlns:a16="http://schemas.microsoft.com/office/drawing/2014/main" id="{A144DE0C-2443-4012-915D-EE0AB6320D2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1" name="Text Box 15">
          <a:extLst>
            <a:ext uri="{FF2B5EF4-FFF2-40B4-BE49-F238E27FC236}">
              <a16:creationId xmlns:a16="http://schemas.microsoft.com/office/drawing/2014/main" id="{2599F33B-85E3-4BD5-A32C-2B00C40A2D6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2" name="Text Box 15">
          <a:extLst>
            <a:ext uri="{FF2B5EF4-FFF2-40B4-BE49-F238E27FC236}">
              <a16:creationId xmlns:a16="http://schemas.microsoft.com/office/drawing/2014/main" id="{55E628FA-2BB1-45ED-A61B-A45DC511BA39}"/>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3" name="Text Box 15">
          <a:extLst>
            <a:ext uri="{FF2B5EF4-FFF2-40B4-BE49-F238E27FC236}">
              <a16:creationId xmlns:a16="http://schemas.microsoft.com/office/drawing/2014/main" id="{331C487F-396B-4D41-B98D-1F93DB7EE00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4" name="Text Box 15">
          <a:extLst>
            <a:ext uri="{FF2B5EF4-FFF2-40B4-BE49-F238E27FC236}">
              <a16:creationId xmlns:a16="http://schemas.microsoft.com/office/drawing/2014/main" id="{81FA138F-EC07-43CA-818E-737ECA688BD1}"/>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5" name="Text Box 15">
          <a:extLst>
            <a:ext uri="{FF2B5EF4-FFF2-40B4-BE49-F238E27FC236}">
              <a16:creationId xmlns:a16="http://schemas.microsoft.com/office/drawing/2014/main" id="{A43F04A0-97BA-4BA1-A947-9BF945F39C6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6" name="Text Box 15">
          <a:extLst>
            <a:ext uri="{FF2B5EF4-FFF2-40B4-BE49-F238E27FC236}">
              <a16:creationId xmlns:a16="http://schemas.microsoft.com/office/drawing/2014/main" id="{4F5DE194-37F3-4651-B44B-DD13CE710B9D}"/>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7" name="Text Box 15">
          <a:extLst>
            <a:ext uri="{FF2B5EF4-FFF2-40B4-BE49-F238E27FC236}">
              <a16:creationId xmlns:a16="http://schemas.microsoft.com/office/drawing/2014/main" id="{19866539-9B0B-4086-8A13-37295BEE6C2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8" name="Text Box 15">
          <a:extLst>
            <a:ext uri="{FF2B5EF4-FFF2-40B4-BE49-F238E27FC236}">
              <a16:creationId xmlns:a16="http://schemas.microsoft.com/office/drawing/2014/main" id="{1C631383-A709-4655-947F-302676F3D34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69" name="Text Box 15">
          <a:extLst>
            <a:ext uri="{FF2B5EF4-FFF2-40B4-BE49-F238E27FC236}">
              <a16:creationId xmlns:a16="http://schemas.microsoft.com/office/drawing/2014/main" id="{43FF82D4-D7E3-4282-9C10-C245972CB8D0}"/>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0" name="Text Box 15">
          <a:extLst>
            <a:ext uri="{FF2B5EF4-FFF2-40B4-BE49-F238E27FC236}">
              <a16:creationId xmlns:a16="http://schemas.microsoft.com/office/drawing/2014/main" id="{9E8DEAFD-BF7A-442C-BC61-41842C92D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1" name="Text Box 15">
          <a:extLst>
            <a:ext uri="{FF2B5EF4-FFF2-40B4-BE49-F238E27FC236}">
              <a16:creationId xmlns:a16="http://schemas.microsoft.com/office/drawing/2014/main" id="{98E23D68-3510-4ACD-B5BD-F60C8697758B}"/>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2" name="Text Box 15">
          <a:extLst>
            <a:ext uri="{FF2B5EF4-FFF2-40B4-BE49-F238E27FC236}">
              <a16:creationId xmlns:a16="http://schemas.microsoft.com/office/drawing/2014/main" id="{3D389217-C596-4899-8907-6CBBC7E7828A}"/>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3" name="Text Box 15">
          <a:extLst>
            <a:ext uri="{FF2B5EF4-FFF2-40B4-BE49-F238E27FC236}">
              <a16:creationId xmlns:a16="http://schemas.microsoft.com/office/drawing/2014/main" id="{EBD1B651-99A5-46B8-A0B8-61DE1986E93C}"/>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4" name="Text Box 15">
          <a:extLst>
            <a:ext uri="{FF2B5EF4-FFF2-40B4-BE49-F238E27FC236}">
              <a16:creationId xmlns:a16="http://schemas.microsoft.com/office/drawing/2014/main" id="{BB053200-CF45-4743-AEB7-2A04DDD87DB3}"/>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5" name="Text Box 15">
          <a:extLst>
            <a:ext uri="{FF2B5EF4-FFF2-40B4-BE49-F238E27FC236}">
              <a16:creationId xmlns:a16="http://schemas.microsoft.com/office/drawing/2014/main" id="{79BEAAF8-208F-495A-94AA-4643E6020BE6}"/>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376" name="Text Box 15">
          <a:extLst>
            <a:ext uri="{FF2B5EF4-FFF2-40B4-BE49-F238E27FC236}">
              <a16:creationId xmlns:a16="http://schemas.microsoft.com/office/drawing/2014/main" id="{875F630F-7FF9-46B6-A003-4E00FB18FF3E}"/>
            </a:ext>
          </a:extLst>
        </xdr:cNvPr>
        <xdr:cNvSpPr txBox="1">
          <a:spLocks noChangeArrowheads="1"/>
        </xdr:cNvSpPr>
      </xdr:nvSpPr>
      <xdr:spPr bwMode="auto">
        <a:xfrm>
          <a:off x="4743450" y="421386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77" name="Text Box 15">
          <a:extLst>
            <a:ext uri="{FF2B5EF4-FFF2-40B4-BE49-F238E27FC236}">
              <a16:creationId xmlns:a16="http://schemas.microsoft.com/office/drawing/2014/main" id="{008804AD-0DA6-4AEC-9789-A24D67129B3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78" name="Text Box 15">
          <a:extLst>
            <a:ext uri="{FF2B5EF4-FFF2-40B4-BE49-F238E27FC236}">
              <a16:creationId xmlns:a16="http://schemas.microsoft.com/office/drawing/2014/main" id="{6583CAFD-1B9C-4540-851E-2BF823FFD2B0}"/>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79" name="Text Box 15">
          <a:extLst>
            <a:ext uri="{FF2B5EF4-FFF2-40B4-BE49-F238E27FC236}">
              <a16:creationId xmlns:a16="http://schemas.microsoft.com/office/drawing/2014/main" id="{539BD597-97E8-4BB8-A658-61FEB4B1698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4380" name="Text Box 15">
          <a:extLst>
            <a:ext uri="{FF2B5EF4-FFF2-40B4-BE49-F238E27FC236}">
              <a16:creationId xmlns:a16="http://schemas.microsoft.com/office/drawing/2014/main" id="{37BFB238-02B5-4A53-B103-B8D62B7F2D56}"/>
            </a:ext>
          </a:extLst>
        </xdr:cNvPr>
        <xdr:cNvSpPr txBox="1">
          <a:spLocks noChangeArrowheads="1"/>
        </xdr:cNvSpPr>
      </xdr:nvSpPr>
      <xdr:spPr bwMode="auto">
        <a:xfrm>
          <a:off x="4743450" y="443674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1" name="Text Box 15">
          <a:extLst>
            <a:ext uri="{FF2B5EF4-FFF2-40B4-BE49-F238E27FC236}">
              <a16:creationId xmlns:a16="http://schemas.microsoft.com/office/drawing/2014/main" id="{0764AB45-C2E3-41A4-A6C5-F3B9214D8526}"/>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2" name="Text Box 15">
          <a:extLst>
            <a:ext uri="{FF2B5EF4-FFF2-40B4-BE49-F238E27FC236}">
              <a16:creationId xmlns:a16="http://schemas.microsoft.com/office/drawing/2014/main" id="{1B434B6C-356A-48A7-A2D5-3F868BD14E8B}"/>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56743"/>
    <xdr:sp macro="" textlink="">
      <xdr:nvSpPr>
        <xdr:cNvPr id="4383" name="Text Box 15">
          <a:extLst>
            <a:ext uri="{FF2B5EF4-FFF2-40B4-BE49-F238E27FC236}">
              <a16:creationId xmlns:a16="http://schemas.microsoft.com/office/drawing/2014/main" id="{971C04B8-DF33-4BD8-8754-86BB950C47ED}"/>
            </a:ext>
          </a:extLst>
        </xdr:cNvPr>
        <xdr:cNvSpPr txBox="1">
          <a:spLocks noChangeArrowheads="1"/>
        </xdr:cNvSpPr>
      </xdr:nvSpPr>
      <xdr:spPr bwMode="auto">
        <a:xfrm>
          <a:off x="4743450" y="443674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4384" name="Text Box 15">
          <a:extLst>
            <a:ext uri="{FF2B5EF4-FFF2-40B4-BE49-F238E27FC236}">
              <a16:creationId xmlns:a16="http://schemas.microsoft.com/office/drawing/2014/main" id="{FC17AB04-6A25-4DEF-A9CF-2318C2EABAD2}"/>
            </a:ext>
          </a:extLst>
        </xdr:cNvPr>
        <xdr:cNvSpPr txBox="1">
          <a:spLocks noChangeArrowheads="1"/>
        </xdr:cNvSpPr>
      </xdr:nvSpPr>
      <xdr:spPr bwMode="auto">
        <a:xfrm>
          <a:off x="4743450" y="44367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4385" name="Text Box 15">
          <a:extLst>
            <a:ext uri="{FF2B5EF4-FFF2-40B4-BE49-F238E27FC236}">
              <a16:creationId xmlns:a16="http://schemas.microsoft.com/office/drawing/2014/main" id="{9D27065A-D8D5-4228-975A-116BE0792EB2}"/>
            </a:ext>
          </a:extLst>
        </xdr:cNvPr>
        <xdr:cNvSpPr txBox="1">
          <a:spLocks noChangeArrowheads="1"/>
        </xdr:cNvSpPr>
      </xdr:nvSpPr>
      <xdr:spPr bwMode="auto">
        <a:xfrm>
          <a:off x="4743450" y="443674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6" name="Text Box 15">
          <a:extLst>
            <a:ext uri="{FF2B5EF4-FFF2-40B4-BE49-F238E27FC236}">
              <a16:creationId xmlns:a16="http://schemas.microsoft.com/office/drawing/2014/main" id="{84897D7A-6F08-4928-8422-6A21E5600D0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87" name="Text Box 15">
          <a:extLst>
            <a:ext uri="{FF2B5EF4-FFF2-40B4-BE49-F238E27FC236}">
              <a16:creationId xmlns:a16="http://schemas.microsoft.com/office/drawing/2014/main" id="{F8AADBD7-EBE8-477C-A127-F6DBEC70017D}"/>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88" name="Text Box 15">
          <a:extLst>
            <a:ext uri="{FF2B5EF4-FFF2-40B4-BE49-F238E27FC236}">
              <a16:creationId xmlns:a16="http://schemas.microsoft.com/office/drawing/2014/main" id="{E38E09CD-36AC-465C-BC05-933A1DA17F61}"/>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389" name="Text Box 15">
          <a:extLst>
            <a:ext uri="{FF2B5EF4-FFF2-40B4-BE49-F238E27FC236}">
              <a16:creationId xmlns:a16="http://schemas.microsoft.com/office/drawing/2014/main" id="{B4BD780C-6F38-44A6-A2FB-CDCA1C55A99A}"/>
            </a:ext>
          </a:extLst>
        </xdr:cNvPr>
        <xdr:cNvSpPr txBox="1">
          <a:spLocks noChangeArrowheads="1"/>
        </xdr:cNvSpPr>
      </xdr:nvSpPr>
      <xdr:spPr bwMode="auto">
        <a:xfrm>
          <a:off x="4743450" y="451104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0" name="Text Box 15">
          <a:extLst>
            <a:ext uri="{FF2B5EF4-FFF2-40B4-BE49-F238E27FC236}">
              <a16:creationId xmlns:a16="http://schemas.microsoft.com/office/drawing/2014/main" id="{D48DA011-8C92-4E7A-8826-EE3C6B9BAB17}"/>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1" name="Text Box 15">
          <a:extLst>
            <a:ext uri="{FF2B5EF4-FFF2-40B4-BE49-F238E27FC236}">
              <a16:creationId xmlns:a16="http://schemas.microsoft.com/office/drawing/2014/main" id="{D99AB72B-8E4D-4F1B-AEB3-B3AE1BD1D887}"/>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392" name="Text Box 15">
          <a:extLst>
            <a:ext uri="{FF2B5EF4-FFF2-40B4-BE49-F238E27FC236}">
              <a16:creationId xmlns:a16="http://schemas.microsoft.com/office/drawing/2014/main" id="{9C3F7E4A-B1CE-491D-9163-820DABE58844}"/>
            </a:ext>
          </a:extLst>
        </xdr:cNvPr>
        <xdr:cNvSpPr txBox="1">
          <a:spLocks noChangeArrowheads="1"/>
        </xdr:cNvSpPr>
      </xdr:nvSpPr>
      <xdr:spPr bwMode="auto">
        <a:xfrm>
          <a:off x="4743450" y="451104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393" name="Text Box 15">
          <a:extLst>
            <a:ext uri="{FF2B5EF4-FFF2-40B4-BE49-F238E27FC236}">
              <a16:creationId xmlns:a16="http://schemas.microsoft.com/office/drawing/2014/main" id="{01B3FC63-68A8-4F45-9B0F-DBF6E81CA429}"/>
            </a:ext>
          </a:extLst>
        </xdr:cNvPr>
        <xdr:cNvSpPr txBox="1">
          <a:spLocks noChangeArrowheads="1"/>
        </xdr:cNvSpPr>
      </xdr:nvSpPr>
      <xdr:spPr bwMode="auto">
        <a:xfrm>
          <a:off x="4743450" y="451104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394" name="Text Box 15">
          <a:extLst>
            <a:ext uri="{FF2B5EF4-FFF2-40B4-BE49-F238E27FC236}">
              <a16:creationId xmlns:a16="http://schemas.microsoft.com/office/drawing/2014/main" id="{7AF4429E-F552-4C0C-BB0A-747C3AE1F2A6}"/>
            </a:ext>
          </a:extLst>
        </xdr:cNvPr>
        <xdr:cNvSpPr txBox="1">
          <a:spLocks noChangeArrowheads="1"/>
        </xdr:cNvSpPr>
      </xdr:nvSpPr>
      <xdr:spPr bwMode="auto">
        <a:xfrm>
          <a:off x="4743450" y="451104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5" name="Text Box 15">
          <a:extLst>
            <a:ext uri="{FF2B5EF4-FFF2-40B4-BE49-F238E27FC236}">
              <a16:creationId xmlns:a16="http://schemas.microsoft.com/office/drawing/2014/main" id="{7AF24779-DE4E-4F5B-8D63-B02565EBE870}"/>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6" name="Text Box 15">
          <a:extLst>
            <a:ext uri="{FF2B5EF4-FFF2-40B4-BE49-F238E27FC236}">
              <a16:creationId xmlns:a16="http://schemas.microsoft.com/office/drawing/2014/main" id="{389631F2-E44C-4538-BBBA-3082E203B5C7}"/>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397" name="Text Box 15">
          <a:extLst>
            <a:ext uri="{FF2B5EF4-FFF2-40B4-BE49-F238E27FC236}">
              <a16:creationId xmlns:a16="http://schemas.microsoft.com/office/drawing/2014/main" id="{E189167F-EE68-41A4-ADA1-F3557FEB9DD4}"/>
            </a:ext>
          </a:extLst>
        </xdr:cNvPr>
        <xdr:cNvSpPr txBox="1">
          <a:spLocks noChangeArrowheads="1"/>
        </xdr:cNvSpPr>
      </xdr:nvSpPr>
      <xdr:spPr bwMode="auto">
        <a:xfrm>
          <a:off x="4743450" y="458533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398" name="Text Box 15">
          <a:extLst>
            <a:ext uri="{FF2B5EF4-FFF2-40B4-BE49-F238E27FC236}">
              <a16:creationId xmlns:a16="http://schemas.microsoft.com/office/drawing/2014/main" id="{F4AE35E7-C0A8-4465-9A66-9A88BBC156BE}"/>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399" name="Text Box 15">
          <a:extLst>
            <a:ext uri="{FF2B5EF4-FFF2-40B4-BE49-F238E27FC236}">
              <a16:creationId xmlns:a16="http://schemas.microsoft.com/office/drawing/2014/main" id="{ACFC0C93-E013-404C-9268-9993D1E8E9D5}"/>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0" name="Text Box 15">
          <a:extLst>
            <a:ext uri="{FF2B5EF4-FFF2-40B4-BE49-F238E27FC236}">
              <a16:creationId xmlns:a16="http://schemas.microsoft.com/office/drawing/2014/main" id="{34BE312B-CE1F-41CD-AF9B-F805BE9C7E1D}"/>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4401" name="Text Box 15">
          <a:extLst>
            <a:ext uri="{FF2B5EF4-FFF2-40B4-BE49-F238E27FC236}">
              <a16:creationId xmlns:a16="http://schemas.microsoft.com/office/drawing/2014/main" id="{4A83D2D9-40E7-4B27-8362-2E0E2219F760}"/>
            </a:ext>
          </a:extLst>
        </xdr:cNvPr>
        <xdr:cNvSpPr txBox="1">
          <a:spLocks noChangeArrowheads="1"/>
        </xdr:cNvSpPr>
      </xdr:nvSpPr>
      <xdr:spPr bwMode="auto">
        <a:xfrm>
          <a:off x="4743450" y="465963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2" name="Text Box 15">
          <a:extLst>
            <a:ext uri="{FF2B5EF4-FFF2-40B4-BE49-F238E27FC236}">
              <a16:creationId xmlns:a16="http://schemas.microsoft.com/office/drawing/2014/main" id="{D0850E6D-BDC2-439A-BA52-C75D35382FB8}"/>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3" name="Text Box 15">
          <a:extLst>
            <a:ext uri="{FF2B5EF4-FFF2-40B4-BE49-F238E27FC236}">
              <a16:creationId xmlns:a16="http://schemas.microsoft.com/office/drawing/2014/main" id="{CBEBC902-4F14-4760-8121-1126A9F59CA8}"/>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4404" name="Text Box 15">
          <a:extLst>
            <a:ext uri="{FF2B5EF4-FFF2-40B4-BE49-F238E27FC236}">
              <a16:creationId xmlns:a16="http://schemas.microsoft.com/office/drawing/2014/main" id="{305269AE-F13D-4D4F-91B5-B41529D0C261}"/>
            </a:ext>
          </a:extLst>
        </xdr:cNvPr>
        <xdr:cNvSpPr txBox="1">
          <a:spLocks noChangeArrowheads="1"/>
        </xdr:cNvSpPr>
      </xdr:nvSpPr>
      <xdr:spPr bwMode="auto">
        <a:xfrm>
          <a:off x="4743450" y="465963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5" name="Text Box 15">
          <a:extLst>
            <a:ext uri="{FF2B5EF4-FFF2-40B4-BE49-F238E27FC236}">
              <a16:creationId xmlns:a16="http://schemas.microsoft.com/office/drawing/2014/main" id="{61B1A2DC-2D34-462A-A3F6-96D0CF21476F}"/>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4406" name="Text Box 15">
          <a:extLst>
            <a:ext uri="{FF2B5EF4-FFF2-40B4-BE49-F238E27FC236}">
              <a16:creationId xmlns:a16="http://schemas.microsoft.com/office/drawing/2014/main" id="{83E5E748-1002-4272-AF11-46C91888C235}"/>
            </a:ext>
          </a:extLst>
        </xdr:cNvPr>
        <xdr:cNvSpPr txBox="1">
          <a:spLocks noChangeArrowheads="1"/>
        </xdr:cNvSpPr>
      </xdr:nvSpPr>
      <xdr:spPr bwMode="auto">
        <a:xfrm>
          <a:off x="4743450" y="465963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7" name="Text Box 15">
          <a:extLst>
            <a:ext uri="{FF2B5EF4-FFF2-40B4-BE49-F238E27FC236}">
              <a16:creationId xmlns:a16="http://schemas.microsoft.com/office/drawing/2014/main" id="{7481BD47-1F1C-49C9-B503-818107B162F2}"/>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8" name="Text Box 15">
          <a:extLst>
            <a:ext uri="{FF2B5EF4-FFF2-40B4-BE49-F238E27FC236}">
              <a16:creationId xmlns:a16="http://schemas.microsoft.com/office/drawing/2014/main" id="{24F89429-F061-4F06-8E60-F088821194CE}"/>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409" name="Text Box 15">
          <a:extLst>
            <a:ext uri="{FF2B5EF4-FFF2-40B4-BE49-F238E27FC236}">
              <a16:creationId xmlns:a16="http://schemas.microsoft.com/office/drawing/2014/main" id="{CD8E146A-FBC1-49E4-8559-D5BCB1C2F88B}"/>
            </a:ext>
          </a:extLst>
        </xdr:cNvPr>
        <xdr:cNvSpPr txBox="1">
          <a:spLocks noChangeArrowheads="1"/>
        </xdr:cNvSpPr>
      </xdr:nvSpPr>
      <xdr:spPr bwMode="auto">
        <a:xfrm>
          <a:off x="4743450" y="465963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0" name="Text Box 15">
          <a:extLst>
            <a:ext uri="{FF2B5EF4-FFF2-40B4-BE49-F238E27FC236}">
              <a16:creationId xmlns:a16="http://schemas.microsoft.com/office/drawing/2014/main" id="{5E6C3DF1-8B21-450A-9C3C-0E3F4D84EABF}"/>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1" name="Text Box 15">
          <a:extLst>
            <a:ext uri="{FF2B5EF4-FFF2-40B4-BE49-F238E27FC236}">
              <a16:creationId xmlns:a16="http://schemas.microsoft.com/office/drawing/2014/main" id="{A6B4A12E-052D-4403-AC7B-1A33AA6F72C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2" name="Text Box 15">
          <a:extLst>
            <a:ext uri="{FF2B5EF4-FFF2-40B4-BE49-F238E27FC236}">
              <a16:creationId xmlns:a16="http://schemas.microsoft.com/office/drawing/2014/main" id="{F3784AD4-6096-4576-90E4-3D5DE350307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413" name="Text Box 15">
          <a:extLst>
            <a:ext uri="{FF2B5EF4-FFF2-40B4-BE49-F238E27FC236}">
              <a16:creationId xmlns:a16="http://schemas.microsoft.com/office/drawing/2014/main" id="{DF390935-45B9-4678-922D-E374E8DCE1F6}"/>
            </a:ext>
          </a:extLst>
        </xdr:cNvPr>
        <xdr:cNvSpPr txBox="1">
          <a:spLocks noChangeArrowheads="1"/>
        </xdr:cNvSpPr>
      </xdr:nvSpPr>
      <xdr:spPr bwMode="auto">
        <a:xfrm>
          <a:off x="4743450" y="473392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4" name="Text Box 15">
          <a:extLst>
            <a:ext uri="{FF2B5EF4-FFF2-40B4-BE49-F238E27FC236}">
              <a16:creationId xmlns:a16="http://schemas.microsoft.com/office/drawing/2014/main" id="{FDFA6205-7EE7-448E-978E-31458DDA51B0}"/>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5" name="Text Box 15">
          <a:extLst>
            <a:ext uri="{FF2B5EF4-FFF2-40B4-BE49-F238E27FC236}">
              <a16:creationId xmlns:a16="http://schemas.microsoft.com/office/drawing/2014/main" id="{3721EE4D-FB52-419F-B47C-73C0EC1B3CEA}"/>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416" name="Text Box 15">
          <a:extLst>
            <a:ext uri="{FF2B5EF4-FFF2-40B4-BE49-F238E27FC236}">
              <a16:creationId xmlns:a16="http://schemas.microsoft.com/office/drawing/2014/main" id="{46B7E873-DF38-4163-B8BB-F6B2DF15436A}"/>
            </a:ext>
          </a:extLst>
        </xdr:cNvPr>
        <xdr:cNvSpPr txBox="1">
          <a:spLocks noChangeArrowheads="1"/>
        </xdr:cNvSpPr>
      </xdr:nvSpPr>
      <xdr:spPr bwMode="auto">
        <a:xfrm>
          <a:off x="4743450" y="473392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7" name="Text Box 15">
          <a:extLst>
            <a:ext uri="{FF2B5EF4-FFF2-40B4-BE49-F238E27FC236}">
              <a16:creationId xmlns:a16="http://schemas.microsoft.com/office/drawing/2014/main" id="{4A367E6A-3C7D-4C76-B5ED-A9B0ADB9898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418" name="Text Box 15">
          <a:extLst>
            <a:ext uri="{FF2B5EF4-FFF2-40B4-BE49-F238E27FC236}">
              <a16:creationId xmlns:a16="http://schemas.microsoft.com/office/drawing/2014/main" id="{A6CACB0C-B875-40ED-9E49-7954D68CB2FE}"/>
            </a:ext>
          </a:extLst>
        </xdr:cNvPr>
        <xdr:cNvSpPr txBox="1">
          <a:spLocks noChangeArrowheads="1"/>
        </xdr:cNvSpPr>
      </xdr:nvSpPr>
      <xdr:spPr bwMode="auto">
        <a:xfrm>
          <a:off x="4743450" y="47339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19" name="Text Box 15">
          <a:extLst>
            <a:ext uri="{FF2B5EF4-FFF2-40B4-BE49-F238E27FC236}">
              <a16:creationId xmlns:a16="http://schemas.microsoft.com/office/drawing/2014/main" id="{B6B3FCC9-9616-42FC-AEED-E79E4C144435}"/>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0" name="Text Box 15">
          <a:extLst>
            <a:ext uri="{FF2B5EF4-FFF2-40B4-BE49-F238E27FC236}">
              <a16:creationId xmlns:a16="http://schemas.microsoft.com/office/drawing/2014/main" id="{7D3CAF7A-5263-4682-BD58-711FC9EB757B}"/>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421" name="Text Box 15">
          <a:extLst>
            <a:ext uri="{FF2B5EF4-FFF2-40B4-BE49-F238E27FC236}">
              <a16:creationId xmlns:a16="http://schemas.microsoft.com/office/drawing/2014/main" id="{51B36447-2E5E-4C29-8516-5F9E5A059B22}"/>
            </a:ext>
          </a:extLst>
        </xdr:cNvPr>
        <xdr:cNvSpPr txBox="1">
          <a:spLocks noChangeArrowheads="1"/>
        </xdr:cNvSpPr>
      </xdr:nvSpPr>
      <xdr:spPr bwMode="auto">
        <a:xfrm>
          <a:off x="4743450" y="47339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2" name="Text Box 15">
          <a:extLst>
            <a:ext uri="{FF2B5EF4-FFF2-40B4-BE49-F238E27FC236}">
              <a16:creationId xmlns:a16="http://schemas.microsoft.com/office/drawing/2014/main" id="{67F0F81F-5446-4033-82C9-092432696545}"/>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3" name="Text Box 15">
          <a:extLst>
            <a:ext uri="{FF2B5EF4-FFF2-40B4-BE49-F238E27FC236}">
              <a16:creationId xmlns:a16="http://schemas.microsoft.com/office/drawing/2014/main" id="{7386A1B8-18B7-4210-A14E-1C1A9611414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4" name="Text Box 15">
          <a:extLst>
            <a:ext uri="{FF2B5EF4-FFF2-40B4-BE49-F238E27FC236}">
              <a16:creationId xmlns:a16="http://schemas.microsoft.com/office/drawing/2014/main" id="{58BFCFB6-0527-45F6-91AD-C4B03953CC36}"/>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5" name="Text Box 15">
          <a:extLst>
            <a:ext uri="{FF2B5EF4-FFF2-40B4-BE49-F238E27FC236}">
              <a16:creationId xmlns:a16="http://schemas.microsoft.com/office/drawing/2014/main" id="{DD8C7EED-9950-4A20-81FB-A3098AE2C921}"/>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6" name="Text Box 15">
          <a:extLst>
            <a:ext uri="{FF2B5EF4-FFF2-40B4-BE49-F238E27FC236}">
              <a16:creationId xmlns:a16="http://schemas.microsoft.com/office/drawing/2014/main" id="{C40A6289-CE38-4F36-9670-1F83D33175BB}"/>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427" name="Text Box 15">
          <a:extLst>
            <a:ext uri="{FF2B5EF4-FFF2-40B4-BE49-F238E27FC236}">
              <a16:creationId xmlns:a16="http://schemas.microsoft.com/office/drawing/2014/main" id="{7D51AF72-E55B-46BB-BDA6-1ED383C5A20E}"/>
            </a:ext>
          </a:extLst>
        </xdr:cNvPr>
        <xdr:cNvSpPr txBox="1">
          <a:spLocks noChangeArrowheads="1"/>
        </xdr:cNvSpPr>
      </xdr:nvSpPr>
      <xdr:spPr bwMode="auto">
        <a:xfrm>
          <a:off x="4743450" y="480822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4428" name="Text Box 15">
          <a:extLst>
            <a:ext uri="{FF2B5EF4-FFF2-40B4-BE49-F238E27FC236}">
              <a16:creationId xmlns:a16="http://schemas.microsoft.com/office/drawing/2014/main" id="{1A2A945F-E41A-480C-A0A6-CC1D63B94FC8}"/>
            </a:ext>
          </a:extLst>
        </xdr:cNvPr>
        <xdr:cNvSpPr txBox="1">
          <a:spLocks noChangeArrowheads="1"/>
        </xdr:cNvSpPr>
      </xdr:nvSpPr>
      <xdr:spPr bwMode="auto">
        <a:xfrm>
          <a:off x="4743450" y="488251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29" name="Text Box 15">
          <a:extLst>
            <a:ext uri="{FF2B5EF4-FFF2-40B4-BE49-F238E27FC236}">
              <a16:creationId xmlns:a16="http://schemas.microsoft.com/office/drawing/2014/main" id="{E5356B28-AB51-45D2-BF60-01100A4831FA}"/>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0" name="Text Box 15">
          <a:extLst>
            <a:ext uri="{FF2B5EF4-FFF2-40B4-BE49-F238E27FC236}">
              <a16:creationId xmlns:a16="http://schemas.microsoft.com/office/drawing/2014/main" id="{2BFDEFA1-41A3-4FB4-82D5-945538D7A6AE}"/>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4431" name="Text Box 15">
          <a:extLst>
            <a:ext uri="{FF2B5EF4-FFF2-40B4-BE49-F238E27FC236}">
              <a16:creationId xmlns:a16="http://schemas.microsoft.com/office/drawing/2014/main" id="{9E241BD1-2140-4B54-BD67-BF3C5C9F664D}"/>
            </a:ext>
          </a:extLst>
        </xdr:cNvPr>
        <xdr:cNvSpPr txBox="1">
          <a:spLocks noChangeArrowheads="1"/>
        </xdr:cNvSpPr>
      </xdr:nvSpPr>
      <xdr:spPr bwMode="auto">
        <a:xfrm>
          <a:off x="4743450" y="488251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2" name="Text Box 15">
          <a:extLst>
            <a:ext uri="{FF2B5EF4-FFF2-40B4-BE49-F238E27FC236}">
              <a16:creationId xmlns:a16="http://schemas.microsoft.com/office/drawing/2014/main" id="{5816FEF3-9F58-43B4-B7B7-758DAE8EC534}"/>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4433" name="Text Box 15">
          <a:extLst>
            <a:ext uri="{FF2B5EF4-FFF2-40B4-BE49-F238E27FC236}">
              <a16:creationId xmlns:a16="http://schemas.microsoft.com/office/drawing/2014/main" id="{D6AB227B-7C7A-4880-A0B7-A2B802E9C41D}"/>
            </a:ext>
          </a:extLst>
        </xdr:cNvPr>
        <xdr:cNvSpPr txBox="1">
          <a:spLocks noChangeArrowheads="1"/>
        </xdr:cNvSpPr>
      </xdr:nvSpPr>
      <xdr:spPr bwMode="auto">
        <a:xfrm>
          <a:off x="4743450" y="488251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4" name="Text Box 15">
          <a:extLst>
            <a:ext uri="{FF2B5EF4-FFF2-40B4-BE49-F238E27FC236}">
              <a16:creationId xmlns:a16="http://schemas.microsoft.com/office/drawing/2014/main" id="{3243E1B6-98FF-446F-AFB0-6A3B28A3F2D1}"/>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5" name="Text Box 15">
          <a:extLst>
            <a:ext uri="{FF2B5EF4-FFF2-40B4-BE49-F238E27FC236}">
              <a16:creationId xmlns:a16="http://schemas.microsoft.com/office/drawing/2014/main" id="{21B4FE2B-C6F5-4208-98B5-5203157177A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6" name="Text Box 15">
          <a:extLst>
            <a:ext uri="{FF2B5EF4-FFF2-40B4-BE49-F238E27FC236}">
              <a16:creationId xmlns:a16="http://schemas.microsoft.com/office/drawing/2014/main" id="{87D17A1C-F125-4512-899C-7C66D6182E22}"/>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7" name="Text Box 15">
          <a:extLst>
            <a:ext uri="{FF2B5EF4-FFF2-40B4-BE49-F238E27FC236}">
              <a16:creationId xmlns:a16="http://schemas.microsoft.com/office/drawing/2014/main" id="{723CC9C1-0C4C-4ED8-A361-6DF65B8C172E}"/>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8" name="Text Box 15">
          <a:extLst>
            <a:ext uri="{FF2B5EF4-FFF2-40B4-BE49-F238E27FC236}">
              <a16:creationId xmlns:a16="http://schemas.microsoft.com/office/drawing/2014/main" id="{A1F72C70-80D3-41D4-AE76-998245E12A55}"/>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439" name="Text Box 15">
          <a:extLst>
            <a:ext uri="{FF2B5EF4-FFF2-40B4-BE49-F238E27FC236}">
              <a16:creationId xmlns:a16="http://schemas.microsoft.com/office/drawing/2014/main" id="{C98AB7DC-68B5-468D-A9AF-04E2EA7F836D}"/>
            </a:ext>
          </a:extLst>
        </xdr:cNvPr>
        <xdr:cNvSpPr txBox="1">
          <a:spLocks noChangeArrowheads="1"/>
        </xdr:cNvSpPr>
      </xdr:nvSpPr>
      <xdr:spPr bwMode="auto">
        <a:xfrm>
          <a:off x="4743450" y="488251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440" name="Text Box 15">
          <a:extLst>
            <a:ext uri="{FF2B5EF4-FFF2-40B4-BE49-F238E27FC236}">
              <a16:creationId xmlns:a16="http://schemas.microsoft.com/office/drawing/2014/main" id="{6EB399B0-332F-435B-9843-11F448A4A75A}"/>
            </a:ext>
          </a:extLst>
        </xdr:cNvPr>
        <xdr:cNvSpPr txBox="1">
          <a:spLocks noChangeArrowheads="1"/>
        </xdr:cNvSpPr>
      </xdr:nvSpPr>
      <xdr:spPr bwMode="auto">
        <a:xfrm>
          <a:off x="4743450" y="49568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1" name="Text Box 15">
          <a:extLst>
            <a:ext uri="{FF2B5EF4-FFF2-40B4-BE49-F238E27FC236}">
              <a16:creationId xmlns:a16="http://schemas.microsoft.com/office/drawing/2014/main" id="{EC591EE1-4087-46EB-BCCE-D8FF6A5A871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2" name="Text Box 15">
          <a:extLst>
            <a:ext uri="{FF2B5EF4-FFF2-40B4-BE49-F238E27FC236}">
              <a16:creationId xmlns:a16="http://schemas.microsoft.com/office/drawing/2014/main" id="{9856F6FE-E751-4ED5-A3D1-0298605DBF99}"/>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443" name="Text Box 15">
          <a:extLst>
            <a:ext uri="{FF2B5EF4-FFF2-40B4-BE49-F238E27FC236}">
              <a16:creationId xmlns:a16="http://schemas.microsoft.com/office/drawing/2014/main" id="{C88ADF82-7ADB-4267-8D7D-C370189AEC45}"/>
            </a:ext>
          </a:extLst>
        </xdr:cNvPr>
        <xdr:cNvSpPr txBox="1">
          <a:spLocks noChangeArrowheads="1"/>
        </xdr:cNvSpPr>
      </xdr:nvSpPr>
      <xdr:spPr bwMode="auto">
        <a:xfrm>
          <a:off x="4743450" y="49568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4" name="Text Box 15">
          <a:extLst>
            <a:ext uri="{FF2B5EF4-FFF2-40B4-BE49-F238E27FC236}">
              <a16:creationId xmlns:a16="http://schemas.microsoft.com/office/drawing/2014/main" id="{72FF5B2E-4858-4E36-B74D-015392CA70B8}"/>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445" name="Text Box 15">
          <a:extLst>
            <a:ext uri="{FF2B5EF4-FFF2-40B4-BE49-F238E27FC236}">
              <a16:creationId xmlns:a16="http://schemas.microsoft.com/office/drawing/2014/main" id="{1C7373BD-3622-43EC-AA49-1C0769AAAF47}"/>
            </a:ext>
          </a:extLst>
        </xdr:cNvPr>
        <xdr:cNvSpPr txBox="1">
          <a:spLocks noChangeArrowheads="1"/>
        </xdr:cNvSpPr>
      </xdr:nvSpPr>
      <xdr:spPr bwMode="auto">
        <a:xfrm>
          <a:off x="4743450" y="49568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6" name="Text Box 15">
          <a:extLst>
            <a:ext uri="{FF2B5EF4-FFF2-40B4-BE49-F238E27FC236}">
              <a16:creationId xmlns:a16="http://schemas.microsoft.com/office/drawing/2014/main" id="{D2D6F8AD-01DA-415B-A46D-CB4B6D279A39}"/>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7" name="Text Box 15">
          <a:extLst>
            <a:ext uri="{FF2B5EF4-FFF2-40B4-BE49-F238E27FC236}">
              <a16:creationId xmlns:a16="http://schemas.microsoft.com/office/drawing/2014/main" id="{E32D1397-E2ED-4765-B5E1-EFD1CF1215C5}"/>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8" name="Text Box 15">
          <a:extLst>
            <a:ext uri="{FF2B5EF4-FFF2-40B4-BE49-F238E27FC236}">
              <a16:creationId xmlns:a16="http://schemas.microsoft.com/office/drawing/2014/main" id="{FC95E972-3CB9-4033-92B7-AA4CDFB39A4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49" name="Text Box 15">
          <a:extLst>
            <a:ext uri="{FF2B5EF4-FFF2-40B4-BE49-F238E27FC236}">
              <a16:creationId xmlns:a16="http://schemas.microsoft.com/office/drawing/2014/main" id="{FA91C430-7A7A-49DF-B160-29E81A88AABC}"/>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0" name="Text Box 15">
          <a:extLst>
            <a:ext uri="{FF2B5EF4-FFF2-40B4-BE49-F238E27FC236}">
              <a16:creationId xmlns:a16="http://schemas.microsoft.com/office/drawing/2014/main" id="{2E8A53F8-B4A2-445F-9779-91476F4C9DA3}"/>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451" name="Text Box 15">
          <a:extLst>
            <a:ext uri="{FF2B5EF4-FFF2-40B4-BE49-F238E27FC236}">
              <a16:creationId xmlns:a16="http://schemas.microsoft.com/office/drawing/2014/main" id="{AAC5128F-0B9A-49F0-B621-211767E40AAF}"/>
            </a:ext>
          </a:extLst>
        </xdr:cNvPr>
        <xdr:cNvSpPr txBox="1">
          <a:spLocks noChangeArrowheads="1"/>
        </xdr:cNvSpPr>
      </xdr:nvSpPr>
      <xdr:spPr bwMode="auto">
        <a:xfrm>
          <a:off x="4743450" y="49568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2" name="Text Box 15">
          <a:extLst>
            <a:ext uri="{FF2B5EF4-FFF2-40B4-BE49-F238E27FC236}">
              <a16:creationId xmlns:a16="http://schemas.microsoft.com/office/drawing/2014/main" id="{96903992-E5A5-4C18-9547-AFE225E98869}"/>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3" name="Text Box 15">
          <a:extLst>
            <a:ext uri="{FF2B5EF4-FFF2-40B4-BE49-F238E27FC236}">
              <a16:creationId xmlns:a16="http://schemas.microsoft.com/office/drawing/2014/main" id="{E3C6B81C-C5C8-4B23-9E43-DE0704D4D6D1}"/>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4" name="Text Box 15">
          <a:extLst>
            <a:ext uri="{FF2B5EF4-FFF2-40B4-BE49-F238E27FC236}">
              <a16:creationId xmlns:a16="http://schemas.microsoft.com/office/drawing/2014/main" id="{5A2A4A17-0F99-4331-AB01-475304B37538}"/>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5" name="Text Box 15">
          <a:extLst>
            <a:ext uri="{FF2B5EF4-FFF2-40B4-BE49-F238E27FC236}">
              <a16:creationId xmlns:a16="http://schemas.microsoft.com/office/drawing/2014/main" id="{330AECB5-A9C2-4154-A42C-8676314C8EB2}"/>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6" name="Text Box 15">
          <a:extLst>
            <a:ext uri="{FF2B5EF4-FFF2-40B4-BE49-F238E27FC236}">
              <a16:creationId xmlns:a16="http://schemas.microsoft.com/office/drawing/2014/main" id="{E3258E1A-B4B7-4DD8-B6CA-7EFB19FF2AC4}"/>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7" name="Text Box 15">
          <a:extLst>
            <a:ext uri="{FF2B5EF4-FFF2-40B4-BE49-F238E27FC236}">
              <a16:creationId xmlns:a16="http://schemas.microsoft.com/office/drawing/2014/main" id="{6E496024-AF68-48F6-AC43-6308C6BC9F6D}"/>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8" name="Text Box 15">
          <a:extLst>
            <a:ext uri="{FF2B5EF4-FFF2-40B4-BE49-F238E27FC236}">
              <a16:creationId xmlns:a16="http://schemas.microsoft.com/office/drawing/2014/main" id="{64BCF8F0-2B60-46F5-B706-11160D0AC537}"/>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459" name="Text Box 15">
          <a:extLst>
            <a:ext uri="{FF2B5EF4-FFF2-40B4-BE49-F238E27FC236}">
              <a16:creationId xmlns:a16="http://schemas.microsoft.com/office/drawing/2014/main" id="{D7F04541-A731-4F97-851C-504581E4FDE0}"/>
            </a:ext>
          </a:extLst>
        </xdr:cNvPr>
        <xdr:cNvSpPr txBox="1">
          <a:spLocks noChangeArrowheads="1"/>
        </xdr:cNvSpPr>
      </xdr:nvSpPr>
      <xdr:spPr bwMode="auto">
        <a:xfrm>
          <a:off x="4743450" y="50311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4460" name="Text Box 15">
          <a:extLst>
            <a:ext uri="{FF2B5EF4-FFF2-40B4-BE49-F238E27FC236}">
              <a16:creationId xmlns:a16="http://schemas.microsoft.com/office/drawing/2014/main" id="{8F9D3B84-29CF-4950-9D77-BB194786F016}"/>
            </a:ext>
          </a:extLst>
        </xdr:cNvPr>
        <xdr:cNvSpPr txBox="1">
          <a:spLocks noChangeArrowheads="1"/>
        </xdr:cNvSpPr>
      </xdr:nvSpPr>
      <xdr:spPr bwMode="auto">
        <a:xfrm>
          <a:off x="4743450" y="5105400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1" name="Text Box 15">
          <a:extLst>
            <a:ext uri="{FF2B5EF4-FFF2-40B4-BE49-F238E27FC236}">
              <a16:creationId xmlns:a16="http://schemas.microsoft.com/office/drawing/2014/main" id="{117121BF-E84C-4FC3-9D4E-5BB414F48A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2" name="Text Box 15">
          <a:extLst>
            <a:ext uri="{FF2B5EF4-FFF2-40B4-BE49-F238E27FC236}">
              <a16:creationId xmlns:a16="http://schemas.microsoft.com/office/drawing/2014/main" id="{B8CE696B-8795-4934-8785-C68A9994110F}"/>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4463" name="Text Box 15">
          <a:extLst>
            <a:ext uri="{FF2B5EF4-FFF2-40B4-BE49-F238E27FC236}">
              <a16:creationId xmlns:a16="http://schemas.microsoft.com/office/drawing/2014/main" id="{42D79B65-06BF-4049-A412-E70F86E65B9E}"/>
            </a:ext>
          </a:extLst>
        </xdr:cNvPr>
        <xdr:cNvSpPr txBox="1">
          <a:spLocks noChangeArrowheads="1"/>
        </xdr:cNvSpPr>
      </xdr:nvSpPr>
      <xdr:spPr bwMode="auto">
        <a:xfrm>
          <a:off x="4743450" y="510540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4" name="Text Box 15">
          <a:extLst>
            <a:ext uri="{FF2B5EF4-FFF2-40B4-BE49-F238E27FC236}">
              <a16:creationId xmlns:a16="http://schemas.microsoft.com/office/drawing/2014/main" id="{8809437C-D171-45BB-90A8-A48BD7630124}"/>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4465" name="Text Box 15">
          <a:extLst>
            <a:ext uri="{FF2B5EF4-FFF2-40B4-BE49-F238E27FC236}">
              <a16:creationId xmlns:a16="http://schemas.microsoft.com/office/drawing/2014/main" id="{A21230C0-CC87-4489-868D-35DFE0DE63E8}"/>
            </a:ext>
          </a:extLst>
        </xdr:cNvPr>
        <xdr:cNvSpPr txBox="1">
          <a:spLocks noChangeArrowheads="1"/>
        </xdr:cNvSpPr>
      </xdr:nvSpPr>
      <xdr:spPr bwMode="auto">
        <a:xfrm>
          <a:off x="4743450" y="510540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4466" name="Text Box 15">
          <a:extLst>
            <a:ext uri="{FF2B5EF4-FFF2-40B4-BE49-F238E27FC236}">
              <a16:creationId xmlns:a16="http://schemas.microsoft.com/office/drawing/2014/main" id="{0FE8711F-F6F2-42D9-AAAD-090B6BDE3F6F}"/>
            </a:ext>
          </a:extLst>
        </xdr:cNvPr>
        <xdr:cNvSpPr txBox="1">
          <a:spLocks noChangeArrowheads="1"/>
        </xdr:cNvSpPr>
      </xdr:nvSpPr>
      <xdr:spPr bwMode="auto">
        <a:xfrm>
          <a:off x="4743450" y="510540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7" name="Text Box 15">
          <a:extLst>
            <a:ext uri="{FF2B5EF4-FFF2-40B4-BE49-F238E27FC236}">
              <a16:creationId xmlns:a16="http://schemas.microsoft.com/office/drawing/2014/main" id="{384169BE-3C3A-4D4D-B24F-C724D22ECF5E}"/>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8" name="Text Box 15">
          <a:extLst>
            <a:ext uri="{FF2B5EF4-FFF2-40B4-BE49-F238E27FC236}">
              <a16:creationId xmlns:a16="http://schemas.microsoft.com/office/drawing/2014/main" id="{0E28A7BF-845E-4AC0-BE1B-E7AA5707A3B3}"/>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69" name="Text Box 15">
          <a:extLst>
            <a:ext uri="{FF2B5EF4-FFF2-40B4-BE49-F238E27FC236}">
              <a16:creationId xmlns:a16="http://schemas.microsoft.com/office/drawing/2014/main" id="{2AD972EC-EBB5-4345-B9F3-FF3809B8E9A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0" name="Text Box 15">
          <a:extLst>
            <a:ext uri="{FF2B5EF4-FFF2-40B4-BE49-F238E27FC236}">
              <a16:creationId xmlns:a16="http://schemas.microsoft.com/office/drawing/2014/main" id="{B1EA83C7-27D9-4BAC-9EA1-45BB8893798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1" name="Text Box 15">
          <a:extLst>
            <a:ext uri="{FF2B5EF4-FFF2-40B4-BE49-F238E27FC236}">
              <a16:creationId xmlns:a16="http://schemas.microsoft.com/office/drawing/2014/main" id="{C8484319-4D50-4288-88D1-9A5320150CB7}"/>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2" name="Text Box 15">
          <a:extLst>
            <a:ext uri="{FF2B5EF4-FFF2-40B4-BE49-F238E27FC236}">
              <a16:creationId xmlns:a16="http://schemas.microsoft.com/office/drawing/2014/main" id="{A6460007-1032-4CAE-8E06-CBAC4EF06FC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3" name="Text Box 15">
          <a:extLst>
            <a:ext uri="{FF2B5EF4-FFF2-40B4-BE49-F238E27FC236}">
              <a16:creationId xmlns:a16="http://schemas.microsoft.com/office/drawing/2014/main" id="{0C5AB413-67A1-42F9-9AF7-70F82E963E72}"/>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4" name="Text Box 15">
          <a:extLst>
            <a:ext uri="{FF2B5EF4-FFF2-40B4-BE49-F238E27FC236}">
              <a16:creationId xmlns:a16="http://schemas.microsoft.com/office/drawing/2014/main" id="{13DA966A-0EBE-45C6-B4C0-57604C548456}"/>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475" name="Text Box 15">
          <a:extLst>
            <a:ext uri="{FF2B5EF4-FFF2-40B4-BE49-F238E27FC236}">
              <a16:creationId xmlns:a16="http://schemas.microsoft.com/office/drawing/2014/main" id="{0CB3F16E-0F04-450B-8F5A-28D547037F01}"/>
            </a:ext>
          </a:extLst>
        </xdr:cNvPr>
        <xdr:cNvSpPr txBox="1">
          <a:spLocks noChangeArrowheads="1"/>
        </xdr:cNvSpPr>
      </xdr:nvSpPr>
      <xdr:spPr bwMode="auto">
        <a:xfrm>
          <a:off x="4743450" y="51054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61691"/>
    <xdr:sp macro="" textlink="">
      <xdr:nvSpPr>
        <xdr:cNvPr id="4476" name="Text Box 15">
          <a:extLst>
            <a:ext uri="{FF2B5EF4-FFF2-40B4-BE49-F238E27FC236}">
              <a16:creationId xmlns:a16="http://schemas.microsoft.com/office/drawing/2014/main" id="{9014C0DA-3A64-4E33-8B2B-109741B11449}"/>
            </a:ext>
          </a:extLst>
        </xdr:cNvPr>
        <xdr:cNvSpPr txBox="1">
          <a:spLocks noChangeArrowheads="1"/>
        </xdr:cNvSpPr>
      </xdr:nvSpPr>
      <xdr:spPr bwMode="auto">
        <a:xfrm>
          <a:off x="4743450" y="51796950"/>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77" name="Text Box 15">
          <a:extLst>
            <a:ext uri="{FF2B5EF4-FFF2-40B4-BE49-F238E27FC236}">
              <a16:creationId xmlns:a16="http://schemas.microsoft.com/office/drawing/2014/main" id="{2A219EDE-ABD6-4B11-9D61-3A59FC9625F3}"/>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78" name="Text Box 15">
          <a:extLst>
            <a:ext uri="{FF2B5EF4-FFF2-40B4-BE49-F238E27FC236}">
              <a16:creationId xmlns:a16="http://schemas.microsoft.com/office/drawing/2014/main" id="{894B636F-B8C6-4DCF-979F-53F3EDA6B035}"/>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4479" name="Text Box 15">
          <a:extLst>
            <a:ext uri="{FF2B5EF4-FFF2-40B4-BE49-F238E27FC236}">
              <a16:creationId xmlns:a16="http://schemas.microsoft.com/office/drawing/2014/main" id="{0142D028-C778-4DEE-901E-84B387AC0FA3}"/>
            </a:ext>
          </a:extLst>
        </xdr:cNvPr>
        <xdr:cNvSpPr txBox="1">
          <a:spLocks noChangeArrowheads="1"/>
        </xdr:cNvSpPr>
      </xdr:nvSpPr>
      <xdr:spPr bwMode="auto">
        <a:xfrm>
          <a:off x="4743450" y="517969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0" name="Text Box 15">
          <a:extLst>
            <a:ext uri="{FF2B5EF4-FFF2-40B4-BE49-F238E27FC236}">
              <a16:creationId xmlns:a16="http://schemas.microsoft.com/office/drawing/2014/main" id="{F143F398-1A3C-4F4A-99F6-C64B77883CF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1" name="Text Box 15">
          <a:extLst>
            <a:ext uri="{FF2B5EF4-FFF2-40B4-BE49-F238E27FC236}">
              <a16:creationId xmlns:a16="http://schemas.microsoft.com/office/drawing/2014/main" id="{C8D27F6C-0220-435C-B167-1F652E940A26}"/>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4482" name="Text Box 15">
          <a:extLst>
            <a:ext uri="{FF2B5EF4-FFF2-40B4-BE49-F238E27FC236}">
              <a16:creationId xmlns:a16="http://schemas.microsoft.com/office/drawing/2014/main" id="{0A6E0E64-BB98-4286-A98A-E332D16D179C}"/>
            </a:ext>
          </a:extLst>
        </xdr:cNvPr>
        <xdr:cNvSpPr txBox="1">
          <a:spLocks noChangeArrowheads="1"/>
        </xdr:cNvSpPr>
      </xdr:nvSpPr>
      <xdr:spPr bwMode="auto">
        <a:xfrm>
          <a:off x="4743450" y="517969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3" name="Text Box 15">
          <a:extLst>
            <a:ext uri="{FF2B5EF4-FFF2-40B4-BE49-F238E27FC236}">
              <a16:creationId xmlns:a16="http://schemas.microsoft.com/office/drawing/2014/main" id="{0D1A3C48-10BA-450A-8E97-28B4A23387B8}"/>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4484" name="Text Box 15">
          <a:extLst>
            <a:ext uri="{FF2B5EF4-FFF2-40B4-BE49-F238E27FC236}">
              <a16:creationId xmlns:a16="http://schemas.microsoft.com/office/drawing/2014/main" id="{5D58ACDD-E828-4D68-977A-16FB8CA0A162}"/>
            </a:ext>
          </a:extLst>
        </xdr:cNvPr>
        <xdr:cNvSpPr txBox="1">
          <a:spLocks noChangeArrowheads="1"/>
        </xdr:cNvSpPr>
      </xdr:nvSpPr>
      <xdr:spPr bwMode="auto">
        <a:xfrm>
          <a:off x="4743450" y="517969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5" name="Text Box 15">
          <a:extLst>
            <a:ext uri="{FF2B5EF4-FFF2-40B4-BE49-F238E27FC236}">
              <a16:creationId xmlns:a16="http://schemas.microsoft.com/office/drawing/2014/main" id="{55E8812B-FC6A-4CC0-9033-B13C87BB240D}"/>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6" name="Text Box 15">
          <a:extLst>
            <a:ext uri="{FF2B5EF4-FFF2-40B4-BE49-F238E27FC236}">
              <a16:creationId xmlns:a16="http://schemas.microsoft.com/office/drawing/2014/main" id="{5F12A6FA-C3F9-4BDA-BE45-8AB5E4F0F205}"/>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7" name="Text Box 15">
          <a:extLst>
            <a:ext uri="{FF2B5EF4-FFF2-40B4-BE49-F238E27FC236}">
              <a16:creationId xmlns:a16="http://schemas.microsoft.com/office/drawing/2014/main" id="{0E080774-A4CE-4AE8-A3EC-59944A02142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8" name="Text Box 15">
          <a:extLst>
            <a:ext uri="{FF2B5EF4-FFF2-40B4-BE49-F238E27FC236}">
              <a16:creationId xmlns:a16="http://schemas.microsoft.com/office/drawing/2014/main" id="{90B13595-656B-4008-93FB-8C36D113E137}"/>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89" name="Text Box 15">
          <a:extLst>
            <a:ext uri="{FF2B5EF4-FFF2-40B4-BE49-F238E27FC236}">
              <a16:creationId xmlns:a16="http://schemas.microsoft.com/office/drawing/2014/main" id="{32A317E2-3A5B-4EA8-91BC-81E7FB9083F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0" name="Text Box 15">
          <a:extLst>
            <a:ext uri="{FF2B5EF4-FFF2-40B4-BE49-F238E27FC236}">
              <a16:creationId xmlns:a16="http://schemas.microsoft.com/office/drawing/2014/main" id="{E257E98D-1D93-4197-B2ED-3AC22E67BD0C}"/>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1" name="Text Box 15">
          <a:extLst>
            <a:ext uri="{FF2B5EF4-FFF2-40B4-BE49-F238E27FC236}">
              <a16:creationId xmlns:a16="http://schemas.microsoft.com/office/drawing/2014/main" id="{7BEC1092-0074-45B7-8A9E-0B10CDE3907F}"/>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4492" name="Text Box 15">
          <a:extLst>
            <a:ext uri="{FF2B5EF4-FFF2-40B4-BE49-F238E27FC236}">
              <a16:creationId xmlns:a16="http://schemas.microsoft.com/office/drawing/2014/main" id="{CE72CDC2-9F4F-43F6-BBA8-F6EBB7A4C8C4}"/>
            </a:ext>
          </a:extLst>
        </xdr:cNvPr>
        <xdr:cNvSpPr txBox="1">
          <a:spLocks noChangeArrowheads="1"/>
        </xdr:cNvSpPr>
      </xdr:nvSpPr>
      <xdr:spPr bwMode="auto">
        <a:xfrm>
          <a:off x="4743450" y="51796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3" name="Text Box 15">
          <a:extLst>
            <a:ext uri="{FF2B5EF4-FFF2-40B4-BE49-F238E27FC236}">
              <a16:creationId xmlns:a16="http://schemas.microsoft.com/office/drawing/2014/main" id="{9392AE7A-7968-4759-9E8E-43DACB0C98D4}"/>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4" name="Text Box 15">
          <a:extLst>
            <a:ext uri="{FF2B5EF4-FFF2-40B4-BE49-F238E27FC236}">
              <a16:creationId xmlns:a16="http://schemas.microsoft.com/office/drawing/2014/main" id="{5CA5D309-EBD9-4CB0-88BE-BAD05899CF2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5" name="Text Box 15">
          <a:extLst>
            <a:ext uri="{FF2B5EF4-FFF2-40B4-BE49-F238E27FC236}">
              <a16:creationId xmlns:a16="http://schemas.microsoft.com/office/drawing/2014/main" id="{BEA2963F-AA18-4B2A-A61D-F1D9C10B40DB}"/>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6" name="Text Box 15">
          <a:extLst>
            <a:ext uri="{FF2B5EF4-FFF2-40B4-BE49-F238E27FC236}">
              <a16:creationId xmlns:a16="http://schemas.microsoft.com/office/drawing/2014/main" id="{15C1F997-E072-472A-B5CB-28FAC2D21EA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7" name="Text Box 15">
          <a:extLst>
            <a:ext uri="{FF2B5EF4-FFF2-40B4-BE49-F238E27FC236}">
              <a16:creationId xmlns:a16="http://schemas.microsoft.com/office/drawing/2014/main" id="{F85F5B2C-F36A-43B7-8326-1766DFB136E2}"/>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8" name="Text Box 15">
          <a:extLst>
            <a:ext uri="{FF2B5EF4-FFF2-40B4-BE49-F238E27FC236}">
              <a16:creationId xmlns:a16="http://schemas.microsoft.com/office/drawing/2014/main" id="{16A4DDFC-549B-4FF3-95EC-D400F9D46E1C}"/>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499" name="Text Box 15">
          <a:extLst>
            <a:ext uri="{FF2B5EF4-FFF2-40B4-BE49-F238E27FC236}">
              <a16:creationId xmlns:a16="http://schemas.microsoft.com/office/drawing/2014/main" id="{9B260E9D-9C4B-4311-9591-E77DBF61835A}"/>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0" name="Text Box 15">
          <a:extLst>
            <a:ext uri="{FF2B5EF4-FFF2-40B4-BE49-F238E27FC236}">
              <a16:creationId xmlns:a16="http://schemas.microsoft.com/office/drawing/2014/main" id="{8A6D844A-1F17-42FF-A28F-C97A9DD5CFE9}"/>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1" name="Text Box 15">
          <a:extLst>
            <a:ext uri="{FF2B5EF4-FFF2-40B4-BE49-F238E27FC236}">
              <a16:creationId xmlns:a16="http://schemas.microsoft.com/office/drawing/2014/main" id="{796771FC-34C0-4AF9-A1DA-9FE4ADF29C1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2" name="Text Box 15">
          <a:extLst>
            <a:ext uri="{FF2B5EF4-FFF2-40B4-BE49-F238E27FC236}">
              <a16:creationId xmlns:a16="http://schemas.microsoft.com/office/drawing/2014/main" id="{B4A1BB02-3780-41C7-864C-FAF9C1BE42E5}"/>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4503" name="Text Box 15">
          <a:extLst>
            <a:ext uri="{FF2B5EF4-FFF2-40B4-BE49-F238E27FC236}">
              <a16:creationId xmlns:a16="http://schemas.microsoft.com/office/drawing/2014/main" id="{AE6EDF37-3983-4715-ABC1-B7D91D26E28E}"/>
            </a:ext>
          </a:extLst>
        </xdr:cNvPr>
        <xdr:cNvSpPr txBox="1">
          <a:spLocks noChangeArrowheads="1"/>
        </xdr:cNvSpPr>
      </xdr:nvSpPr>
      <xdr:spPr bwMode="auto">
        <a:xfrm>
          <a:off x="4743450" y="525399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4" name="Text Box 15">
          <a:extLst>
            <a:ext uri="{FF2B5EF4-FFF2-40B4-BE49-F238E27FC236}">
              <a16:creationId xmlns:a16="http://schemas.microsoft.com/office/drawing/2014/main" id="{23BE94A0-1D59-4239-8DC5-2B94D38815FD}"/>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5" name="Text Box 15">
          <a:extLst>
            <a:ext uri="{FF2B5EF4-FFF2-40B4-BE49-F238E27FC236}">
              <a16:creationId xmlns:a16="http://schemas.microsoft.com/office/drawing/2014/main" id="{264E6DF6-262F-430E-8500-69202096EC6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6" name="Text Box 15">
          <a:extLst>
            <a:ext uri="{FF2B5EF4-FFF2-40B4-BE49-F238E27FC236}">
              <a16:creationId xmlns:a16="http://schemas.microsoft.com/office/drawing/2014/main" id="{8835DE40-C309-4E46-9FAD-D24F25F9EF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4507" name="Text Box 15">
          <a:extLst>
            <a:ext uri="{FF2B5EF4-FFF2-40B4-BE49-F238E27FC236}">
              <a16:creationId xmlns:a16="http://schemas.microsoft.com/office/drawing/2014/main" id="{3A1A8C4B-CB9A-4FA7-89B4-2F5B05123A21}"/>
            </a:ext>
          </a:extLst>
        </xdr:cNvPr>
        <xdr:cNvSpPr txBox="1">
          <a:spLocks noChangeArrowheads="1"/>
        </xdr:cNvSpPr>
      </xdr:nvSpPr>
      <xdr:spPr bwMode="auto">
        <a:xfrm>
          <a:off x="4743450" y="1985010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08" name="Text Box 15">
          <a:extLst>
            <a:ext uri="{FF2B5EF4-FFF2-40B4-BE49-F238E27FC236}">
              <a16:creationId xmlns:a16="http://schemas.microsoft.com/office/drawing/2014/main" id="{341ADAB2-33C1-4D4C-B889-E9137CF61EF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09" name="Text Box 15">
          <a:extLst>
            <a:ext uri="{FF2B5EF4-FFF2-40B4-BE49-F238E27FC236}">
              <a16:creationId xmlns:a16="http://schemas.microsoft.com/office/drawing/2014/main" id="{4F4DE1A8-15C2-451D-9F1E-41B722550229}"/>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4510" name="Text Box 15">
          <a:extLst>
            <a:ext uri="{FF2B5EF4-FFF2-40B4-BE49-F238E27FC236}">
              <a16:creationId xmlns:a16="http://schemas.microsoft.com/office/drawing/2014/main" id="{BC9D0C14-E80D-4EC8-A1F0-D63E4C8E2445}"/>
            </a:ext>
          </a:extLst>
        </xdr:cNvPr>
        <xdr:cNvSpPr txBox="1">
          <a:spLocks noChangeArrowheads="1"/>
        </xdr:cNvSpPr>
      </xdr:nvSpPr>
      <xdr:spPr bwMode="auto">
        <a:xfrm>
          <a:off x="4743450" y="1985010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1" name="Text Box 15">
          <a:extLst>
            <a:ext uri="{FF2B5EF4-FFF2-40B4-BE49-F238E27FC236}">
              <a16:creationId xmlns:a16="http://schemas.microsoft.com/office/drawing/2014/main" id="{4BEA5BB1-F9E6-44D5-9D61-6C95B7C8411B}"/>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4512" name="Text Box 15">
          <a:extLst>
            <a:ext uri="{FF2B5EF4-FFF2-40B4-BE49-F238E27FC236}">
              <a16:creationId xmlns:a16="http://schemas.microsoft.com/office/drawing/2014/main" id="{3760424E-9597-40BB-B464-6F6D32B2C3AC}"/>
            </a:ext>
          </a:extLst>
        </xdr:cNvPr>
        <xdr:cNvSpPr txBox="1">
          <a:spLocks noChangeArrowheads="1"/>
        </xdr:cNvSpPr>
      </xdr:nvSpPr>
      <xdr:spPr bwMode="auto">
        <a:xfrm>
          <a:off x="4743450" y="198501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3" name="Text Box 15">
          <a:extLst>
            <a:ext uri="{FF2B5EF4-FFF2-40B4-BE49-F238E27FC236}">
              <a16:creationId xmlns:a16="http://schemas.microsoft.com/office/drawing/2014/main" id="{2F09A547-F8B0-4B86-A776-9FD2384A489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4" name="Text Box 15">
          <a:extLst>
            <a:ext uri="{FF2B5EF4-FFF2-40B4-BE49-F238E27FC236}">
              <a16:creationId xmlns:a16="http://schemas.microsoft.com/office/drawing/2014/main" id="{E0A4FE38-E8DD-42F7-8985-FD486C04108F}"/>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5" name="Text Box 15">
          <a:extLst>
            <a:ext uri="{FF2B5EF4-FFF2-40B4-BE49-F238E27FC236}">
              <a16:creationId xmlns:a16="http://schemas.microsoft.com/office/drawing/2014/main" id="{91EDB080-543B-441C-97BB-532FE7486ED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6" name="Text Box 15">
          <a:extLst>
            <a:ext uri="{FF2B5EF4-FFF2-40B4-BE49-F238E27FC236}">
              <a16:creationId xmlns:a16="http://schemas.microsoft.com/office/drawing/2014/main" id="{8D983119-8366-4A7F-8055-61F0BE4BCF90}"/>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7" name="Text Box 15">
          <a:extLst>
            <a:ext uri="{FF2B5EF4-FFF2-40B4-BE49-F238E27FC236}">
              <a16:creationId xmlns:a16="http://schemas.microsoft.com/office/drawing/2014/main" id="{BB3C6C16-1F38-4C33-A900-3194A83E7DF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8" name="Text Box 15">
          <a:extLst>
            <a:ext uri="{FF2B5EF4-FFF2-40B4-BE49-F238E27FC236}">
              <a16:creationId xmlns:a16="http://schemas.microsoft.com/office/drawing/2014/main" id="{CAFCC0DE-BEF5-49FA-9284-3689EBD0804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19" name="Text Box 15">
          <a:extLst>
            <a:ext uri="{FF2B5EF4-FFF2-40B4-BE49-F238E27FC236}">
              <a16:creationId xmlns:a16="http://schemas.microsoft.com/office/drawing/2014/main" id="{50FB78A2-D691-412A-8A66-04A2BE26763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0" name="Text Box 15">
          <a:extLst>
            <a:ext uri="{FF2B5EF4-FFF2-40B4-BE49-F238E27FC236}">
              <a16:creationId xmlns:a16="http://schemas.microsoft.com/office/drawing/2014/main" id="{EB599985-F5BF-4366-AA26-A8C014AF200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1" name="Text Box 15">
          <a:extLst>
            <a:ext uri="{FF2B5EF4-FFF2-40B4-BE49-F238E27FC236}">
              <a16:creationId xmlns:a16="http://schemas.microsoft.com/office/drawing/2014/main" id="{6A06856B-BF13-4DB5-ACEB-1D8940DFF081}"/>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2" name="Text Box 15">
          <a:extLst>
            <a:ext uri="{FF2B5EF4-FFF2-40B4-BE49-F238E27FC236}">
              <a16:creationId xmlns:a16="http://schemas.microsoft.com/office/drawing/2014/main" id="{DBEBEC60-F018-4356-B582-47FDA6FABEC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3" name="Text Box 15">
          <a:extLst>
            <a:ext uri="{FF2B5EF4-FFF2-40B4-BE49-F238E27FC236}">
              <a16:creationId xmlns:a16="http://schemas.microsoft.com/office/drawing/2014/main" id="{7A5B8C07-6D36-4810-BDAA-CF96A58F9C3D}"/>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4" name="Text Box 15">
          <a:extLst>
            <a:ext uri="{FF2B5EF4-FFF2-40B4-BE49-F238E27FC236}">
              <a16:creationId xmlns:a16="http://schemas.microsoft.com/office/drawing/2014/main" id="{04C405F1-2CEC-4E84-821B-010B374D5F78}"/>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5" name="Text Box 15">
          <a:extLst>
            <a:ext uri="{FF2B5EF4-FFF2-40B4-BE49-F238E27FC236}">
              <a16:creationId xmlns:a16="http://schemas.microsoft.com/office/drawing/2014/main" id="{17A94DA9-E76E-479F-9E6C-536CB722D3B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6" name="Text Box 15">
          <a:extLst>
            <a:ext uri="{FF2B5EF4-FFF2-40B4-BE49-F238E27FC236}">
              <a16:creationId xmlns:a16="http://schemas.microsoft.com/office/drawing/2014/main" id="{7E7B001F-B485-4AE7-B64F-93589E2BFCEA}"/>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7" name="Text Box 15">
          <a:extLst>
            <a:ext uri="{FF2B5EF4-FFF2-40B4-BE49-F238E27FC236}">
              <a16:creationId xmlns:a16="http://schemas.microsoft.com/office/drawing/2014/main" id="{F85EE9E3-683A-4B77-860E-AFF3408F668E}"/>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8" name="Text Box 15">
          <a:extLst>
            <a:ext uri="{FF2B5EF4-FFF2-40B4-BE49-F238E27FC236}">
              <a16:creationId xmlns:a16="http://schemas.microsoft.com/office/drawing/2014/main" id="{89E9019A-E08D-43B8-B27F-ECC3B1399CF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29" name="Text Box 15">
          <a:extLst>
            <a:ext uri="{FF2B5EF4-FFF2-40B4-BE49-F238E27FC236}">
              <a16:creationId xmlns:a16="http://schemas.microsoft.com/office/drawing/2014/main" id="{9F97BABF-1B52-4A2F-ABAF-19CED3F24083}"/>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0" name="Text Box 15">
          <a:extLst>
            <a:ext uri="{FF2B5EF4-FFF2-40B4-BE49-F238E27FC236}">
              <a16:creationId xmlns:a16="http://schemas.microsoft.com/office/drawing/2014/main" id="{65D0776B-4544-4573-A566-C91B1915B3F9}"/>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1" name="Text Box 15">
          <a:extLst>
            <a:ext uri="{FF2B5EF4-FFF2-40B4-BE49-F238E27FC236}">
              <a16:creationId xmlns:a16="http://schemas.microsoft.com/office/drawing/2014/main" id="{02F59F20-F560-4C57-BF40-23E6A0223204}"/>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2" name="Text Box 15">
          <a:extLst>
            <a:ext uri="{FF2B5EF4-FFF2-40B4-BE49-F238E27FC236}">
              <a16:creationId xmlns:a16="http://schemas.microsoft.com/office/drawing/2014/main" id="{D32D8C3B-17C4-4B54-978B-A1227330D73C}"/>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533" name="Text Box 15">
          <a:extLst>
            <a:ext uri="{FF2B5EF4-FFF2-40B4-BE49-F238E27FC236}">
              <a16:creationId xmlns:a16="http://schemas.microsoft.com/office/drawing/2014/main" id="{868D4F31-9772-471C-B88C-60AAECBBD587}"/>
            </a:ext>
          </a:extLst>
        </xdr:cNvPr>
        <xdr:cNvSpPr txBox="1">
          <a:spLocks noChangeArrowheads="1"/>
        </xdr:cNvSpPr>
      </xdr:nvSpPr>
      <xdr:spPr bwMode="auto">
        <a:xfrm>
          <a:off x="4743450" y="198501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4" name="Text Box 15">
          <a:extLst>
            <a:ext uri="{FF2B5EF4-FFF2-40B4-BE49-F238E27FC236}">
              <a16:creationId xmlns:a16="http://schemas.microsoft.com/office/drawing/2014/main" id="{ADF782FA-2E27-498B-BC38-B80CD32586BC}"/>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5" name="Text Box 15">
          <a:extLst>
            <a:ext uri="{FF2B5EF4-FFF2-40B4-BE49-F238E27FC236}">
              <a16:creationId xmlns:a16="http://schemas.microsoft.com/office/drawing/2014/main" id="{EB7DCC78-FF03-4A7D-9BDF-15098BC862FA}"/>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6" name="Text Box 15">
          <a:extLst>
            <a:ext uri="{FF2B5EF4-FFF2-40B4-BE49-F238E27FC236}">
              <a16:creationId xmlns:a16="http://schemas.microsoft.com/office/drawing/2014/main" id="{5B37CB9F-200F-408A-A1F8-E4325C86F340}"/>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537" name="Text Box 15">
          <a:extLst>
            <a:ext uri="{FF2B5EF4-FFF2-40B4-BE49-F238E27FC236}">
              <a16:creationId xmlns:a16="http://schemas.microsoft.com/office/drawing/2014/main" id="{0395E9AE-02E0-48F8-95EA-A1A96792BB90}"/>
            </a:ext>
          </a:extLst>
        </xdr:cNvPr>
        <xdr:cNvSpPr txBox="1">
          <a:spLocks noChangeArrowheads="1"/>
        </xdr:cNvSpPr>
      </xdr:nvSpPr>
      <xdr:spPr bwMode="auto">
        <a:xfrm>
          <a:off x="4743450" y="20593050"/>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38" name="Text Box 15">
          <a:extLst>
            <a:ext uri="{FF2B5EF4-FFF2-40B4-BE49-F238E27FC236}">
              <a16:creationId xmlns:a16="http://schemas.microsoft.com/office/drawing/2014/main" id="{F037D9AC-9BF3-4370-8DBD-38C7821C9FE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39" name="Text Box 15">
          <a:extLst>
            <a:ext uri="{FF2B5EF4-FFF2-40B4-BE49-F238E27FC236}">
              <a16:creationId xmlns:a16="http://schemas.microsoft.com/office/drawing/2014/main" id="{DB5A290F-EF7F-43A6-9DE2-5C35B0BADC9A}"/>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540" name="Text Box 15">
          <a:extLst>
            <a:ext uri="{FF2B5EF4-FFF2-40B4-BE49-F238E27FC236}">
              <a16:creationId xmlns:a16="http://schemas.microsoft.com/office/drawing/2014/main" id="{8F46E14C-ABA5-4392-A128-2D647E044039}"/>
            </a:ext>
          </a:extLst>
        </xdr:cNvPr>
        <xdr:cNvSpPr txBox="1">
          <a:spLocks noChangeArrowheads="1"/>
        </xdr:cNvSpPr>
      </xdr:nvSpPr>
      <xdr:spPr bwMode="auto">
        <a:xfrm>
          <a:off x="4743450" y="20593050"/>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1" name="Text Box 15">
          <a:extLst>
            <a:ext uri="{FF2B5EF4-FFF2-40B4-BE49-F238E27FC236}">
              <a16:creationId xmlns:a16="http://schemas.microsoft.com/office/drawing/2014/main" id="{D9EFF57F-E222-483B-BCE0-23BECE68FC7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542" name="Text Box 15">
          <a:extLst>
            <a:ext uri="{FF2B5EF4-FFF2-40B4-BE49-F238E27FC236}">
              <a16:creationId xmlns:a16="http://schemas.microsoft.com/office/drawing/2014/main" id="{93B983E7-456E-4A45-89A9-1B309CE4CB96}"/>
            </a:ext>
          </a:extLst>
        </xdr:cNvPr>
        <xdr:cNvSpPr txBox="1">
          <a:spLocks noChangeArrowheads="1"/>
        </xdr:cNvSpPr>
      </xdr:nvSpPr>
      <xdr:spPr bwMode="auto">
        <a:xfrm>
          <a:off x="4743450" y="205930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3" name="Text Box 15">
          <a:extLst>
            <a:ext uri="{FF2B5EF4-FFF2-40B4-BE49-F238E27FC236}">
              <a16:creationId xmlns:a16="http://schemas.microsoft.com/office/drawing/2014/main" id="{BE162B6D-68C2-4A9B-8831-92F6155AE57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4" name="Text Box 15">
          <a:extLst>
            <a:ext uri="{FF2B5EF4-FFF2-40B4-BE49-F238E27FC236}">
              <a16:creationId xmlns:a16="http://schemas.microsoft.com/office/drawing/2014/main" id="{91EA3CF2-1430-4714-A72A-9DA58F4CE1C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5" name="Text Box 15">
          <a:extLst>
            <a:ext uri="{FF2B5EF4-FFF2-40B4-BE49-F238E27FC236}">
              <a16:creationId xmlns:a16="http://schemas.microsoft.com/office/drawing/2014/main" id="{60BCC337-9DC7-4BC2-9B59-2B422F2A3E0F}"/>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6" name="Text Box 15">
          <a:extLst>
            <a:ext uri="{FF2B5EF4-FFF2-40B4-BE49-F238E27FC236}">
              <a16:creationId xmlns:a16="http://schemas.microsoft.com/office/drawing/2014/main" id="{279E891A-A5E1-4F15-B9DF-DEDE5E29E122}"/>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7" name="Text Box 15">
          <a:extLst>
            <a:ext uri="{FF2B5EF4-FFF2-40B4-BE49-F238E27FC236}">
              <a16:creationId xmlns:a16="http://schemas.microsoft.com/office/drawing/2014/main" id="{C6C71BC0-3315-4CEB-81E7-D5E7341BAC39}"/>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8" name="Text Box 15">
          <a:extLst>
            <a:ext uri="{FF2B5EF4-FFF2-40B4-BE49-F238E27FC236}">
              <a16:creationId xmlns:a16="http://schemas.microsoft.com/office/drawing/2014/main" id="{56DB84C7-53B3-4390-8766-586F5CB7CEF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49" name="Text Box 15">
          <a:extLst>
            <a:ext uri="{FF2B5EF4-FFF2-40B4-BE49-F238E27FC236}">
              <a16:creationId xmlns:a16="http://schemas.microsoft.com/office/drawing/2014/main" id="{97D397AD-7AF5-4087-86D8-E7B5D895F645}"/>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0" name="Text Box 15">
          <a:extLst>
            <a:ext uri="{FF2B5EF4-FFF2-40B4-BE49-F238E27FC236}">
              <a16:creationId xmlns:a16="http://schemas.microsoft.com/office/drawing/2014/main" id="{8AD86B99-32FC-4BAF-A31B-020B90F7DBC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1" name="Text Box 15">
          <a:extLst>
            <a:ext uri="{FF2B5EF4-FFF2-40B4-BE49-F238E27FC236}">
              <a16:creationId xmlns:a16="http://schemas.microsoft.com/office/drawing/2014/main" id="{CC093BB3-E72B-49EE-A3CE-B617808EF1E6}"/>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2" name="Text Box 15">
          <a:extLst>
            <a:ext uri="{FF2B5EF4-FFF2-40B4-BE49-F238E27FC236}">
              <a16:creationId xmlns:a16="http://schemas.microsoft.com/office/drawing/2014/main" id="{B64B8351-177C-4A58-9A3A-748C3F8D17E1}"/>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3" name="Text Box 15">
          <a:extLst>
            <a:ext uri="{FF2B5EF4-FFF2-40B4-BE49-F238E27FC236}">
              <a16:creationId xmlns:a16="http://schemas.microsoft.com/office/drawing/2014/main" id="{6DF10E1D-7740-43EE-A967-73DE60801644}"/>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4" name="Text Box 15">
          <a:extLst>
            <a:ext uri="{FF2B5EF4-FFF2-40B4-BE49-F238E27FC236}">
              <a16:creationId xmlns:a16="http://schemas.microsoft.com/office/drawing/2014/main" id="{5F1B0017-7C62-43CF-8CF1-6AC63D87841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5" name="Text Box 15">
          <a:extLst>
            <a:ext uri="{FF2B5EF4-FFF2-40B4-BE49-F238E27FC236}">
              <a16:creationId xmlns:a16="http://schemas.microsoft.com/office/drawing/2014/main" id="{DA4B94BE-E2C2-4118-8B38-CCC1F40291EB}"/>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6" name="Text Box 15">
          <a:extLst>
            <a:ext uri="{FF2B5EF4-FFF2-40B4-BE49-F238E27FC236}">
              <a16:creationId xmlns:a16="http://schemas.microsoft.com/office/drawing/2014/main" id="{553C7CE1-ECE0-4F01-923A-5D2C5C4C1657}"/>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7" name="Text Box 15">
          <a:extLst>
            <a:ext uri="{FF2B5EF4-FFF2-40B4-BE49-F238E27FC236}">
              <a16:creationId xmlns:a16="http://schemas.microsoft.com/office/drawing/2014/main" id="{D41F606E-3A3B-42B5-8345-BF610243A6BD}"/>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8" name="Text Box 15">
          <a:extLst>
            <a:ext uri="{FF2B5EF4-FFF2-40B4-BE49-F238E27FC236}">
              <a16:creationId xmlns:a16="http://schemas.microsoft.com/office/drawing/2014/main" id="{F775C643-EDB1-4011-942B-A9F6A1E85133}"/>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59" name="Text Box 15">
          <a:extLst>
            <a:ext uri="{FF2B5EF4-FFF2-40B4-BE49-F238E27FC236}">
              <a16:creationId xmlns:a16="http://schemas.microsoft.com/office/drawing/2014/main" id="{59D0428D-08B4-4AD2-8746-9C19AE75ED8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0" name="Text Box 15">
          <a:extLst>
            <a:ext uri="{FF2B5EF4-FFF2-40B4-BE49-F238E27FC236}">
              <a16:creationId xmlns:a16="http://schemas.microsoft.com/office/drawing/2014/main" id="{6B3FFF53-DDD3-4235-B5B7-656865A6A68E}"/>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1" name="Text Box 15">
          <a:extLst>
            <a:ext uri="{FF2B5EF4-FFF2-40B4-BE49-F238E27FC236}">
              <a16:creationId xmlns:a16="http://schemas.microsoft.com/office/drawing/2014/main" id="{36167FAD-0190-400F-B45C-05983F3604A0}"/>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2" name="Text Box 15">
          <a:extLst>
            <a:ext uri="{FF2B5EF4-FFF2-40B4-BE49-F238E27FC236}">
              <a16:creationId xmlns:a16="http://schemas.microsoft.com/office/drawing/2014/main" id="{B99B4AA4-37BA-4D40-B2A1-4B7B0ADB136C}"/>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563" name="Text Box 15">
          <a:extLst>
            <a:ext uri="{FF2B5EF4-FFF2-40B4-BE49-F238E27FC236}">
              <a16:creationId xmlns:a16="http://schemas.microsoft.com/office/drawing/2014/main" id="{974B88BA-7C50-4BD1-A298-E47FFF0F95D8}"/>
            </a:ext>
          </a:extLst>
        </xdr:cNvPr>
        <xdr:cNvSpPr txBox="1">
          <a:spLocks noChangeArrowheads="1"/>
        </xdr:cNvSpPr>
      </xdr:nvSpPr>
      <xdr:spPr bwMode="auto">
        <a:xfrm>
          <a:off x="4743450" y="205930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4" name="Text Box 15">
          <a:extLst>
            <a:ext uri="{FF2B5EF4-FFF2-40B4-BE49-F238E27FC236}">
              <a16:creationId xmlns:a16="http://schemas.microsoft.com/office/drawing/2014/main" id="{7BF6146C-2753-43FC-AEB0-2358645B573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5" name="Text Box 15">
          <a:extLst>
            <a:ext uri="{FF2B5EF4-FFF2-40B4-BE49-F238E27FC236}">
              <a16:creationId xmlns:a16="http://schemas.microsoft.com/office/drawing/2014/main" id="{EC9A3B65-3B24-418B-8922-B4D14D2B2F8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6" name="Text Box 15">
          <a:extLst>
            <a:ext uri="{FF2B5EF4-FFF2-40B4-BE49-F238E27FC236}">
              <a16:creationId xmlns:a16="http://schemas.microsoft.com/office/drawing/2014/main" id="{4A27E797-F5DF-4210-B9F0-2BC755C747F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7" name="Text Box 15">
          <a:extLst>
            <a:ext uri="{FF2B5EF4-FFF2-40B4-BE49-F238E27FC236}">
              <a16:creationId xmlns:a16="http://schemas.microsoft.com/office/drawing/2014/main" id="{F6509F4D-9DE1-4154-A690-F78E2002556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8" name="Text Box 15">
          <a:extLst>
            <a:ext uri="{FF2B5EF4-FFF2-40B4-BE49-F238E27FC236}">
              <a16:creationId xmlns:a16="http://schemas.microsoft.com/office/drawing/2014/main" id="{CAE709D1-6BB8-4CF8-9E13-454F2B60292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69" name="Text Box 15">
          <a:extLst>
            <a:ext uri="{FF2B5EF4-FFF2-40B4-BE49-F238E27FC236}">
              <a16:creationId xmlns:a16="http://schemas.microsoft.com/office/drawing/2014/main" id="{7A2F7B59-A1D8-4A9F-923B-4D3561D9FBC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0" name="Text Box 15">
          <a:extLst>
            <a:ext uri="{FF2B5EF4-FFF2-40B4-BE49-F238E27FC236}">
              <a16:creationId xmlns:a16="http://schemas.microsoft.com/office/drawing/2014/main" id="{68634A70-3B24-482E-92F7-A710B690DAA9}"/>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1" name="Text Box 15">
          <a:extLst>
            <a:ext uri="{FF2B5EF4-FFF2-40B4-BE49-F238E27FC236}">
              <a16:creationId xmlns:a16="http://schemas.microsoft.com/office/drawing/2014/main" id="{125B7664-8879-415C-BE51-7820456ED90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2" name="Text Box 15">
          <a:extLst>
            <a:ext uri="{FF2B5EF4-FFF2-40B4-BE49-F238E27FC236}">
              <a16:creationId xmlns:a16="http://schemas.microsoft.com/office/drawing/2014/main" id="{9615DF8D-820A-4AEC-9C28-D0EF9380FFD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3" name="Text Box 15">
          <a:extLst>
            <a:ext uri="{FF2B5EF4-FFF2-40B4-BE49-F238E27FC236}">
              <a16:creationId xmlns:a16="http://schemas.microsoft.com/office/drawing/2014/main" id="{D2DB0C93-16E3-4666-8A3A-2F44749DC0AB}"/>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4" name="Text Box 15">
          <a:extLst>
            <a:ext uri="{FF2B5EF4-FFF2-40B4-BE49-F238E27FC236}">
              <a16:creationId xmlns:a16="http://schemas.microsoft.com/office/drawing/2014/main" id="{83CD50EF-DFCE-4155-914A-773611129EA3}"/>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5" name="Text Box 15">
          <a:extLst>
            <a:ext uri="{FF2B5EF4-FFF2-40B4-BE49-F238E27FC236}">
              <a16:creationId xmlns:a16="http://schemas.microsoft.com/office/drawing/2014/main" id="{317ED214-CBA0-4046-8CF0-7678850E337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6" name="Text Box 15">
          <a:extLst>
            <a:ext uri="{FF2B5EF4-FFF2-40B4-BE49-F238E27FC236}">
              <a16:creationId xmlns:a16="http://schemas.microsoft.com/office/drawing/2014/main" id="{F22A9BAA-D69C-46A0-A45D-3E5840D4F78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7" name="Text Box 15">
          <a:extLst>
            <a:ext uri="{FF2B5EF4-FFF2-40B4-BE49-F238E27FC236}">
              <a16:creationId xmlns:a16="http://schemas.microsoft.com/office/drawing/2014/main" id="{159D747E-5814-47E4-A293-29AB675A7BA5}"/>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8" name="Text Box 15">
          <a:extLst>
            <a:ext uri="{FF2B5EF4-FFF2-40B4-BE49-F238E27FC236}">
              <a16:creationId xmlns:a16="http://schemas.microsoft.com/office/drawing/2014/main" id="{FAA486AD-FBC0-4693-8D67-6D806253D55D}"/>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79" name="Text Box 15">
          <a:extLst>
            <a:ext uri="{FF2B5EF4-FFF2-40B4-BE49-F238E27FC236}">
              <a16:creationId xmlns:a16="http://schemas.microsoft.com/office/drawing/2014/main" id="{F9AF5AC4-D0EF-4094-BDA7-C73A36445440}"/>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0" name="Text Box 15">
          <a:extLst>
            <a:ext uri="{FF2B5EF4-FFF2-40B4-BE49-F238E27FC236}">
              <a16:creationId xmlns:a16="http://schemas.microsoft.com/office/drawing/2014/main" id="{E7936CB0-C7B2-4828-B011-050C3B4D9391}"/>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1" name="Text Box 15">
          <a:extLst>
            <a:ext uri="{FF2B5EF4-FFF2-40B4-BE49-F238E27FC236}">
              <a16:creationId xmlns:a16="http://schemas.microsoft.com/office/drawing/2014/main" id="{84707048-02EC-41ED-8F8A-72AFD11AE9A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2" name="Text Box 15">
          <a:extLst>
            <a:ext uri="{FF2B5EF4-FFF2-40B4-BE49-F238E27FC236}">
              <a16:creationId xmlns:a16="http://schemas.microsoft.com/office/drawing/2014/main" id="{C27C47DA-BEE7-43D8-A6F7-15190EF768F6}"/>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3" name="Text Box 15">
          <a:extLst>
            <a:ext uri="{FF2B5EF4-FFF2-40B4-BE49-F238E27FC236}">
              <a16:creationId xmlns:a16="http://schemas.microsoft.com/office/drawing/2014/main" id="{6BADA422-8AA0-41BB-BDA5-7B530BC4F672}"/>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4" name="Text Box 15">
          <a:extLst>
            <a:ext uri="{FF2B5EF4-FFF2-40B4-BE49-F238E27FC236}">
              <a16:creationId xmlns:a16="http://schemas.microsoft.com/office/drawing/2014/main" id="{53BD8537-1F28-4C67-B099-97DFA9B4AFD8}"/>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5" name="Text Box 15">
          <a:extLst>
            <a:ext uri="{FF2B5EF4-FFF2-40B4-BE49-F238E27FC236}">
              <a16:creationId xmlns:a16="http://schemas.microsoft.com/office/drawing/2014/main" id="{8D441BF6-A5C8-4F94-8C08-87029DB0DDD4}"/>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6" name="Text Box 15">
          <a:extLst>
            <a:ext uri="{FF2B5EF4-FFF2-40B4-BE49-F238E27FC236}">
              <a16:creationId xmlns:a16="http://schemas.microsoft.com/office/drawing/2014/main" id="{FCE1F7DF-0C97-429D-AD5B-429A8DF6731C}"/>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587" name="Text Box 15">
          <a:extLst>
            <a:ext uri="{FF2B5EF4-FFF2-40B4-BE49-F238E27FC236}">
              <a16:creationId xmlns:a16="http://schemas.microsoft.com/office/drawing/2014/main" id="{57321193-6E8F-4228-8398-56877D273727}"/>
            </a:ext>
          </a:extLst>
        </xdr:cNvPr>
        <xdr:cNvSpPr txBox="1">
          <a:spLocks noChangeArrowheads="1"/>
        </xdr:cNvSpPr>
      </xdr:nvSpPr>
      <xdr:spPr bwMode="auto">
        <a:xfrm>
          <a:off x="4743450" y="213360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4.xml><?xml version="1.0" encoding="utf-8"?>
<xdr:wsDr xmlns:xdr="http://schemas.openxmlformats.org/drawingml/2006/spreadsheetDrawing" xmlns:a="http://schemas.openxmlformats.org/drawingml/2006/main">
  <xdr:twoCellAnchor editAs="oneCell">
    <xdr:from>
      <xdr:col>25</xdr:col>
      <xdr:colOff>0</xdr:colOff>
      <xdr:row>26</xdr:row>
      <xdr:rowOff>128588</xdr:rowOff>
    </xdr:from>
    <xdr:to>
      <xdr:col>25</xdr:col>
      <xdr:colOff>0</xdr:colOff>
      <xdr:row>29</xdr:row>
      <xdr:rowOff>0</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28</xdr:row>
      <xdr:rowOff>0</xdr:rowOff>
    </xdr:from>
    <xdr:to>
      <xdr:col>25</xdr:col>
      <xdr:colOff>0</xdr:colOff>
      <xdr:row>29</xdr:row>
      <xdr:rowOff>0</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BENAVIDES%20SALAS/Dropbox/VICTOR%20BENAVIDES/GOBERNACION%202018/PRODUCTOS/F-ES-05%20MAPA%20DE%20RIESGOS%20V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sheetData sheetId="5"/>
      <sheetData sheetId="6" refreshError="1"/>
      <sheetData sheetId="7"/>
      <sheetData sheetId="8" refreshError="1"/>
      <sheetData sheetId="9" refreshError="1"/>
      <sheetData sheetId="10"/>
      <sheetData sheetId="11" refreshError="1"/>
      <sheetData sheetId="12" refreshError="1"/>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DE CAMBIOS"/>
      <sheetName val="CONTEXTO E IDENTIFICACIÓN"/>
      <sheetName val="ANALISIS"/>
      <sheetName val="VALORACIÓN DEL RIESGO"/>
      <sheetName val="MAPA DE RIESGOS"/>
      <sheetName val="DEFINICIONES "/>
    </sheetNames>
    <sheetDataSet>
      <sheetData sheetId="0"/>
      <sheetData sheetId="1"/>
      <sheetData sheetId="2"/>
      <sheetData sheetId="3"/>
      <sheetData sheetId="4"/>
      <sheetData sheetId="5"/>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8:K28" totalsRowShown="0" headerRowDxfId="122" tableBorderDxfId="121" headerRowCellStyle="Normal 2">
  <autoFilter ref="F8:K28" xr:uid="{00000000-0009-0000-0100-000001000000}"/>
  <tableColumns count="6">
    <tableColumn id="2" xr3:uid="{00000000-0010-0000-0000-000002000000}" name="TIPOLOGÍA" dataDxfId="120" dataCellStyle="Normal 2"/>
    <tableColumn id="3" xr3:uid="{00000000-0010-0000-0000-000003000000}" name="¿QUÉ? _x000a_IMPACTO" dataDxfId="119" dataCellStyle="Normal 2"/>
    <tableColumn id="4" xr3:uid="{00000000-0010-0000-0000-000004000000}" name="¿CÓMO?_x000a_CAUSA INMEDIATA _x000a_(Iniciar con la palabra _x000a_por)" dataDxfId="118" dataCellStyle="Normal 2"/>
    <tableColumn id="5" xr3:uid="{00000000-0010-0000-0000-000005000000}" name="¿PORQUÉ?_x000a_CAUSA RAÍZ_x000a_(Iniciar con _x000a_debido a/a causa de)" dataDxfId="117" dataCellStyle="Normal 2"/>
    <tableColumn id="6" xr3:uid="{00000000-0010-0000-0000-000006000000}" name="DESCRIPCIÓN DEL RIESGO" dataDxfId="116">
      <calculatedColumnFormula>(CONCATENATE(Tabla1[[#This Row],[¿QUÉ? 
IMPACTO]]," ","por",Tabla1[[#This Row],[¿CÓMO?
CAUSA INMEDIATA 
(Iniciar con la palabra 
por)]]," ","a causa de"," ",Tabla1[[#This Row],[¿PORQUÉ?
CAUSA RAÍZ
(Iniciar con 
debido a/a causa de)]]))</calculatedColumnFormula>
    </tableColumn>
    <tableColumn id="1" xr3:uid="{00000000-0010-0000-0000-000001000000}" name="SUB CAUSAS (Si aplica)" dataDxfId="115"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114" dataDxfId="113">
  <autoFilter ref="A31:E35" xr:uid="{00000000-0009-0000-0100-000006000000}"/>
  <tableColumns count="5">
    <tableColumn id="1" xr3:uid="{00000000-0010-0000-0100-000001000000}" name="Gestión" dataDxfId="112"/>
    <tableColumn id="2" xr3:uid="{00000000-0010-0000-0100-000002000000}" name="Fiscal" dataDxfId="111"/>
    <tableColumn id="3" xr3:uid="{00000000-0010-0000-0100-000003000000}" name="Seguridad_Información" dataDxfId="110"/>
    <tableColumn id="4" xr3:uid="{00000000-0010-0000-0100-000004000000}" name="Integridad_Pública_Corrupción" dataDxfId="109"/>
    <tableColumn id="5" xr3:uid="{00000000-0010-0000-0100-000005000000}" name="Integridad_Pública_LA_FT_FP" dataDxfId="108"/>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107" dataDxfId="106">
  <autoFilter ref="A38:F47" xr:uid="{00000000-0009-0000-0100-000002000000}"/>
  <tableColumns count="6">
    <tableColumn id="1" xr3:uid="{00000000-0010-0000-0200-000001000000}" name="Ejecución_administración_de_procesos" dataDxfId="105"/>
    <tableColumn id="2" xr3:uid="{00000000-0010-0000-0200-000002000000}" name="Transacción_u_Operación_aplica_para_LA_FT_FP" dataDxfId="104"/>
    <tableColumn id="3" xr3:uid="{00000000-0010-0000-0200-000003000000}" name="Talento_Humano" dataDxfId="103"/>
    <tableColumn id="4" xr3:uid="{00000000-0010-0000-0200-000004000000}" name="Tecnología" dataDxfId="102"/>
    <tableColumn id="5" xr3:uid="{00000000-0010-0000-0200-000005000000}" name="Infraestructura" dataDxfId="101"/>
    <tableColumn id="6" xr3:uid="{00000000-0010-0000-0200-000006000000}" name="Evento_externo" dataDxfId="100"/>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99" dataDxfId="98">
  <autoFilter ref="H37:I43" xr:uid="{00000000-0009-0000-0100-000003000000}"/>
  <tableColumns count="2">
    <tableColumn id="1" xr3:uid="{00000000-0010-0000-0300-000001000000}" name="FACTOR DE RIESGO" dataDxfId="97"/>
    <tableColumn id="2" xr3:uid="{00000000-0010-0000-0300-000002000000}" name="Descripción" dataDxfId="96"/>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zoomScale="90" zoomScaleNormal="90" workbookViewId="0">
      <selection activeCell="B9" sqref="B9:H9"/>
    </sheetView>
  </sheetViews>
  <sheetFormatPr baseColWidth="10" defaultColWidth="0" defaultRowHeight="14.25" zeroHeight="1" x14ac:dyDescent="0.2"/>
  <cols>
    <col min="1" max="1" width="2.85546875" style="286" customWidth="1"/>
    <col min="2" max="3" width="24.42578125" style="286" customWidth="1"/>
    <col min="4" max="4" width="16" style="286" customWidth="1"/>
    <col min="5" max="5" width="24.42578125" style="286" customWidth="1"/>
    <col min="6" max="6" width="27.42578125" style="286" customWidth="1"/>
    <col min="7" max="8" width="24.42578125" style="286" customWidth="1"/>
    <col min="9" max="9" width="4.28515625" style="286" customWidth="1"/>
    <col min="10" max="16384" width="11.42578125" style="286" hidden="1"/>
  </cols>
  <sheetData>
    <row r="1" spans="2:8" ht="27.75" customHeight="1" x14ac:dyDescent="0.2">
      <c r="B1" s="443"/>
      <c r="C1" s="449" t="s">
        <v>385</v>
      </c>
      <c r="D1" s="449"/>
      <c r="E1" s="449"/>
      <c r="F1" s="449"/>
      <c r="G1" s="449"/>
      <c r="H1" s="450"/>
    </row>
    <row r="2" spans="2:8" ht="26.25" customHeight="1" x14ac:dyDescent="0.25">
      <c r="B2" s="444"/>
      <c r="C2" s="446" t="s">
        <v>394</v>
      </c>
      <c r="D2" s="447"/>
      <c r="E2" s="447"/>
      <c r="F2" s="447"/>
      <c r="G2" s="448"/>
      <c r="H2" s="378"/>
    </row>
    <row r="3" spans="2:8" ht="24" customHeight="1" thickBot="1" x14ac:dyDescent="0.25">
      <c r="B3" s="445"/>
      <c r="C3" s="451" t="s">
        <v>386</v>
      </c>
      <c r="D3" s="451"/>
      <c r="E3" s="451"/>
      <c r="F3" s="451"/>
      <c r="G3" s="451"/>
      <c r="H3" s="452"/>
    </row>
    <row r="4" spans="2:8" ht="18" x14ac:dyDescent="0.2">
      <c r="B4" s="453" t="s">
        <v>0</v>
      </c>
      <c r="C4" s="454"/>
      <c r="D4" s="454"/>
      <c r="E4" s="454"/>
      <c r="F4" s="454"/>
      <c r="G4" s="454"/>
      <c r="H4" s="455"/>
    </row>
    <row r="5" spans="2:8" x14ac:dyDescent="0.2">
      <c r="B5" s="287"/>
      <c r="C5" s="288"/>
      <c r="D5" s="288"/>
      <c r="E5" s="288"/>
      <c r="F5" s="288"/>
      <c r="G5" s="288"/>
      <c r="H5" s="289"/>
    </row>
    <row r="6" spans="2:8" ht="63" customHeight="1" x14ac:dyDescent="0.2">
      <c r="B6" s="426" t="s">
        <v>326</v>
      </c>
      <c r="C6" s="427"/>
      <c r="D6" s="427"/>
      <c r="E6" s="427"/>
      <c r="F6" s="427"/>
      <c r="G6" s="427"/>
      <c r="H6" s="428"/>
    </row>
    <row r="7" spans="2:8" ht="60.75" customHeight="1" x14ac:dyDescent="0.2">
      <c r="B7" s="429"/>
      <c r="C7" s="430"/>
      <c r="D7" s="430"/>
      <c r="E7" s="430"/>
      <c r="F7" s="430"/>
      <c r="G7" s="430"/>
      <c r="H7" s="431"/>
    </row>
    <row r="8" spans="2:8" ht="15" x14ac:dyDescent="0.2">
      <c r="B8" s="412" t="s">
        <v>1</v>
      </c>
      <c r="C8" s="432"/>
      <c r="D8" s="432"/>
      <c r="E8" s="432"/>
      <c r="F8" s="432"/>
      <c r="G8" s="432"/>
      <c r="H8" s="433"/>
    </row>
    <row r="9" spans="2:8" ht="127.5" customHeight="1" x14ac:dyDescent="0.2">
      <c r="B9" s="434" t="s">
        <v>327</v>
      </c>
      <c r="C9" s="435"/>
      <c r="D9" s="435"/>
      <c r="E9" s="435"/>
      <c r="F9" s="435"/>
      <c r="G9" s="435"/>
      <c r="H9" s="436"/>
    </row>
    <row r="10" spans="2:8" x14ac:dyDescent="0.2">
      <c r="B10" s="290"/>
      <c r="C10" s="291"/>
      <c r="D10" s="291"/>
      <c r="E10" s="291"/>
      <c r="F10" s="291"/>
      <c r="G10" s="291"/>
      <c r="H10" s="292"/>
    </row>
    <row r="11" spans="2:8" ht="30.75" customHeight="1" x14ac:dyDescent="0.2">
      <c r="B11" s="437" t="s">
        <v>348</v>
      </c>
      <c r="C11" s="438"/>
      <c r="D11" s="438"/>
      <c r="E11" s="438"/>
      <c r="F11" s="438"/>
      <c r="G11" s="438"/>
      <c r="H11" s="439"/>
    </row>
    <row r="12" spans="2:8" s="293" customFormat="1" ht="20.45" customHeight="1" x14ac:dyDescent="0.2">
      <c r="B12" s="440"/>
      <c r="C12" s="441"/>
      <c r="D12" s="441"/>
      <c r="E12" s="441"/>
      <c r="F12" s="441"/>
      <c r="G12" s="441"/>
      <c r="H12" s="442"/>
    </row>
    <row r="13" spans="2:8" ht="20.45" customHeight="1" x14ac:dyDescent="0.2">
      <c r="B13" s="412" t="s">
        <v>2</v>
      </c>
      <c r="C13" s="413"/>
      <c r="D13" s="413"/>
      <c r="E13" s="413"/>
      <c r="F13" s="413"/>
      <c r="G13" s="413"/>
      <c r="H13" s="414"/>
    </row>
    <row r="14" spans="2:8" ht="9" customHeight="1" x14ac:dyDescent="0.2">
      <c r="B14" s="412"/>
      <c r="C14" s="413"/>
      <c r="D14" s="413"/>
      <c r="E14" s="413"/>
      <c r="F14" s="413"/>
      <c r="G14" s="413"/>
      <c r="H14" s="414"/>
    </row>
    <row r="15" spans="2:8" ht="15" x14ac:dyDescent="0.2">
      <c r="B15" s="412" t="s">
        <v>3</v>
      </c>
      <c r="C15" s="413"/>
      <c r="D15" s="413"/>
      <c r="E15" s="413"/>
      <c r="F15" s="413"/>
      <c r="G15" s="413"/>
      <c r="H15" s="414"/>
    </row>
    <row r="16" spans="2:8" ht="15" x14ac:dyDescent="0.2">
      <c r="B16" s="294"/>
      <c r="C16" s="295"/>
      <c r="D16" s="295"/>
      <c r="E16" s="295"/>
      <c r="F16" s="295"/>
      <c r="G16" s="295"/>
      <c r="H16" s="296"/>
    </row>
    <row r="17" spans="2:8" ht="18.75" customHeight="1" x14ac:dyDescent="0.2">
      <c r="B17" s="412" t="s">
        <v>318</v>
      </c>
      <c r="C17" s="413"/>
      <c r="D17" s="413"/>
      <c r="E17" s="413"/>
      <c r="F17" s="413"/>
      <c r="G17" s="413"/>
      <c r="H17" s="414"/>
    </row>
    <row r="18" spans="2:8" ht="18.75" customHeight="1" x14ac:dyDescent="0.2">
      <c r="B18" s="294"/>
      <c r="C18" s="295"/>
      <c r="D18" s="295"/>
      <c r="E18" s="295"/>
      <c r="F18" s="295"/>
      <c r="G18" s="295"/>
      <c r="H18" s="296"/>
    </row>
    <row r="19" spans="2:8" ht="18.75" customHeight="1" x14ac:dyDescent="0.2">
      <c r="B19" s="412" t="s">
        <v>319</v>
      </c>
      <c r="C19" s="413"/>
      <c r="D19" s="413"/>
      <c r="E19" s="413"/>
      <c r="F19" s="413"/>
      <c r="G19" s="413"/>
      <c r="H19" s="414"/>
    </row>
    <row r="20" spans="2:8" ht="18.75" customHeight="1" thickBot="1" x14ac:dyDescent="0.25">
      <c r="B20" s="297"/>
      <c r="C20" s="298"/>
      <c r="D20" s="298"/>
      <c r="E20" s="298"/>
      <c r="F20" s="298"/>
      <c r="G20" s="298"/>
      <c r="H20" s="299"/>
    </row>
    <row r="21" spans="2:8" ht="15" thickTop="1" x14ac:dyDescent="0.2">
      <c r="B21" s="300"/>
      <c r="C21" s="422" t="s">
        <v>4</v>
      </c>
      <c r="D21" s="423"/>
      <c r="E21" s="424" t="s">
        <v>5</v>
      </c>
      <c r="F21" s="425"/>
      <c r="G21" s="301"/>
      <c r="H21" s="302"/>
    </row>
    <row r="22" spans="2:8" ht="35.25" customHeight="1" x14ac:dyDescent="0.2">
      <c r="B22" s="300"/>
      <c r="C22" s="418" t="s">
        <v>6</v>
      </c>
      <c r="D22" s="419"/>
      <c r="E22" s="420" t="s">
        <v>7</v>
      </c>
      <c r="F22" s="421"/>
      <c r="G22" s="301"/>
      <c r="H22" s="302"/>
    </row>
    <row r="23" spans="2:8" ht="17.25" customHeight="1" x14ac:dyDescent="0.2">
      <c r="B23" s="300"/>
      <c r="C23" s="418" t="s">
        <v>8</v>
      </c>
      <c r="D23" s="419"/>
      <c r="E23" s="420" t="s">
        <v>9</v>
      </c>
      <c r="F23" s="421"/>
      <c r="G23" s="301"/>
      <c r="H23" s="302"/>
    </row>
    <row r="24" spans="2:8" ht="50.25" customHeight="1" x14ac:dyDescent="0.2">
      <c r="B24" s="300"/>
      <c r="C24" s="418" t="s">
        <v>10</v>
      </c>
      <c r="D24" s="419"/>
      <c r="E24" s="420" t="s">
        <v>11</v>
      </c>
      <c r="F24" s="421"/>
      <c r="G24" s="301"/>
      <c r="H24" s="302"/>
    </row>
    <row r="25" spans="2:8" ht="42" customHeight="1" x14ac:dyDescent="0.2">
      <c r="B25" s="300"/>
      <c r="C25" s="418" t="s">
        <v>12</v>
      </c>
      <c r="D25" s="419"/>
      <c r="E25" s="420" t="s">
        <v>13</v>
      </c>
      <c r="F25" s="421"/>
      <c r="G25" s="301"/>
      <c r="H25" s="302"/>
    </row>
    <row r="26" spans="2:8" ht="77.25" customHeight="1" x14ac:dyDescent="0.2">
      <c r="B26" s="300"/>
      <c r="C26" s="418" t="s">
        <v>14</v>
      </c>
      <c r="D26" s="419"/>
      <c r="E26" s="420" t="s">
        <v>317</v>
      </c>
      <c r="F26" s="421"/>
      <c r="G26" s="301"/>
      <c r="H26" s="302"/>
    </row>
    <row r="27" spans="2:8" ht="69.75" customHeight="1" x14ac:dyDescent="0.2">
      <c r="B27" s="300"/>
      <c r="C27" s="396" t="s">
        <v>15</v>
      </c>
      <c r="D27" s="397"/>
      <c r="E27" s="398" t="s">
        <v>16</v>
      </c>
      <c r="F27" s="399"/>
      <c r="G27" s="301"/>
      <c r="H27" s="302"/>
    </row>
    <row r="28" spans="2:8" ht="69.75" customHeight="1" x14ac:dyDescent="0.2">
      <c r="B28" s="300"/>
      <c r="C28" s="396" t="s">
        <v>17</v>
      </c>
      <c r="D28" s="397"/>
      <c r="E28" s="398" t="s">
        <v>320</v>
      </c>
      <c r="F28" s="399"/>
      <c r="G28" s="301"/>
      <c r="H28" s="302"/>
    </row>
    <row r="29" spans="2:8" ht="69.75" customHeight="1" x14ac:dyDescent="0.2">
      <c r="B29" s="300"/>
      <c r="C29" s="396" t="s">
        <v>18</v>
      </c>
      <c r="D29" s="397"/>
      <c r="E29" s="398" t="s">
        <v>328</v>
      </c>
      <c r="F29" s="399"/>
      <c r="G29" s="301"/>
      <c r="H29" s="302"/>
    </row>
    <row r="30" spans="2:8" ht="111.75" customHeight="1" x14ac:dyDescent="0.2">
      <c r="B30" s="300"/>
      <c r="C30" s="396" t="s">
        <v>19</v>
      </c>
      <c r="D30" s="397"/>
      <c r="E30" s="398" t="s">
        <v>321</v>
      </c>
      <c r="F30" s="399"/>
      <c r="G30" s="301"/>
      <c r="H30" s="302"/>
    </row>
    <row r="31" spans="2:8" ht="121.5" customHeight="1" x14ac:dyDescent="0.2">
      <c r="B31" s="300"/>
      <c r="C31" s="396" t="s">
        <v>20</v>
      </c>
      <c r="D31" s="397"/>
      <c r="E31" s="398" t="s">
        <v>21</v>
      </c>
      <c r="F31" s="399"/>
      <c r="G31" s="301"/>
      <c r="H31" s="302"/>
    </row>
    <row r="32" spans="2:8" ht="42.75" customHeight="1" x14ac:dyDescent="0.2">
      <c r="B32" s="300"/>
      <c r="C32" s="396" t="s">
        <v>330</v>
      </c>
      <c r="D32" s="397"/>
      <c r="E32" s="398" t="s">
        <v>331</v>
      </c>
      <c r="F32" s="399"/>
      <c r="G32" s="301"/>
      <c r="H32" s="302"/>
    </row>
    <row r="33" spans="2:8" ht="69.75" customHeight="1" x14ac:dyDescent="0.2">
      <c r="B33" s="300"/>
      <c r="C33" s="396" t="s">
        <v>332</v>
      </c>
      <c r="D33" s="397"/>
      <c r="E33" s="398" t="s">
        <v>333</v>
      </c>
      <c r="F33" s="399"/>
      <c r="G33" s="301"/>
      <c r="H33" s="302"/>
    </row>
    <row r="34" spans="2:8" x14ac:dyDescent="0.2">
      <c r="B34" s="300"/>
      <c r="C34" s="303"/>
      <c r="D34" s="303"/>
      <c r="E34" s="304"/>
      <c r="F34" s="304"/>
      <c r="G34" s="301"/>
      <c r="H34" s="302"/>
    </row>
    <row r="35" spans="2:8" ht="15" x14ac:dyDescent="0.2">
      <c r="B35" s="412" t="s">
        <v>22</v>
      </c>
      <c r="C35" s="413"/>
      <c r="D35" s="413"/>
      <c r="E35" s="413"/>
      <c r="F35" s="413"/>
      <c r="G35" s="413"/>
      <c r="H35" s="414"/>
    </row>
    <row r="36" spans="2:8" ht="14.45" customHeight="1" thickBot="1" x14ac:dyDescent="0.25">
      <c r="B36" s="305"/>
      <c r="C36" s="306"/>
      <c r="D36" s="306"/>
      <c r="E36" s="306"/>
      <c r="F36" s="306"/>
      <c r="G36" s="306"/>
      <c r="H36" s="307"/>
    </row>
    <row r="37" spans="2:8" ht="14.45" customHeight="1" thickTop="1" x14ac:dyDescent="0.2">
      <c r="B37" s="305"/>
      <c r="C37" s="405" t="s">
        <v>4</v>
      </c>
      <c r="D37" s="406"/>
      <c r="E37" s="407" t="s">
        <v>5</v>
      </c>
      <c r="F37" s="408"/>
      <c r="G37" s="306"/>
      <c r="H37" s="307"/>
    </row>
    <row r="38" spans="2:8" ht="126" customHeight="1" x14ac:dyDescent="0.2">
      <c r="B38" s="305"/>
      <c r="C38" s="396" t="s">
        <v>23</v>
      </c>
      <c r="D38" s="397"/>
      <c r="E38" s="398" t="s">
        <v>334</v>
      </c>
      <c r="F38" s="399"/>
      <c r="G38" s="306"/>
      <c r="H38" s="307"/>
    </row>
    <row r="39" spans="2:8" ht="53.45" customHeight="1" x14ac:dyDescent="0.2">
      <c r="B39" s="305"/>
      <c r="C39" s="396" t="s">
        <v>24</v>
      </c>
      <c r="D39" s="397"/>
      <c r="E39" s="398" t="s">
        <v>25</v>
      </c>
      <c r="F39" s="399"/>
      <c r="G39" s="306"/>
      <c r="H39" s="307"/>
    </row>
    <row r="40" spans="2:8" ht="54" customHeight="1" x14ac:dyDescent="0.2">
      <c r="B40" s="305"/>
      <c r="C40" s="396" t="s">
        <v>26</v>
      </c>
      <c r="D40" s="397"/>
      <c r="E40" s="398" t="s">
        <v>27</v>
      </c>
      <c r="F40" s="399"/>
      <c r="G40" s="306"/>
      <c r="H40" s="307"/>
    </row>
    <row r="41" spans="2:8" ht="32.450000000000003" customHeight="1" x14ac:dyDescent="0.2">
      <c r="B41" s="305"/>
      <c r="C41" s="396" t="s">
        <v>28</v>
      </c>
      <c r="D41" s="397"/>
      <c r="E41" s="398" t="s">
        <v>29</v>
      </c>
      <c r="F41" s="399"/>
      <c r="G41" s="306"/>
      <c r="H41" s="307"/>
    </row>
    <row r="42" spans="2:8" ht="15" x14ac:dyDescent="0.2">
      <c r="B42" s="305"/>
      <c r="C42" s="306"/>
      <c r="D42" s="306"/>
      <c r="E42" s="306"/>
      <c r="F42" s="306"/>
      <c r="G42" s="306"/>
      <c r="H42" s="307"/>
    </row>
    <row r="43" spans="2:8" ht="18.75" customHeight="1" x14ac:dyDescent="0.2">
      <c r="B43" s="400" t="s">
        <v>322</v>
      </c>
      <c r="C43" s="401"/>
      <c r="D43" s="401"/>
      <c r="E43" s="401"/>
      <c r="F43" s="401"/>
      <c r="G43" s="401"/>
      <c r="H43" s="402"/>
    </row>
    <row r="44" spans="2:8" ht="18.75" customHeight="1" x14ac:dyDescent="0.2">
      <c r="B44" s="308"/>
      <c r="C44" s="309"/>
      <c r="D44" s="309"/>
      <c r="E44" s="309"/>
      <c r="F44" s="309"/>
      <c r="G44" s="309"/>
      <c r="H44" s="310"/>
    </row>
    <row r="45" spans="2:8" ht="65.25" customHeight="1" x14ac:dyDescent="0.2">
      <c r="B45" s="415" t="s">
        <v>335</v>
      </c>
      <c r="C45" s="416"/>
      <c r="D45" s="416"/>
      <c r="E45" s="416"/>
      <c r="F45" s="416"/>
      <c r="G45" s="416"/>
      <c r="H45" s="417"/>
    </row>
    <row r="46" spans="2:8" ht="18.75" customHeight="1" thickBot="1" x14ac:dyDescent="0.25">
      <c r="B46" s="297"/>
      <c r="C46" s="298"/>
      <c r="D46" s="298"/>
      <c r="E46" s="298"/>
      <c r="F46" s="298"/>
      <c r="G46" s="298"/>
      <c r="H46" s="299"/>
    </row>
    <row r="47" spans="2:8" ht="18.75" customHeight="1" thickTop="1" x14ac:dyDescent="0.2">
      <c r="B47" s="297"/>
      <c r="C47" s="405" t="s">
        <v>4</v>
      </c>
      <c r="D47" s="406"/>
      <c r="E47" s="407" t="s">
        <v>5</v>
      </c>
      <c r="F47" s="408"/>
      <c r="G47" s="298"/>
      <c r="H47" s="299"/>
    </row>
    <row r="48" spans="2:8" ht="62.25" customHeight="1" x14ac:dyDescent="0.2">
      <c r="B48" s="297"/>
      <c r="C48" s="403" t="s">
        <v>30</v>
      </c>
      <c r="D48" s="404"/>
      <c r="E48" s="398" t="s">
        <v>323</v>
      </c>
      <c r="F48" s="399"/>
      <c r="G48" s="298"/>
      <c r="H48" s="299"/>
    </row>
    <row r="49" spans="2:8" ht="54" customHeight="1" x14ac:dyDescent="0.2">
      <c r="B49" s="297"/>
      <c r="C49" s="403" t="s">
        <v>31</v>
      </c>
      <c r="D49" s="404"/>
      <c r="E49" s="398" t="s">
        <v>32</v>
      </c>
      <c r="F49" s="399"/>
      <c r="G49" s="298"/>
      <c r="H49" s="299"/>
    </row>
    <row r="50" spans="2:8" ht="64.5" customHeight="1" x14ac:dyDescent="0.2">
      <c r="B50" s="297"/>
      <c r="C50" s="403" t="s">
        <v>33</v>
      </c>
      <c r="D50" s="404"/>
      <c r="E50" s="398" t="s">
        <v>34</v>
      </c>
      <c r="F50" s="399"/>
      <c r="G50" s="298"/>
      <c r="H50" s="299"/>
    </row>
    <row r="51" spans="2:8" ht="66" customHeight="1" x14ac:dyDescent="0.2">
      <c r="B51" s="297"/>
      <c r="C51" s="403" t="s">
        <v>35</v>
      </c>
      <c r="D51" s="404"/>
      <c r="E51" s="398" t="s">
        <v>34</v>
      </c>
      <c r="F51" s="399"/>
      <c r="G51" s="298"/>
      <c r="H51" s="299"/>
    </row>
    <row r="52" spans="2:8" ht="48.75" customHeight="1" x14ac:dyDescent="0.2">
      <c r="B52" s="297"/>
      <c r="C52" s="403" t="s">
        <v>36</v>
      </c>
      <c r="D52" s="404"/>
      <c r="E52" s="398" t="s">
        <v>37</v>
      </c>
      <c r="F52" s="399"/>
      <c r="G52" s="298"/>
      <c r="H52" s="299"/>
    </row>
    <row r="53" spans="2:8" ht="49.5" customHeight="1" x14ac:dyDescent="0.2">
      <c r="B53" s="297"/>
      <c r="C53" s="403" t="s">
        <v>38</v>
      </c>
      <c r="D53" s="404"/>
      <c r="E53" s="398" t="s">
        <v>336</v>
      </c>
      <c r="F53" s="399"/>
      <c r="G53" s="298"/>
      <c r="H53" s="299"/>
    </row>
    <row r="54" spans="2:8" ht="116.25" customHeight="1" x14ac:dyDescent="0.2">
      <c r="B54" s="297"/>
      <c r="C54" s="403" t="s">
        <v>337</v>
      </c>
      <c r="D54" s="404"/>
      <c r="E54" s="398" t="s">
        <v>338</v>
      </c>
      <c r="F54" s="399"/>
      <c r="G54" s="298"/>
      <c r="H54" s="299"/>
    </row>
    <row r="55" spans="2:8" ht="29.45" customHeight="1" x14ac:dyDescent="0.2">
      <c r="B55" s="297"/>
      <c r="C55" s="403" t="s">
        <v>39</v>
      </c>
      <c r="D55" s="404"/>
      <c r="E55" s="398" t="s">
        <v>40</v>
      </c>
      <c r="F55" s="399"/>
      <c r="G55" s="298"/>
      <c r="H55" s="299"/>
    </row>
    <row r="56" spans="2:8" ht="58.5" customHeight="1" x14ac:dyDescent="0.2">
      <c r="B56" s="297"/>
      <c r="C56" s="403" t="s">
        <v>41</v>
      </c>
      <c r="D56" s="404"/>
      <c r="E56" s="398" t="s">
        <v>339</v>
      </c>
      <c r="F56" s="399"/>
      <c r="G56" s="298"/>
      <c r="H56" s="299"/>
    </row>
    <row r="57" spans="2:8" ht="54.75" customHeight="1" x14ac:dyDescent="0.2">
      <c r="B57" s="297"/>
      <c r="C57" s="403" t="s">
        <v>42</v>
      </c>
      <c r="D57" s="404"/>
      <c r="E57" s="398" t="s">
        <v>340</v>
      </c>
      <c r="F57" s="399"/>
      <c r="G57" s="298"/>
      <c r="H57" s="299"/>
    </row>
    <row r="58" spans="2:8" ht="18.75" customHeight="1" x14ac:dyDescent="0.2">
      <c r="B58" s="297"/>
      <c r="C58" s="298"/>
      <c r="D58" s="298"/>
      <c r="E58" s="298"/>
      <c r="F58" s="298"/>
      <c r="G58" s="298"/>
      <c r="H58" s="299"/>
    </row>
    <row r="59" spans="2:8" ht="18.75" customHeight="1" x14ac:dyDescent="0.2">
      <c r="B59" s="409" t="s">
        <v>324</v>
      </c>
      <c r="C59" s="410"/>
      <c r="D59" s="410"/>
      <c r="E59" s="410"/>
      <c r="F59" s="410"/>
      <c r="G59" s="410"/>
      <c r="H59" s="411"/>
    </row>
    <row r="60" spans="2:8" ht="18.75" customHeight="1" x14ac:dyDescent="0.2">
      <c r="B60" s="297"/>
      <c r="C60" s="298"/>
      <c r="D60" s="298"/>
      <c r="E60" s="298"/>
      <c r="F60" s="298"/>
      <c r="G60" s="298"/>
      <c r="H60" s="299"/>
    </row>
    <row r="61" spans="2:8" ht="18.75" customHeight="1" x14ac:dyDescent="0.2">
      <c r="B61" s="393" t="s">
        <v>325</v>
      </c>
      <c r="C61" s="394"/>
      <c r="D61" s="394"/>
      <c r="E61" s="394"/>
      <c r="F61" s="394"/>
      <c r="G61" s="394"/>
      <c r="H61" s="395"/>
    </row>
    <row r="62" spans="2:8" ht="18.75" customHeight="1" x14ac:dyDescent="0.2">
      <c r="B62" s="294"/>
      <c r="C62" s="295"/>
      <c r="D62" s="295"/>
      <c r="E62" s="295"/>
      <c r="F62" s="295"/>
      <c r="G62" s="295"/>
      <c r="H62" s="296"/>
    </row>
    <row r="63" spans="2:8" ht="30" customHeight="1" x14ac:dyDescent="0.2">
      <c r="B63" s="412" t="s">
        <v>341</v>
      </c>
      <c r="C63" s="413"/>
      <c r="D63" s="413"/>
      <c r="E63" s="413"/>
      <c r="F63" s="413"/>
      <c r="G63" s="413"/>
      <c r="H63" s="414"/>
    </row>
    <row r="64" spans="2:8" ht="18.75" customHeight="1" x14ac:dyDescent="0.2">
      <c r="B64" s="393" t="s">
        <v>342</v>
      </c>
      <c r="C64" s="394"/>
      <c r="D64" s="394"/>
      <c r="E64" s="394"/>
      <c r="F64" s="394"/>
      <c r="G64" s="394"/>
      <c r="H64" s="395"/>
    </row>
    <row r="65" spans="2:8" ht="18.75" customHeight="1" x14ac:dyDescent="0.2">
      <c r="B65" s="311"/>
      <c r="C65" s="312"/>
      <c r="D65" s="312"/>
      <c r="E65" s="312"/>
      <c r="F65" s="312"/>
      <c r="G65" s="312"/>
      <c r="H65" s="313"/>
    </row>
    <row r="66" spans="2:8" ht="54.75" customHeight="1" x14ac:dyDescent="0.2">
      <c r="B66" s="393" t="s">
        <v>343</v>
      </c>
      <c r="C66" s="394"/>
      <c r="D66" s="394"/>
      <c r="E66" s="394"/>
      <c r="F66" s="394"/>
      <c r="G66" s="394"/>
      <c r="H66" s="395"/>
    </row>
    <row r="67" spans="2:8" ht="15" thickBot="1" x14ac:dyDescent="0.25">
      <c r="B67" s="314"/>
      <c r="C67" s="315"/>
      <c r="D67" s="315"/>
      <c r="E67" s="315"/>
      <c r="F67" s="315"/>
      <c r="G67" s="315"/>
      <c r="H67" s="316"/>
    </row>
    <row r="68" spans="2:8" x14ac:dyDescent="0.2"/>
    <row r="69" spans="2:8" x14ac:dyDescent="0.2"/>
    <row r="70" spans="2:8" x14ac:dyDescent="0.2"/>
    <row r="71" spans="2:8" x14ac:dyDescent="0.2"/>
    <row r="72" spans="2:8" x14ac:dyDescent="0.2"/>
    <row r="73" spans="2:8" x14ac:dyDescent="0.2"/>
    <row r="74" spans="2:8" x14ac:dyDescent="0.2"/>
    <row r="75" spans="2:8" x14ac:dyDescent="0.2"/>
    <row r="76" spans="2:8" x14ac:dyDescent="0.2"/>
    <row r="77" spans="2:8" x14ac:dyDescent="0.2"/>
    <row r="78" spans="2:8" x14ac:dyDescent="0.2"/>
    <row r="79" spans="2:8" x14ac:dyDescent="0.2"/>
    <row r="80" spans="2:8"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row r="108" x14ac:dyDescent="0.2"/>
    <row r="109" x14ac:dyDescent="0.2"/>
    <row r="110" x14ac:dyDescent="0.2"/>
    <row r="111" x14ac:dyDescent="0.2"/>
    <row r="112" x14ac:dyDescent="0.2"/>
    <row r="113" x14ac:dyDescent="0.2"/>
    <row r="114" x14ac:dyDescent="0.2"/>
    <row r="115" x14ac:dyDescent="0.2"/>
    <row r="116" x14ac:dyDescent="0.2"/>
    <row r="117" x14ac:dyDescent="0.2"/>
    <row r="118" x14ac:dyDescent="0.2"/>
    <row r="119" x14ac:dyDescent="0.2"/>
    <row r="120" x14ac:dyDescent="0.2"/>
    <row r="121" x14ac:dyDescent="0.2"/>
    <row r="122" x14ac:dyDescent="0.2"/>
    <row r="123" x14ac:dyDescent="0.2"/>
    <row r="124" x14ac:dyDescent="0.2"/>
    <row r="125" x14ac:dyDescent="0.2"/>
    <row r="126" x14ac:dyDescent="0.2"/>
    <row r="127" x14ac:dyDescent="0.2"/>
    <row r="128" x14ac:dyDescent="0.2"/>
    <row r="129" x14ac:dyDescent="0.2"/>
    <row r="130" x14ac:dyDescent="0.2"/>
    <row r="131" x14ac:dyDescent="0.2"/>
  </sheetData>
  <sheetProtection formatCells="0" formatColumns="0" formatRows="0"/>
  <mergeCells count="81">
    <mergeCell ref="B1:B3"/>
    <mergeCell ref="C2:G2"/>
    <mergeCell ref="C1:H1"/>
    <mergeCell ref="C3:H3"/>
    <mergeCell ref="B4:H4"/>
    <mergeCell ref="B6:H7"/>
    <mergeCell ref="B8:H8"/>
    <mergeCell ref="B9:H9"/>
    <mergeCell ref="B11:H11"/>
    <mergeCell ref="B15:H15"/>
    <mergeCell ref="B12:H12"/>
    <mergeCell ref="B17:H17"/>
    <mergeCell ref="B13:H13"/>
    <mergeCell ref="B19:H19"/>
    <mergeCell ref="B14:H14"/>
    <mergeCell ref="C24:D24"/>
    <mergeCell ref="E24:F24"/>
    <mergeCell ref="C21:D21"/>
    <mergeCell ref="E21:F21"/>
    <mergeCell ref="C22:D22"/>
    <mergeCell ref="E22:F22"/>
    <mergeCell ref="C23:D23"/>
    <mergeCell ref="E23:F23"/>
    <mergeCell ref="C27:D27"/>
    <mergeCell ref="C25:D25"/>
    <mergeCell ref="E25:F25"/>
    <mergeCell ref="C30:D30"/>
    <mergeCell ref="E27:F27"/>
    <mergeCell ref="C26:D26"/>
    <mergeCell ref="E26:F26"/>
    <mergeCell ref="E30:F30"/>
    <mergeCell ref="C29:D29"/>
    <mergeCell ref="E29:F29"/>
    <mergeCell ref="C28:D28"/>
    <mergeCell ref="E28:F28"/>
    <mergeCell ref="C38:D38"/>
    <mergeCell ref="E38:F38"/>
    <mergeCell ref="C37:D37"/>
    <mergeCell ref="E37:F37"/>
    <mergeCell ref="B35:H35"/>
    <mergeCell ref="C31:D31"/>
    <mergeCell ref="E31:F31"/>
    <mergeCell ref="C32:D32"/>
    <mergeCell ref="E32:F32"/>
    <mergeCell ref="C33:D33"/>
    <mergeCell ref="E33:F33"/>
    <mergeCell ref="C40:D40"/>
    <mergeCell ref="E40:F40"/>
    <mergeCell ref="C41:D41"/>
    <mergeCell ref="E41:F41"/>
    <mergeCell ref="E53:F53"/>
    <mergeCell ref="B45:H45"/>
    <mergeCell ref="E55:F55"/>
    <mergeCell ref="B64:H64"/>
    <mergeCell ref="C47:D47"/>
    <mergeCell ref="E47:F47"/>
    <mergeCell ref="C48:D48"/>
    <mergeCell ref="E48:F48"/>
    <mergeCell ref="C54:D54"/>
    <mergeCell ref="E54:F54"/>
    <mergeCell ref="C49:D49"/>
    <mergeCell ref="E49:F49"/>
    <mergeCell ref="B59:H59"/>
    <mergeCell ref="B61:H61"/>
    <mergeCell ref="B63:H63"/>
    <mergeCell ref="B66:H66"/>
    <mergeCell ref="C39:D39"/>
    <mergeCell ref="E39:F39"/>
    <mergeCell ref="B43:H43"/>
    <mergeCell ref="C50:D50"/>
    <mergeCell ref="E50:F50"/>
    <mergeCell ref="C51:D51"/>
    <mergeCell ref="E51:F51"/>
    <mergeCell ref="C52:D52"/>
    <mergeCell ref="E52:F52"/>
    <mergeCell ref="C56:D56"/>
    <mergeCell ref="E56:F56"/>
    <mergeCell ref="C57:D57"/>
    <mergeCell ref="E57:F57"/>
    <mergeCell ref="C53:D53"/>
    <mergeCell ref="C55:D55"/>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23"/>
  <sheetViews>
    <sheetView showGridLines="0" zoomScale="85" zoomScaleNormal="85" workbookViewId="0">
      <selection activeCell="B20" sqref="B20"/>
    </sheetView>
  </sheetViews>
  <sheetFormatPr baseColWidth="10" defaultColWidth="0" defaultRowHeight="15" zeroHeight="1" x14ac:dyDescent="0.25"/>
  <cols>
    <col min="1" max="1" width="30.5703125" customWidth="1"/>
    <col min="2" max="2" width="29.42578125" customWidth="1"/>
    <col min="3" max="3" width="10.85546875" customWidth="1"/>
    <col min="4" max="4" width="27.42578125" customWidth="1"/>
    <col min="5" max="5" width="10.85546875" customWidth="1"/>
    <col min="6" max="6" width="14.42578125" customWidth="1"/>
    <col min="7" max="12" width="10.85546875" customWidth="1"/>
    <col min="13" max="16384" width="10.85546875" hidden="1"/>
  </cols>
  <sheetData>
    <row r="1" spans="1:11" s="3" customFormat="1" ht="37.5" customHeight="1" x14ac:dyDescent="0.2">
      <c r="A1" s="496"/>
      <c r="B1" s="522" t="str">
        <f>+'2 CONTEXTO E IDENTIFICACIÓN'!A1</f>
        <v>MAPA DE RIESGOS INTEGRAL</v>
      </c>
      <c r="C1" s="505"/>
      <c r="D1" s="506"/>
      <c r="F1" s="202" t="str">
        <f>+'2 CONTEXTO E IDENTIFICACIÓN'!$I$4</f>
        <v>Elaboración o Actualización:</v>
      </c>
      <c r="G1" s="216">
        <f>'2 CONTEXTO E IDENTIFICACIÓN'!J4</f>
        <v>46038</v>
      </c>
      <c r="H1" s="13"/>
      <c r="I1" s="13"/>
    </row>
    <row r="2" spans="1:11" s="3" customFormat="1" ht="37.5" customHeight="1" x14ac:dyDescent="0.2">
      <c r="A2" s="496"/>
      <c r="B2" s="523"/>
      <c r="C2" s="39" t="str">
        <f>+'2 CONTEXTO E IDENTIFICACIÓN'!A2</f>
        <v>VERSIÓN DEL MAPA DE RIESGOS:</v>
      </c>
      <c r="D2" s="39">
        <f>'2 CONTEXTO E IDENTIFICACIÓN'!B2</f>
        <v>1</v>
      </c>
      <c r="F2" s="205" t="str">
        <f>+'2 CONTEXTO E IDENTIFICACIÓN'!$E$5</f>
        <v>Vigencia: 2026</v>
      </c>
      <c r="G2" s="203">
        <f>'2 CONTEXTO E IDENTIFICACIÓN'!G5</f>
        <v>46023</v>
      </c>
      <c r="H2" s="204" t="s">
        <v>50</v>
      </c>
      <c r="I2" s="201">
        <f>'2 CONTEXTO E IDENTIFICACIÓN'!J5</f>
        <v>46386</v>
      </c>
    </row>
    <row r="3" spans="1:11" s="3" customFormat="1" ht="8.25" customHeight="1" x14ac:dyDescent="0.2">
      <c r="A3" s="15"/>
      <c r="B3" s="15"/>
      <c r="C3" s="15"/>
      <c r="D3" s="41"/>
      <c r="F3" s="45"/>
    </row>
    <row r="4" spans="1:11" s="4" customFormat="1" ht="14.45" customHeight="1" x14ac:dyDescent="0.25">
      <c r="A4" s="20" t="s">
        <v>46</v>
      </c>
      <c r="B4" s="497" t="str">
        <f>'2 CONTEXTO E IDENTIFICACIÓN'!B4</f>
        <v>UAERMV</v>
      </c>
      <c r="C4" s="497"/>
      <c r="D4" s="497"/>
      <c r="E4" s="117"/>
      <c r="F4" s="118"/>
    </row>
    <row r="5" spans="1:11" ht="15.75" thickBot="1" x14ac:dyDescent="0.3">
      <c r="A5" s="20" t="s">
        <v>47</v>
      </c>
      <c r="B5" s="497" t="str">
        <f>'2 CONTEXTO E IDENTIFICACIÓN'!F4</f>
        <v>10. Desarrollo Misional Y Comercialización</v>
      </c>
      <c r="C5" s="498"/>
      <c r="D5" s="498"/>
    </row>
    <row r="6" spans="1:11" ht="15.75" thickBot="1" x14ac:dyDescent="0.3">
      <c r="A6" s="603" t="s">
        <v>283</v>
      </c>
      <c r="B6" s="604"/>
      <c r="C6" s="604"/>
      <c r="D6" s="604"/>
      <c r="E6" s="604"/>
      <c r="F6" s="604"/>
      <c r="G6" s="604"/>
      <c r="H6" s="604"/>
      <c r="I6" s="604"/>
      <c r="J6" s="604"/>
      <c r="K6" s="605"/>
    </row>
    <row r="7" spans="1:11" ht="6" customHeight="1" thickBot="1" x14ac:dyDescent="0.3">
      <c r="A7" s="603"/>
      <c r="B7" s="604"/>
      <c r="C7" s="604"/>
      <c r="D7" s="604"/>
      <c r="E7" s="604"/>
      <c r="F7" s="604"/>
      <c r="G7" s="604"/>
      <c r="H7" s="604"/>
      <c r="I7" s="604"/>
      <c r="J7" s="604"/>
      <c r="K7" s="605"/>
    </row>
    <row r="8" spans="1:11" ht="34.5" customHeight="1" x14ac:dyDescent="0.25">
      <c r="A8" s="606" t="s">
        <v>284</v>
      </c>
      <c r="B8" s="607"/>
      <c r="C8" s="607"/>
      <c r="D8" s="607"/>
      <c r="E8" s="607"/>
      <c r="F8" s="607"/>
      <c r="G8" s="607"/>
      <c r="H8" s="607"/>
      <c r="I8" s="607"/>
      <c r="J8" s="607"/>
      <c r="K8" s="608"/>
    </row>
    <row r="9" spans="1:11" ht="18.75" customHeight="1" x14ac:dyDescent="0.25">
      <c r="A9" s="612" t="s">
        <v>285</v>
      </c>
      <c r="B9" s="613"/>
      <c r="C9" s="613"/>
      <c r="D9" s="613"/>
      <c r="E9" s="613"/>
      <c r="F9" s="613"/>
      <c r="G9" s="613"/>
      <c r="H9" s="613"/>
      <c r="I9" s="613"/>
      <c r="J9" s="613"/>
      <c r="K9" s="614"/>
    </row>
    <row r="10" spans="1:11" ht="34.5" customHeight="1" x14ac:dyDescent="0.25">
      <c r="A10" s="609" t="s">
        <v>286</v>
      </c>
      <c r="B10" s="610"/>
      <c r="C10" s="610"/>
      <c r="D10" s="610"/>
      <c r="E10" s="610"/>
      <c r="F10" s="610"/>
      <c r="G10" s="610"/>
      <c r="H10" s="610"/>
      <c r="I10" s="610"/>
      <c r="J10" s="610"/>
      <c r="K10" s="611"/>
    </row>
    <row r="11" spans="1:11" ht="50.25" customHeight="1" thickBot="1" x14ac:dyDescent="0.3">
      <c r="A11" s="618" t="s">
        <v>287</v>
      </c>
      <c r="B11" s="619"/>
      <c r="C11" s="619"/>
      <c r="D11" s="619"/>
      <c r="E11" s="619"/>
      <c r="F11" s="619"/>
      <c r="G11" s="619"/>
      <c r="H11" s="619"/>
      <c r="I11" s="619"/>
      <c r="J11" s="619"/>
      <c r="K11" s="620"/>
    </row>
    <row r="12" spans="1:11" x14ac:dyDescent="0.25">
      <c r="A12" s="119"/>
      <c r="B12" s="119"/>
      <c r="C12" s="119"/>
      <c r="D12" s="119"/>
      <c r="E12" s="119"/>
      <c r="F12" s="119"/>
      <c r="G12" s="119"/>
      <c r="H12" s="119"/>
      <c r="I12" s="119"/>
      <c r="J12" s="119"/>
      <c r="K12" s="119"/>
    </row>
    <row r="13" spans="1:11" s="121" customFormat="1" ht="38.25" x14ac:dyDescent="0.25">
      <c r="A13" s="120"/>
      <c r="B13" s="615" t="s">
        <v>288</v>
      </c>
      <c r="C13" s="616"/>
      <c r="D13" s="617" t="s">
        <v>289</v>
      </c>
      <c r="E13" s="617"/>
      <c r="G13" s="76" t="s">
        <v>260</v>
      </c>
    </row>
    <row r="14" spans="1:11" x14ac:dyDescent="0.25">
      <c r="A14" s="122" t="s">
        <v>290</v>
      </c>
      <c r="B14" s="123">
        <f>+COUNTIF('4 MAPA CALOR INHERENTE'!$E$10:$E$29,'8 PEFIL RIESGO DEL PROCESO'!G14)</f>
        <v>0</v>
      </c>
      <c r="C14" s="124">
        <f>+B14/$B$18</f>
        <v>0</v>
      </c>
      <c r="D14" s="123">
        <f>+COUNTIF('6 MAPA CALOR RESIDUAL-TRATAMIEN'!$G$9:$G$28,'8 PEFIL RIESGO DEL PROCESO'!G14)</f>
        <v>0</v>
      </c>
      <c r="E14" s="124">
        <f>+D14/$D$18</f>
        <v>0</v>
      </c>
      <c r="G14" s="106" t="s">
        <v>258</v>
      </c>
    </row>
    <row r="15" spans="1:11" x14ac:dyDescent="0.25">
      <c r="A15" s="122" t="s">
        <v>291</v>
      </c>
      <c r="B15" s="123">
        <f>+COUNTIF('4 MAPA CALOR INHERENTE'!$E$10:$E$29,'8 PEFIL RIESGO DEL PROCESO'!G15)</f>
        <v>0</v>
      </c>
      <c r="C15" s="124">
        <f t="shared" ref="C15:C18" si="0">+B15/$B$18</f>
        <v>0</v>
      </c>
      <c r="D15" s="123">
        <f>+COUNTIF('6 MAPA CALOR RESIDUAL-TRATAMIEN'!$G$9:$G$28,'8 PEFIL RIESGO DEL PROCESO'!G15)</f>
        <v>0</v>
      </c>
      <c r="E15" s="124">
        <f t="shared" ref="E15:E18" si="1">+D15/$D$18</f>
        <v>0</v>
      </c>
      <c r="G15" s="89" t="s">
        <v>257</v>
      </c>
    </row>
    <row r="16" spans="1:11" x14ac:dyDescent="0.25">
      <c r="A16" s="122" t="s">
        <v>292</v>
      </c>
      <c r="B16" s="123">
        <f>+COUNTIF('4 MAPA CALOR INHERENTE'!$E$10:$E$29,'8 PEFIL RIESGO DEL PROCESO'!G16)</f>
        <v>2</v>
      </c>
      <c r="C16" s="124">
        <f t="shared" si="0"/>
        <v>1</v>
      </c>
      <c r="D16" s="123">
        <f>+COUNTIF('6 MAPA CALOR RESIDUAL-TRATAMIEN'!$G$9:$G$28,'8 PEFIL RIESGO DEL PROCESO'!G16)</f>
        <v>1</v>
      </c>
      <c r="E16" s="124">
        <f t="shared" si="1"/>
        <v>0.5</v>
      </c>
      <c r="G16" s="93" t="s">
        <v>242</v>
      </c>
    </row>
    <row r="17" spans="1:7" x14ac:dyDescent="0.25">
      <c r="A17" s="122" t="s">
        <v>293</v>
      </c>
      <c r="B17" s="123">
        <f>+COUNTIF('4 MAPA CALOR INHERENTE'!$E$10:$E$29,'8 PEFIL RIESGO DEL PROCESO'!G17)</f>
        <v>0</v>
      </c>
      <c r="C17" s="124">
        <f t="shared" si="0"/>
        <v>0</v>
      </c>
      <c r="D17" s="123">
        <f>+COUNTIF('6 MAPA CALOR RESIDUAL-TRATAMIEN'!$G$9:$G$28,'8 PEFIL RIESGO DEL PROCESO'!G17)</f>
        <v>1</v>
      </c>
      <c r="E17" s="124">
        <f t="shared" si="1"/>
        <v>0.5</v>
      </c>
      <c r="G17" s="97" t="s">
        <v>259</v>
      </c>
    </row>
    <row r="18" spans="1:7" x14ac:dyDescent="0.25">
      <c r="A18" s="122" t="s">
        <v>294</v>
      </c>
      <c r="B18" s="123">
        <f>+SUM(B14:B17)</f>
        <v>2</v>
      </c>
      <c r="C18" s="124">
        <f t="shared" si="0"/>
        <v>1</v>
      </c>
      <c r="D18" s="123">
        <f>+SUM(D14:D17)</f>
        <v>2</v>
      </c>
      <c r="E18" s="124">
        <f t="shared" si="1"/>
        <v>1</v>
      </c>
    </row>
    <row r="19" spans="1:7" x14ac:dyDescent="0.25"/>
    <row r="20" spans="1:7" s="125" customFormat="1" x14ac:dyDescent="0.25">
      <c r="B20" s="126" t="s">
        <v>288</v>
      </c>
      <c r="D20" s="126" t="s">
        <v>289</v>
      </c>
    </row>
    <row r="21" spans="1:7" s="125" customFormat="1" ht="41.45" customHeight="1" x14ac:dyDescent="0.25">
      <c r="B21" s="127" t="str">
        <f>+IF((B14/B18)&gt;=0.2,G14,+IF(((B14/B18)+(B15/B18))&gt;=0.3,G15,+IF(((B14/B18)+(B15/B18)+(B16/B18))&gt;=0.4,G16,+IF((B14/B18)+(B15/B18)+(B16/B18)+(B17/B18)&gt;=0.5,G17,""))))</f>
        <v>Moderado</v>
      </c>
      <c r="D21" s="127" t="str">
        <f>+IF((D14/D18)&gt;=0.2,G14,+IF(((D14/D18)+(D15/D18))&gt;=0.3,G15,+IF(((D14/D18)+(D15/D18)+(D16/D18))&gt;=0.4,G16,+IF((D14/D18)+(D15/D18)+(D16/D18)+(D17/D18)&gt;=0.5,G17,""))))</f>
        <v>Moderado</v>
      </c>
    </row>
    <row r="22" spans="1:7" x14ac:dyDescent="0.25"/>
    <row r="23" spans="1:7" x14ac:dyDescent="0.25"/>
  </sheetData>
  <sheetProtection formatCells="0" formatColumns="0" formatRows="0"/>
  <mergeCells count="13">
    <mergeCell ref="B13:C13"/>
    <mergeCell ref="D13:E13"/>
    <mergeCell ref="A11:K11"/>
    <mergeCell ref="A6:K6"/>
    <mergeCell ref="B4:D4"/>
    <mergeCell ref="B5:D5"/>
    <mergeCell ref="A1:A2"/>
    <mergeCell ref="A7:K7"/>
    <mergeCell ref="A8:K8"/>
    <mergeCell ref="A10:K10"/>
    <mergeCell ref="A9:K9"/>
    <mergeCell ref="B1:B2"/>
    <mergeCell ref="C1:D1"/>
  </mergeCells>
  <conditionalFormatting sqref="B21:D21">
    <cfRule type="containsText" dxfId="3" priority="1" operator="containsText" text="Bajo">
      <formula>NOT(ISERROR(SEARCH("Bajo",B21)))</formula>
    </cfRule>
    <cfRule type="containsText" dxfId="2" priority="2" operator="containsText" text="Moderado">
      <formula>NOT(ISERROR(SEARCH("Moderado",B21)))</formula>
    </cfRule>
    <cfRule type="containsText" dxfId="1" priority="3" operator="containsText" text="Alto">
      <formula>NOT(ISERROR(SEARCH("Alto",B21)))</formula>
    </cfRule>
    <cfRule type="containsText" dxfId="0" priority="4" operator="containsText" text="Extremo">
      <formula>NOT(ISERROR(SEARCH("Extremo",B21)))</formula>
    </cfRule>
  </conditionalFormatting>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5"/>
  <dimension ref="A1:D23"/>
  <sheetViews>
    <sheetView zoomScaleNormal="100" zoomScaleSheetLayoutView="110" workbookViewId="0">
      <selection activeCell="B4" sqref="B4:D4"/>
    </sheetView>
  </sheetViews>
  <sheetFormatPr baseColWidth="10" defaultColWidth="11.42578125" defaultRowHeight="15" x14ac:dyDescent="0.25"/>
  <cols>
    <col min="1" max="1" width="17.42578125" style="225" customWidth="1"/>
    <col min="2" max="2" width="39.140625" customWidth="1"/>
    <col min="3" max="3" width="23.28515625" customWidth="1"/>
    <col min="4" max="4" width="40.42578125" customWidth="1"/>
    <col min="257" max="257" width="17.42578125" customWidth="1"/>
    <col min="258" max="258" width="23.42578125" customWidth="1"/>
    <col min="260" max="260" width="12.42578125" customWidth="1"/>
    <col min="513" max="513" width="17.42578125" customWidth="1"/>
    <col min="514" max="514" width="23.42578125" customWidth="1"/>
    <col min="516" max="516" width="12.42578125" customWidth="1"/>
    <col min="769" max="769" width="17.42578125" customWidth="1"/>
    <col min="770" max="770" width="23.42578125" customWidth="1"/>
    <col min="772" max="772" width="12.42578125" customWidth="1"/>
    <col min="1025" max="1025" width="17.42578125" customWidth="1"/>
    <col min="1026" max="1026" width="23.42578125" customWidth="1"/>
    <col min="1028" max="1028" width="12.42578125" customWidth="1"/>
    <col min="1281" max="1281" width="17.42578125" customWidth="1"/>
    <col min="1282" max="1282" width="23.42578125" customWidth="1"/>
    <col min="1284" max="1284" width="12.42578125" customWidth="1"/>
    <col min="1537" max="1537" width="17.42578125" customWidth="1"/>
    <col min="1538" max="1538" width="23.42578125" customWidth="1"/>
    <col min="1540" max="1540" width="12.42578125" customWidth="1"/>
    <col min="1793" max="1793" width="17.42578125" customWidth="1"/>
    <col min="1794" max="1794" width="23.42578125" customWidth="1"/>
    <col min="1796" max="1796" width="12.42578125" customWidth="1"/>
    <col min="2049" max="2049" width="17.42578125" customWidth="1"/>
    <col min="2050" max="2050" width="23.42578125" customWidth="1"/>
    <col min="2052" max="2052" width="12.42578125" customWidth="1"/>
    <col min="2305" max="2305" width="17.42578125" customWidth="1"/>
    <col min="2306" max="2306" width="23.42578125" customWidth="1"/>
    <col min="2308" max="2308" width="12.42578125" customWidth="1"/>
    <col min="2561" max="2561" width="17.42578125" customWidth="1"/>
    <col min="2562" max="2562" width="23.42578125" customWidth="1"/>
    <col min="2564" max="2564" width="12.42578125" customWidth="1"/>
    <col min="2817" max="2817" width="17.42578125" customWidth="1"/>
    <col min="2818" max="2818" width="23.42578125" customWidth="1"/>
    <col min="2820" max="2820" width="12.42578125" customWidth="1"/>
    <col min="3073" max="3073" width="17.42578125" customWidth="1"/>
    <col min="3074" max="3074" width="23.42578125" customWidth="1"/>
    <col min="3076" max="3076" width="12.42578125" customWidth="1"/>
    <col min="3329" max="3329" width="17.42578125" customWidth="1"/>
    <col min="3330" max="3330" width="23.42578125" customWidth="1"/>
    <col min="3332" max="3332" width="12.42578125" customWidth="1"/>
    <col min="3585" max="3585" width="17.42578125" customWidth="1"/>
    <col min="3586" max="3586" width="23.42578125" customWidth="1"/>
    <col min="3588" max="3588" width="12.42578125" customWidth="1"/>
    <col min="3841" max="3841" width="17.42578125" customWidth="1"/>
    <col min="3842" max="3842" width="23.42578125" customWidth="1"/>
    <col min="3844" max="3844" width="12.42578125" customWidth="1"/>
    <col min="4097" max="4097" width="17.42578125" customWidth="1"/>
    <col min="4098" max="4098" width="23.42578125" customWidth="1"/>
    <col min="4100" max="4100" width="12.42578125" customWidth="1"/>
    <col min="4353" max="4353" width="17.42578125" customWidth="1"/>
    <col min="4354" max="4354" width="23.42578125" customWidth="1"/>
    <col min="4356" max="4356" width="12.42578125" customWidth="1"/>
    <col min="4609" max="4609" width="17.42578125" customWidth="1"/>
    <col min="4610" max="4610" width="23.42578125" customWidth="1"/>
    <col min="4612" max="4612" width="12.42578125" customWidth="1"/>
    <col min="4865" max="4865" width="17.42578125" customWidth="1"/>
    <col min="4866" max="4866" width="23.42578125" customWidth="1"/>
    <col min="4868" max="4868" width="12.42578125" customWidth="1"/>
    <col min="5121" max="5121" width="17.42578125" customWidth="1"/>
    <col min="5122" max="5122" width="23.42578125" customWidth="1"/>
    <col min="5124" max="5124" width="12.42578125" customWidth="1"/>
    <col min="5377" max="5377" width="17.42578125" customWidth="1"/>
    <col min="5378" max="5378" width="23.42578125" customWidth="1"/>
    <col min="5380" max="5380" width="12.42578125" customWidth="1"/>
    <col min="5633" max="5633" width="17.42578125" customWidth="1"/>
    <col min="5634" max="5634" width="23.42578125" customWidth="1"/>
    <col min="5636" max="5636" width="12.42578125" customWidth="1"/>
    <col min="5889" max="5889" width="17.42578125" customWidth="1"/>
    <col min="5890" max="5890" width="23.42578125" customWidth="1"/>
    <col min="5892" max="5892" width="12.42578125" customWidth="1"/>
    <col min="6145" max="6145" width="17.42578125" customWidth="1"/>
    <col min="6146" max="6146" width="23.42578125" customWidth="1"/>
    <col min="6148" max="6148" width="12.42578125" customWidth="1"/>
    <col min="6401" max="6401" width="17.42578125" customWidth="1"/>
    <col min="6402" max="6402" width="23.42578125" customWidth="1"/>
    <col min="6404" max="6404" width="12.42578125" customWidth="1"/>
    <col min="6657" max="6657" width="17.42578125" customWidth="1"/>
    <col min="6658" max="6658" width="23.42578125" customWidth="1"/>
    <col min="6660" max="6660" width="12.42578125" customWidth="1"/>
    <col min="6913" max="6913" width="17.42578125" customWidth="1"/>
    <col min="6914" max="6914" width="23.42578125" customWidth="1"/>
    <col min="6916" max="6916" width="12.42578125" customWidth="1"/>
    <col min="7169" max="7169" width="17.42578125" customWidth="1"/>
    <col min="7170" max="7170" width="23.42578125" customWidth="1"/>
    <col min="7172" max="7172" width="12.42578125" customWidth="1"/>
    <col min="7425" max="7425" width="17.42578125" customWidth="1"/>
    <col min="7426" max="7426" width="23.42578125" customWidth="1"/>
    <col min="7428" max="7428" width="12.42578125" customWidth="1"/>
    <col min="7681" max="7681" width="17.42578125" customWidth="1"/>
    <col min="7682" max="7682" width="23.42578125" customWidth="1"/>
    <col min="7684" max="7684" width="12.42578125" customWidth="1"/>
    <col min="7937" max="7937" width="17.42578125" customWidth="1"/>
    <col min="7938" max="7938" width="23.42578125" customWidth="1"/>
    <col min="7940" max="7940" width="12.42578125" customWidth="1"/>
    <col min="8193" max="8193" width="17.42578125" customWidth="1"/>
    <col min="8194" max="8194" width="23.42578125" customWidth="1"/>
    <col min="8196" max="8196" width="12.42578125" customWidth="1"/>
    <col min="8449" max="8449" width="17.42578125" customWidth="1"/>
    <col min="8450" max="8450" width="23.42578125" customWidth="1"/>
    <col min="8452" max="8452" width="12.42578125" customWidth="1"/>
    <col min="8705" max="8705" width="17.42578125" customWidth="1"/>
    <col min="8706" max="8706" width="23.42578125" customWidth="1"/>
    <col min="8708" max="8708" width="12.42578125" customWidth="1"/>
    <col min="8961" max="8961" width="17.42578125" customWidth="1"/>
    <col min="8962" max="8962" width="23.42578125" customWidth="1"/>
    <col min="8964" max="8964" width="12.42578125" customWidth="1"/>
    <col min="9217" max="9217" width="17.42578125" customWidth="1"/>
    <col min="9218" max="9218" width="23.42578125" customWidth="1"/>
    <col min="9220" max="9220" width="12.42578125" customWidth="1"/>
    <col min="9473" max="9473" width="17.42578125" customWidth="1"/>
    <col min="9474" max="9474" width="23.42578125" customWidth="1"/>
    <col min="9476" max="9476" width="12.42578125" customWidth="1"/>
    <col min="9729" max="9729" width="17.42578125" customWidth="1"/>
    <col min="9730" max="9730" width="23.42578125" customWidth="1"/>
    <col min="9732" max="9732" width="12.42578125" customWidth="1"/>
    <col min="9985" max="9985" width="17.42578125" customWidth="1"/>
    <col min="9986" max="9986" width="23.42578125" customWidth="1"/>
    <col min="9988" max="9988" width="12.42578125" customWidth="1"/>
    <col min="10241" max="10241" width="17.42578125" customWidth="1"/>
    <col min="10242" max="10242" width="23.42578125" customWidth="1"/>
    <col min="10244" max="10244" width="12.42578125" customWidth="1"/>
    <col min="10497" max="10497" width="17.42578125" customWidth="1"/>
    <col min="10498" max="10498" width="23.42578125" customWidth="1"/>
    <col min="10500" max="10500" width="12.42578125" customWidth="1"/>
    <col min="10753" max="10753" width="17.42578125" customWidth="1"/>
    <col min="10754" max="10754" width="23.42578125" customWidth="1"/>
    <col min="10756" max="10756" width="12.42578125" customWidth="1"/>
    <col min="11009" max="11009" width="17.42578125" customWidth="1"/>
    <col min="11010" max="11010" width="23.42578125" customWidth="1"/>
    <col min="11012" max="11012" width="12.42578125" customWidth="1"/>
    <col min="11265" max="11265" width="17.42578125" customWidth="1"/>
    <col min="11266" max="11266" width="23.42578125" customWidth="1"/>
    <col min="11268" max="11268" width="12.42578125" customWidth="1"/>
    <col min="11521" max="11521" width="17.42578125" customWidth="1"/>
    <col min="11522" max="11522" width="23.42578125" customWidth="1"/>
    <col min="11524" max="11524" width="12.42578125" customWidth="1"/>
    <col min="11777" max="11777" width="17.42578125" customWidth="1"/>
    <col min="11778" max="11778" width="23.42578125" customWidth="1"/>
    <col min="11780" max="11780" width="12.42578125" customWidth="1"/>
    <col min="12033" max="12033" width="17.42578125" customWidth="1"/>
    <col min="12034" max="12034" width="23.42578125" customWidth="1"/>
    <col min="12036" max="12036" width="12.42578125" customWidth="1"/>
    <col min="12289" max="12289" width="17.42578125" customWidth="1"/>
    <col min="12290" max="12290" width="23.42578125" customWidth="1"/>
    <col min="12292" max="12292" width="12.42578125" customWidth="1"/>
    <col min="12545" max="12545" width="17.42578125" customWidth="1"/>
    <col min="12546" max="12546" width="23.42578125" customWidth="1"/>
    <col min="12548" max="12548" width="12.42578125" customWidth="1"/>
    <col min="12801" max="12801" width="17.42578125" customWidth="1"/>
    <col min="12802" max="12802" width="23.42578125" customWidth="1"/>
    <col min="12804" max="12804" width="12.42578125" customWidth="1"/>
    <col min="13057" max="13057" width="17.42578125" customWidth="1"/>
    <col min="13058" max="13058" width="23.42578125" customWidth="1"/>
    <col min="13060" max="13060" width="12.42578125" customWidth="1"/>
    <col min="13313" max="13313" width="17.42578125" customWidth="1"/>
    <col min="13314" max="13314" width="23.42578125" customWidth="1"/>
    <col min="13316" max="13316" width="12.42578125" customWidth="1"/>
    <col min="13569" max="13569" width="17.42578125" customWidth="1"/>
    <col min="13570" max="13570" width="23.42578125" customWidth="1"/>
    <col min="13572" max="13572" width="12.42578125" customWidth="1"/>
    <col min="13825" max="13825" width="17.42578125" customWidth="1"/>
    <col min="13826" max="13826" width="23.42578125" customWidth="1"/>
    <col min="13828" max="13828" width="12.42578125" customWidth="1"/>
    <col min="14081" max="14081" width="17.42578125" customWidth="1"/>
    <col min="14082" max="14082" width="23.42578125" customWidth="1"/>
    <col min="14084" max="14084" width="12.42578125" customWidth="1"/>
    <col min="14337" max="14337" width="17.42578125" customWidth="1"/>
    <col min="14338" max="14338" width="23.42578125" customWidth="1"/>
    <col min="14340" max="14340" width="12.42578125" customWidth="1"/>
    <col min="14593" max="14593" width="17.42578125" customWidth="1"/>
    <col min="14594" max="14594" width="23.42578125" customWidth="1"/>
    <col min="14596" max="14596" width="12.42578125" customWidth="1"/>
    <col min="14849" max="14849" width="17.42578125" customWidth="1"/>
    <col min="14850" max="14850" width="23.42578125" customWidth="1"/>
    <col min="14852" max="14852" width="12.42578125" customWidth="1"/>
    <col min="15105" max="15105" width="17.42578125" customWidth="1"/>
    <col min="15106" max="15106" width="23.42578125" customWidth="1"/>
    <col min="15108" max="15108" width="12.42578125" customWidth="1"/>
    <col min="15361" max="15361" width="17.42578125" customWidth="1"/>
    <col min="15362" max="15362" width="23.42578125" customWidth="1"/>
    <col min="15364" max="15364" width="12.42578125" customWidth="1"/>
    <col min="15617" max="15617" width="17.42578125" customWidth="1"/>
    <col min="15618" max="15618" width="23.42578125" customWidth="1"/>
    <col min="15620" max="15620" width="12.42578125" customWidth="1"/>
    <col min="15873" max="15873" width="17.42578125" customWidth="1"/>
    <col min="15874" max="15874" width="23.42578125" customWidth="1"/>
    <col min="15876" max="15876" width="12.42578125" customWidth="1"/>
    <col min="16129" max="16129" width="17.42578125" customWidth="1"/>
    <col min="16130" max="16130" width="23.42578125" customWidth="1"/>
    <col min="16132" max="16132" width="12.42578125" customWidth="1"/>
  </cols>
  <sheetData>
    <row r="1" spans="1:4" ht="36.75" customHeight="1" x14ac:dyDescent="0.25">
      <c r="A1" s="621"/>
      <c r="B1" s="496" t="str">
        <f>+'2 CONTEXTO E IDENTIFICACIÓN'!A1</f>
        <v>MAPA DE RIESGOS INTEGRAL</v>
      </c>
      <c r="C1" s="505"/>
      <c r="D1" s="506"/>
    </row>
    <row r="2" spans="1:4" ht="36.75" customHeight="1" x14ac:dyDescent="0.25">
      <c r="A2" s="621"/>
      <c r="B2" s="496"/>
      <c r="C2" s="39" t="str">
        <f>+'2 CONTEXTO E IDENTIFICACIÓN'!A2</f>
        <v>VERSIÓN DEL MAPA DE RIESGOS:</v>
      </c>
      <c r="D2" s="138">
        <f>'2 CONTEXTO E IDENTIFICACIÓN'!B2</f>
        <v>1</v>
      </c>
    </row>
    <row r="3" spans="1:4" s="196" customFormat="1" x14ac:dyDescent="0.25">
      <c r="A3" s="377" t="s">
        <v>295</v>
      </c>
      <c r="B3" s="623" t="s">
        <v>296</v>
      </c>
      <c r="C3" s="623"/>
      <c r="D3" s="623"/>
    </row>
    <row r="4" spans="1:4" ht="149.1" customHeight="1" x14ac:dyDescent="0.25">
      <c r="A4" s="376">
        <v>46038</v>
      </c>
      <c r="B4" s="624" t="s">
        <v>407</v>
      </c>
      <c r="C4" s="624"/>
      <c r="D4" s="624"/>
    </row>
    <row r="5" spans="1:4" s="197" customFormat="1" x14ac:dyDescent="0.25">
      <c r="A5" s="222"/>
      <c r="B5" s="624"/>
      <c r="C5" s="624"/>
      <c r="D5" s="624"/>
    </row>
    <row r="6" spans="1:4" x14ac:dyDescent="0.25">
      <c r="A6" s="223"/>
      <c r="B6" s="622"/>
      <c r="C6" s="622"/>
      <c r="D6" s="622"/>
    </row>
    <row r="7" spans="1:4" x14ac:dyDescent="0.25">
      <c r="A7" s="223"/>
      <c r="B7" s="622"/>
      <c r="C7" s="622"/>
      <c r="D7" s="622"/>
    </row>
    <row r="8" spans="1:4" x14ac:dyDescent="0.25">
      <c r="A8" s="223"/>
      <c r="B8" s="625"/>
      <c r="C8" s="625"/>
      <c r="D8" s="625"/>
    </row>
    <row r="9" spans="1:4" x14ac:dyDescent="0.25">
      <c r="A9" s="223"/>
      <c r="B9" s="622"/>
      <c r="C9" s="622"/>
      <c r="D9" s="622"/>
    </row>
    <row r="10" spans="1:4" x14ac:dyDescent="0.25">
      <c r="A10" s="224"/>
      <c r="B10" s="198"/>
      <c r="C10" s="198"/>
      <c r="D10" s="198"/>
    </row>
    <row r="11" spans="1:4" x14ac:dyDescent="0.25">
      <c r="A11" s="224"/>
      <c r="B11" s="198"/>
      <c r="C11" s="198"/>
      <c r="D11" s="198"/>
    </row>
    <row r="12" spans="1:4" x14ac:dyDescent="0.25">
      <c r="A12" s="224"/>
      <c r="B12" s="198"/>
      <c r="C12" s="198"/>
      <c r="D12" s="198"/>
    </row>
    <row r="13" spans="1:4" x14ac:dyDescent="0.25">
      <c r="A13" s="224"/>
      <c r="B13" s="198"/>
      <c r="C13" s="198"/>
      <c r="D13" s="198"/>
    </row>
    <row r="14" spans="1:4" x14ac:dyDescent="0.25">
      <c r="A14" s="224"/>
      <c r="B14" s="198"/>
      <c r="C14" s="198"/>
      <c r="D14" s="198"/>
    </row>
    <row r="15" spans="1:4" x14ac:dyDescent="0.25">
      <c r="A15" s="224"/>
      <c r="B15" s="198"/>
      <c r="C15" s="198"/>
      <c r="D15" s="198"/>
    </row>
    <row r="16" spans="1:4" x14ac:dyDescent="0.25">
      <c r="A16" s="224"/>
      <c r="B16" s="198"/>
      <c r="C16" s="198"/>
      <c r="D16" s="198"/>
    </row>
    <row r="17" spans="1:4" x14ac:dyDescent="0.25">
      <c r="A17" s="224"/>
      <c r="B17" s="198"/>
      <c r="C17" s="198"/>
      <c r="D17" s="198"/>
    </row>
    <row r="18" spans="1:4" x14ac:dyDescent="0.25">
      <c r="A18" s="224"/>
      <c r="B18" s="198"/>
      <c r="C18" s="198"/>
      <c r="D18" s="198"/>
    </row>
    <row r="19" spans="1:4" x14ac:dyDescent="0.25">
      <c r="A19" s="224"/>
      <c r="B19" s="198"/>
      <c r="C19" s="198"/>
      <c r="D19" s="198"/>
    </row>
    <row r="20" spans="1:4" x14ac:dyDescent="0.25">
      <c r="A20" s="224"/>
      <c r="B20" s="198"/>
      <c r="C20" s="198"/>
      <c r="D20" s="198"/>
    </row>
    <row r="21" spans="1:4" x14ac:dyDescent="0.25">
      <c r="A21" s="224"/>
      <c r="B21" s="198"/>
      <c r="C21" s="198"/>
      <c r="D21" s="198"/>
    </row>
    <row r="22" spans="1:4" x14ac:dyDescent="0.25">
      <c r="A22" s="224"/>
      <c r="B22" s="198"/>
      <c r="C22" s="198"/>
      <c r="D22" s="198"/>
    </row>
    <row r="23" spans="1:4" x14ac:dyDescent="0.25">
      <c r="A23" s="224"/>
      <c r="B23" s="198"/>
      <c r="C23" s="198"/>
      <c r="D23" s="198"/>
    </row>
  </sheetData>
  <sheetProtection sheet="1" scenarios="1" formatCells="0" formatColumns="0" formatRows="0" insertRows="0"/>
  <mergeCells count="10">
    <mergeCell ref="A1:A2"/>
    <mergeCell ref="B9:D9"/>
    <mergeCell ref="B3:D3"/>
    <mergeCell ref="B5:D5"/>
    <mergeCell ref="B8:D8"/>
    <mergeCell ref="B4:D4"/>
    <mergeCell ref="B7:D7"/>
    <mergeCell ref="B6:D6"/>
    <mergeCell ref="B1:B2"/>
    <mergeCell ref="C1:D1"/>
  </mergeCells>
  <pageMargins left="0.7" right="0.7" top="0.75" bottom="0.75" header="0.3" footer="0.3"/>
  <pageSetup scale="77"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249977111117893"/>
  </sheetPr>
  <dimension ref="A1:XER52"/>
  <sheetViews>
    <sheetView showGridLines="0" topLeftCell="B1" zoomScale="60" zoomScaleNormal="60" workbookViewId="0">
      <selection activeCell="I9" sqref="I9"/>
    </sheetView>
  </sheetViews>
  <sheetFormatPr baseColWidth="10" defaultColWidth="0" defaultRowHeight="14.25" x14ac:dyDescent="0.25"/>
  <cols>
    <col min="1" max="1" width="27.140625" style="4" customWidth="1"/>
    <col min="2" max="2" width="24.42578125" style="4" customWidth="1"/>
    <col min="3" max="3" width="28.85546875" style="4" customWidth="1"/>
    <col min="4" max="4" width="21.28515625" style="4" hidden="1" customWidth="1"/>
    <col min="5" max="5" width="60.7109375" style="4" customWidth="1"/>
    <col min="6" max="6" width="24.42578125" style="4" customWidth="1"/>
    <col min="7" max="7" width="34" style="4" customWidth="1"/>
    <col min="8" max="8" width="26" style="4" customWidth="1"/>
    <col min="9" max="9" width="33.5703125" style="4" customWidth="1"/>
    <col min="10" max="10" width="53.85546875" style="4" customWidth="1"/>
    <col min="11" max="11" width="33.140625" style="4" customWidth="1"/>
    <col min="12" max="12" width="5.28515625" style="4" customWidth="1"/>
    <col min="13" max="24" width="11.42578125" style="4" hidden="1"/>
    <col min="25" max="25" width="8.140625" style="4" hidden="1"/>
    <col min="26" max="30" width="32.42578125" style="4" hidden="1"/>
    <col min="31" max="16372" width="11.42578125" style="4" hidden="1"/>
    <col min="16373" max="16384" width="25.42578125" style="4" hidden="1"/>
  </cols>
  <sheetData>
    <row r="1" spans="1:11" s="3" customFormat="1" ht="21" customHeight="1" x14ac:dyDescent="0.2">
      <c r="A1" s="460" t="s">
        <v>393</v>
      </c>
      <c r="B1" s="461"/>
      <c r="C1" s="461"/>
      <c r="D1" s="461"/>
      <c r="E1" s="461"/>
      <c r="F1" s="461"/>
      <c r="G1" s="461"/>
      <c r="H1" s="461"/>
      <c r="I1" s="461"/>
      <c r="J1" s="461"/>
      <c r="K1" s="462"/>
    </row>
    <row r="2" spans="1:11" s="3" customFormat="1" ht="35.25" customHeight="1" x14ac:dyDescent="0.2">
      <c r="A2" s="269" t="s">
        <v>392</v>
      </c>
      <c r="B2" s="370">
        <v>1</v>
      </c>
      <c r="C2" s="456"/>
      <c r="D2" s="457"/>
      <c r="E2" s="457"/>
      <c r="F2" s="457"/>
      <c r="G2" s="457"/>
      <c r="H2" s="457"/>
      <c r="I2" s="457"/>
      <c r="J2" s="457"/>
      <c r="K2" s="458"/>
    </row>
    <row r="3" spans="1:11" s="3" customFormat="1" ht="21" customHeight="1" x14ac:dyDescent="0.2">
      <c r="A3" s="463"/>
      <c r="B3" s="464"/>
      <c r="C3" s="464"/>
      <c r="D3" s="464"/>
      <c r="E3" s="464"/>
      <c r="F3" s="464"/>
      <c r="G3" s="464"/>
      <c r="H3" s="464"/>
      <c r="I3" s="464"/>
      <c r="J3" s="464"/>
      <c r="K3" s="465"/>
    </row>
    <row r="4" spans="1:11" ht="21" customHeight="1" x14ac:dyDescent="0.25">
      <c r="A4" s="12" t="s">
        <v>46</v>
      </c>
      <c r="B4" s="466" t="s">
        <v>349</v>
      </c>
      <c r="C4" s="467"/>
      <c r="D4" s="468"/>
      <c r="E4" s="12" t="s">
        <v>47</v>
      </c>
      <c r="F4" s="472" t="s">
        <v>374</v>
      </c>
      <c r="G4" s="473"/>
      <c r="H4" s="474"/>
      <c r="I4" s="241" t="s">
        <v>10</v>
      </c>
      <c r="J4" s="271">
        <v>46038</v>
      </c>
      <c r="K4" s="268"/>
    </row>
    <row r="5" spans="1:11" ht="111.6" customHeight="1" x14ac:dyDescent="0.25">
      <c r="A5" s="242" t="s">
        <v>48</v>
      </c>
      <c r="B5" s="469" t="s">
        <v>414</v>
      </c>
      <c r="C5" s="470"/>
      <c r="D5" s="471"/>
      <c r="E5" s="270" t="s">
        <v>395</v>
      </c>
      <c r="F5" s="270" t="s">
        <v>49</v>
      </c>
      <c r="G5" s="475">
        <v>46023</v>
      </c>
      <c r="H5" s="476"/>
      <c r="I5" s="272" t="s">
        <v>50</v>
      </c>
      <c r="J5" s="475">
        <v>46386</v>
      </c>
      <c r="K5" s="476"/>
    </row>
    <row r="6" spans="1:11" ht="21" customHeight="1" x14ac:dyDescent="0.25">
      <c r="F6" s="209"/>
      <c r="G6" s="210"/>
      <c r="H6" s="210"/>
      <c r="I6" s="211"/>
      <c r="J6" s="212"/>
    </row>
    <row r="7" spans="1:11" ht="21" customHeight="1" x14ac:dyDescent="0.25">
      <c r="A7" s="459" t="s">
        <v>51</v>
      </c>
      <c r="B7" s="459" t="s">
        <v>52</v>
      </c>
      <c r="C7" s="459"/>
      <c r="D7" s="459"/>
      <c r="E7" s="459"/>
    </row>
    <row r="8" spans="1:11" ht="66" customHeight="1" x14ac:dyDescent="0.25">
      <c r="A8" s="459"/>
      <c r="B8" s="134" t="s">
        <v>53</v>
      </c>
      <c r="C8" s="134" t="s">
        <v>329</v>
      </c>
      <c r="D8" s="134" t="s">
        <v>54</v>
      </c>
      <c r="E8" s="134" t="s">
        <v>55</v>
      </c>
      <c r="F8" s="262" t="s">
        <v>56</v>
      </c>
      <c r="G8" s="270" t="s">
        <v>15</v>
      </c>
      <c r="H8" s="270" t="s">
        <v>57</v>
      </c>
      <c r="I8" s="270" t="s">
        <v>58</v>
      </c>
      <c r="J8" s="270" t="s">
        <v>19</v>
      </c>
      <c r="K8" s="262" t="s">
        <v>59</v>
      </c>
    </row>
    <row r="9" spans="1:11" s="5" customFormat="1" ht="149.25" customHeight="1" x14ac:dyDescent="0.25">
      <c r="A9" s="1" t="s">
        <v>60</v>
      </c>
      <c r="B9" s="2" t="s">
        <v>153</v>
      </c>
      <c r="C9" s="2" t="s">
        <v>157</v>
      </c>
      <c r="D9" s="152" t="str">
        <f>+IF(B9='10 FORMULAS'!$B$4,'10 FORMULAS'!$C$4,IF(B9='10 FORMULAS'!$B$6,'10 FORMULAS'!$C$6,IF(B9='10 FORMULAS'!$B$8,'10 FORMULAS'!$C$8,IF(B9='10 FORMULAS'!$B$10,'10 FORMULAS'!$C$10,""))))</f>
        <v/>
      </c>
      <c r="E9" s="243" t="str">
        <f>+IFERROR(VLOOKUP(B9,Tabla3[],2,0),"")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9" s="1" t="s">
        <v>135</v>
      </c>
      <c r="G9" s="1" t="s">
        <v>148</v>
      </c>
      <c r="H9" s="263" t="s">
        <v>408</v>
      </c>
      <c r="I9" s="263" t="s">
        <v>409</v>
      </c>
      <c r="J9" s="379" t="str">
        <f>(CONCATENATE(Tabla1[[#This Row],[¿QUÉ? 
IMPACTO]]," ","por",Tabla1[[#This Row],[¿CÓMO?
CAUSA INMEDIATA 
(Iniciar con la palabra 
por)]]," ","a causa de"," ",Tabla1[[#This Row],[¿PORQUÉ?
CAUSA RAÍZ
(Iniciar con 
debido a/a causa de)]]))</f>
        <v>Posibilidad de afectación económica y reputacional por la aprobación de un proyecto inviable para el desarrollo misional de la entidad. a causa de la deficiencia  en la revisión de aspectos economico y tecnico que se requiere para el desarrollo de la misionalidad de la entidad y/o debilidades con las  alianzas estrategicas con otras entidades.</v>
      </c>
      <c r="K9" s="152"/>
    </row>
    <row r="10" spans="1:11" s="5" customFormat="1" ht="154.5" customHeight="1" x14ac:dyDescent="0.25">
      <c r="A10" s="1" t="s">
        <v>65</v>
      </c>
      <c r="B10" s="2" t="s">
        <v>131</v>
      </c>
      <c r="C10" s="2" t="s">
        <v>165</v>
      </c>
      <c r="D10" s="152" t="str">
        <f>+IF(B10='10 FORMULAS'!$B$4,'10 FORMULAS'!$C$4,IF(B10='10 FORMULAS'!$B$6,'10 FORMULAS'!$C$6,IF(B10='10 FORMULAS'!$B$8,'10 FORMULAS'!$C$8,IF(B10='10 FORMULAS'!$B$10,'10 FORMULAS'!$C$10,""))))</f>
        <v/>
      </c>
      <c r="E10" s="243" t="str">
        <f>+IFERROR(VLOOKUP(B10,Tabla3[],2,0),"")</f>
        <v>Eventos relacionados con las conductas o comportamientos de los empleados que afectan la Integridad Pública</v>
      </c>
      <c r="F10" s="1" t="s">
        <v>141</v>
      </c>
      <c r="G10" s="1" t="s">
        <v>146</v>
      </c>
      <c r="H10" s="263" t="s">
        <v>412</v>
      </c>
      <c r="I10" s="263" t="s">
        <v>413</v>
      </c>
      <c r="J10" s="379" t="str">
        <f>(CONCATENATE(Tabla1[[#This Row],[¿QUÉ? 
IMPACTO]]," ","por",Tabla1[[#This Row],[¿CÓMO?
CAUSA INMEDIATA 
(Iniciar con la palabra 
por)]]," ","a causa de"," ",Tabla1[[#This Row],[¿PORQUÉ?
CAUSA RAÍZ
(Iniciar con 
debido a/a causa de)]]))</f>
        <v>Posibilidad de afectación reputacional por Soborno Entrante al aceptar o solicitar una ventaja indebida en la presentación de informes  de las pruebas experimentales de los proyectos de innovación a causa de modificar los resultados de informes</v>
      </c>
      <c r="K10" s="152"/>
    </row>
    <row r="11" spans="1:11" ht="132" customHeight="1" x14ac:dyDescent="0.25">
      <c r="A11" s="1" t="s">
        <v>66</v>
      </c>
      <c r="B11" s="2"/>
      <c r="C11" s="2"/>
      <c r="D11" s="152" t="str">
        <f>+IF(B11='10 FORMULAS'!$B$4,'10 FORMULAS'!$C$4,IF(B11='10 FORMULAS'!$B$6,'10 FORMULAS'!$C$6,IF(B11='10 FORMULAS'!$B$8,'10 FORMULAS'!$C$8,IF(B11='10 FORMULAS'!$B$10,'10 FORMULAS'!$C$10,""))))</f>
        <v/>
      </c>
      <c r="E11" s="243" t="str">
        <f>+IFERROR(VLOOKUP(B11,Tabla3[],2,0),"")</f>
        <v/>
      </c>
      <c r="F11" s="1"/>
      <c r="G11" s="1"/>
      <c r="H11" s="263"/>
      <c r="I11" s="263"/>
      <c r="J11" s="267" t="str">
        <f>(CONCATENATE(Tabla1[[#This Row],[¿QUÉ? 
IMPACTO]]," ","por",Tabla1[[#This Row],[¿CÓMO?
CAUSA INMEDIATA 
(Iniciar con la palabra 
por)]]," ","a causa de"," ",Tabla1[[#This Row],[¿PORQUÉ?
CAUSA RAÍZ
(Iniciar con 
debido a/a causa de)]]))</f>
        <v xml:space="preserve"> por a causa de </v>
      </c>
      <c r="K11" s="265"/>
    </row>
    <row r="12" spans="1:11" ht="93" customHeight="1" x14ac:dyDescent="0.25">
      <c r="A12" s="1" t="s">
        <v>67</v>
      </c>
      <c r="B12" s="2"/>
      <c r="C12" s="2"/>
      <c r="D12" s="152" t="str">
        <f>+IF(B12='10 FORMULAS'!$B$4,'10 FORMULAS'!$C$4,IF(B12='10 FORMULAS'!$B$6,'10 FORMULAS'!$C$6,IF(B12='10 FORMULAS'!$B$8,'10 FORMULAS'!$C$8,IF(B12='10 FORMULAS'!$B$10,'10 FORMULAS'!$C$10,""))))</f>
        <v/>
      </c>
      <c r="E12" s="243" t="str">
        <f>+IFERROR(VLOOKUP(B12,Tabla3[],2,0),"")</f>
        <v/>
      </c>
      <c r="F12" s="1"/>
      <c r="G12" s="1"/>
      <c r="H12" s="263"/>
      <c r="I12" s="263"/>
      <c r="J12" s="267" t="str">
        <f>(CONCATENATE(Tabla1[[#This Row],[¿QUÉ? 
IMPACTO]]," ","por",Tabla1[[#This Row],[¿CÓMO?
CAUSA INMEDIATA 
(Iniciar con la palabra 
por)]]," ","a causa de"," ",Tabla1[[#This Row],[¿PORQUÉ?
CAUSA RAÍZ
(Iniciar con 
debido a/a causa de)]]))</f>
        <v xml:space="preserve"> por a causa de </v>
      </c>
      <c r="K12" s="265"/>
    </row>
    <row r="13" spans="1:11" ht="93" customHeight="1" x14ac:dyDescent="0.25">
      <c r="A13" s="1" t="s">
        <v>68</v>
      </c>
      <c r="B13" s="2"/>
      <c r="C13" s="2"/>
      <c r="D13" s="152" t="str">
        <f>+IF(B13='10 FORMULAS'!$B$4,'10 FORMULAS'!$C$4,IF(B13='10 FORMULAS'!$B$6,'10 FORMULAS'!$C$6,IF(B13='10 FORMULAS'!$B$8,'10 FORMULAS'!$C$8,IF(B13='10 FORMULAS'!$B$10,'10 FORMULAS'!$C$10,""))))</f>
        <v/>
      </c>
      <c r="E13" s="243" t="str">
        <f>+IFERROR(VLOOKUP(B13,Tabla3[],2,0),"")</f>
        <v/>
      </c>
      <c r="F13" s="1"/>
      <c r="G13" s="1"/>
      <c r="H13" s="263"/>
      <c r="I13" s="263"/>
      <c r="J13" s="267" t="str">
        <f>(CONCATENATE(Tabla1[[#This Row],[¿QUÉ? 
IMPACTO]]," ","por",Tabla1[[#This Row],[¿CÓMO?
CAUSA INMEDIATA 
(Iniciar con la palabra 
por)]]," ","a causa de"," ",Tabla1[[#This Row],[¿PORQUÉ?
CAUSA RAÍZ
(Iniciar con 
debido a/a causa de)]]))</f>
        <v xml:space="preserve"> por a causa de </v>
      </c>
      <c r="K13" s="265"/>
    </row>
    <row r="14" spans="1:11" ht="93" customHeight="1" x14ac:dyDescent="0.25">
      <c r="A14" s="1" t="s">
        <v>69</v>
      </c>
      <c r="B14" s="2"/>
      <c r="C14" s="2"/>
      <c r="D14" s="152" t="str">
        <f>+IF(B14='10 FORMULAS'!$B$4,'10 FORMULAS'!$C$4,IF(B14='10 FORMULAS'!$B$6,'10 FORMULAS'!$C$6,IF(B14='10 FORMULAS'!$B$8,'10 FORMULAS'!$C$8,IF(B14='10 FORMULAS'!$B$10,'10 FORMULAS'!$C$10,""))))</f>
        <v/>
      </c>
      <c r="E14" s="243" t="str">
        <f>+IFERROR(VLOOKUP(B14,Tabla3[],2,0),"")</f>
        <v/>
      </c>
      <c r="F14" s="1"/>
      <c r="G14" s="1"/>
      <c r="H14" s="263"/>
      <c r="I14" s="263"/>
      <c r="J14" s="267" t="str">
        <f>(CONCATENATE(Tabla1[[#This Row],[¿QUÉ? 
IMPACTO]]," ","por",Tabla1[[#This Row],[¿CÓMO?
CAUSA INMEDIATA 
(Iniciar con la palabra 
por)]]," ","a causa de"," ",Tabla1[[#This Row],[¿PORQUÉ?
CAUSA RAÍZ
(Iniciar con 
debido a/a causa de)]]))</f>
        <v xml:space="preserve"> por a causa de </v>
      </c>
      <c r="K14" s="265"/>
    </row>
    <row r="15" spans="1:11" ht="93" customHeight="1" x14ac:dyDescent="0.25">
      <c r="A15" s="1" t="s">
        <v>70</v>
      </c>
      <c r="B15" s="2"/>
      <c r="C15" s="2"/>
      <c r="D15" s="152" t="str">
        <f>+IF(B15='10 FORMULAS'!$B$4,'10 FORMULAS'!$C$4,IF(B15='10 FORMULAS'!$B$6,'10 FORMULAS'!$C$6,IF(B15='10 FORMULAS'!$B$8,'10 FORMULAS'!$C$8,IF(B15='10 FORMULAS'!$B$10,'10 FORMULAS'!$C$10,""))))</f>
        <v/>
      </c>
      <c r="E15" s="243" t="str">
        <f>+IFERROR(VLOOKUP(B15,Tabla3[],2,0),"")</f>
        <v/>
      </c>
      <c r="F15" s="1"/>
      <c r="G15" s="1"/>
      <c r="H15" s="263"/>
      <c r="I15" s="263"/>
      <c r="J15" s="267" t="str">
        <f>(CONCATENATE(Tabla1[[#This Row],[¿QUÉ? 
IMPACTO]]," ","por",Tabla1[[#This Row],[¿CÓMO?
CAUSA INMEDIATA 
(Iniciar con la palabra 
por)]]," ","a causa de"," ",Tabla1[[#This Row],[¿PORQUÉ?
CAUSA RAÍZ
(Iniciar con 
debido a/a causa de)]]))</f>
        <v xml:space="preserve"> por a causa de </v>
      </c>
      <c r="K15" s="265"/>
    </row>
    <row r="16" spans="1:11" ht="93" customHeight="1" x14ac:dyDescent="0.25">
      <c r="A16" s="1" t="s">
        <v>71</v>
      </c>
      <c r="B16" s="2"/>
      <c r="C16" s="2"/>
      <c r="D16" s="152" t="str">
        <f>+IF(B16='10 FORMULAS'!$B$4,'10 FORMULAS'!$C$4,IF(B16='10 FORMULAS'!$B$6,'10 FORMULAS'!$C$6,IF(B16='10 FORMULAS'!$B$8,'10 FORMULAS'!$C$8,IF(B16='10 FORMULAS'!$B$10,'10 FORMULAS'!$C$10,""))))</f>
        <v/>
      </c>
      <c r="E16" s="243" t="str">
        <f>+IFERROR(VLOOKUP(B16,Tabla3[],2,0),"")</f>
        <v/>
      </c>
      <c r="F16" s="1"/>
      <c r="G16" s="1"/>
      <c r="H16" s="263"/>
      <c r="I16" s="263"/>
      <c r="J16" s="267" t="str">
        <f>(CONCATENATE(Tabla1[[#This Row],[¿QUÉ? 
IMPACTO]]," ","por",Tabla1[[#This Row],[¿CÓMO?
CAUSA INMEDIATA 
(Iniciar con la palabra 
por)]]," ","a causa de"," ",Tabla1[[#This Row],[¿PORQUÉ?
CAUSA RAÍZ
(Iniciar con 
debido a/a causa de)]]))</f>
        <v xml:space="preserve"> por a causa de </v>
      </c>
      <c r="K16" s="265"/>
    </row>
    <row r="17" spans="1:11" s="6" customFormat="1" ht="93" customHeight="1" x14ac:dyDescent="0.25">
      <c r="A17" s="1" t="s">
        <v>72</v>
      </c>
      <c r="B17" s="2"/>
      <c r="C17" s="2"/>
      <c r="D17" s="152" t="str">
        <f>+IF(B17='10 FORMULAS'!$B$4,'10 FORMULAS'!$C$4,IF(B17='10 FORMULAS'!$B$6,'10 FORMULAS'!$C$6,IF(B17='10 FORMULAS'!$B$8,'10 FORMULAS'!$C$8,IF(B17='10 FORMULAS'!$B$10,'10 FORMULAS'!$C$10,""))))</f>
        <v/>
      </c>
      <c r="E17" s="243" t="str">
        <f>+IFERROR(VLOOKUP(B17,Tabla3[],2,0),"")</f>
        <v/>
      </c>
      <c r="F17" s="1"/>
      <c r="G17" s="1"/>
      <c r="H17" s="263"/>
      <c r="I17" s="263"/>
      <c r="J17" s="267" t="str">
        <f>(CONCATENATE(Tabla1[[#This Row],[¿QUÉ? 
IMPACTO]]," ","por",Tabla1[[#This Row],[¿CÓMO?
CAUSA INMEDIATA 
(Iniciar con la palabra 
por)]]," ","a causa de"," ",Tabla1[[#This Row],[¿PORQUÉ?
CAUSA RAÍZ
(Iniciar con 
debido a/a causa de)]]))</f>
        <v xml:space="preserve"> por a causa de </v>
      </c>
      <c r="K17" s="266"/>
    </row>
    <row r="18" spans="1:11" s="6" customFormat="1" ht="93" customHeight="1" x14ac:dyDescent="0.25">
      <c r="A18" s="1" t="s">
        <v>73</v>
      </c>
      <c r="B18" s="2"/>
      <c r="C18" s="2"/>
      <c r="D18" s="152" t="str">
        <f>+IF(B18='10 FORMULAS'!$B$4,'10 FORMULAS'!$C$4,IF(B18='10 FORMULAS'!$B$6,'10 FORMULAS'!$C$6,IF(B18='10 FORMULAS'!$B$8,'10 FORMULAS'!$C$8,IF(B18='10 FORMULAS'!$B$10,'10 FORMULAS'!$C$10,""))))</f>
        <v/>
      </c>
      <c r="E18" s="243" t="str">
        <f>+IFERROR(VLOOKUP(B18,Tabla3[],2,0),"")</f>
        <v/>
      </c>
      <c r="F18" s="1"/>
      <c r="G18" s="1"/>
      <c r="H18" s="263"/>
      <c r="I18" s="263"/>
      <c r="J18" s="267" t="str">
        <f>(CONCATENATE(Tabla1[[#This Row],[¿QUÉ? 
IMPACTO]]," ","por",Tabla1[[#This Row],[¿CÓMO?
CAUSA INMEDIATA 
(Iniciar con la palabra 
por)]]," ","a causa de"," ",Tabla1[[#This Row],[¿PORQUÉ?
CAUSA RAÍZ
(Iniciar con 
debido a/a causa de)]]))</f>
        <v xml:space="preserve"> por a causa de </v>
      </c>
      <c r="K18" s="266"/>
    </row>
    <row r="19" spans="1:11" s="6" customFormat="1" ht="93" customHeight="1" x14ac:dyDescent="0.25">
      <c r="A19" s="1" t="s">
        <v>74</v>
      </c>
      <c r="B19" s="2"/>
      <c r="C19" s="2"/>
      <c r="D19" s="152" t="str">
        <f>+IF(B19='10 FORMULAS'!$B$4,'10 FORMULAS'!$C$4,IF(B19='10 FORMULAS'!$B$6,'10 FORMULAS'!$C$6,IF(B19='10 FORMULAS'!$B$8,'10 FORMULAS'!$C$8,IF(B19='10 FORMULAS'!$B$10,'10 FORMULAS'!$C$10,""))))</f>
        <v/>
      </c>
      <c r="E19" s="243" t="str">
        <f>+IFERROR(VLOOKUP(B19,Tabla3[],2,0),"")</f>
        <v/>
      </c>
      <c r="F19" s="1"/>
      <c r="G19" s="1"/>
      <c r="H19" s="263"/>
      <c r="I19" s="263"/>
      <c r="J19" s="267" t="str">
        <f>(CONCATENATE(Tabla1[[#This Row],[¿QUÉ? 
IMPACTO]]," ","por",Tabla1[[#This Row],[¿CÓMO?
CAUSA INMEDIATA 
(Iniciar con la palabra 
por)]]," ","a causa de"," ",Tabla1[[#This Row],[¿PORQUÉ?
CAUSA RAÍZ
(Iniciar con 
debido a/a causa de)]]))</f>
        <v xml:space="preserve"> por a causa de </v>
      </c>
      <c r="K19" s="266"/>
    </row>
    <row r="20" spans="1:11" s="6" customFormat="1" ht="93" customHeight="1" x14ac:dyDescent="0.25">
      <c r="A20" s="1" t="s">
        <v>75</v>
      </c>
      <c r="B20" s="2"/>
      <c r="C20" s="2"/>
      <c r="D20" s="152" t="str">
        <f>+IF(B20='10 FORMULAS'!$B$4,'10 FORMULAS'!$C$4,IF(B20='10 FORMULAS'!$B$6,'10 FORMULAS'!$C$6,IF(B20='10 FORMULAS'!$B$8,'10 FORMULAS'!$C$8,IF(B20='10 FORMULAS'!$B$10,'10 FORMULAS'!$C$10,""))))</f>
        <v/>
      </c>
      <c r="E20" s="243" t="str">
        <f>+IFERROR(VLOOKUP(B20,Tabla3[],2,0),"")</f>
        <v/>
      </c>
      <c r="F20" s="1"/>
      <c r="G20" s="1"/>
      <c r="H20" s="263"/>
      <c r="I20" s="263"/>
      <c r="J20" s="267" t="str">
        <f>(CONCATENATE(Tabla1[[#This Row],[¿QUÉ? 
IMPACTO]]," ","por",Tabla1[[#This Row],[¿CÓMO?
CAUSA INMEDIATA 
(Iniciar con la palabra 
por)]]," ","a causa de"," ",Tabla1[[#This Row],[¿PORQUÉ?
CAUSA RAÍZ
(Iniciar con 
debido a/a causa de)]]))</f>
        <v xml:space="preserve"> por a causa de </v>
      </c>
      <c r="K20" s="266"/>
    </row>
    <row r="21" spans="1:11" s="6" customFormat="1" ht="93" customHeight="1" x14ac:dyDescent="0.25">
      <c r="A21" s="1" t="s">
        <v>76</v>
      </c>
      <c r="B21" s="2"/>
      <c r="C21" s="2"/>
      <c r="D21" s="152" t="str">
        <f>+IF(B21='10 FORMULAS'!$B$4,'10 FORMULAS'!$C$4,IF(B21='10 FORMULAS'!$B$6,'10 FORMULAS'!$C$6,IF(B21='10 FORMULAS'!$B$8,'10 FORMULAS'!$C$8,IF(B21='10 FORMULAS'!$B$10,'10 FORMULAS'!$C$10,""))))</f>
        <v/>
      </c>
      <c r="E21" s="243" t="str">
        <f>+IFERROR(VLOOKUP(B21,Tabla3[],2,0),"")</f>
        <v/>
      </c>
      <c r="F21" s="1"/>
      <c r="G21" s="1"/>
      <c r="H21" s="263"/>
      <c r="I21" s="263"/>
      <c r="J21" s="267" t="str">
        <f>(CONCATENATE(Tabla1[[#This Row],[¿QUÉ? 
IMPACTO]]," ","por",Tabla1[[#This Row],[¿CÓMO?
CAUSA INMEDIATA 
(Iniciar con la palabra 
por)]]," ","a causa de"," ",Tabla1[[#This Row],[¿PORQUÉ?
CAUSA RAÍZ
(Iniciar con 
debido a/a causa de)]]))</f>
        <v xml:space="preserve"> por a causa de </v>
      </c>
      <c r="K21" s="266"/>
    </row>
    <row r="22" spans="1:11" s="6" customFormat="1" ht="93" customHeight="1" x14ac:dyDescent="0.25">
      <c r="A22" s="1" t="s">
        <v>77</v>
      </c>
      <c r="B22" s="2"/>
      <c r="C22" s="2"/>
      <c r="D22" s="152" t="str">
        <f>+IF(B22='10 FORMULAS'!$B$4,'10 FORMULAS'!$C$4,IF(B22='10 FORMULAS'!$B$6,'10 FORMULAS'!$C$6,IF(B22='10 FORMULAS'!$B$8,'10 FORMULAS'!$C$8,IF(B22='10 FORMULAS'!$B$10,'10 FORMULAS'!$C$10,""))))</f>
        <v/>
      </c>
      <c r="E22" s="243" t="str">
        <f>+IFERROR(VLOOKUP(B22,Tabla3[],2,0),"")</f>
        <v/>
      </c>
      <c r="F22" s="1"/>
      <c r="G22" s="1"/>
      <c r="H22" s="263"/>
      <c r="I22" s="263"/>
      <c r="J22" s="267" t="str">
        <f>(CONCATENATE(Tabla1[[#This Row],[¿QUÉ? 
IMPACTO]]," ","por",Tabla1[[#This Row],[¿CÓMO?
CAUSA INMEDIATA 
(Iniciar con la palabra 
por)]]," ","a causa de"," ",Tabla1[[#This Row],[¿PORQUÉ?
CAUSA RAÍZ
(Iniciar con 
debido a/a causa de)]]))</f>
        <v xml:space="preserve"> por a causa de </v>
      </c>
      <c r="K22" s="266"/>
    </row>
    <row r="23" spans="1:11" s="6" customFormat="1" ht="93" customHeight="1" x14ac:dyDescent="0.25">
      <c r="A23" s="1" t="s">
        <v>78</v>
      </c>
      <c r="B23" s="2"/>
      <c r="C23" s="2"/>
      <c r="D23" s="152" t="str">
        <f>+IF(B23='10 FORMULAS'!$B$4,'10 FORMULAS'!$C$4,IF(B23='10 FORMULAS'!$B$6,'10 FORMULAS'!$C$6,IF(B23='10 FORMULAS'!$B$8,'10 FORMULAS'!$C$8,IF(B23='10 FORMULAS'!$B$10,'10 FORMULAS'!$C$10,""))))</f>
        <v/>
      </c>
      <c r="E23" s="243" t="str">
        <f>+IFERROR(VLOOKUP(B23,Tabla3[],2,0),"")</f>
        <v/>
      </c>
      <c r="F23" s="1"/>
      <c r="G23" s="1"/>
      <c r="H23" s="263"/>
      <c r="I23" s="263"/>
      <c r="J23" s="267" t="str">
        <f>(CONCATENATE(Tabla1[[#This Row],[¿QUÉ? 
IMPACTO]]," ","por",Tabla1[[#This Row],[¿CÓMO?
CAUSA INMEDIATA 
(Iniciar con la palabra 
por)]]," ","a causa de"," ",Tabla1[[#This Row],[¿PORQUÉ?
CAUSA RAÍZ
(Iniciar con 
debido a/a causa de)]]))</f>
        <v xml:space="preserve"> por a causa de </v>
      </c>
      <c r="K23" s="266"/>
    </row>
    <row r="24" spans="1:11" s="6" customFormat="1" ht="93" customHeight="1" x14ac:dyDescent="0.25">
      <c r="A24" s="1" t="s">
        <v>79</v>
      </c>
      <c r="B24" s="2"/>
      <c r="C24" s="2"/>
      <c r="D24" s="152" t="str">
        <f>+IF(B24='10 FORMULAS'!$B$4,'10 FORMULAS'!$C$4,IF(B24='10 FORMULAS'!$B$6,'10 FORMULAS'!$C$6,IF(B24='10 FORMULAS'!$B$8,'10 FORMULAS'!$C$8,IF(B24='10 FORMULAS'!$B$10,'10 FORMULAS'!$C$10,""))))</f>
        <v/>
      </c>
      <c r="E24" s="243" t="str">
        <f>+IFERROR(VLOOKUP(B24,Tabla3[],2,0),"")</f>
        <v/>
      </c>
      <c r="F24" s="1"/>
      <c r="G24" s="1"/>
      <c r="H24" s="263"/>
      <c r="I24" s="263"/>
      <c r="J24" s="267" t="str">
        <f>(CONCATENATE(Tabla1[[#This Row],[¿QUÉ? 
IMPACTO]]," ","por",Tabla1[[#This Row],[¿CÓMO?
CAUSA INMEDIATA 
(Iniciar con la palabra 
por)]]," ","a causa de"," ",Tabla1[[#This Row],[¿PORQUÉ?
CAUSA RAÍZ
(Iniciar con 
debido a/a causa de)]]))</f>
        <v xml:space="preserve"> por a causa de </v>
      </c>
      <c r="K24" s="266"/>
    </row>
    <row r="25" spans="1:11" s="6" customFormat="1" ht="93" customHeight="1" x14ac:dyDescent="0.25">
      <c r="A25" s="1" t="s">
        <v>80</v>
      </c>
      <c r="B25" s="2"/>
      <c r="C25" s="2"/>
      <c r="D25" s="152" t="str">
        <f>+IF(B25='10 FORMULAS'!$B$4,'10 FORMULAS'!$C$4,IF(B25='10 FORMULAS'!$B$6,'10 FORMULAS'!$C$6,IF(B25='10 FORMULAS'!$B$8,'10 FORMULAS'!$C$8,IF(B25='10 FORMULAS'!$B$10,'10 FORMULAS'!$C$10,""))))</f>
        <v/>
      </c>
      <c r="E25" s="243" t="str">
        <f>+IFERROR(VLOOKUP(B25,Tabla3[],2,0),"")</f>
        <v/>
      </c>
      <c r="F25" s="1"/>
      <c r="G25" s="1"/>
      <c r="H25" s="263"/>
      <c r="I25" s="263"/>
      <c r="J25" s="267" t="str">
        <f>(CONCATENATE(Tabla1[[#This Row],[¿QUÉ? 
IMPACTO]]," ","por",Tabla1[[#This Row],[¿CÓMO?
CAUSA INMEDIATA 
(Iniciar con la palabra 
por)]]," ","a causa de"," ",Tabla1[[#This Row],[¿PORQUÉ?
CAUSA RAÍZ
(Iniciar con 
debido a/a causa de)]]))</f>
        <v xml:space="preserve"> por a causa de </v>
      </c>
      <c r="K25" s="266"/>
    </row>
    <row r="26" spans="1:11" s="6" customFormat="1" ht="93" customHeight="1" x14ac:dyDescent="0.25">
      <c r="A26" s="1" t="s">
        <v>81</v>
      </c>
      <c r="B26" s="2"/>
      <c r="C26" s="2"/>
      <c r="D26" s="152" t="str">
        <f>+IF(B26='10 FORMULAS'!$B$4,'10 FORMULAS'!$C$4,IF(B26='10 FORMULAS'!$B$6,'10 FORMULAS'!$C$6,IF(B26='10 FORMULAS'!$B$8,'10 FORMULAS'!$C$8,IF(B26='10 FORMULAS'!$B$10,'10 FORMULAS'!$C$10,""))))</f>
        <v/>
      </c>
      <c r="E26" s="243" t="str">
        <f>+IFERROR(VLOOKUP(B26,Tabla3[],2,0),"")</f>
        <v/>
      </c>
      <c r="F26" s="1"/>
      <c r="G26" s="1"/>
      <c r="H26" s="263"/>
      <c r="I26" s="263"/>
      <c r="J26" s="267" t="str">
        <f>(CONCATENATE(Tabla1[[#This Row],[¿QUÉ? 
IMPACTO]]," ","por",Tabla1[[#This Row],[¿CÓMO?
CAUSA INMEDIATA 
(Iniciar con la palabra 
por)]]," ","a causa de"," ",Tabla1[[#This Row],[¿PORQUÉ?
CAUSA RAÍZ
(Iniciar con 
debido a/a causa de)]]))</f>
        <v xml:space="preserve"> por a causa de </v>
      </c>
      <c r="K26" s="266"/>
    </row>
    <row r="27" spans="1:11" s="6" customFormat="1" ht="93" customHeight="1" x14ac:dyDescent="0.25">
      <c r="A27" s="1" t="s">
        <v>82</v>
      </c>
      <c r="B27" s="2"/>
      <c r="C27" s="2"/>
      <c r="D27" s="152" t="str">
        <f>+IF(B27='10 FORMULAS'!$B$4,'10 FORMULAS'!$C$4,IF(B27='10 FORMULAS'!$B$6,'10 FORMULAS'!$C$6,IF(B27='10 FORMULAS'!$B$8,'10 FORMULAS'!$C$8,IF(B27='10 FORMULAS'!$B$10,'10 FORMULAS'!$C$10,""))))</f>
        <v/>
      </c>
      <c r="E27" s="243" t="str">
        <f>+IFERROR(VLOOKUP(B27,Tabla3[],2,0),"")</f>
        <v/>
      </c>
      <c r="F27" s="1"/>
      <c r="G27" s="1"/>
      <c r="H27" s="263"/>
      <c r="I27" s="263"/>
      <c r="J27" s="267" t="str">
        <f>(CONCATENATE(Tabla1[[#This Row],[¿QUÉ? 
IMPACTO]]," ","por",Tabla1[[#This Row],[¿CÓMO?
CAUSA INMEDIATA 
(Iniciar con la palabra 
por)]]," ","a causa de"," ",Tabla1[[#This Row],[¿PORQUÉ?
CAUSA RAÍZ
(Iniciar con 
debido a/a causa de)]]))</f>
        <v xml:space="preserve"> por a causa de </v>
      </c>
      <c r="K27" s="266"/>
    </row>
    <row r="28" spans="1:11" s="6" customFormat="1" ht="93" customHeight="1" x14ac:dyDescent="0.25">
      <c r="A28" s="1" t="s">
        <v>83</v>
      </c>
      <c r="B28" s="2"/>
      <c r="C28" s="2"/>
      <c r="D28" s="152" t="str">
        <f>+IF(B28='10 FORMULAS'!$B$4,'10 FORMULAS'!$C$4,IF(B28='10 FORMULAS'!$B$6,'10 FORMULAS'!$C$6,IF(B28='10 FORMULAS'!$B$8,'10 FORMULAS'!$C$8,IF(B28='10 FORMULAS'!$B$10,'10 FORMULAS'!$C$10,""))))</f>
        <v/>
      </c>
      <c r="E28" s="243" t="str">
        <f>+IFERROR(VLOOKUP(B28,Tabla3[],2,0),"")</f>
        <v/>
      </c>
      <c r="F28" s="1"/>
      <c r="G28" s="1"/>
      <c r="H28" s="264"/>
      <c r="I28" s="264"/>
      <c r="J28" s="267" t="str">
        <f>(CONCATENATE(Tabla1[[#This Row],[¿QUÉ? 
IMPACTO]]," ","por",Tabla1[[#This Row],[¿CÓMO?
CAUSA INMEDIATA 
(Iniciar con la palabra 
por)]]," ","a causa de"," ",Tabla1[[#This Row],[¿PORQUÉ?
CAUSA RAÍZ
(Iniciar con 
debido a/a causa de)]]))</f>
        <v xml:space="preserve"> por a causa de </v>
      </c>
      <c r="K28" s="266"/>
    </row>
    <row r="29" spans="1:11" s="6" customFormat="1" ht="18" x14ac:dyDescent="0.25">
      <c r="F29" s="7"/>
      <c r="G29" s="7"/>
      <c r="H29" s="7"/>
      <c r="I29" s="7"/>
      <c r="J29" s="8"/>
    </row>
    <row r="30" spans="1:11" x14ac:dyDescent="0.2">
      <c r="F30" s="3"/>
      <c r="G30" s="3"/>
      <c r="H30" s="3"/>
      <c r="I30" s="3"/>
    </row>
    <row r="31" spans="1:11" x14ac:dyDescent="0.2">
      <c r="F31" s="3"/>
      <c r="G31" s="3"/>
      <c r="H31" s="3"/>
      <c r="I31" s="3"/>
    </row>
    <row r="32" spans="1:11" x14ac:dyDescent="0.25">
      <c r="F32" s="9"/>
      <c r="G32" s="9"/>
      <c r="H32" s="9"/>
      <c r="I32" s="9"/>
    </row>
    <row r="33" spans="6:26" x14ac:dyDescent="0.2">
      <c r="F33" s="3"/>
      <c r="G33" s="3"/>
      <c r="H33" s="3"/>
      <c r="I33" s="3"/>
    </row>
    <row r="34" spans="6:26" x14ac:dyDescent="0.2">
      <c r="F34" s="3"/>
      <c r="G34" s="3"/>
      <c r="H34" s="3"/>
      <c r="I34" s="3"/>
    </row>
    <row r="35" spans="6:26" x14ac:dyDescent="0.2">
      <c r="F35" s="3"/>
      <c r="G35" s="3"/>
      <c r="H35" s="3"/>
      <c r="I35" s="3"/>
    </row>
    <row r="39" spans="6:26" ht="14.25" customHeight="1" x14ac:dyDescent="0.25"/>
    <row r="43" spans="6:26" ht="14.25" customHeight="1" x14ac:dyDescent="0.25">
      <c r="X43" s="10"/>
    </row>
    <row r="44" spans="6:26" x14ac:dyDescent="0.25">
      <c r="Z44" s="10"/>
    </row>
    <row r="45" spans="6:26" x14ac:dyDescent="0.25">
      <c r="Z45" s="10"/>
    </row>
    <row r="46" spans="6:26" x14ac:dyDescent="0.25">
      <c r="Z46" s="10"/>
    </row>
    <row r="47" spans="6:26" x14ac:dyDescent="0.25">
      <c r="Z47" s="10"/>
    </row>
    <row r="48" spans="6:26" x14ac:dyDescent="0.25">
      <c r="Z48" s="10"/>
    </row>
    <row r="49" spans="26:26" x14ac:dyDescent="0.25">
      <c r="Z49" s="10"/>
    </row>
    <row r="50" spans="26:26" x14ac:dyDescent="0.25">
      <c r="Z50" s="10"/>
    </row>
    <row r="51" spans="26:26" ht="14.25" customHeight="1" x14ac:dyDescent="0.25">
      <c r="Z51" s="10"/>
    </row>
    <row r="52" spans="26:26" x14ac:dyDescent="0.25">
      <c r="Z52" s="10"/>
    </row>
  </sheetData>
  <sheetProtection formatCells="0" formatColumns="0" formatRows="0" sort="0" autoFilter="0" pivotTables="0"/>
  <mergeCells count="10">
    <mergeCell ref="C2:K2"/>
    <mergeCell ref="B7:E7"/>
    <mergeCell ref="A7:A8"/>
    <mergeCell ref="A1:K1"/>
    <mergeCell ref="A3:K3"/>
    <mergeCell ref="B4:D4"/>
    <mergeCell ref="B5:D5"/>
    <mergeCell ref="F4:H4"/>
    <mergeCell ref="J5:K5"/>
    <mergeCell ref="G5:H5"/>
  </mergeCells>
  <phoneticPr fontId="16" type="noConversion"/>
  <dataValidations count="2">
    <dataValidation type="list" allowBlank="1" showInputMessage="1" showErrorMessage="1" sqref="C9:C28" xr:uid="{00000000-0002-0000-0100-000000000000}">
      <formula1>INDIRECT(B9)</formula1>
    </dataValidation>
    <dataValidation type="list" allowBlank="1" showInputMessage="1" showErrorMessage="1" sqref="G9:G28" xr:uid="{00000000-0002-0000-0100-000001000000}">
      <formula1>INDIRECT($F9)</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legacy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2000000}">
          <x14:formula1>
            <xm:f>'10 FORMULAS'!$A$31:$E$31</xm:f>
          </x14:formula1>
          <xm:sqref>F9:F28</xm:sqref>
        </x14:dataValidation>
        <x14:dataValidation type="list" allowBlank="1" showInputMessage="1" showErrorMessage="1" xr:uid="{00000000-0002-0000-0100-000003000000}">
          <x14:formula1>
            <xm:f>'10 FORMULAS'!$A$38:$F$38</xm:f>
          </x14:formula1>
          <xm:sqref>B9:B28</xm:sqref>
        </x14:dataValidation>
        <x14:dataValidation type="list" allowBlank="1" showInputMessage="1" showErrorMessage="1" xr:uid="{00000000-0002-0000-0100-000004000000}">
          <x14:formula1>
            <xm:f>'10 FORMULAS'!$Y$3:$Y$27</xm:f>
          </x14:formula1>
          <xm:sqref>F4:H4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76"/>
  <sheetViews>
    <sheetView topLeftCell="N6" zoomScale="70" zoomScaleNormal="70" workbookViewId="0">
      <selection activeCell="U25" sqref="U25"/>
    </sheetView>
  </sheetViews>
  <sheetFormatPr baseColWidth="10" defaultColWidth="10.85546875" defaultRowHeight="12.75" x14ac:dyDescent="0.2"/>
  <cols>
    <col min="1" max="1" width="35.42578125" style="128" customWidth="1"/>
    <col min="2" max="2" width="47.140625" style="128" customWidth="1"/>
    <col min="3" max="3" width="42.42578125" style="128" customWidth="1"/>
    <col min="4" max="4" width="34.42578125" style="128" customWidth="1"/>
    <col min="5" max="5" width="27.140625" style="128" customWidth="1"/>
    <col min="6" max="6" width="45.42578125" style="128" customWidth="1"/>
    <col min="7" max="7" width="22.140625" style="128" customWidth="1"/>
    <col min="8" max="8" width="20.85546875" style="128" customWidth="1"/>
    <col min="9" max="9" width="46.28515625" style="128" customWidth="1"/>
    <col min="10" max="10" width="10.85546875" style="128"/>
    <col min="11" max="11" width="20.85546875" style="128" customWidth="1"/>
    <col min="12" max="12" width="14.42578125" style="128" customWidth="1"/>
    <col min="13" max="14" width="21" style="128" customWidth="1"/>
    <col min="15" max="16" width="10.85546875" style="128"/>
    <col min="17" max="17" width="14.85546875" style="128" customWidth="1"/>
    <col min="18" max="18" width="10.85546875" style="128"/>
    <col min="19" max="19" width="16.42578125" style="128" customWidth="1"/>
    <col min="20" max="20" width="10.85546875" style="128"/>
    <col min="21" max="21" width="30.140625" style="128" customWidth="1"/>
    <col min="22" max="24" width="10.85546875" style="128"/>
    <col min="25" max="25" width="32.7109375" style="128" customWidth="1"/>
    <col min="26" max="16384" width="10.85546875" style="128"/>
  </cols>
  <sheetData>
    <row r="1" spans="1:25" ht="25.5" customHeight="1" x14ac:dyDescent="0.2">
      <c r="A1" s="484" t="s">
        <v>84</v>
      </c>
      <c r="B1" s="484"/>
      <c r="E1" s="483" t="s">
        <v>85</v>
      </c>
      <c r="F1" s="483"/>
      <c r="G1" s="483"/>
      <c r="H1" s="483"/>
    </row>
    <row r="2" spans="1:25" ht="48.95" customHeight="1" x14ac:dyDescent="0.2">
      <c r="B2" s="140" t="s">
        <v>52</v>
      </c>
      <c r="C2" s="140"/>
      <c r="E2" s="482" t="s">
        <v>86</v>
      </c>
      <c r="F2" s="482"/>
      <c r="G2" s="482"/>
      <c r="H2" s="482"/>
      <c r="I2" s="482"/>
      <c r="K2" s="482" t="s">
        <v>87</v>
      </c>
      <c r="L2" s="482"/>
      <c r="M2" s="482"/>
      <c r="N2" s="482"/>
      <c r="P2" s="482" t="s">
        <v>35</v>
      </c>
      <c r="Q2" s="482"/>
      <c r="S2" s="129" t="s">
        <v>44</v>
      </c>
      <c r="U2" s="129" t="s">
        <v>88</v>
      </c>
      <c r="W2" s="76" t="s">
        <v>45</v>
      </c>
      <c r="Y2" s="76" t="s">
        <v>6</v>
      </c>
    </row>
    <row r="3" spans="1:25" ht="29.25" thickBot="1" x14ac:dyDescent="0.25">
      <c r="A3" s="130" t="s">
        <v>89</v>
      </c>
      <c r="B3" s="140" t="s">
        <v>89</v>
      </c>
      <c r="C3" s="140" t="s">
        <v>52</v>
      </c>
      <c r="E3" s="131" t="s">
        <v>31</v>
      </c>
      <c r="F3" s="131" t="s">
        <v>33</v>
      </c>
      <c r="H3" s="131" t="s">
        <v>36</v>
      </c>
      <c r="I3" s="131" t="s">
        <v>38</v>
      </c>
      <c r="K3" s="129" t="s">
        <v>90</v>
      </c>
      <c r="L3" s="129" t="s">
        <v>91</v>
      </c>
      <c r="M3" s="129" t="s">
        <v>92</v>
      </c>
      <c r="N3" s="129" t="s">
        <v>93</v>
      </c>
      <c r="P3" s="135" t="s">
        <v>31</v>
      </c>
      <c r="Q3" s="135" t="s">
        <v>94</v>
      </c>
      <c r="S3" s="130" t="s">
        <v>95</v>
      </c>
      <c r="U3" s="11" t="s">
        <v>96</v>
      </c>
      <c r="W3" s="53" t="s">
        <v>97</v>
      </c>
      <c r="Y3" s="11" t="s">
        <v>365</v>
      </c>
    </row>
    <row r="4" spans="1:25" ht="38.25" x14ac:dyDescent="0.2">
      <c r="A4" s="139" t="s">
        <v>98</v>
      </c>
      <c r="B4" s="142" t="s">
        <v>98</v>
      </c>
      <c r="C4" s="153" t="s">
        <v>99</v>
      </c>
      <c r="E4" s="130" t="s">
        <v>100</v>
      </c>
      <c r="F4" s="132">
        <v>0.25</v>
      </c>
      <c r="H4" s="130" t="s">
        <v>101</v>
      </c>
      <c r="I4" s="132">
        <v>0.25</v>
      </c>
      <c r="K4" s="236" t="s">
        <v>102</v>
      </c>
      <c r="L4" s="130" t="s">
        <v>103</v>
      </c>
      <c r="M4" s="130" t="s">
        <v>104</v>
      </c>
      <c r="N4" s="130" t="s">
        <v>105</v>
      </c>
      <c r="P4" s="130" t="s">
        <v>100</v>
      </c>
      <c r="Q4" s="176" t="s">
        <v>106</v>
      </c>
      <c r="S4" s="130" t="s">
        <v>107</v>
      </c>
      <c r="U4" s="11" t="s">
        <v>108</v>
      </c>
      <c r="W4" s="53" t="s">
        <v>109</v>
      </c>
      <c r="Y4" s="11" t="s">
        <v>366</v>
      </c>
    </row>
    <row r="5" spans="1:25" ht="77.25" thickBot="1" x14ac:dyDescent="0.25">
      <c r="A5" s="139" t="s">
        <v>110</v>
      </c>
      <c r="B5" s="146"/>
      <c r="C5" s="154"/>
      <c r="E5" s="130" t="s">
        <v>111</v>
      </c>
      <c r="F5" s="132">
        <v>0.15</v>
      </c>
      <c r="H5" s="130" t="s">
        <v>112</v>
      </c>
      <c r="I5" s="132">
        <v>0.15</v>
      </c>
      <c r="K5" s="236" t="s">
        <v>113</v>
      </c>
      <c r="L5" s="130" t="s">
        <v>114</v>
      </c>
      <c r="M5" s="130" t="s">
        <v>115</v>
      </c>
      <c r="N5" s="130" t="s">
        <v>116</v>
      </c>
      <c r="P5" s="130" t="s">
        <v>111</v>
      </c>
      <c r="Q5" s="176" t="s">
        <v>106</v>
      </c>
      <c r="S5" s="130" t="s">
        <v>117</v>
      </c>
      <c r="U5" s="11" t="s">
        <v>118</v>
      </c>
      <c r="W5" s="53" t="s">
        <v>119</v>
      </c>
      <c r="Y5" s="11" t="s">
        <v>367</v>
      </c>
    </row>
    <row r="6" spans="1:25" ht="28.5" x14ac:dyDescent="0.2">
      <c r="A6" s="139" t="s">
        <v>120</v>
      </c>
      <c r="B6" s="148" t="s">
        <v>110</v>
      </c>
      <c r="C6" s="155" t="s">
        <v>121</v>
      </c>
      <c r="E6" s="130" t="s">
        <v>122</v>
      </c>
      <c r="F6" s="132">
        <v>0.1</v>
      </c>
      <c r="H6" s="130"/>
      <c r="I6" s="130"/>
      <c r="K6" s="236" t="s">
        <v>123</v>
      </c>
      <c r="L6" s="130"/>
      <c r="M6" s="130"/>
      <c r="N6" s="130" t="s">
        <v>124</v>
      </c>
      <c r="P6" s="130" t="s">
        <v>122</v>
      </c>
      <c r="Q6" s="176" t="s">
        <v>125</v>
      </c>
      <c r="S6" s="130" t="s">
        <v>126</v>
      </c>
      <c r="U6" s="11" t="s">
        <v>127</v>
      </c>
      <c r="W6" s="130"/>
      <c r="Y6" s="11" t="s">
        <v>368</v>
      </c>
    </row>
    <row r="7" spans="1:25" ht="43.5" thickBot="1" x14ac:dyDescent="0.25">
      <c r="A7" s="139" t="s">
        <v>128</v>
      </c>
      <c r="B7" s="146"/>
      <c r="C7" s="154"/>
      <c r="E7" s="130"/>
      <c r="F7" s="132"/>
      <c r="P7" s="133"/>
      <c r="S7" s="130" t="s">
        <v>129</v>
      </c>
      <c r="Y7" s="11" t="s">
        <v>369</v>
      </c>
    </row>
    <row r="8" spans="1:25" ht="14.25" x14ac:dyDescent="0.2">
      <c r="A8" s="139" t="s">
        <v>130</v>
      </c>
      <c r="B8" s="148" t="s">
        <v>120</v>
      </c>
      <c r="C8" s="155" t="s">
        <v>131</v>
      </c>
      <c r="S8" s="130"/>
      <c r="Y8" s="11" t="s">
        <v>370</v>
      </c>
    </row>
    <row r="9" spans="1:25" ht="26.25" thickBot="1" x14ac:dyDescent="0.25">
      <c r="A9" s="139" t="s">
        <v>132</v>
      </c>
      <c r="B9" s="150"/>
      <c r="C9" s="154"/>
      <c r="Y9" s="11" t="s">
        <v>371</v>
      </c>
    </row>
    <row r="10" spans="1:25" ht="28.5" x14ac:dyDescent="0.2">
      <c r="A10" s="139" t="s">
        <v>133</v>
      </c>
      <c r="B10" s="148" t="s">
        <v>128</v>
      </c>
      <c r="C10" s="155" t="s">
        <v>134</v>
      </c>
      <c r="Y10" s="11" t="s">
        <v>372</v>
      </c>
    </row>
    <row r="11" spans="1:25" ht="14.25" customHeight="1" thickBot="1" x14ac:dyDescent="0.25">
      <c r="A11" s="141"/>
      <c r="B11" s="146"/>
      <c r="C11" s="154"/>
      <c r="Y11" s="11" t="s">
        <v>373</v>
      </c>
    </row>
    <row r="12" spans="1:25" ht="14.25" customHeight="1" x14ac:dyDescent="0.2">
      <c r="B12" s="148" t="s">
        <v>130</v>
      </c>
      <c r="C12" s="149" t="s">
        <v>99</v>
      </c>
      <c r="Y12" s="11" t="s">
        <v>374</v>
      </c>
    </row>
    <row r="13" spans="1:25" ht="14.25" customHeight="1" x14ac:dyDescent="0.2">
      <c r="A13" s="234" t="s">
        <v>56</v>
      </c>
      <c r="B13" s="145"/>
      <c r="C13" s="144" t="s">
        <v>121</v>
      </c>
      <c r="Y13" s="11" t="s">
        <v>375</v>
      </c>
    </row>
    <row r="14" spans="1:25" ht="14.25" customHeight="1" x14ac:dyDescent="0.2">
      <c r="A14" s="235" t="s">
        <v>135</v>
      </c>
      <c r="B14" s="143"/>
      <c r="C14" s="144" t="s">
        <v>131</v>
      </c>
      <c r="Y14" s="11" t="s">
        <v>376</v>
      </c>
    </row>
    <row r="15" spans="1:25" ht="14.25" customHeight="1" x14ac:dyDescent="0.2">
      <c r="A15" s="235" t="s">
        <v>63</v>
      </c>
      <c r="B15" s="143"/>
      <c r="C15" s="144" t="s">
        <v>134</v>
      </c>
      <c r="Y15" s="11" t="s">
        <v>377</v>
      </c>
    </row>
    <row r="16" spans="1:25" ht="14.25" customHeight="1" x14ac:dyDescent="0.2">
      <c r="A16" s="235" t="s">
        <v>136</v>
      </c>
      <c r="B16" s="143"/>
      <c r="C16" s="144" t="s">
        <v>137</v>
      </c>
      <c r="Y16" s="11" t="s">
        <v>378</v>
      </c>
    </row>
    <row r="17" spans="1:25" ht="14.25" customHeight="1" thickBot="1" x14ac:dyDescent="0.25">
      <c r="A17" s="235" t="s">
        <v>138</v>
      </c>
      <c r="B17" s="146"/>
      <c r="C17" s="147"/>
      <c r="Y17" s="11" t="s">
        <v>379</v>
      </c>
    </row>
    <row r="18" spans="1:25" ht="14.25" x14ac:dyDescent="0.2">
      <c r="A18" s="235" t="s">
        <v>139</v>
      </c>
      <c r="B18" s="148" t="s">
        <v>132</v>
      </c>
      <c r="C18" s="149" t="s">
        <v>99</v>
      </c>
      <c r="Y18" s="11" t="s">
        <v>380</v>
      </c>
    </row>
    <row r="19" spans="1:25" ht="14.25" customHeight="1" x14ac:dyDescent="0.2">
      <c r="B19" s="143"/>
      <c r="C19" s="144" t="s">
        <v>121</v>
      </c>
      <c r="Y19" s="11" t="s">
        <v>381</v>
      </c>
    </row>
    <row r="20" spans="1:25" ht="14.25" customHeight="1" x14ac:dyDescent="0.2">
      <c r="B20" s="143"/>
      <c r="C20" s="144" t="s">
        <v>131</v>
      </c>
      <c r="Y20" s="11" t="s">
        <v>382</v>
      </c>
    </row>
    <row r="21" spans="1:25" ht="14.25" customHeight="1" x14ac:dyDescent="0.2">
      <c r="B21" s="143"/>
      <c r="C21" s="144" t="s">
        <v>134</v>
      </c>
      <c r="Y21" s="11" t="s">
        <v>383</v>
      </c>
    </row>
    <row r="22" spans="1:25" ht="14.25" customHeight="1" x14ac:dyDescent="0.2">
      <c r="B22" s="143"/>
      <c r="C22" s="144" t="s">
        <v>137</v>
      </c>
      <c r="Y22" s="11" t="s">
        <v>384</v>
      </c>
    </row>
    <row r="23" spans="1:25" ht="14.25" customHeight="1" thickBot="1" x14ac:dyDescent="0.25">
      <c r="B23" s="150"/>
      <c r="C23" s="151"/>
      <c r="Y23" s="11" t="s">
        <v>387</v>
      </c>
    </row>
    <row r="24" spans="1:25" ht="14.25" customHeight="1" x14ac:dyDescent="0.2">
      <c r="B24" s="148" t="s">
        <v>133</v>
      </c>
      <c r="C24" s="149" t="s">
        <v>137</v>
      </c>
      <c r="Y24" s="11" t="s">
        <v>388</v>
      </c>
    </row>
    <row r="25" spans="1:25" ht="14.25" customHeight="1" x14ac:dyDescent="0.2">
      <c r="B25" s="143"/>
      <c r="C25" s="144" t="s">
        <v>121</v>
      </c>
      <c r="Y25" s="11" t="s">
        <v>389</v>
      </c>
    </row>
    <row r="26" spans="1:25" ht="14.25" customHeight="1" thickBot="1" x14ac:dyDescent="0.25">
      <c r="B26" s="146"/>
      <c r="C26" s="147"/>
      <c r="Y26" s="11" t="s">
        <v>390</v>
      </c>
    </row>
    <row r="27" spans="1:25" ht="38.25" x14ac:dyDescent="0.2">
      <c r="Y27" s="128" t="s">
        <v>391</v>
      </c>
    </row>
    <row r="30" spans="1:25" x14ac:dyDescent="0.2">
      <c r="A30" s="234"/>
      <c r="B30" s="234"/>
      <c r="C30" s="234"/>
      <c r="D30" s="234"/>
      <c r="E30" s="234"/>
    </row>
    <row r="31" spans="1:25" x14ac:dyDescent="0.2">
      <c r="A31" s="128" t="s">
        <v>135</v>
      </c>
      <c r="B31" s="128" t="s">
        <v>63</v>
      </c>
      <c r="C31" s="128" t="s">
        <v>140</v>
      </c>
      <c r="D31" s="128" t="s">
        <v>141</v>
      </c>
      <c r="E31" s="128" t="s">
        <v>142</v>
      </c>
    </row>
    <row r="32" spans="1:25" ht="25.5" x14ac:dyDescent="0.2">
      <c r="A32" s="244" t="s">
        <v>143</v>
      </c>
      <c r="B32" s="128" t="s">
        <v>144</v>
      </c>
      <c r="C32" s="128" t="s">
        <v>145</v>
      </c>
      <c r="D32" s="128" t="s">
        <v>143</v>
      </c>
      <c r="E32" s="128" t="s">
        <v>143</v>
      </c>
    </row>
    <row r="33" spans="1:9" ht="25.5" x14ac:dyDescent="0.2">
      <c r="A33" s="244" t="s">
        <v>146</v>
      </c>
      <c r="B33" s="128" t="s">
        <v>64</v>
      </c>
      <c r="C33" s="128" t="s">
        <v>147</v>
      </c>
      <c r="D33" s="128" t="s">
        <v>146</v>
      </c>
      <c r="E33" s="128" t="s">
        <v>146</v>
      </c>
    </row>
    <row r="34" spans="1:9" ht="25.5" x14ac:dyDescent="0.2">
      <c r="A34" s="244" t="s">
        <v>148</v>
      </c>
      <c r="B34" s="128" t="s">
        <v>149</v>
      </c>
      <c r="C34" s="128" t="s">
        <v>150</v>
      </c>
      <c r="D34" s="128" t="s">
        <v>148</v>
      </c>
      <c r="E34" s="128" t="s">
        <v>148</v>
      </c>
    </row>
    <row r="35" spans="1:9" ht="25.5" x14ac:dyDescent="0.2">
      <c r="B35" s="128" t="s">
        <v>151</v>
      </c>
    </row>
    <row r="37" spans="1:9" x14ac:dyDescent="0.2">
      <c r="H37" s="128" t="s">
        <v>53</v>
      </c>
      <c r="I37" s="128" t="s">
        <v>152</v>
      </c>
    </row>
    <row r="38" spans="1:9" ht="102" x14ac:dyDescent="0.2">
      <c r="A38" s="250" t="s">
        <v>153</v>
      </c>
      <c r="B38" s="250" t="s">
        <v>61</v>
      </c>
      <c r="C38" s="250" t="s">
        <v>131</v>
      </c>
      <c r="D38" s="250" t="s">
        <v>154</v>
      </c>
      <c r="E38" s="250" t="s">
        <v>137</v>
      </c>
      <c r="F38" s="250" t="s">
        <v>155</v>
      </c>
      <c r="H38" s="128" t="s">
        <v>153</v>
      </c>
      <c r="I38" s="128" t="s">
        <v>156</v>
      </c>
    </row>
    <row r="39" spans="1:9" ht="63.75" x14ac:dyDescent="0.2">
      <c r="A39" s="246" t="s">
        <v>157</v>
      </c>
      <c r="B39" s="247" t="s">
        <v>158</v>
      </c>
      <c r="C39" s="247" t="s">
        <v>159</v>
      </c>
      <c r="D39" s="246" t="s">
        <v>160</v>
      </c>
      <c r="E39" s="246" t="s">
        <v>161</v>
      </c>
      <c r="F39" s="248" t="s">
        <v>162</v>
      </c>
      <c r="H39" s="128" t="s">
        <v>61</v>
      </c>
      <c r="I39" s="128" t="s">
        <v>163</v>
      </c>
    </row>
    <row r="40" spans="1:9" ht="38.25" x14ac:dyDescent="0.2">
      <c r="A40" s="246" t="s">
        <v>164</v>
      </c>
      <c r="B40" s="247" t="s">
        <v>62</v>
      </c>
      <c r="C40" s="247" t="s">
        <v>165</v>
      </c>
      <c r="D40" s="249" t="s">
        <v>166</v>
      </c>
      <c r="E40" s="249" t="s">
        <v>167</v>
      </c>
      <c r="F40" s="246" t="s">
        <v>168</v>
      </c>
      <c r="H40" s="128" t="s">
        <v>131</v>
      </c>
      <c r="I40" s="128" t="s">
        <v>169</v>
      </c>
    </row>
    <row r="41" spans="1:9" ht="28.5" x14ac:dyDescent="0.2">
      <c r="A41" s="246" t="s">
        <v>170</v>
      </c>
      <c r="B41" s="247" t="s">
        <v>171</v>
      </c>
      <c r="C41" s="247" t="s">
        <v>172</v>
      </c>
      <c r="D41" s="249" t="s">
        <v>173</v>
      </c>
      <c r="E41" s="249" t="s">
        <v>174</v>
      </c>
      <c r="F41" s="249" t="s">
        <v>175</v>
      </c>
      <c r="H41" s="128" t="s">
        <v>154</v>
      </c>
      <c r="I41" s="128" t="s">
        <v>176</v>
      </c>
    </row>
    <row r="42" spans="1:9" ht="28.5" x14ac:dyDescent="0.2">
      <c r="A42" s="246" t="s">
        <v>177</v>
      </c>
      <c r="B42" s="247" t="s">
        <v>178</v>
      </c>
      <c r="C42" s="247" t="s">
        <v>179</v>
      </c>
      <c r="D42" s="249" t="s">
        <v>180</v>
      </c>
      <c r="E42" s="249" t="s">
        <v>181</v>
      </c>
      <c r="F42" s="249" t="s">
        <v>182</v>
      </c>
      <c r="H42" s="128" t="s">
        <v>137</v>
      </c>
      <c r="I42" s="128" t="s">
        <v>183</v>
      </c>
    </row>
    <row r="43" spans="1:9" ht="25.5" x14ac:dyDescent="0.2">
      <c r="A43" s="246" t="s">
        <v>184</v>
      </c>
      <c r="B43" s="245"/>
      <c r="C43" s="245"/>
      <c r="D43" s="249" t="s">
        <v>185</v>
      </c>
      <c r="E43" s="245"/>
      <c r="F43" s="245"/>
      <c r="H43" s="128" t="s">
        <v>155</v>
      </c>
      <c r="I43" s="128" t="s">
        <v>186</v>
      </c>
    </row>
    <row r="44" spans="1:9" ht="28.5" x14ac:dyDescent="0.2">
      <c r="A44" s="246" t="s">
        <v>187</v>
      </c>
      <c r="B44" s="245"/>
      <c r="C44" s="245"/>
      <c r="D44" s="245"/>
      <c r="E44" s="245"/>
      <c r="F44" s="245"/>
    </row>
    <row r="45" spans="1:9" ht="42.75" x14ac:dyDescent="0.2">
      <c r="A45" s="246" t="s">
        <v>188</v>
      </c>
      <c r="B45" s="245"/>
      <c r="C45" s="245"/>
      <c r="D45" s="245"/>
      <c r="E45" s="245"/>
      <c r="F45" s="245"/>
    </row>
    <row r="46" spans="1:9" ht="28.5" x14ac:dyDescent="0.2">
      <c r="A46" s="246" t="s">
        <v>189</v>
      </c>
      <c r="B46" s="245"/>
      <c r="C46" s="245"/>
      <c r="D46" s="245"/>
      <c r="E46" s="245"/>
      <c r="F46" s="245"/>
    </row>
    <row r="47" spans="1:9" ht="28.5" x14ac:dyDescent="0.2">
      <c r="A47" s="246" t="s">
        <v>190</v>
      </c>
      <c r="B47" s="245"/>
      <c r="C47" s="245"/>
      <c r="D47" s="245"/>
      <c r="E47" s="245"/>
      <c r="F47" s="245"/>
    </row>
    <row r="50" spans="1:4" x14ac:dyDescent="0.2">
      <c r="A50" s="477" t="s">
        <v>191</v>
      </c>
      <c r="B50" s="478"/>
      <c r="C50" s="252" t="s">
        <v>192</v>
      </c>
      <c r="D50" s="252" t="s">
        <v>193</v>
      </c>
    </row>
    <row r="51" spans="1:4" ht="14.25" x14ac:dyDescent="0.2">
      <c r="A51" s="485" t="s">
        <v>194</v>
      </c>
      <c r="B51" s="251" t="s">
        <v>100</v>
      </c>
      <c r="C51" s="253">
        <v>0.25</v>
      </c>
      <c r="D51" s="253" t="s">
        <v>106</v>
      </c>
    </row>
    <row r="52" spans="1:4" ht="14.25" x14ac:dyDescent="0.2">
      <c r="A52" s="486"/>
      <c r="B52" s="251" t="s">
        <v>111</v>
      </c>
      <c r="C52" s="253">
        <v>0.15</v>
      </c>
      <c r="D52" s="253" t="s">
        <v>106</v>
      </c>
    </row>
    <row r="53" spans="1:4" ht="14.25" x14ac:dyDescent="0.2">
      <c r="A53" s="487"/>
      <c r="B53" s="251" t="s">
        <v>122</v>
      </c>
      <c r="C53" s="253">
        <v>0.1</v>
      </c>
      <c r="D53" s="253" t="s">
        <v>125</v>
      </c>
    </row>
    <row r="54" spans="1:4" ht="14.25" x14ac:dyDescent="0.2">
      <c r="A54" s="251" t="s">
        <v>195</v>
      </c>
      <c r="B54" s="251" t="s">
        <v>101</v>
      </c>
      <c r="C54" s="253">
        <v>0.25</v>
      </c>
    </row>
    <row r="55" spans="1:4" ht="23.25" x14ac:dyDescent="0.2">
      <c r="A55" s="251" t="s">
        <v>196</v>
      </c>
      <c r="B55" s="251" t="s">
        <v>112</v>
      </c>
      <c r="C55" s="253">
        <v>0.15</v>
      </c>
    </row>
    <row r="58" spans="1:4" ht="15" x14ac:dyDescent="0.25">
      <c r="A58" t="s">
        <v>197</v>
      </c>
      <c r="B58"/>
      <c r="C58"/>
    </row>
    <row r="59" spans="1:4" x14ac:dyDescent="0.2">
      <c r="A59" s="477" t="s">
        <v>191</v>
      </c>
      <c r="B59" s="478"/>
      <c r="C59" s="256" t="s">
        <v>152</v>
      </c>
    </row>
    <row r="60" spans="1:4" ht="80.45" customHeight="1" x14ac:dyDescent="0.2">
      <c r="A60" s="479" t="s">
        <v>90</v>
      </c>
      <c r="B60" s="246" t="s">
        <v>102</v>
      </c>
      <c r="C60" s="246" t="s">
        <v>198</v>
      </c>
    </row>
    <row r="61" spans="1:4" ht="34.5" customHeight="1" x14ac:dyDescent="0.2">
      <c r="A61" s="480"/>
      <c r="B61" s="246" t="s">
        <v>113</v>
      </c>
      <c r="C61" s="246" t="s">
        <v>199</v>
      </c>
    </row>
    <row r="62" spans="1:4" ht="34.5" customHeight="1" x14ac:dyDescent="0.2">
      <c r="A62" s="480"/>
      <c r="B62" s="246" t="s">
        <v>123</v>
      </c>
      <c r="C62" s="246" t="s">
        <v>200</v>
      </c>
    </row>
    <row r="63" spans="1:4" ht="34.5" customHeight="1" x14ac:dyDescent="0.2">
      <c r="A63" s="481"/>
      <c r="B63" s="246" t="s">
        <v>309</v>
      </c>
      <c r="C63" s="246" t="s">
        <v>310</v>
      </c>
    </row>
    <row r="64" spans="1:4" ht="12.75" customHeight="1" x14ac:dyDescent="0.2">
      <c r="A64" s="246" t="s">
        <v>91</v>
      </c>
      <c r="B64" s="246" t="s">
        <v>307</v>
      </c>
      <c r="C64" s="246" t="s">
        <v>202</v>
      </c>
    </row>
    <row r="65" spans="1:3" ht="12.75" customHeight="1" x14ac:dyDescent="0.2">
      <c r="A65" s="246"/>
      <c r="B65" s="246" t="s">
        <v>201</v>
      </c>
      <c r="C65" s="246"/>
    </row>
    <row r="66" spans="1:3" ht="14.25" x14ac:dyDescent="0.2">
      <c r="A66" s="246"/>
      <c r="B66" s="246" t="s">
        <v>203</v>
      </c>
      <c r="C66" s="246"/>
    </row>
    <row r="67" spans="1:3" ht="14.25" x14ac:dyDescent="0.2">
      <c r="A67" s="246"/>
      <c r="B67" s="246" t="s">
        <v>204</v>
      </c>
      <c r="C67" s="246"/>
    </row>
    <row r="68" spans="1:3" ht="14.25" x14ac:dyDescent="0.2">
      <c r="A68" s="246"/>
      <c r="B68" s="246" t="s">
        <v>205</v>
      </c>
      <c r="C68" s="246"/>
    </row>
    <row r="69" spans="1:3" ht="14.25" x14ac:dyDescent="0.2">
      <c r="A69" s="246"/>
      <c r="B69" s="246" t="s">
        <v>355</v>
      </c>
      <c r="C69" s="246"/>
    </row>
    <row r="70" spans="1:3" ht="14.25" x14ac:dyDescent="0.2">
      <c r="A70" s="246"/>
      <c r="B70" s="246" t="s">
        <v>206</v>
      </c>
      <c r="C70" s="246"/>
    </row>
    <row r="71" spans="1:3" ht="12.75" customHeight="1" x14ac:dyDescent="0.2">
      <c r="A71" s="246" t="s">
        <v>207</v>
      </c>
      <c r="B71" s="246" t="s">
        <v>104</v>
      </c>
      <c r="C71" s="246" t="s">
        <v>208</v>
      </c>
    </row>
    <row r="72" spans="1:3" ht="12.75" customHeight="1" x14ac:dyDescent="0.2">
      <c r="A72" s="246"/>
      <c r="B72" s="246" t="s">
        <v>115</v>
      </c>
      <c r="C72" s="246"/>
    </row>
    <row r="73" spans="1:3" ht="14.25" x14ac:dyDescent="0.2">
      <c r="A73" s="246"/>
      <c r="B73" s="246" t="s">
        <v>308</v>
      </c>
      <c r="C73" s="246"/>
    </row>
    <row r="74" spans="1:3" ht="38.25" x14ac:dyDescent="0.2">
      <c r="A74" s="246" t="s">
        <v>209</v>
      </c>
      <c r="B74" s="246" t="s">
        <v>105</v>
      </c>
      <c r="C74" s="246" t="s">
        <v>210</v>
      </c>
    </row>
    <row r="75" spans="1:3" ht="69" customHeight="1" x14ac:dyDescent="0.2">
      <c r="A75" s="246"/>
      <c r="B75" s="246" t="s">
        <v>211</v>
      </c>
      <c r="C75" s="246" t="s">
        <v>212</v>
      </c>
    </row>
    <row r="76" spans="1:3" ht="34.5" customHeight="1" x14ac:dyDescent="0.2">
      <c r="A76" s="246"/>
      <c r="B76" s="246" t="s">
        <v>124</v>
      </c>
      <c r="C76" s="246" t="s">
        <v>213</v>
      </c>
    </row>
  </sheetData>
  <sheetProtection formatCells="0" formatColumns="0" formatRows="0"/>
  <mergeCells count="9">
    <mergeCell ref="A59:B59"/>
    <mergeCell ref="A60:A63"/>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tabColor theme="0" tint="-0.249977111117893"/>
  </sheetPr>
  <dimension ref="A1:Y28"/>
  <sheetViews>
    <sheetView showGridLines="0" zoomScale="80" zoomScaleNormal="80" zoomScaleSheetLayoutView="100" workbookViewId="0">
      <pane ySplit="8" topLeftCell="A9" activePane="bottomLeft" state="frozen"/>
      <selection pane="bottomLeft" activeCell="C9" sqref="C9:C10"/>
    </sheetView>
  </sheetViews>
  <sheetFormatPr baseColWidth="10" defaultColWidth="14.42578125" defaultRowHeight="14.25" x14ac:dyDescent="0.25"/>
  <cols>
    <col min="1" max="1" width="15.42578125" style="4" customWidth="1"/>
    <col min="2" max="2" width="56.7109375" style="38" customWidth="1"/>
    <col min="3" max="3" width="15.5703125" style="38" customWidth="1"/>
    <col min="4" max="4" width="20.140625" style="4" customWidth="1"/>
    <col min="5" max="5" width="15.7109375" style="14" customWidth="1"/>
    <col min="6" max="6" width="16.28515625" style="4" customWidth="1"/>
    <col min="7" max="7" width="16.28515625" style="14" customWidth="1"/>
    <col min="8" max="8" width="11.140625" style="14" customWidth="1"/>
    <col min="9" max="9" width="10.42578125" style="14" customWidth="1"/>
    <col min="10" max="10" width="32.140625" style="14" customWidth="1"/>
    <col min="11" max="11" width="10.140625" style="14" customWidth="1"/>
    <col min="12" max="12" width="12.42578125" style="14" customWidth="1"/>
    <col min="13" max="13" width="14" style="193" customWidth="1"/>
    <col min="14" max="14" width="13.7109375" style="193" customWidth="1"/>
    <col min="15" max="15" width="8" style="322" customWidth="1"/>
    <col min="16" max="16" width="21.42578125" style="4" customWidth="1"/>
    <col min="17" max="17" width="32.85546875" style="4" customWidth="1"/>
    <col min="18" max="18" width="9.42578125" style="38" customWidth="1"/>
    <col min="19" max="19" width="8.85546875" style="38" customWidth="1"/>
    <col min="20" max="20" width="17.85546875" style="4" customWidth="1"/>
    <col min="21" max="21" width="5.42578125" style="4" customWidth="1"/>
    <col min="22" max="22" width="14.140625" style="4" bestFit="1" customWidth="1"/>
    <col min="23" max="23" width="14.85546875" style="4" bestFit="1" customWidth="1"/>
    <col min="24" max="24" width="24.140625" style="4" customWidth="1"/>
    <col min="25" max="25" width="57.85546875" style="4" customWidth="1"/>
    <col min="26" max="29" width="24.140625" style="4" customWidth="1"/>
    <col min="30" max="256" width="11.42578125" style="4" customWidth="1"/>
    <col min="257" max="257" width="12.42578125" style="4" customWidth="1"/>
    <col min="258" max="258" width="47" style="4" customWidth="1"/>
    <col min="259" max="259" width="35" style="4" customWidth="1"/>
    <col min="260" max="16384" width="14.42578125" style="4"/>
  </cols>
  <sheetData>
    <row r="1" spans="1:25" ht="32.25" hidden="1" customHeight="1" x14ac:dyDescent="0.25">
      <c r="A1" s="495"/>
      <c r="B1" s="496" t="str">
        <f>+'2 CONTEXTO E IDENTIFICACIÓN'!A1</f>
        <v>MAPA DE RIESGOS INTEGRAL</v>
      </c>
      <c r="C1" s="505"/>
      <c r="D1" s="506"/>
      <c r="E1" s="13"/>
      <c r="G1" s="13"/>
      <c r="H1" s="13"/>
      <c r="I1" s="13"/>
      <c r="J1" s="13"/>
      <c r="K1" s="13"/>
      <c r="L1" s="13"/>
      <c r="M1" s="188"/>
      <c r="N1" s="188"/>
    </row>
    <row r="2" spans="1:25" s="3" customFormat="1" ht="32.25" hidden="1" customHeight="1" x14ac:dyDescent="0.2">
      <c r="A2" s="495"/>
      <c r="B2" s="496"/>
      <c r="C2" s="39" t="str">
        <f>+'2 CONTEXTO E IDENTIFICACIÓN'!A2</f>
        <v>VERSIÓN DEL MAPA DE RIESGOS:</v>
      </c>
      <c r="D2" s="39">
        <f>'2 CONTEXTO E IDENTIFICACIÓN'!B2</f>
        <v>1</v>
      </c>
      <c r="E2" s="13"/>
      <c r="G2" s="200" t="str">
        <f>+'2 CONTEXTO E IDENTIFICACIÓN'!$I$4</f>
        <v>Elaboración o Actualización:</v>
      </c>
      <c r="H2" s="216">
        <f>'2 CONTEXTO E IDENTIFICACIÓN'!J4</f>
        <v>46038</v>
      </c>
      <c r="I2" s="13"/>
      <c r="J2" s="13"/>
      <c r="K2" s="13"/>
      <c r="L2" s="13"/>
      <c r="M2" s="188"/>
      <c r="N2" s="188"/>
      <c r="O2" s="323"/>
      <c r="R2" s="159"/>
      <c r="S2" s="159"/>
    </row>
    <row r="3" spans="1:25" s="3" customFormat="1" ht="15" hidden="1" x14ac:dyDescent="0.2">
      <c r="A3" s="213"/>
      <c r="B3" s="15"/>
      <c r="C3" s="206"/>
      <c r="D3" s="41"/>
      <c r="E3" s="13"/>
      <c r="G3" s="214"/>
      <c r="H3" s="215"/>
      <c r="I3" s="13"/>
      <c r="J3" s="13"/>
      <c r="K3" s="13"/>
      <c r="L3" s="13"/>
      <c r="M3" s="188"/>
      <c r="N3" s="188"/>
      <c r="O3" s="323"/>
      <c r="R3" s="159"/>
      <c r="S3" s="159"/>
    </row>
    <row r="4" spans="1:25" s="3" customFormat="1" ht="32.25" hidden="1" customHeight="1" x14ac:dyDescent="0.2">
      <c r="A4" s="12" t="s">
        <v>46</v>
      </c>
      <c r="B4" s="507" t="str">
        <f>'2 CONTEXTO E IDENTIFICACIÓN'!B4</f>
        <v>UAERMV</v>
      </c>
      <c r="C4" s="508"/>
      <c r="D4" s="509"/>
      <c r="E4" s="13"/>
      <c r="G4" s="205" t="str">
        <f>+'2 CONTEXTO E IDENTIFICACIÓN'!$E$5</f>
        <v>Vigencia: 2026</v>
      </c>
      <c r="H4" s="203">
        <f>'2 CONTEXTO E IDENTIFICACIÓN'!G5</f>
        <v>46023</v>
      </c>
      <c r="I4" s="204" t="s">
        <v>50</v>
      </c>
      <c r="J4" s="201">
        <f>'2 CONTEXTO E IDENTIFICACIÓN'!J5</f>
        <v>46386</v>
      </c>
      <c r="K4" s="13"/>
      <c r="L4" s="13"/>
      <c r="M4" s="188"/>
      <c r="N4" s="188"/>
      <c r="O4" s="323"/>
      <c r="R4" s="159"/>
      <c r="S4" s="159"/>
    </row>
    <row r="5" spans="1:25" s="3" customFormat="1" ht="15.75" hidden="1" thickBot="1" x14ac:dyDescent="0.25">
      <c r="A5" s="12" t="s">
        <v>47</v>
      </c>
      <c r="B5" s="497" t="str">
        <f>'2 CONTEXTO E IDENTIFICACIÓN'!F4</f>
        <v>10. Desarrollo Misional Y Comercialización</v>
      </c>
      <c r="C5" s="498"/>
      <c r="D5" s="498"/>
      <c r="E5" s="16"/>
      <c r="F5" s="16"/>
      <c r="O5" s="323"/>
      <c r="R5" s="159"/>
      <c r="S5" s="159"/>
    </row>
    <row r="6" spans="1:25" s="3" customFormat="1" ht="26.25" customHeight="1" thickBot="1" x14ac:dyDescent="0.25">
      <c r="A6" s="217"/>
      <c r="B6" s="218"/>
      <c r="C6" s="208"/>
      <c r="D6" s="208"/>
      <c r="E6" s="16"/>
      <c r="F6" s="16"/>
      <c r="G6" s="499" t="s">
        <v>214</v>
      </c>
      <c r="H6" s="500"/>
      <c r="I6" s="500"/>
      <c r="J6" s="500"/>
      <c r="K6" s="500"/>
      <c r="L6" s="500"/>
      <c r="M6" s="500"/>
      <c r="N6" s="501"/>
      <c r="O6" s="323"/>
      <c r="R6" s="159"/>
      <c r="S6" s="159"/>
    </row>
    <row r="7" spans="1:25" s="19" customFormat="1" ht="30" customHeight="1" thickBot="1" x14ac:dyDescent="0.3">
      <c r="A7" s="17"/>
      <c r="B7" s="18"/>
      <c r="C7" s="499" t="s">
        <v>215</v>
      </c>
      <c r="D7" s="500"/>
      <c r="E7" s="500"/>
      <c r="F7" s="501"/>
      <c r="G7" s="502" t="s">
        <v>24</v>
      </c>
      <c r="H7" s="503"/>
      <c r="I7" s="504"/>
      <c r="J7" s="502" t="s">
        <v>26</v>
      </c>
      <c r="K7" s="503"/>
      <c r="L7" s="504"/>
      <c r="M7" s="502" t="s">
        <v>216</v>
      </c>
      <c r="N7" s="504"/>
      <c r="O7" s="324"/>
      <c r="P7" s="491" t="s">
        <v>217</v>
      </c>
      <c r="Q7" s="492"/>
      <c r="R7" s="493"/>
      <c r="S7" s="493"/>
      <c r="T7" s="494"/>
      <c r="V7" s="488" t="s">
        <v>218</v>
      </c>
      <c r="W7" s="489"/>
      <c r="X7" s="489"/>
      <c r="Y7" s="490"/>
    </row>
    <row r="8" spans="1:25" s="137" customFormat="1" ht="57" x14ac:dyDescent="0.25">
      <c r="A8" s="175" t="s">
        <v>219</v>
      </c>
      <c r="B8" s="174" t="s">
        <v>220</v>
      </c>
      <c r="C8" s="184" t="s">
        <v>23</v>
      </c>
      <c r="D8" s="185" t="s">
        <v>221</v>
      </c>
      <c r="E8" s="186" t="s">
        <v>222</v>
      </c>
      <c r="F8" s="187" t="s">
        <v>223</v>
      </c>
      <c r="G8" s="164" t="s">
        <v>24</v>
      </c>
      <c r="H8" s="165" t="s">
        <v>224</v>
      </c>
      <c r="I8" s="168" t="s">
        <v>225</v>
      </c>
      <c r="J8" s="164" t="s">
        <v>26</v>
      </c>
      <c r="K8" s="165" t="s">
        <v>224</v>
      </c>
      <c r="L8" s="168" t="s">
        <v>225</v>
      </c>
      <c r="M8" s="164" t="s">
        <v>226</v>
      </c>
      <c r="N8" s="166" t="s">
        <v>227</v>
      </c>
      <c r="O8" s="325"/>
      <c r="P8" s="21" t="s">
        <v>225</v>
      </c>
      <c r="Q8" s="22" t="s">
        <v>221</v>
      </c>
      <c r="R8" s="156" t="s">
        <v>228</v>
      </c>
      <c r="S8" s="156" t="s">
        <v>229</v>
      </c>
      <c r="T8" s="23" t="s">
        <v>106</v>
      </c>
      <c r="V8" s="21" t="s">
        <v>225</v>
      </c>
      <c r="W8" s="22" t="s">
        <v>230</v>
      </c>
      <c r="X8" s="22" t="s">
        <v>231</v>
      </c>
      <c r="Y8" s="23" t="s">
        <v>26</v>
      </c>
    </row>
    <row r="9" spans="1:25" ht="130.5" customHeight="1" x14ac:dyDescent="0.25">
      <c r="A9" s="24" t="str">
        <f>'2 CONTEXTO E IDENTIFICACIÓN'!A9</f>
        <v>R1</v>
      </c>
      <c r="B9" s="180" t="str">
        <f>+'2 CONTEXTO E IDENTIFICACIÓN'!J9</f>
        <v>Posibilidad de afectación económica y reputacional por la aprobación de un proyecto inviable para el desarrollo misional de la entidad. a causa de la deficiencia  en la revisión de aspectos economico y tecnico que se requiere para el desarrollo de la misionalidad de la entidad y/o debilidades con las  alianzas estrategicas con otras entidades.</v>
      </c>
      <c r="C9" s="181">
        <v>12</v>
      </c>
      <c r="D9" s="160" t="str">
        <f t="shared" ref="D9:D28" si="0">+IF(C9="","",IF(C9&lt;=$S$9,$Q$9,IF(C9&lt;=$S$10,$Q$10,IF(C9&lt;=$S$11,$Q$11,IF(C9&lt;=$S$12,$Q$12,IF(C9&gt;=$R$13,$Q$13,""))))))</f>
        <v>La actividad que conlleva el riesgo se ejecuta de 3 a 24 veces por año</v>
      </c>
      <c r="E9" s="161">
        <f t="shared" ref="E9:E28" si="1">+IF(D9="","",IF(D9=$Q$9,$T$9,IF(D9=$Q$10,$T$10,IF(D9=$Q$11,$T$11,IF(D9=$Q$12,$T$12,IF(D9=$Q$13,$T$13))))))</f>
        <v>0.4</v>
      </c>
      <c r="F9" s="25" t="str">
        <f t="shared" ref="F9:F28" si="2">+IF(D9="","",IF(D9=$Q$9,$P$9,IF(D9=$Q$10,$P$10,IF(D9=$Q$11,$P$11,IF(D9=$Q$12,$P$12,IF(D9=$Q$13,$P$13))))))</f>
        <v>Baja</v>
      </c>
      <c r="G9" s="171" t="s">
        <v>350</v>
      </c>
      <c r="H9" s="163">
        <f>+IF(G9="","",IF(G9="N/A","",IF(OR(G9=$X$9,G9=$Y$9),$W$9,IF(OR(G9=$X$10,G9=$Y$10),$W$10,IF(OR(G9=$X$11,G9=$Y$11),$W$11,IF(OR(G9=$X$12,G9=$Y$12),$W$12,IF(OR(G9=$X$13,G9=$Y$13),$W$13)))))))</f>
        <v>0.2</v>
      </c>
      <c r="I9" s="169" t="str">
        <f t="shared" ref="I9:I28" si="3">+IF(G9="","",IF(G9="N/A","",IF(OR(G9=$X$9,G9=$Y$9),$V$9,IF(OR(G9=$X$10,G9=$Y$10),$V$10,IF(OR(G9=$X$11,G9=$Y$11),$V$11,IF(OR(G9=$X$12,G9=$Y$12),$V$12,IF(OR(G9=$X$13,G9=$Y$13),$V$13)))))))</f>
        <v>Leve</v>
      </c>
      <c r="J9" s="171" t="s">
        <v>239</v>
      </c>
      <c r="K9" s="163">
        <f t="shared" ref="K9:K28" si="4">+IF(J9="","",IF(J9="N/A","",IF(OR(J9=$X$9,J9=$Y$9),$W$9,IF(OR(J9=$X$10,J9=$Y$10),$W$10,IF(OR(J9=$X$11,J9=$Y$11),$W$11,IF(OR(J9=$X$12,J9=$Y$12),$W$12,IF(OR(J9=$X$13,J9=$Y$13),$W$13)))))))</f>
        <v>0.4</v>
      </c>
      <c r="L9" s="169" t="str">
        <f t="shared" ref="L9:L28" si="5">+IF(J9="","",IF(J9="N/A","",IF(OR(J9=$X$9,J9=$Y$9),$V$9,IF(OR(J9=$X$10,J9=$Y$10),$V$10,IF(OR(J9=$X$11,J9=$Y$11),$V$11,IF(OR(J9=$X$12,J9=$Y$12),$V$12,IF(OR(J9=$X$13,J9=$Y$13),$V$13)))))))</f>
        <v>Menor</v>
      </c>
      <c r="M9" s="189">
        <f>+IF(H9="",K9,IF(K9="",H9,IF(H9&gt;K9,H9,K9)))</f>
        <v>0.4</v>
      </c>
      <c r="N9" s="190" t="str">
        <f>+IF(M9="","",IF(M9=$W$9,$V$9,IF(M9=$W$10,$V$10,IF(M9=$W$11,$V$11,IF(M9=$W$12,$V$12,IF(M9=$W$13,$V$13))))))</f>
        <v>Menor</v>
      </c>
      <c r="P9" s="237" t="s">
        <v>233</v>
      </c>
      <c r="Q9" s="26" t="s">
        <v>234</v>
      </c>
      <c r="R9" s="157">
        <v>0</v>
      </c>
      <c r="S9" s="157">
        <v>2</v>
      </c>
      <c r="T9" s="27">
        <v>0.2</v>
      </c>
      <c r="V9" s="237" t="s">
        <v>235</v>
      </c>
      <c r="W9" s="28">
        <v>0.2</v>
      </c>
      <c r="X9" s="26" t="s">
        <v>350</v>
      </c>
      <c r="Y9" s="29" t="s">
        <v>232</v>
      </c>
    </row>
    <row r="10" spans="1:25" ht="115.5" customHeight="1" x14ac:dyDescent="0.25">
      <c r="A10" s="24" t="str">
        <f>'2 CONTEXTO E IDENTIFICACIÓN'!A10</f>
        <v>R2</v>
      </c>
      <c r="B10" s="180" t="str">
        <f>+'2 CONTEXTO E IDENTIFICACIÓN'!J10</f>
        <v>Posibilidad de afectación reputacional por Soborno Entrante al aceptar o solicitar una ventaja indebida en la presentación de informes  de las pruebas experimentales de los proyectos de innovación a causa de modificar los resultados de informes</v>
      </c>
      <c r="C10" s="182">
        <v>12</v>
      </c>
      <c r="D10" s="160" t="str">
        <f t="shared" si="0"/>
        <v>La actividad que conlleva el riesgo se ejecuta de 3 a 24 veces por año</v>
      </c>
      <c r="E10" s="161">
        <f t="shared" si="1"/>
        <v>0.4</v>
      </c>
      <c r="F10" s="25" t="str">
        <f t="shared" si="2"/>
        <v>Baja</v>
      </c>
      <c r="G10" s="171" t="s">
        <v>350</v>
      </c>
      <c r="H10" s="163">
        <f t="shared" ref="H10:H28" si="6">+IF(G10="","",IF(G10="N/A","",IF(OR(G10=$X$9,G10=$Y$9),$W$9,IF(OR(G10=$X$10,G10=$Y$10),$W$10,IF(OR(G10=$X$11,G10=$Y$11),$W$11,IF(OR(G10=$X$12,G10=$Y$12),$W$12,IF(OR(G10=$X$13,G10=$Y$13),$W$13)))))))</f>
        <v>0.2</v>
      </c>
      <c r="I10" s="169" t="str">
        <f t="shared" si="3"/>
        <v>Leve</v>
      </c>
      <c r="J10" s="171" t="s">
        <v>243</v>
      </c>
      <c r="K10" s="163">
        <f t="shared" si="4"/>
        <v>0.6</v>
      </c>
      <c r="L10" s="169" t="str">
        <f t="shared" si="5"/>
        <v>Moderado</v>
      </c>
      <c r="M10" s="189">
        <f>+IF(H10="",K10,IF(K10="",H10,IF(H10&gt;K10,H10,K10)))</f>
        <v>0.6</v>
      </c>
      <c r="N10" s="190" t="str">
        <f t="shared" ref="N10:N28" si="7">+IF(M10="","",IF(M10=$W$9,$V$9,IF(M10=$W$10,$V$10,IF(M10=$W$11,$V$11,IF(M10=$W$12,$V$12,IF(M10=$W$13,$V$13))))))</f>
        <v>Moderado</v>
      </c>
      <c r="P10" s="238" t="s">
        <v>236</v>
      </c>
      <c r="Q10" s="30" t="s">
        <v>237</v>
      </c>
      <c r="R10" s="157">
        <v>3</v>
      </c>
      <c r="S10" s="157">
        <v>24</v>
      </c>
      <c r="T10" s="27">
        <v>0.4</v>
      </c>
      <c r="V10" s="238" t="s">
        <v>238</v>
      </c>
      <c r="W10" s="28">
        <v>0.4</v>
      </c>
      <c r="X10" s="30" t="s">
        <v>351</v>
      </c>
      <c r="Y10" s="31" t="s">
        <v>239</v>
      </c>
    </row>
    <row r="11" spans="1:25" ht="93" customHeight="1" x14ac:dyDescent="0.25">
      <c r="A11" s="24" t="str">
        <f>'2 CONTEXTO E IDENTIFICACIÓN'!A11</f>
        <v>R3</v>
      </c>
      <c r="B11" s="180" t="str">
        <f>+'2 CONTEXTO E IDENTIFICACIÓN'!J11</f>
        <v xml:space="preserve"> por a causa de </v>
      </c>
      <c r="C11" s="182"/>
      <c r="D11" s="160" t="str">
        <f t="shared" si="0"/>
        <v/>
      </c>
      <c r="E11" s="161" t="str">
        <f t="shared" si="1"/>
        <v/>
      </c>
      <c r="F11" s="25" t="str">
        <f t="shared" si="2"/>
        <v/>
      </c>
      <c r="G11" s="171" t="s">
        <v>252</v>
      </c>
      <c r="H11" s="163" t="str">
        <f t="shared" si="6"/>
        <v/>
      </c>
      <c r="I11" s="169" t="str">
        <f t="shared" si="3"/>
        <v/>
      </c>
      <c r="J11" s="171"/>
      <c r="K11" s="163" t="str">
        <f t="shared" si="4"/>
        <v/>
      </c>
      <c r="L11" s="169" t="str">
        <f t="shared" si="5"/>
        <v/>
      </c>
      <c r="M11" s="189" t="str">
        <f t="shared" ref="M11:M28" si="8">+IF(H11="",K11,IF(K11="",H11,IF(H11&gt;K11,H11,K11)))</f>
        <v/>
      </c>
      <c r="N11" s="190" t="str">
        <f t="shared" si="7"/>
        <v/>
      </c>
      <c r="P11" s="239" t="s">
        <v>240</v>
      </c>
      <c r="Q11" s="30" t="s">
        <v>241</v>
      </c>
      <c r="R11" s="157">
        <v>25</v>
      </c>
      <c r="S11" s="157">
        <v>500</v>
      </c>
      <c r="T11" s="27">
        <v>0.6</v>
      </c>
      <c r="V11" s="239" t="s">
        <v>242</v>
      </c>
      <c r="W11" s="28">
        <v>0.6</v>
      </c>
      <c r="X11" s="30" t="s">
        <v>352</v>
      </c>
      <c r="Y11" s="31" t="s">
        <v>243</v>
      </c>
    </row>
    <row r="12" spans="1:25" ht="111.75" customHeight="1" x14ac:dyDescent="0.25">
      <c r="A12" s="24" t="str">
        <f>'2 CONTEXTO E IDENTIFICACIÓN'!A12</f>
        <v>R4</v>
      </c>
      <c r="B12" s="180" t="str">
        <f>+'2 CONTEXTO E IDENTIFICACIÓN'!J12</f>
        <v xml:space="preserve"> por a causa de </v>
      </c>
      <c r="C12" s="182"/>
      <c r="D12" s="160" t="str">
        <f t="shared" si="0"/>
        <v/>
      </c>
      <c r="E12" s="161" t="str">
        <f t="shared" si="1"/>
        <v/>
      </c>
      <c r="F12" s="25" t="str">
        <f t="shared" si="2"/>
        <v/>
      </c>
      <c r="G12" s="171"/>
      <c r="H12" s="163" t="str">
        <f t="shared" si="6"/>
        <v/>
      </c>
      <c r="I12" s="169" t="str">
        <f t="shared" si="3"/>
        <v/>
      </c>
      <c r="J12" s="171"/>
      <c r="K12" s="163" t="str">
        <f t="shared" si="4"/>
        <v/>
      </c>
      <c r="L12" s="169" t="str">
        <f t="shared" si="5"/>
        <v/>
      </c>
      <c r="M12" s="189" t="str">
        <f t="shared" si="8"/>
        <v/>
      </c>
      <c r="N12" s="190" t="str">
        <f t="shared" si="7"/>
        <v/>
      </c>
      <c r="P12" s="32" t="s">
        <v>244</v>
      </c>
      <c r="Q12" s="30" t="s">
        <v>245</v>
      </c>
      <c r="R12" s="157">
        <v>5001</v>
      </c>
      <c r="S12" s="157">
        <v>5000</v>
      </c>
      <c r="T12" s="27">
        <v>0.8</v>
      </c>
      <c r="V12" s="32" t="s">
        <v>246</v>
      </c>
      <c r="W12" s="28">
        <v>0.8</v>
      </c>
      <c r="X12" s="30" t="s">
        <v>353</v>
      </c>
      <c r="Y12" s="31" t="s">
        <v>247</v>
      </c>
    </row>
    <row r="13" spans="1:25" ht="93" customHeight="1" x14ac:dyDescent="0.25">
      <c r="A13" s="24" t="str">
        <f>'2 CONTEXTO E IDENTIFICACIÓN'!A13</f>
        <v>R5</v>
      </c>
      <c r="B13" s="180" t="str">
        <f>+'2 CONTEXTO E IDENTIFICACIÓN'!J13</f>
        <v xml:space="preserve"> por a causa de </v>
      </c>
      <c r="C13" s="182"/>
      <c r="D13" s="160" t="str">
        <f t="shared" si="0"/>
        <v/>
      </c>
      <c r="E13" s="161" t="str">
        <f t="shared" si="1"/>
        <v/>
      </c>
      <c r="F13" s="25" t="str">
        <f t="shared" si="2"/>
        <v/>
      </c>
      <c r="G13" s="171"/>
      <c r="H13" s="163" t="str">
        <f t="shared" si="6"/>
        <v/>
      </c>
      <c r="I13" s="169" t="str">
        <f t="shared" si="3"/>
        <v/>
      </c>
      <c r="J13" s="171"/>
      <c r="K13" s="163" t="str">
        <f t="shared" si="4"/>
        <v/>
      </c>
      <c r="L13" s="169" t="str">
        <f t="shared" si="5"/>
        <v/>
      </c>
      <c r="M13" s="189" t="str">
        <f t="shared" si="8"/>
        <v/>
      </c>
      <c r="N13" s="190" t="str">
        <f t="shared" si="7"/>
        <v/>
      </c>
      <c r="P13" s="240" t="s">
        <v>248</v>
      </c>
      <c r="Q13" s="30" t="s">
        <v>249</v>
      </c>
      <c r="R13" s="157">
        <v>5001</v>
      </c>
      <c r="S13" s="157"/>
      <c r="T13" s="27">
        <v>1</v>
      </c>
      <c r="V13" s="240" t="s">
        <v>250</v>
      </c>
      <c r="W13" s="28">
        <v>1</v>
      </c>
      <c r="X13" s="30" t="s">
        <v>354</v>
      </c>
      <c r="Y13" s="31" t="s">
        <v>251</v>
      </c>
    </row>
    <row r="14" spans="1:25" ht="93" customHeight="1" thickBot="1" x14ac:dyDescent="0.3">
      <c r="A14" s="24" t="str">
        <f>'2 CONTEXTO E IDENTIFICACIÓN'!A14</f>
        <v>R6</v>
      </c>
      <c r="B14" s="180" t="str">
        <f>+'2 CONTEXTO E IDENTIFICACIÓN'!J14</f>
        <v xml:space="preserve"> por a causa de </v>
      </c>
      <c r="C14" s="182"/>
      <c r="D14" s="160" t="str">
        <f t="shared" si="0"/>
        <v/>
      </c>
      <c r="E14" s="161" t="str">
        <f t="shared" si="1"/>
        <v/>
      </c>
      <c r="F14" s="25" t="str">
        <f t="shared" si="2"/>
        <v/>
      </c>
      <c r="G14" s="171"/>
      <c r="H14" s="163" t="str">
        <f t="shared" si="6"/>
        <v/>
      </c>
      <c r="I14" s="169" t="str">
        <f t="shared" si="3"/>
        <v/>
      </c>
      <c r="J14" s="171"/>
      <c r="K14" s="163" t="str">
        <f t="shared" si="4"/>
        <v/>
      </c>
      <c r="L14" s="169" t="str">
        <f t="shared" si="5"/>
        <v/>
      </c>
      <c r="M14" s="189" t="str">
        <f t="shared" si="8"/>
        <v/>
      </c>
      <c r="N14" s="190" t="str">
        <f t="shared" si="7"/>
        <v/>
      </c>
      <c r="P14" s="33"/>
      <c r="Q14" s="34"/>
      <c r="R14" s="158"/>
      <c r="S14" s="158"/>
      <c r="T14" s="35"/>
      <c r="V14" s="33"/>
      <c r="W14" s="34"/>
      <c r="X14" s="34" t="s">
        <v>252</v>
      </c>
      <c r="Y14" s="35" t="s">
        <v>252</v>
      </c>
    </row>
    <row r="15" spans="1:25" ht="93" customHeight="1" x14ac:dyDescent="0.25">
      <c r="A15" s="24" t="str">
        <f>'2 CONTEXTO E IDENTIFICACIÓN'!A15</f>
        <v>R7</v>
      </c>
      <c r="B15" s="180" t="str">
        <f>+'2 CONTEXTO E IDENTIFICACIÓN'!J15</f>
        <v xml:space="preserve"> por a causa de </v>
      </c>
      <c r="C15" s="182"/>
      <c r="D15" s="160" t="str">
        <f t="shared" si="0"/>
        <v/>
      </c>
      <c r="E15" s="161" t="str">
        <f t="shared" si="1"/>
        <v/>
      </c>
      <c r="F15" s="25" t="str">
        <f t="shared" si="2"/>
        <v/>
      </c>
      <c r="G15" s="171"/>
      <c r="H15" s="163" t="str">
        <f t="shared" si="6"/>
        <v/>
      </c>
      <c r="I15" s="169" t="str">
        <f t="shared" si="3"/>
        <v/>
      </c>
      <c r="J15" s="171"/>
      <c r="K15" s="163" t="str">
        <f t="shared" si="4"/>
        <v/>
      </c>
      <c r="L15" s="169" t="str">
        <f t="shared" si="5"/>
        <v/>
      </c>
      <c r="M15" s="189" t="str">
        <f t="shared" si="8"/>
        <v/>
      </c>
      <c r="N15" s="190" t="str">
        <f t="shared" si="7"/>
        <v/>
      </c>
    </row>
    <row r="16" spans="1:25" ht="93" customHeight="1" x14ac:dyDescent="0.25">
      <c r="A16" s="24" t="str">
        <f>'2 CONTEXTO E IDENTIFICACIÓN'!A16</f>
        <v>R8</v>
      </c>
      <c r="B16" s="180" t="str">
        <f>+'2 CONTEXTO E IDENTIFICACIÓN'!J16</f>
        <v xml:space="preserve"> por a causa de </v>
      </c>
      <c r="C16" s="182"/>
      <c r="D16" s="160" t="str">
        <f t="shared" si="0"/>
        <v/>
      </c>
      <c r="E16" s="161" t="str">
        <f t="shared" si="1"/>
        <v/>
      </c>
      <c r="F16" s="25" t="str">
        <f t="shared" si="2"/>
        <v/>
      </c>
      <c r="G16" s="171"/>
      <c r="H16" s="163" t="str">
        <f t="shared" si="6"/>
        <v/>
      </c>
      <c r="I16" s="169" t="str">
        <f t="shared" si="3"/>
        <v/>
      </c>
      <c r="J16" s="171"/>
      <c r="K16" s="163" t="str">
        <f t="shared" si="4"/>
        <v/>
      </c>
      <c r="L16" s="169" t="str">
        <f t="shared" si="5"/>
        <v/>
      </c>
      <c r="M16" s="189" t="str">
        <f t="shared" si="8"/>
        <v/>
      </c>
      <c r="N16" s="190" t="str">
        <f t="shared" si="7"/>
        <v/>
      </c>
    </row>
    <row r="17" spans="1:14" ht="93" customHeight="1" x14ac:dyDescent="0.25">
      <c r="A17" s="24" t="str">
        <f>'2 CONTEXTO E IDENTIFICACIÓN'!A17</f>
        <v>R9</v>
      </c>
      <c r="B17" s="180" t="str">
        <f>+'2 CONTEXTO E IDENTIFICACIÓN'!J17</f>
        <v xml:space="preserve"> por a causa de </v>
      </c>
      <c r="C17" s="182"/>
      <c r="D17" s="160" t="str">
        <f t="shared" si="0"/>
        <v/>
      </c>
      <c r="E17" s="161" t="str">
        <f t="shared" si="1"/>
        <v/>
      </c>
      <c r="F17" s="25" t="str">
        <f t="shared" si="2"/>
        <v/>
      </c>
      <c r="G17" s="171"/>
      <c r="H17" s="163" t="str">
        <f t="shared" si="6"/>
        <v/>
      </c>
      <c r="I17" s="169" t="str">
        <f t="shared" si="3"/>
        <v/>
      </c>
      <c r="J17" s="171"/>
      <c r="K17" s="163" t="str">
        <f t="shared" si="4"/>
        <v/>
      </c>
      <c r="L17" s="169" t="str">
        <f t="shared" si="5"/>
        <v/>
      </c>
      <c r="M17" s="189" t="str">
        <f t="shared" si="8"/>
        <v/>
      </c>
      <c r="N17" s="190" t="str">
        <f t="shared" si="7"/>
        <v/>
      </c>
    </row>
    <row r="18" spans="1:14" ht="93" customHeight="1" x14ac:dyDescent="0.25">
      <c r="A18" s="24" t="str">
        <f>'2 CONTEXTO E IDENTIFICACIÓN'!A18</f>
        <v>R10</v>
      </c>
      <c r="B18" s="180" t="str">
        <f>+'2 CONTEXTO E IDENTIFICACIÓN'!J18</f>
        <v xml:space="preserve"> por a causa de </v>
      </c>
      <c r="C18" s="182"/>
      <c r="D18" s="160" t="str">
        <f t="shared" si="0"/>
        <v/>
      </c>
      <c r="E18" s="161" t="str">
        <f t="shared" si="1"/>
        <v/>
      </c>
      <c r="F18" s="25" t="str">
        <f t="shared" si="2"/>
        <v/>
      </c>
      <c r="G18" s="171"/>
      <c r="H18" s="163" t="str">
        <f t="shared" si="6"/>
        <v/>
      </c>
      <c r="I18" s="169" t="str">
        <f t="shared" si="3"/>
        <v/>
      </c>
      <c r="J18" s="171"/>
      <c r="K18" s="163" t="str">
        <f t="shared" si="4"/>
        <v/>
      </c>
      <c r="L18" s="169" t="str">
        <f t="shared" si="5"/>
        <v/>
      </c>
      <c r="M18" s="189" t="str">
        <f t="shared" si="8"/>
        <v/>
      </c>
      <c r="N18" s="190" t="str">
        <f t="shared" si="7"/>
        <v/>
      </c>
    </row>
    <row r="19" spans="1:14" ht="93" customHeight="1" x14ac:dyDescent="0.25">
      <c r="A19" s="24" t="str">
        <f>'2 CONTEXTO E IDENTIFICACIÓN'!A19</f>
        <v>R11</v>
      </c>
      <c r="B19" s="180" t="str">
        <f>+'2 CONTEXTO E IDENTIFICACIÓN'!J19</f>
        <v xml:space="preserve"> por a causa de </v>
      </c>
      <c r="C19" s="182"/>
      <c r="D19" s="160" t="str">
        <f t="shared" si="0"/>
        <v/>
      </c>
      <c r="E19" s="161" t="str">
        <f t="shared" si="1"/>
        <v/>
      </c>
      <c r="F19" s="25" t="str">
        <f t="shared" si="2"/>
        <v/>
      </c>
      <c r="G19" s="171"/>
      <c r="H19" s="163" t="str">
        <f t="shared" si="6"/>
        <v/>
      </c>
      <c r="I19" s="169" t="str">
        <f t="shared" si="3"/>
        <v/>
      </c>
      <c r="J19" s="171"/>
      <c r="K19" s="163" t="str">
        <f t="shared" si="4"/>
        <v/>
      </c>
      <c r="L19" s="169" t="str">
        <f t="shared" si="5"/>
        <v/>
      </c>
      <c r="M19" s="189" t="str">
        <f t="shared" si="8"/>
        <v/>
      </c>
      <c r="N19" s="190" t="str">
        <f t="shared" si="7"/>
        <v/>
      </c>
    </row>
    <row r="20" spans="1:14" ht="93" customHeight="1" x14ac:dyDescent="0.25">
      <c r="A20" s="24" t="str">
        <f>'2 CONTEXTO E IDENTIFICACIÓN'!A20</f>
        <v>R12</v>
      </c>
      <c r="B20" s="180" t="str">
        <f>+'2 CONTEXTO E IDENTIFICACIÓN'!J20</f>
        <v xml:space="preserve"> por a causa de </v>
      </c>
      <c r="C20" s="182"/>
      <c r="D20" s="160" t="str">
        <f t="shared" si="0"/>
        <v/>
      </c>
      <c r="E20" s="161" t="str">
        <f t="shared" si="1"/>
        <v/>
      </c>
      <c r="F20" s="25" t="str">
        <f t="shared" si="2"/>
        <v/>
      </c>
      <c r="G20" s="171"/>
      <c r="H20" s="163" t="str">
        <f t="shared" si="6"/>
        <v/>
      </c>
      <c r="I20" s="169" t="str">
        <f t="shared" si="3"/>
        <v/>
      </c>
      <c r="J20" s="171"/>
      <c r="K20" s="163" t="str">
        <f t="shared" si="4"/>
        <v/>
      </c>
      <c r="L20" s="169" t="str">
        <f t="shared" si="5"/>
        <v/>
      </c>
      <c r="M20" s="189" t="str">
        <f t="shared" si="8"/>
        <v/>
      </c>
      <c r="N20" s="190" t="str">
        <f t="shared" si="7"/>
        <v/>
      </c>
    </row>
    <row r="21" spans="1:14" ht="93" customHeight="1" x14ac:dyDescent="0.25">
      <c r="A21" s="24" t="str">
        <f>'2 CONTEXTO E IDENTIFICACIÓN'!A21</f>
        <v>R13</v>
      </c>
      <c r="B21" s="180" t="str">
        <f>+'2 CONTEXTO E IDENTIFICACIÓN'!J21</f>
        <v xml:space="preserve"> por a causa de </v>
      </c>
      <c r="C21" s="182"/>
      <c r="D21" s="160" t="str">
        <f t="shared" si="0"/>
        <v/>
      </c>
      <c r="E21" s="161" t="str">
        <f t="shared" si="1"/>
        <v/>
      </c>
      <c r="F21" s="25" t="str">
        <f t="shared" si="2"/>
        <v/>
      </c>
      <c r="G21" s="171"/>
      <c r="H21" s="163" t="str">
        <f t="shared" si="6"/>
        <v/>
      </c>
      <c r="I21" s="169" t="str">
        <f t="shared" si="3"/>
        <v/>
      </c>
      <c r="J21" s="171"/>
      <c r="K21" s="163" t="str">
        <f t="shared" si="4"/>
        <v/>
      </c>
      <c r="L21" s="169" t="str">
        <f t="shared" si="5"/>
        <v/>
      </c>
      <c r="M21" s="189" t="str">
        <f t="shared" si="8"/>
        <v/>
      </c>
      <c r="N21" s="190" t="str">
        <f t="shared" si="7"/>
        <v/>
      </c>
    </row>
    <row r="22" spans="1:14" ht="93" customHeight="1" x14ac:dyDescent="0.25">
      <c r="A22" s="24" t="str">
        <f>'2 CONTEXTO E IDENTIFICACIÓN'!A22</f>
        <v>R14</v>
      </c>
      <c r="B22" s="180" t="str">
        <f>+'2 CONTEXTO E IDENTIFICACIÓN'!J22</f>
        <v xml:space="preserve"> por a causa de </v>
      </c>
      <c r="C22" s="182"/>
      <c r="D22" s="160" t="str">
        <f t="shared" si="0"/>
        <v/>
      </c>
      <c r="E22" s="161" t="str">
        <f t="shared" si="1"/>
        <v/>
      </c>
      <c r="F22" s="25" t="str">
        <f t="shared" si="2"/>
        <v/>
      </c>
      <c r="G22" s="171"/>
      <c r="H22" s="163" t="str">
        <f t="shared" si="6"/>
        <v/>
      </c>
      <c r="I22" s="169" t="str">
        <f t="shared" si="3"/>
        <v/>
      </c>
      <c r="J22" s="171"/>
      <c r="K22" s="163" t="str">
        <f t="shared" si="4"/>
        <v/>
      </c>
      <c r="L22" s="169" t="str">
        <f t="shared" si="5"/>
        <v/>
      </c>
      <c r="M22" s="189" t="str">
        <f t="shared" si="8"/>
        <v/>
      </c>
      <c r="N22" s="190" t="str">
        <f t="shared" si="7"/>
        <v/>
      </c>
    </row>
    <row r="23" spans="1:14" ht="93" customHeight="1" x14ac:dyDescent="0.25">
      <c r="A23" s="24" t="str">
        <f>'2 CONTEXTO E IDENTIFICACIÓN'!A23</f>
        <v>R15</v>
      </c>
      <c r="B23" s="180" t="str">
        <f>+'2 CONTEXTO E IDENTIFICACIÓN'!J23</f>
        <v xml:space="preserve"> por a causa de </v>
      </c>
      <c r="C23" s="182"/>
      <c r="D23" s="160" t="str">
        <f t="shared" si="0"/>
        <v/>
      </c>
      <c r="E23" s="161" t="str">
        <f t="shared" si="1"/>
        <v/>
      </c>
      <c r="F23" s="25" t="str">
        <f t="shared" si="2"/>
        <v/>
      </c>
      <c r="G23" s="171"/>
      <c r="H23" s="163" t="str">
        <f t="shared" si="6"/>
        <v/>
      </c>
      <c r="I23" s="169" t="str">
        <f t="shared" si="3"/>
        <v/>
      </c>
      <c r="J23" s="171"/>
      <c r="K23" s="163" t="str">
        <f t="shared" si="4"/>
        <v/>
      </c>
      <c r="L23" s="169" t="str">
        <f t="shared" si="5"/>
        <v/>
      </c>
      <c r="M23" s="189" t="str">
        <f t="shared" si="8"/>
        <v/>
      </c>
      <c r="N23" s="190" t="str">
        <f t="shared" si="7"/>
        <v/>
      </c>
    </row>
    <row r="24" spans="1:14" ht="93" customHeight="1" x14ac:dyDescent="0.25">
      <c r="A24" s="24" t="str">
        <f>'2 CONTEXTO E IDENTIFICACIÓN'!A24</f>
        <v>R16</v>
      </c>
      <c r="B24" s="180" t="str">
        <f>+'2 CONTEXTO E IDENTIFICACIÓN'!J24</f>
        <v xml:space="preserve"> por a causa de </v>
      </c>
      <c r="C24" s="182"/>
      <c r="D24" s="160" t="str">
        <f t="shared" si="0"/>
        <v/>
      </c>
      <c r="E24" s="161" t="str">
        <f t="shared" si="1"/>
        <v/>
      </c>
      <c r="F24" s="25" t="str">
        <f t="shared" si="2"/>
        <v/>
      </c>
      <c r="G24" s="171"/>
      <c r="H24" s="163" t="str">
        <f t="shared" si="6"/>
        <v/>
      </c>
      <c r="I24" s="169" t="str">
        <f t="shared" si="3"/>
        <v/>
      </c>
      <c r="J24" s="171"/>
      <c r="K24" s="163" t="str">
        <f t="shared" si="4"/>
        <v/>
      </c>
      <c r="L24" s="169" t="str">
        <f t="shared" si="5"/>
        <v/>
      </c>
      <c r="M24" s="189" t="str">
        <f t="shared" si="8"/>
        <v/>
      </c>
      <c r="N24" s="190" t="str">
        <f t="shared" si="7"/>
        <v/>
      </c>
    </row>
    <row r="25" spans="1:14" ht="93" customHeight="1" x14ac:dyDescent="0.25">
      <c r="A25" s="24" t="str">
        <f>'2 CONTEXTO E IDENTIFICACIÓN'!A25</f>
        <v>R17</v>
      </c>
      <c r="B25" s="180" t="str">
        <f>+'2 CONTEXTO E IDENTIFICACIÓN'!J25</f>
        <v xml:space="preserve"> por a causa de </v>
      </c>
      <c r="C25" s="182"/>
      <c r="D25" s="160" t="str">
        <f t="shared" si="0"/>
        <v/>
      </c>
      <c r="E25" s="161" t="str">
        <f t="shared" si="1"/>
        <v/>
      </c>
      <c r="F25" s="25" t="str">
        <f t="shared" si="2"/>
        <v/>
      </c>
      <c r="G25" s="171"/>
      <c r="H25" s="163" t="str">
        <f t="shared" si="6"/>
        <v/>
      </c>
      <c r="I25" s="169" t="str">
        <f t="shared" si="3"/>
        <v/>
      </c>
      <c r="J25" s="171"/>
      <c r="K25" s="163" t="str">
        <f t="shared" si="4"/>
        <v/>
      </c>
      <c r="L25" s="169" t="str">
        <f t="shared" si="5"/>
        <v/>
      </c>
      <c r="M25" s="189" t="str">
        <f t="shared" si="8"/>
        <v/>
      </c>
      <c r="N25" s="190" t="str">
        <f t="shared" si="7"/>
        <v/>
      </c>
    </row>
    <row r="26" spans="1:14" ht="93" customHeight="1" x14ac:dyDescent="0.25">
      <c r="A26" s="24" t="str">
        <f>'2 CONTEXTO E IDENTIFICACIÓN'!A26</f>
        <v>R18</v>
      </c>
      <c r="B26" s="180" t="str">
        <f>+'2 CONTEXTO E IDENTIFICACIÓN'!J26</f>
        <v xml:space="preserve"> por a causa de </v>
      </c>
      <c r="C26" s="182"/>
      <c r="D26" s="160" t="str">
        <f t="shared" si="0"/>
        <v/>
      </c>
      <c r="E26" s="161" t="str">
        <f t="shared" si="1"/>
        <v/>
      </c>
      <c r="F26" s="25" t="str">
        <f t="shared" si="2"/>
        <v/>
      </c>
      <c r="G26" s="171"/>
      <c r="H26" s="163" t="str">
        <f t="shared" si="6"/>
        <v/>
      </c>
      <c r="I26" s="169" t="str">
        <f t="shared" si="3"/>
        <v/>
      </c>
      <c r="J26" s="171"/>
      <c r="K26" s="163" t="str">
        <f t="shared" si="4"/>
        <v/>
      </c>
      <c r="L26" s="169" t="str">
        <f t="shared" si="5"/>
        <v/>
      </c>
      <c r="M26" s="189" t="str">
        <f t="shared" si="8"/>
        <v/>
      </c>
      <c r="N26" s="190" t="str">
        <f t="shared" si="7"/>
        <v/>
      </c>
    </row>
    <row r="27" spans="1:14" ht="93" customHeight="1" x14ac:dyDescent="0.25">
      <c r="A27" s="24" t="str">
        <f>'2 CONTEXTO E IDENTIFICACIÓN'!A27</f>
        <v>R19</v>
      </c>
      <c r="B27" s="180" t="str">
        <f>+'2 CONTEXTO E IDENTIFICACIÓN'!J27</f>
        <v xml:space="preserve"> por a causa de </v>
      </c>
      <c r="C27" s="182"/>
      <c r="D27" s="160" t="str">
        <f t="shared" si="0"/>
        <v/>
      </c>
      <c r="E27" s="161" t="str">
        <f t="shared" si="1"/>
        <v/>
      </c>
      <c r="F27" s="25" t="str">
        <f t="shared" si="2"/>
        <v/>
      </c>
      <c r="G27" s="171"/>
      <c r="H27" s="163" t="str">
        <f t="shared" si="6"/>
        <v/>
      </c>
      <c r="I27" s="169" t="str">
        <f t="shared" si="3"/>
        <v/>
      </c>
      <c r="J27" s="171"/>
      <c r="K27" s="163" t="str">
        <f t="shared" si="4"/>
        <v/>
      </c>
      <c r="L27" s="169" t="str">
        <f t="shared" si="5"/>
        <v/>
      </c>
      <c r="M27" s="189" t="str">
        <f t="shared" si="8"/>
        <v/>
      </c>
      <c r="N27" s="190" t="str">
        <f t="shared" si="7"/>
        <v/>
      </c>
    </row>
    <row r="28" spans="1:14" ht="93" customHeight="1" thickBot="1" x14ac:dyDescent="0.3">
      <c r="A28" s="36" t="str">
        <f>'2 CONTEXTO E IDENTIFICACIÓN'!A28</f>
        <v>R20</v>
      </c>
      <c r="B28" s="180" t="str">
        <f>+'2 CONTEXTO E IDENTIFICACIÓN'!J28</f>
        <v xml:space="preserve"> por a causa de </v>
      </c>
      <c r="C28" s="183"/>
      <c r="D28" s="173" t="str">
        <f t="shared" si="0"/>
        <v/>
      </c>
      <c r="E28" s="162" t="str">
        <f t="shared" si="1"/>
        <v/>
      </c>
      <c r="F28" s="37" t="str">
        <f t="shared" si="2"/>
        <v/>
      </c>
      <c r="G28" s="172"/>
      <c r="H28" s="167" t="str">
        <f t="shared" si="6"/>
        <v/>
      </c>
      <c r="I28" s="170" t="str">
        <f t="shared" si="3"/>
        <v/>
      </c>
      <c r="J28" s="172"/>
      <c r="K28" s="167" t="str">
        <f t="shared" si="4"/>
        <v/>
      </c>
      <c r="L28" s="170" t="str">
        <f t="shared" si="5"/>
        <v/>
      </c>
      <c r="M28" s="191" t="str">
        <f t="shared" si="8"/>
        <v/>
      </c>
      <c r="N28" s="192" t="str">
        <f t="shared" si="7"/>
        <v/>
      </c>
    </row>
  </sheetData>
  <sheetProtection formatCells="0" formatColumns="0" formatRows="0" sort="0" autoFilter="0" pivotTables="0"/>
  <autoFilter ref="A8:N8" xr:uid="{00000000-0009-0000-0000-000003000000}"/>
  <dataConsolidate/>
  <mergeCells count="12">
    <mergeCell ref="V7:Y7"/>
    <mergeCell ref="P7:T7"/>
    <mergeCell ref="A1:A2"/>
    <mergeCell ref="B1:B2"/>
    <mergeCell ref="B5:D5"/>
    <mergeCell ref="C7:F7"/>
    <mergeCell ref="G7:I7"/>
    <mergeCell ref="J7:L7"/>
    <mergeCell ref="M7:N7"/>
    <mergeCell ref="G6:N6"/>
    <mergeCell ref="C1:D1"/>
    <mergeCell ref="B4:D4"/>
  </mergeCells>
  <conditionalFormatting sqref="E9:E28 G9:G28">
    <cfRule type="cellIs" dxfId="95" priority="1" operator="equal">
      <formula>$T$9</formula>
    </cfRule>
    <cfRule type="cellIs" dxfId="94" priority="2" operator="equal">
      <formula>$T$10</formula>
    </cfRule>
    <cfRule type="cellIs" dxfId="93" priority="3" operator="equal">
      <formula>$T$11</formula>
    </cfRule>
    <cfRule type="cellIs" dxfId="92" priority="4" operator="equal">
      <formula>$T$12</formula>
    </cfRule>
    <cfRule type="cellIs" dxfId="91" priority="5" operator="equal">
      <formula>$T$13</formula>
    </cfRule>
  </conditionalFormatting>
  <conditionalFormatting sqref="F9:F28">
    <cfRule type="cellIs" dxfId="90" priority="163" operator="equal">
      <formula>$P$13</formula>
    </cfRule>
    <cfRule type="cellIs" dxfId="89" priority="159" operator="equal">
      <formula>$P$9</formula>
    </cfRule>
    <cfRule type="cellIs" dxfId="88" priority="160" operator="equal">
      <formula>$P$10</formula>
    </cfRule>
    <cfRule type="cellIs" dxfId="87" priority="161" operator="equal">
      <formula>$P$11</formula>
    </cfRule>
    <cfRule type="cellIs" dxfId="86" priority="162" operator="equal">
      <formula>$P$12</formula>
    </cfRule>
  </conditionalFormatting>
  <conditionalFormatting sqref="H9:H28">
    <cfRule type="cellIs" dxfId="85" priority="77" operator="equal">
      <formula>$W$10</formula>
    </cfRule>
    <cfRule type="cellIs" dxfId="84" priority="78" operator="equal">
      <formula>$W$11</formula>
    </cfRule>
    <cfRule type="cellIs" dxfId="83" priority="79" operator="equal">
      <formula>$W$12</formula>
    </cfRule>
    <cfRule type="cellIs" dxfId="82" priority="80" operator="equal">
      <formula>$W$13</formula>
    </cfRule>
    <cfRule type="cellIs" dxfId="81" priority="76" operator="equal">
      <formula>$W$9</formula>
    </cfRule>
  </conditionalFormatting>
  <conditionalFormatting sqref="I9:J28">
    <cfRule type="cellIs" dxfId="80" priority="81" operator="equal">
      <formula>$V$9</formula>
    </cfRule>
    <cfRule type="cellIs" dxfId="79" priority="82" operator="equal">
      <formula>$V$10</formula>
    </cfRule>
    <cfRule type="cellIs" dxfId="78" priority="83" operator="equal">
      <formula>$V$11</formula>
    </cfRule>
    <cfRule type="cellIs" dxfId="77" priority="84" operator="equal">
      <formula>$V$12</formula>
    </cfRule>
    <cfRule type="cellIs" dxfId="76" priority="85" operator="equal">
      <formula>$V$13</formula>
    </cfRule>
  </conditionalFormatting>
  <conditionalFormatting sqref="K9:K28">
    <cfRule type="cellIs" dxfId="75" priority="61" operator="equal">
      <formula>$W$9</formula>
    </cfRule>
    <cfRule type="cellIs" dxfId="74" priority="62" operator="equal">
      <formula>$W$10</formula>
    </cfRule>
    <cfRule type="cellIs" dxfId="73" priority="63" operator="equal">
      <formula>$W$11</formula>
    </cfRule>
    <cfRule type="cellIs" dxfId="72" priority="64" operator="equal">
      <formula>$W$12</formula>
    </cfRule>
    <cfRule type="cellIs" dxfId="71" priority="65" operator="equal">
      <formula>$W$13</formula>
    </cfRule>
  </conditionalFormatting>
  <conditionalFormatting sqref="L9:L28">
    <cfRule type="cellIs" dxfId="70" priority="96" operator="equal">
      <formula>$V$9</formula>
    </cfRule>
    <cfRule type="cellIs" dxfId="69" priority="97" operator="equal">
      <formula>$V$10</formula>
    </cfRule>
    <cfRule type="cellIs" dxfId="68" priority="98" operator="equal">
      <formula>$V$11</formula>
    </cfRule>
    <cfRule type="cellIs" dxfId="67" priority="99" operator="equal">
      <formula>$V$12</formula>
    </cfRule>
    <cfRule type="cellIs" dxfId="66" priority="100" operator="equal">
      <formula>$V$13</formula>
    </cfRule>
  </conditionalFormatting>
  <conditionalFormatting sqref="M9:M28">
    <cfRule type="cellIs" dxfId="65" priority="6" operator="equal">
      <formula>$W$9</formula>
    </cfRule>
    <cfRule type="cellIs" dxfId="64" priority="7" operator="equal">
      <formula>$W$10</formula>
    </cfRule>
    <cfRule type="cellIs" dxfId="63" priority="8" operator="equal">
      <formula>$W$11</formula>
    </cfRule>
    <cfRule type="cellIs" dxfId="62" priority="9" operator="equal">
      <formula>$W$12</formula>
    </cfRule>
    <cfRule type="cellIs" dxfId="61" priority="10" operator="equal">
      <formula>$W$13</formula>
    </cfRule>
  </conditionalFormatting>
  <conditionalFormatting sqref="N9:N28">
    <cfRule type="cellIs" dxfId="60" priority="31" operator="equal">
      <formula>$V$9</formula>
    </cfRule>
    <cfRule type="cellIs" dxfId="59" priority="32" operator="equal">
      <formula>$V$10</formula>
    </cfRule>
    <cfRule type="cellIs" dxfId="58" priority="33" operator="equal">
      <formula>$V$11</formula>
    </cfRule>
    <cfRule type="cellIs" dxfId="57" priority="34" operator="equal">
      <formula>$V$12</formula>
    </cfRule>
    <cfRule type="cellIs" dxfId="56" priority="35" operator="equal">
      <formula>$V$13</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8" xr:uid="{00000000-0002-0000-0300-000000000000}"/>
    <dataValidation allowBlank="1" showInputMessage="1" showErrorMessage="1" prompt="Es la materialización del riesgo y las consecuencias de su aparición. Su escala es: 5 bajo impacto, 10 medio, 20 alto impacto._x000a_" sqref="IP8:JA8" xr:uid="{00000000-0002-0000-0300-000001000000}"/>
    <dataValidation type="list" allowBlank="1" showInputMessage="1" showErrorMessage="1" sqref="IU12:JA12 IP9:JA11" xr:uid="{00000000-0002-0000-0300-000002000000}">
      <formula1>#REF!</formula1>
    </dataValidation>
    <dataValidation type="list" allowBlank="1" showInputMessage="1" showErrorMessage="1" sqref="G9:G28" xr:uid="{00000000-0002-0000-0300-000003000000}">
      <formula1>Afectación_Económica</formula1>
    </dataValidation>
    <dataValidation type="list" allowBlank="1" showInputMessage="1" showErrorMessage="1" sqref="J9:J28"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36"/>
  <sheetViews>
    <sheetView showGridLines="0" zoomScale="70" zoomScaleNormal="70" workbookViewId="0">
      <pane xSplit="1" ySplit="9" topLeftCell="C12" activePane="bottomRight" state="frozen"/>
      <selection pane="topRight" activeCell="B1" sqref="B1"/>
      <selection pane="bottomLeft" activeCell="A7" sqref="A7"/>
      <selection pane="bottomRight" activeCell="D11" sqref="D11"/>
    </sheetView>
  </sheetViews>
  <sheetFormatPr baseColWidth="10" defaultColWidth="0" defaultRowHeight="12.75" x14ac:dyDescent="0.25"/>
  <cols>
    <col min="1" max="1" width="12.85546875" style="68" customWidth="1"/>
    <col min="2" max="2" width="56.7109375" style="73" customWidth="1"/>
    <col min="3" max="3" width="16.42578125" style="68" customWidth="1"/>
    <col min="4" max="4" width="17.5703125" style="73" customWidth="1"/>
    <col min="5" max="5" width="25" style="73" customWidth="1"/>
    <col min="6" max="6" width="3.85546875" style="73" customWidth="1"/>
    <col min="7" max="7" width="7.42578125" style="73" customWidth="1"/>
    <col min="8" max="13" width="18.7109375" style="73" customWidth="1"/>
    <col min="14" max="14" width="3.85546875" style="73" customWidth="1"/>
    <col min="15" max="15" width="4.85546875" style="68" hidden="1" customWidth="1"/>
    <col min="16" max="16" width="6.42578125" style="68" hidden="1" customWidth="1"/>
    <col min="17" max="17" width="11" style="68" hidden="1" customWidth="1"/>
    <col min="18" max="22" width="12" style="68" hidden="1" customWidth="1"/>
    <col min="23" max="23" width="11.42578125" style="68" customWidth="1"/>
    <col min="24" max="27" width="11.42578125" style="68" hidden="1" customWidth="1"/>
    <col min="28" max="28" width="5.42578125" style="68" hidden="1" customWidth="1"/>
    <col min="29" max="29" width="26.85546875" style="68" hidden="1" customWidth="1"/>
    <col min="30" max="34" width="22.85546875" style="73" hidden="1" customWidth="1"/>
    <col min="35" max="35" width="23.42578125" style="68" hidden="1" customWidth="1"/>
    <col min="36" max="263" width="11.42578125" style="68" hidden="1" customWidth="1"/>
    <col min="264" max="264" width="12.42578125" style="68" hidden="1" customWidth="1"/>
    <col min="265" max="265" width="47" style="68" hidden="1" customWidth="1"/>
    <col min="266" max="266" width="35" style="68" hidden="1" customWidth="1"/>
    <col min="267" max="16384" width="14.42578125" style="68" hidden="1"/>
  </cols>
  <sheetData>
    <row r="1" spans="1:36" s="56" customFormat="1" ht="12" customHeight="1" x14ac:dyDescent="0.2">
      <c r="A1" s="512"/>
      <c r="B1" s="518" t="str">
        <f>+'2 CONTEXTO E IDENTIFICACIÓN'!A1</f>
        <v>MAPA DE RIESGOS INTEGRAL</v>
      </c>
      <c r="C1" s="505"/>
      <c r="D1" s="506"/>
      <c r="AD1" s="57"/>
      <c r="AE1" s="57"/>
      <c r="AF1" s="57"/>
      <c r="AG1" s="57"/>
      <c r="AH1" s="57"/>
    </row>
    <row r="2" spans="1:36" s="56" customFormat="1" ht="12" customHeight="1" x14ac:dyDescent="0.2">
      <c r="A2" s="512"/>
      <c r="B2" s="518"/>
      <c r="C2" s="39" t="str">
        <f>+'2 CONTEXTO E IDENTIFICACIÓN'!A2</f>
        <v>VERSIÓN DEL MAPA DE RIESGOS:</v>
      </c>
      <c r="D2" s="55">
        <f>'2 CONTEXTO E IDENTIFICACIÓN'!B2</f>
        <v>1</v>
      </c>
      <c r="E2" s="58"/>
      <c r="F2" s="58"/>
      <c r="G2" s="58"/>
      <c r="H2" s="3"/>
      <c r="I2" s="202" t="str">
        <f>+'2 CONTEXTO E IDENTIFICACIÓN'!$I$4</f>
        <v>Elaboración o Actualización:</v>
      </c>
      <c r="J2" s="216">
        <f>'2 CONTEXTO E IDENTIFICACIÓN'!J4</f>
        <v>46038</v>
      </c>
      <c r="K2" s="13"/>
      <c r="L2" s="13"/>
      <c r="M2" s="59"/>
      <c r="N2" s="58"/>
      <c r="AD2" s="57"/>
      <c r="AE2" s="57"/>
      <c r="AF2" s="57"/>
      <c r="AG2" s="57"/>
      <c r="AH2" s="57"/>
    </row>
    <row r="3" spans="1:36" s="56" customFormat="1" ht="21" customHeight="1" x14ac:dyDescent="0.2">
      <c r="A3" s="60"/>
      <c r="B3" s="58"/>
      <c r="C3" s="41"/>
      <c r="D3" s="59"/>
      <c r="E3" s="58"/>
      <c r="F3" s="58"/>
      <c r="G3" s="58"/>
      <c r="I3" s="205" t="str">
        <f>+'2 CONTEXTO E IDENTIFICACIÓN'!$E$5</f>
        <v>Vigencia: 2026</v>
      </c>
      <c r="J3" s="203">
        <f>'2 CONTEXTO E IDENTIFICACIÓN'!G5</f>
        <v>46023</v>
      </c>
      <c r="K3" s="204" t="s">
        <v>50</v>
      </c>
      <c r="L3" s="201">
        <f>'2 CONTEXTO E IDENTIFICACIÓN'!J5</f>
        <v>46386</v>
      </c>
      <c r="M3" s="59"/>
      <c r="N3" s="58"/>
      <c r="AD3" s="57"/>
      <c r="AE3" s="57"/>
      <c r="AF3" s="57"/>
      <c r="AG3" s="57"/>
      <c r="AH3" s="57"/>
    </row>
    <row r="4" spans="1:36" s="56" customFormat="1" ht="18" customHeight="1" thickBot="1" x14ac:dyDescent="0.25">
      <c r="A4" s="60"/>
      <c r="B4" s="58"/>
      <c r="C4" s="41"/>
      <c r="D4" s="59"/>
      <c r="E4" s="58"/>
      <c r="F4" s="58"/>
      <c r="G4" s="58"/>
      <c r="I4" s="16"/>
      <c r="J4" s="219"/>
      <c r="K4" s="220"/>
      <c r="L4" s="199"/>
      <c r="M4" s="59"/>
      <c r="N4" s="58"/>
      <c r="AD4" s="57"/>
      <c r="AE4" s="57"/>
      <c r="AF4" s="57"/>
      <c r="AG4" s="57"/>
      <c r="AH4" s="57"/>
    </row>
    <row r="5" spans="1:36" s="56" customFormat="1" ht="23.25" thickBot="1" x14ac:dyDescent="0.25">
      <c r="A5" s="12" t="s">
        <v>46</v>
      </c>
      <c r="B5" s="507" t="str">
        <f>'2 CONTEXTO E IDENTIFICACIÓN'!B4</f>
        <v>UAERMV</v>
      </c>
      <c r="C5" s="508"/>
      <c r="D5" s="509"/>
      <c r="I5" s="317" t="s">
        <v>345</v>
      </c>
      <c r="J5" s="318" t="s">
        <v>344</v>
      </c>
      <c r="K5" s="319" t="s">
        <v>346</v>
      </c>
      <c r="L5" s="320" t="s">
        <v>347</v>
      </c>
      <c r="AD5" s="57"/>
      <c r="AE5" s="57"/>
      <c r="AF5" s="57"/>
      <c r="AG5" s="57"/>
      <c r="AH5" s="57"/>
    </row>
    <row r="6" spans="1:36" s="56" customFormat="1" ht="15.75" thickBot="1" x14ac:dyDescent="0.25">
      <c r="A6" s="12" t="s">
        <v>47</v>
      </c>
      <c r="B6" s="497" t="str">
        <f>'2 CONTEXTO E IDENTIFICACIÓN'!F4</f>
        <v>10. Desarrollo Misional Y Comercialización</v>
      </c>
      <c r="C6" s="498"/>
      <c r="D6" s="498"/>
      <c r="AD6" s="57"/>
      <c r="AE6" s="57"/>
      <c r="AF6" s="57"/>
      <c r="AG6" s="57"/>
      <c r="AH6" s="57"/>
    </row>
    <row r="7" spans="1:36" s="56" customFormat="1" ht="15.75" thickBot="1" x14ac:dyDescent="0.25">
      <c r="A7" s="209"/>
      <c r="B7" s="208"/>
      <c r="C7" s="208"/>
      <c r="D7" s="59"/>
      <c r="G7" s="519" t="s">
        <v>253</v>
      </c>
      <c r="H7" s="520"/>
      <c r="I7" s="520"/>
      <c r="J7" s="520"/>
      <c r="K7" s="520"/>
      <c r="L7" s="520"/>
      <c r="M7" s="521"/>
      <c r="O7" s="61"/>
      <c r="P7" s="61"/>
      <c r="Q7" s="62"/>
      <c r="R7" s="510" t="s">
        <v>125</v>
      </c>
      <c r="S7" s="510"/>
      <c r="T7" s="510"/>
      <c r="U7" s="510"/>
      <c r="V7" s="511"/>
      <c r="AD7" s="57"/>
      <c r="AE7" s="57"/>
      <c r="AF7" s="57"/>
      <c r="AG7" s="57"/>
      <c r="AH7" s="57"/>
    </row>
    <row r="8" spans="1:36" x14ac:dyDescent="0.25">
      <c r="A8" s="63"/>
      <c r="B8" s="64"/>
      <c r="C8" s="513" t="s">
        <v>254</v>
      </c>
      <c r="D8" s="513"/>
      <c r="E8" s="513"/>
      <c r="F8" s="65"/>
      <c r="G8" s="66"/>
      <c r="H8" s="67"/>
      <c r="I8" s="510" t="s">
        <v>125</v>
      </c>
      <c r="J8" s="510"/>
      <c r="K8" s="510"/>
      <c r="L8" s="510"/>
      <c r="M8" s="511"/>
      <c r="N8" s="65"/>
      <c r="O8" s="69"/>
      <c r="P8" s="69"/>
      <c r="R8" s="70">
        <v>0.2</v>
      </c>
      <c r="S8" s="70">
        <v>0.4</v>
      </c>
      <c r="T8" s="70">
        <v>0.6</v>
      </c>
      <c r="U8" s="70">
        <v>0.8</v>
      </c>
      <c r="V8" s="71">
        <v>1</v>
      </c>
      <c r="W8" s="72"/>
      <c r="X8" s="72"/>
      <c r="Y8" s="72"/>
      <c r="Z8" s="72"/>
      <c r="AA8" s="72"/>
      <c r="AB8" s="72"/>
      <c r="AC8" s="72"/>
    </row>
    <row r="9" spans="1:36" ht="25.5" x14ac:dyDescent="0.2">
      <c r="A9" s="74" t="s">
        <v>255</v>
      </c>
      <c r="B9" s="75" t="s">
        <v>256</v>
      </c>
      <c r="C9" s="76" t="s">
        <v>217</v>
      </c>
      <c r="D9" s="76" t="s">
        <v>218</v>
      </c>
      <c r="E9" s="77" t="s">
        <v>43</v>
      </c>
      <c r="F9" s="65"/>
      <c r="G9" s="69"/>
      <c r="H9" s="78"/>
      <c r="I9" s="79" t="s">
        <v>235</v>
      </c>
      <c r="J9" s="79" t="s">
        <v>238</v>
      </c>
      <c r="K9" s="79" t="s">
        <v>242</v>
      </c>
      <c r="L9" s="79" t="s">
        <v>246</v>
      </c>
      <c r="M9" s="80" t="s">
        <v>250</v>
      </c>
      <c r="N9" s="65"/>
      <c r="O9" s="69"/>
      <c r="P9" s="69"/>
      <c r="Q9" s="81"/>
      <c r="R9" s="82" t="s">
        <v>235</v>
      </c>
      <c r="S9" s="82" t="s">
        <v>238</v>
      </c>
      <c r="T9" s="82" t="s">
        <v>242</v>
      </c>
      <c r="U9" s="82" t="s">
        <v>246</v>
      </c>
      <c r="V9" s="83" t="s">
        <v>250</v>
      </c>
      <c r="Y9" s="72"/>
      <c r="Z9" s="72"/>
      <c r="AA9" s="84"/>
      <c r="AB9" s="84"/>
      <c r="AC9" s="84"/>
      <c r="AD9" s="84"/>
      <c r="AE9" s="84"/>
      <c r="AF9" s="84"/>
      <c r="AG9" s="84"/>
      <c r="AH9" s="84"/>
      <c r="AI9" s="84"/>
      <c r="AJ9" s="84"/>
    </row>
    <row r="10" spans="1:36" ht="125.25" customHeight="1" x14ac:dyDescent="0.2">
      <c r="A10" s="85" t="str">
        <f>'2 CONTEXTO E IDENTIFICACIÓN'!A9</f>
        <v>R1</v>
      </c>
      <c r="B10" s="86" t="str">
        <f>+'2 CONTEXTO E IDENTIFICACIÓN'!J9</f>
        <v>Posibilidad de afectación económica y reputacional por la aprobación de un proyecto inviable para el desarrollo misional de la entidad. a causa de la deficiencia  en la revisión de aspectos economico y tecnico que se requiere para el desarrollo de la misionalidad de la entidad y/o debilidades con las  alianzas estrategicas con otras entidades.</v>
      </c>
      <c r="C10" s="87" t="str">
        <f>+'3 PROBABIL E IMPACTO INHERENTE'!F9</f>
        <v>Baja</v>
      </c>
      <c r="D10" s="87" t="str">
        <f>+'3 PROBABIL E IMPACTO INHERENTE'!N9</f>
        <v>Menor</v>
      </c>
      <c r="E10" s="361"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Moderado</v>
      </c>
      <c r="F10" s="88"/>
      <c r="G10" s="516" t="s">
        <v>106</v>
      </c>
      <c r="H10" s="79" t="s">
        <v>248</v>
      </c>
      <c r="I10" s="89"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"&amp;IF(AND(C29=$Q$10,D29=$R$9),A29,"")</f>
        <v xml:space="preserve">                   </v>
      </c>
      <c r="J10" s="89"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"&amp;IF(AND(C29=$Q$10,D29=$S$9),A29,"")</f>
        <v xml:space="preserve">                   </v>
      </c>
      <c r="K10" s="89"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"&amp;IF(AND(C29=$Q$10,D29=$T$9),A29,"")</f>
        <v xml:space="preserve">                   </v>
      </c>
      <c r="L10" s="89"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"&amp;IF(AND(C29=$Q$10,D29=$U$9),A29,"")</f>
        <v xml:space="preserve">                   </v>
      </c>
      <c r="M10" s="90"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"&amp;IF(AND(C29=$Q$10,D29=$V$9),A29,"")</f>
        <v xml:space="preserve">                   </v>
      </c>
      <c r="N10" s="88"/>
      <c r="O10" s="514" t="s">
        <v>106</v>
      </c>
      <c r="P10" s="91">
        <v>1</v>
      </c>
      <c r="Q10" s="82" t="s">
        <v>248</v>
      </c>
      <c r="R10" s="89" t="s">
        <v>257</v>
      </c>
      <c r="S10" s="89" t="s">
        <v>257</v>
      </c>
      <c r="T10" s="89" t="s">
        <v>257</v>
      </c>
      <c r="U10" s="89" t="s">
        <v>257</v>
      </c>
      <c r="V10" s="90" t="s">
        <v>258</v>
      </c>
      <c r="Y10" s="72"/>
      <c r="Z10" s="72"/>
      <c r="AA10" s="84"/>
      <c r="AB10" s="84"/>
      <c r="AC10" s="84"/>
      <c r="AD10" s="92"/>
      <c r="AE10" s="92"/>
      <c r="AF10" s="92"/>
      <c r="AG10" s="92"/>
      <c r="AH10" s="92"/>
      <c r="AI10" s="84"/>
      <c r="AJ10" s="84"/>
    </row>
    <row r="11" spans="1:36" ht="93" customHeight="1" x14ac:dyDescent="0.2">
      <c r="A11" s="85" t="str">
        <f>'2 CONTEXTO E IDENTIFICACIÓN'!A10</f>
        <v>R2</v>
      </c>
      <c r="B11" s="86" t="str">
        <f>+'2 CONTEXTO E IDENTIFICACIÓN'!J10</f>
        <v>Posibilidad de afectación reputacional por Soborno Entrante al aceptar o solicitar una ventaja indebida en la presentación de informes  de las pruebas experimentales de los proyectos de innovación a causa de modificar los resultados de informes</v>
      </c>
      <c r="C11" s="87" t="str">
        <f>+'3 PROBABIL E IMPACTO INHERENTE'!F10</f>
        <v>Baja</v>
      </c>
      <c r="D11" s="87" t="str">
        <f>+'3 PROBABIL E IMPACTO INHERENTE'!N10</f>
        <v>Moderado</v>
      </c>
      <c r="E11" s="361"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Moderado</v>
      </c>
      <c r="F11" s="88"/>
      <c r="G11" s="516"/>
      <c r="H11" s="79" t="s">
        <v>244</v>
      </c>
      <c r="I11" s="93"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"&amp;IF(AND(C29=$Q$11,D29=$R$9),A29,"")</f>
        <v xml:space="preserve">                   </v>
      </c>
      <c r="J11" s="93"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"&amp;IF(AND(C29=$Q$11,D29=$S$9),A29,"")</f>
        <v xml:space="preserve">                   </v>
      </c>
      <c r="K11" s="89"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"&amp;IF(AND(C29=$Q$11,D29=$T$9),A29,"")</f>
        <v xml:space="preserve">                   </v>
      </c>
      <c r="L11" s="89"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"&amp;IF(AND(C29=$Q$11,D29=$U$9),A29,"")</f>
        <v xml:space="preserve">                   </v>
      </c>
      <c r="M11" s="90"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"&amp;IF(AND(C29=$Q$11,D29=$V$9),A29,"")</f>
        <v xml:space="preserve">                   </v>
      </c>
      <c r="N11" s="88"/>
      <c r="O11" s="514"/>
      <c r="P11" s="91">
        <v>0.8</v>
      </c>
      <c r="Q11" s="82" t="s">
        <v>244</v>
      </c>
      <c r="R11" s="93" t="s">
        <v>242</v>
      </c>
      <c r="S11" s="93" t="s">
        <v>242</v>
      </c>
      <c r="T11" s="89" t="s">
        <v>257</v>
      </c>
      <c r="U11" s="89" t="s">
        <v>257</v>
      </c>
      <c r="V11" s="90" t="s">
        <v>258</v>
      </c>
      <c r="Y11" s="72"/>
      <c r="Z11" s="72"/>
      <c r="AA11" s="84"/>
      <c r="AB11" s="94"/>
      <c r="AC11" s="95"/>
      <c r="AD11" s="92"/>
      <c r="AE11" s="92"/>
      <c r="AF11" s="92"/>
      <c r="AG11" s="92"/>
      <c r="AH11" s="92"/>
      <c r="AI11" s="84"/>
      <c r="AJ11" s="84"/>
    </row>
    <row r="12" spans="1:36" ht="93" customHeight="1" x14ac:dyDescent="0.2">
      <c r="A12" s="85" t="str">
        <f>'2 CONTEXTO E IDENTIFICACIÓN'!A11</f>
        <v>R3</v>
      </c>
      <c r="B12" s="86" t="str">
        <f>+'2 CONTEXTO E IDENTIFICACIÓN'!J11</f>
        <v xml:space="preserve"> por a causa de </v>
      </c>
      <c r="C12" s="87" t="str">
        <f>+'3 PROBABIL E IMPACTO INHERENTE'!F11</f>
        <v/>
      </c>
      <c r="D12" s="87" t="str">
        <f>+'3 PROBABIL E IMPACTO INHERENTE'!N11</f>
        <v/>
      </c>
      <c r="E12" s="361"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
      </c>
      <c r="F12" s="88"/>
      <c r="G12" s="516"/>
      <c r="H12" s="79" t="s">
        <v>240</v>
      </c>
      <c r="I12" s="93"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"&amp;IF(AND(C29=$Q$12,D29=$R$9),A29,"")</f>
        <v xml:space="preserve">                   </v>
      </c>
      <c r="J12" s="93"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"&amp;IF(AND(C29=$Q$12,D29=$S$9),A29,"")</f>
        <v xml:space="preserve">                   </v>
      </c>
      <c r="K12" s="93"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"&amp;IF(AND(C29=$Q$12,D29=$T$9),A29,"")</f>
        <v xml:space="preserve">                   </v>
      </c>
      <c r="L12" s="89"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"&amp;IF(AND(C29=$Q$12,D29=$U$9),A29,"")</f>
        <v xml:space="preserve">                   </v>
      </c>
      <c r="M12" s="90"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"&amp;IF(AND(C29=$Q$12,D29=$V$9),A29,"")</f>
        <v xml:space="preserve">                   </v>
      </c>
      <c r="N12" s="88"/>
      <c r="O12" s="514"/>
      <c r="P12" s="91">
        <v>0.6</v>
      </c>
      <c r="Q12" s="82" t="s">
        <v>240</v>
      </c>
      <c r="R12" s="93" t="s">
        <v>242</v>
      </c>
      <c r="S12" s="93" t="s">
        <v>242</v>
      </c>
      <c r="T12" s="93" t="s">
        <v>242</v>
      </c>
      <c r="U12" s="89" t="s">
        <v>257</v>
      </c>
      <c r="V12" s="90" t="s">
        <v>258</v>
      </c>
      <c r="Y12" s="72"/>
      <c r="Z12" s="72"/>
      <c r="AA12" s="84"/>
      <c r="AB12" s="94"/>
      <c r="AC12" s="95"/>
      <c r="AD12" s="92"/>
      <c r="AE12" s="92"/>
      <c r="AF12" s="92"/>
      <c r="AG12" s="92"/>
      <c r="AH12" s="96"/>
      <c r="AI12" s="84"/>
      <c r="AJ12" s="84"/>
    </row>
    <row r="13" spans="1:36" ht="93" customHeight="1" x14ac:dyDescent="0.2">
      <c r="A13" s="85" t="str">
        <f>'2 CONTEXTO E IDENTIFICACIÓN'!A12</f>
        <v>R4</v>
      </c>
      <c r="B13" s="86" t="str">
        <f>+'2 CONTEXTO E IDENTIFICACIÓN'!J12</f>
        <v xml:space="preserve"> por a causa de </v>
      </c>
      <c r="C13" s="87" t="str">
        <f>+'3 PROBABIL E IMPACTO INHERENTE'!F12</f>
        <v/>
      </c>
      <c r="D13" s="87" t="str">
        <f>+'3 PROBABIL E IMPACTO INHERENTE'!N12</f>
        <v/>
      </c>
      <c r="E13" s="361" t="str">
        <f t="shared" ref="E13:E2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
      </c>
      <c r="F13" s="88"/>
      <c r="G13" s="516"/>
      <c r="H13" s="79" t="s">
        <v>236</v>
      </c>
      <c r="I13" s="97"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"&amp;IF(AND(C29=$Q$13,D29=$R$9),A29,"")</f>
        <v xml:space="preserve">                   </v>
      </c>
      <c r="J13" s="93"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"&amp;IF(AND(C29=$Q$13,D29=$S$9),A29,"")</f>
        <v xml:space="preserve">R1                   </v>
      </c>
      <c r="K13" s="93"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"&amp;IF(AND(C29=$Q$13,D29=$T$9),A29,"")</f>
        <v xml:space="preserve"> R2                  </v>
      </c>
      <c r="L13" s="89"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"&amp;IF(AND(C29=$Q$13,D29=$U$9),A29,"")</f>
        <v xml:space="preserve">                   </v>
      </c>
      <c r="M13" s="90"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"&amp;IF(AND(C29=$Q$13,D29=$V$9),A29,"")</f>
        <v xml:space="preserve">                   </v>
      </c>
      <c r="N13" s="88"/>
      <c r="O13" s="514"/>
      <c r="P13" s="91">
        <v>0.4</v>
      </c>
      <c r="Q13" s="82" t="s">
        <v>236</v>
      </c>
      <c r="R13" s="97" t="s">
        <v>259</v>
      </c>
      <c r="S13" s="93" t="s">
        <v>242</v>
      </c>
      <c r="T13" s="93" t="s">
        <v>242</v>
      </c>
      <c r="U13" s="89" t="s">
        <v>257</v>
      </c>
      <c r="V13" s="90" t="s">
        <v>258</v>
      </c>
      <c r="Y13" s="72"/>
      <c r="Z13" s="72"/>
      <c r="AA13" s="84"/>
      <c r="AB13" s="94"/>
      <c r="AC13" s="95"/>
      <c r="AD13" s="92"/>
      <c r="AE13" s="92"/>
      <c r="AF13" s="92"/>
      <c r="AG13" s="96"/>
      <c r="AH13" s="92"/>
      <c r="AI13" s="84"/>
      <c r="AJ13" s="84"/>
    </row>
    <row r="14" spans="1:36" ht="93" customHeight="1" thickBot="1" x14ac:dyDescent="0.25">
      <c r="A14" s="85" t="str">
        <f>'2 CONTEXTO E IDENTIFICACIÓN'!A13</f>
        <v>R5</v>
      </c>
      <c r="B14" s="86" t="str">
        <f>+'2 CONTEXTO E IDENTIFICACIÓN'!J13</f>
        <v xml:space="preserve"> por a causa de </v>
      </c>
      <c r="C14" s="87" t="str">
        <f>+'3 PROBABIL E IMPACTO INHERENTE'!F13</f>
        <v/>
      </c>
      <c r="D14" s="87" t="str">
        <f>+'3 PROBABIL E IMPACTO INHERENTE'!N13</f>
        <v/>
      </c>
      <c r="E14" s="86" t="str">
        <f t="shared" si="0"/>
        <v/>
      </c>
      <c r="F14" s="88"/>
      <c r="G14" s="517"/>
      <c r="H14" s="98" t="s">
        <v>233</v>
      </c>
      <c r="I14" s="99"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"&amp;IF(AND(C29=$Q$14,D29=$R$9),A29,"")</f>
        <v xml:space="preserve">                   </v>
      </c>
      <c r="J14" s="99"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"&amp;IF(AND(C29=$Q$14,D29=$S$9),A29,"")</f>
        <v xml:space="preserve">                   </v>
      </c>
      <c r="K14" s="100"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"&amp;IF(AND(C29=$Q$14,D29=$T$9),A29,"")</f>
        <v xml:space="preserve">                   </v>
      </c>
      <c r="L14" s="101"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"&amp;IF(AND(C29=$Q$14,D29=$U$9),A29,"")</f>
        <v xml:space="preserve">                   </v>
      </c>
      <c r="M14" s="102"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"&amp;IF(AND(C29=$Q$14,D29=$V$9),A29,"")</f>
        <v xml:space="preserve">                   </v>
      </c>
      <c r="N14" s="88"/>
      <c r="O14" s="515"/>
      <c r="P14" s="103">
        <v>0.2</v>
      </c>
      <c r="Q14" s="104" t="s">
        <v>233</v>
      </c>
      <c r="R14" s="99" t="s">
        <v>259</v>
      </c>
      <c r="S14" s="99" t="s">
        <v>259</v>
      </c>
      <c r="T14" s="100" t="s">
        <v>242</v>
      </c>
      <c r="U14" s="101" t="s">
        <v>257</v>
      </c>
      <c r="V14" s="102" t="s">
        <v>258</v>
      </c>
      <c r="Y14" s="72"/>
      <c r="Z14" s="72"/>
      <c r="AA14" s="84"/>
      <c r="AB14" s="94"/>
      <c r="AC14" s="95"/>
      <c r="AD14" s="92"/>
      <c r="AE14" s="92"/>
      <c r="AF14" s="92"/>
      <c r="AG14" s="105"/>
      <c r="AH14" s="92"/>
      <c r="AI14" s="84"/>
      <c r="AJ14" s="84"/>
    </row>
    <row r="15" spans="1:36" ht="93" customHeight="1" x14ac:dyDescent="0.2">
      <c r="A15" s="85" t="str">
        <f>'2 CONTEXTO E IDENTIFICACIÓN'!A14</f>
        <v>R6</v>
      </c>
      <c r="B15" s="86" t="str">
        <f>+'2 CONTEXTO E IDENTIFICACIÓN'!J14</f>
        <v xml:space="preserve"> por a causa de </v>
      </c>
      <c r="C15" s="87" t="str">
        <f>+'3 PROBABIL E IMPACTO INHERENTE'!F14</f>
        <v/>
      </c>
      <c r="D15" s="87" t="str">
        <f>+'3 PROBABIL E IMPACTO INHERENTE'!N14</f>
        <v/>
      </c>
      <c r="E15" s="86" t="str">
        <f t="shared" si="0"/>
        <v/>
      </c>
      <c r="F15" s="88"/>
      <c r="G15" s="88"/>
      <c r="H15" s="88"/>
      <c r="I15" s="88"/>
      <c r="J15" s="88"/>
      <c r="K15" s="88"/>
      <c r="L15" s="88"/>
      <c r="M15" s="88"/>
      <c r="N15" s="88"/>
      <c r="Y15" s="72"/>
      <c r="Z15" s="72"/>
      <c r="AA15" s="84"/>
      <c r="AB15" s="94"/>
      <c r="AC15" s="95"/>
      <c r="AD15" s="92"/>
      <c r="AE15" s="92"/>
      <c r="AF15" s="92"/>
      <c r="AG15" s="92"/>
      <c r="AH15" s="92"/>
      <c r="AI15" s="84"/>
      <c r="AJ15" s="84"/>
    </row>
    <row r="16" spans="1:36" ht="93" customHeight="1" x14ac:dyDescent="0.2">
      <c r="A16" s="85" t="str">
        <f>'2 CONTEXTO E IDENTIFICACIÓN'!A15</f>
        <v>R7</v>
      </c>
      <c r="B16" s="86" t="str">
        <f>+'2 CONTEXTO E IDENTIFICACIÓN'!J15</f>
        <v xml:space="preserve"> por a causa de </v>
      </c>
      <c r="C16" s="87" t="str">
        <f>+'3 PROBABIL E IMPACTO INHERENTE'!F15</f>
        <v/>
      </c>
      <c r="D16" s="87" t="str">
        <f>+'3 PROBABIL E IMPACTO INHERENTE'!N15</f>
        <v/>
      </c>
      <c r="E16" s="86" t="str">
        <f t="shared" si="0"/>
        <v/>
      </c>
      <c r="F16" s="88"/>
      <c r="G16" s="88"/>
      <c r="H16" s="88"/>
      <c r="I16" s="88"/>
      <c r="J16" s="88"/>
      <c r="K16" s="88"/>
      <c r="L16" s="88"/>
      <c r="M16" s="88"/>
      <c r="N16" s="88"/>
      <c r="R16" s="76" t="s">
        <v>260</v>
      </c>
      <c r="T16" s="72"/>
      <c r="U16" s="72"/>
      <c r="V16" s="72"/>
      <c r="W16" s="72"/>
      <c r="X16" s="72"/>
      <c r="Y16" s="72"/>
      <c r="Z16" s="72"/>
      <c r="AA16" s="84"/>
      <c r="AB16" s="94"/>
      <c r="AC16" s="84"/>
      <c r="AD16" s="95"/>
      <c r="AE16" s="95"/>
      <c r="AF16" s="95"/>
      <c r="AG16" s="95"/>
      <c r="AH16" s="95"/>
      <c r="AI16" s="84"/>
      <c r="AJ16" s="84"/>
    </row>
    <row r="17" spans="1:36" ht="93" customHeight="1" x14ac:dyDescent="0.2">
      <c r="A17" s="85" t="str">
        <f>'2 CONTEXTO E IDENTIFICACIÓN'!A16</f>
        <v>R8</v>
      </c>
      <c r="B17" s="86" t="str">
        <f>+'2 CONTEXTO E IDENTIFICACIÓN'!J16</f>
        <v xml:space="preserve"> por a causa de </v>
      </c>
      <c r="C17" s="87" t="str">
        <f>+'3 PROBABIL E IMPACTO INHERENTE'!F16</f>
        <v/>
      </c>
      <c r="D17" s="87" t="str">
        <f>+'3 PROBABIL E IMPACTO INHERENTE'!N16</f>
        <v/>
      </c>
      <c r="E17" s="86" t="str">
        <f t="shared" si="0"/>
        <v/>
      </c>
      <c r="F17" s="88"/>
      <c r="G17" s="88"/>
      <c r="H17" s="88"/>
      <c r="I17" s="88"/>
      <c r="J17" s="88"/>
      <c r="K17" s="88"/>
      <c r="L17" s="88"/>
      <c r="M17" s="88"/>
      <c r="N17" s="88"/>
      <c r="R17" s="106" t="s">
        <v>258</v>
      </c>
      <c r="T17" s="72"/>
      <c r="U17" s="72"/>
      <c r="V17" s="72"/>
      <c r="W17" s="72"/>
      <c r="X17" s="72"/>
      <c r="Y17" s="72"/>
      <c r="Z17" s="72"/>
      <c r="AA17" s="84"/>
      <c r="AB17" s="84"/>
      <c r="AC17" s="84"/>
      <c r="AD17" s="92"/>
      <c r="AE17" s="92"/>
      <c r="AF17" s="92"/>
      <c r="AG17" s="92"/>
      <c r="AH17" s="92"/>
      <c r="AI17" s="84"/>
      <c r="AJ17" s="84"/>
    </row>
    <row r="18" spans="1:36" ht="93" customHeight="1" x14ac:dyDescent="0.2">
      <c r="A18" s="85" t="str">
        <f>'2 CONTEXTO E IDENTIFICACIÓN'!A17</f>
        <v>R9</v>
      </c>
      <c r="B18" s="86" t="str">
        <f>+'2 CONTEXTO E IDENTIFICACIÓN'!J17</f>
        <v xml:space="preserve"> por a causa de </v>
      </c>
      <c r="C18" s="87" t="str">
        <f>+'3 PROBABIL E IMPACTO INHERENTE'!F17</f>
        <v/>
      </c>
      <c r="D18" s="87" t="str">
        <f>+'3 PROBABIL E IMPACTO INHERENTE'!N17</f>
        <v/>
      </c>
      <c r="E18" s="86" t="str">
        <f t="shared" si="0"/>
        <v/>
      </c>
      <c r="F18" s="88"/>
      <c r="G18" s="88"/>
      <c r="H18" s="88"/>
      <c r="I18" s="88"/>
      <c r="J18" s="88"/>
      <c r="K18" s="88"/>
      <c r="L18" s="88"/>
      <c r="M18" s="88"/>
      <c r="N18" s="88"/>
      <c r="R18" s="89" t="s">
        <v>257</v>
      </c>
      <c r="S18" s="72"/>
      <c r="T18" s="72"/>
      <c r="U18" s="72"/>
      <c r="V18" s="72"/>
      <c r="W18" s="72"/>
      <c r="X18" s="72"/>
      <c r="Y18" s="72"/>
      <c r="Z18" s="72"/>
      <c r="AA18" s="84"/>
      <c r="AB18" s="84"/>
      <c r="AC18" s="84"/>
      <c r="AD18" s="92"/>
      <c r="AE18" s="92"/>
      <c r="AF18" s="92"/>
      <c r="AG18" s="92"/>
      <c r="AH18" s="92"/>
      <c r="AI18" s="84"/>
      <c r="AJ18" s="84"/>
    </row>
    <row r="19" spans="1:36" ht="93" customHeight="1" x14ac:dyDescent="0.2">
      <c r="A19" s="85" t="str">
        <f>'2 CONTEXTO E IDENTIFICACIÓN'!A18</f>
        <v>R10</v>
      </c>
      <c r="B19" s="86" t="str">
        <f>+'2 CONTEXTO E IDENTIFICACIÓN'!J18</f>
        <v xml:space="preserve"> por a causa de </v>
      </c>
      <c r="C19" s="87" t="str">
        <f>+'3 PROBABIL E IMPACTO INHERENTE'!F18</f>
        <v/>
      </c>
      <c r="D19" s="87" t="str">
        <f>+'3 PROBABIL E IMPACTO INHERENTE'!N18</f>
        <v/>
      </c>
      <c r="E19" s="86" t="str">
        <f t="shared" si="0"/>
        <v/>
      </c>
      <c r="F19" s="88"/>
      <c r="G19" s="88"/>
      <c r="H19" s="88"/>
      <c r="I19" s="88"/>
      <c r="J19" s="88"/>
      <c r="K19" s="88"/>
      <c r="L19" s="88"/>
      <c r="M19" s="88"/>
      <c r="N19" s="88"/>
      <c r="Q19" s="107"/>
      <c r="R19" s="93" t="s">
        <v>242</v>
      </c>
      <c r="S19" s="107"/>
      <c r="T19" s="107"/>
      <c r="U19" s="107"/>
      <c r="V19" s="107"/>
      <c r="W19" s="107"/>
      <c r="X19" s="107"/>
      <c r="Y19" s="107"/>
      <c r="Z19" s="107"/>
      <c r="AA19" s="84"/>
      <c r="AB19" s="84"/>
      <c r="AC19" s="108"/>
      <c r="AD19" s="108"/>
      <c r="AE19" s="108"/>
      <c r="AF19" s="108"/>
      <c r="AG19" s="108"/>
      <c r="AH19" s="108"/>
      <c r="AI19" s="84"/>
      <c r="AJ19" s="84"/>
    </row>
    <row r="20" spans="1:36" ht="93" customHeight="1" x14ac:dyDescent="0.2">
      <c r="A20" s="85" t="str">
        <f>'2 CONTEXTO E IDENTIFICACIÓN'!A19</f>
        <v>R11</v>
      </c>
      <c r="B20" s="86" t="str">
        <f>+'2 CONTEXTO E IDENTIFICACIÓN'!J19</f>
        <v xml:space="preserve"> por a causa de </v>
      </c>
      <c r="C20" s="87" t="str">
        <f>+'3 PROBABIL E IMPACTO INHERENTE'!F19</f>
        <v/>
      </c>
      <c r="D20" s="87" t="str">
        <f>+'3 PROBABIL E IMPACTO INHERENTE'!N19</f>
        <v/>
      </c>
      <c r="E20" s="86" t="str">
        <f t="shared" si="0"/>
        <v/>
      </c>
      <c r="F20" s="88"/>
      <c r="G20" s="88"/>
      <c r="H20" s="88"/>
      <c r="I20" s="88"/>
      <c r="J20" s="88"/>
      <c r="K20" s="88"/>
      <c r="L20" s="88"/>
      <c r="M20" s="88"/>
      <c r="N20" s="88"/>
      <c r="Q20" s="107"/>
      <c r="R20" s="97" t="s">
        <v>259</v>
      </c>
      <c r="Y20" s="107"/>
      <c r="Z20" s="107"/>
      <c r="AA20" s="84"/>
      <c r="AB20" s="84"/>
      <c r="AC20" s="84"/>
      <c r="AD20" s="92"/>
      <c r="AE20" s="92"/>
      <c r="AF20" s="92"/>
      <c r="AG20" s="92"/>
      <c r="AH20" s="92"/>
      <c r="AI20" s="84"/>
      <c r="AJ20" s="84"/>
    </row>
    <row r="21" spans="1:36" ht="93" customHeight="1" x14ac:dyDescent="0.2">
      <c r="A21" s="85" t="str">
        <f>'2 CONTEXTO E IDENTIFICACIÓN'!A20</f>
        <v>R12</v>
      </c>
      <c r="B21" s="86" t="str">
        <f>+'2 CONTEXTO E IDENTIFICACIÓN'!J20</f>
        <v xml:space="preserve"> por a causa de </v>
      </c>
      <c r="C21" s="87" t="str">
        <f>+'3 PROBABIL E IMPACTO INHERENTE'!F20</f>
        <v/>
      </c>
      <c r="D21" s="87" t="str">
        <f>+'3 PROBABIL E IMPACTO INHERENTE'!N20</f>
        <v/>
      </c>
      <c r="E21" s="86" t="str">
        <f t="shared" si="0"/>
        <v/>
      </c>
      <c r="F21" s="88"/>
      <c r="G21" s="88"/>
      <c r="H21" s="88"/>
      <c r="I21" s="88"/>
      <c r="J21" s="88"/>
      <c r="K21" s="88"/>
      <c r="L21" s="88"/>
      <c r="M21" s="88"/>
      <c r="N21" s="88"/>
      <c r="O21" s="109"/>
      <c r="P21" s="109"/>
      <c r="Q21" s="107"/>
      <c r="Y21" s="107"/>
      <c r="Z21" s="107"/>
      <c r="AA21" s="84"/>
      <c r="AB21" s="84"/>
      <c r="AC21" s="84"/>
      <c r="AD21" s="92"/>
      <c r="AE21" s="92"/>
      <c r="AF21" s="92"/>
      <c r="AG21" s="92"/>
      <c r="AH21" s="92"/>
      <c r="AI21" s="84"/>
      <c r="AJ21" s="84"/>
    </row>
    <row r="22" spans="1:36" ht="93" customHeight="1" x14ac:dyDescent="0.2">
      <c r="A22" s="85" t="str">
        <f>'2 CONTEXTO E IDENTIFICACIÓN'!A21</f>
        <v>R13</v>
      </c>
      <c r="B22" s="86" t="str">
        <f>+'2 CONTEXTO E IDENTIFICACIÓN'!J21</f>
        <v xml:space="preserve"> por a causa de </v>
      </c>
      <c r="C22" s="87" t="str">
        <f>+'3 PROBABIL E IMPACTO INHERENTE'!F21</f>
        <v/>
      </c>
      <c r="D22" s="87" t="str">
        <f>+'3 PROBABIL E IMPACTO INHERENTE'!N21</f>
        <v/>
      </c>
      <c r="E22" s="86" t="str">
        <f t="shared" si="0"/>
        <v/>
      </c>
      <c r="F22" s="88"/>
      <c r="G22" s="88"/>
      <c r="H22" s="88"/>
      <c r="I22" s="88"/>
      <c r="J22" s="88"/>
      <c r="K22" s="88"/>
      <c r="L22" s="88"/>
      <c r="M22" s="88"/>
      <c r="N22" s="88"/>
      <c r="O22" s="109"/>
      <c r="P22" s="109"/>
      <c r="Q22" s="110"/>
      <c r="Y22" s="107"/>
      <c r="Z22" s="107"/>
      <c r="AA22" s="84"/>
      <c r="AB22" s="105"/>
      <c r="AC22" s="105"/>
      <c r="AD22" s="105"/>
      <c r="AE22" s="105"/>
      <c r="AF22" s="105"/>
      <c r="AG22" s="105"/>
      <c r="AH22" s="92"/>
      <c r="AI22" s="84"/>
      <c r="AJ22" s="84"/>
    </row>
    <row r="23" spans="1:36" ht="93" customHeight="1" x14ac:dyDescent="0.2">
      <c r="A23" s="85" t="str">
        <f>'2 CONTEXTO E IDENTIFICACIÓN'!A22</f>
        <v>R14</v>
      </c>
      <c r="B23" s="86" t="str">
        <f>+'2 CONTEXTO E IDENTIFICACIÓN'!J22</f>
        <v xml:space="preserve"> por a causa de </v>
      </c>
      <c r="C23" s="87" t="str">
        <f>+'3 PROBABIL E IMPACTO INHERENTE'!F22</f>
        <v/>
      </c>
      <c r="D23" s="87" t="str">
        <f>+'3 PROBABIL E IMPACTO INHERENTE'!N22</f>
        <v/>
      </c>
      <c r="E23" s="86" t="str">
        <f t="shared" si="0"/>
        <v/>
      </c>
      <c r="F23" s="88"/>
      <c r="G23" s="88"/>
      <c r="H23" s="88"/>
      <c r="I23" s="88"/>
      <c r="J23" s="88"/>
      <c r="K23" s="88"/>
      <c r="L23" s="88"/>
      <c r="M23" s="88"/>
      <c r="N23" s="88"/>
      <c r="O23" s="109"/>
      <c r="P23" s="109"/>
      <c r="AA23" s="84"/>
      <c r="AB23" s="111"/>
      <c r="AC23" s="111"/>
      <c r="AD23" s="111"/>
      <c r="AE23" s="111"/>
      <c r="AF23" s="111"/>
      <c r="AG23" s="111"/>
      <c r="AH23" s="92"/>
      <c r="AI23" s="84"/>
      <c r="AJ23" s="84"/>
    </row>
    <row r="24" spans="1:36" ht="93" customHeight="1" x14ac:dyDescent="0.2">
      <c r="A24" s="85" t="str">
        <f>'2 CONTEXTO E IDENTIFICACIÓN'!A23</f>
        <v>R15</v>
      </c>
      <c r="B24" s="86" t="str">
        <f>+'2 CONTEXTO E IDENTIFICACIÓN'!J23</f>
        <v xml:space="preserve"> por a causa de </v>
      </c>
      <c r="C24" s="87" t="str">
        <f>+'3 PROBABIL E IMPACTO INHERENTE'!F23</f>
        <v/>
      </c>
      <c r="D24" s="87" t="str">
        <f>+'3 PROBABIL E IMPACTO INHERENTE'!N23</f>
        <v/>
      </c>
      <c r="E24" s="86" t="str">
        <f t="shared" si="0"/>
        <v/>
      </c>
      <c r="F24" s="88"/>
      <c r="G24" s="88"/>
      <c r="H24" s="88"/>
      <c r="I24" s="88"/>
      <c r="J24" s="88"/>
      <c r="K24" s="88"/>
      <c r="L24" s="88"/>
      <c r="M24" s="88"/>
      <c r="N24" s="88"/>
      <c r="O24" s="109"/>
      <c r="P24" s="109"/>
      <c r="AA24" s="84"/>
      <c r="AB24" s="105"/>
      <c r="AC24" s="105"/>
      <c r="AD24" s="105"/>
      <c r="AE24" s="105"/>
      <c r="AF24" s="105"/>
      <c r="AG24" s="105"/>
      <c r="AH24" s="92"/>
      <c r="AI24" s="84"/>
      <c r="AJ24" s="84"/>
    </row>
    <row r="25" spans="1:36" ht="93" customHeight="1" x14ac:dyDescent="0.2">
      <c r="A25" s="85" t="str">
        <f>'2 CONTEXTO E IDENTIFICACIÓN'!A24</f>
        <v>R16</v>
      </c>
      <c r="B25" s="86" t="str">
        <f>+'2 CONTEXTO E IDENTIFICACIÓN'!J24</f>
        <v xml:space="preserve"> por a causa de </v>
      </c>
      <c r="C25" s="87" t="str">
        <f>+'3 PROBABIL E IMPACTO INHERENTE'!F24</f>
        <v/>
      </c>
      <c r="D25" s="87" t="str">
        <f>+'3 PROBABIL E IMPACTO INHERENTE'!N24</f>
        <v/>
      </c>
      <c r="E25" s="86" t="str">
        <f t="shared" si="0"/>
        <v/>
      </c>
      <c r="F25" s="88"/>
      <c r="G25" s="88"/>
      <c r="H25" s="88"/>
      <c r="I25" s="88"/>
      <c r="J25" s="88"/>
      <c r="K25" s="88"/>
      <c r="L25" s="88"/>
      <c r="M25" s="88"/>
      <c r="N25" s="88"/>
      <c r="AA25" s="84"/>
      <c r="AB25" s="105"/>
      <c r="AC25" s="105"/>
      <c r="AD25" s="105"/>
      <c r="AE25" s="105"/>
      <c r="AF25" s="105"/>
      <c r="AG25" s="105"/>
      <c r="AH25" s="92"/>
      <c r="AI25" s="84"/>
      <c r="AJ25" s="84"/>
    </row>
    <row r="26" spans="1:36" ht="93" customHeight="1" x14ac:dyDescent="0.25">
      <c r="A26" s="85" t="str">
        <f>'2 CONTEXTO E IDENTIFICACIÓN'!A25</f>
        <v>R17</v>
      </c>
      <c r="B26" s="86" t="str">
        <f>+'2 CONTEXTO E IDENTIFICACIÓN'!J25</f>
        <v xml:space="preserve"> por a causa de </v>
      </c>
      <c r="C26" s="87" t="str">
        <f>+'3 PROBABIL E IMPACTO INHERENTE'!F25</f>
        <v/>
      </c>
      <c r="D26" s="87" t="str">
        <f>+'3 PROBABIL E IMPACTO INHERENTE'!N25</f>
        <v/>
      </c>
      <c r="E26" s="86" t="str">
        <f t="shared" si="0"/>
        <v/>
      </c>
      <c r="F26" s="88"/>
      <c r="G26" s="88"/>
      <c r="H26" s="88"/>
      <c r="I26" s="88"/>
      <c r="J26" s="88"/>
      <c r="K26" s="88"/>
      <c r="L26" s="88"/>
      <c r="M26" s="88"/>
      <c r="N26" s="88"/>
    </row>
    <row r="27" spans="1:36" ht="93" customHeight="1" x14ac:dyDescent="0.25">
      <c r="A27" s="85" t="str">
        <f>'2 CONTEXTO E IDENTIFICACIÓN'!A26</f>
        <v>R18</v>
      </c>
      <c r="B27" s="86" t="str">
        <f>+'2 CONTEXTO E IDENTIFICACIÓN'!J26</f>
        <v xml:space="preserve"> por a causa de </v>
      </c>
      <c r="C27" s="87" t="str">
        <f>+'3 PROBABIL E IMPACTO INHERENTE'!F26</f>
        <v/>
      </c>
      <c r="D27" s="87" t="str">
        <f>+'3 PROBABIL E IMPACTO INHERENTE'!N26</f>
        <v/>
      </c>
      <c r="E27" s="86" t="str">
        <f t="shared" si="0"/>
        <v/>
      </c>
      <c r="F27" s="88"/>
      <c r="G27" s="88"/>
      <c r="H27" s="88"/>
      <c r="I27" s="88"/>
      <c r="J27" s="88"/>
      <c r="K27" s="88"/>
      <c r="L27" s="88"/>
      <c r="M27" s="88"/>
      <c r="N27" s="88"/>
    </row>
    <row r="28" spans="1:36" ht="93" customHeight="1" x14ac:dyDescent="0.25">
      <c r="A28" s="85" t="str">
        <f>'2 CONTEXTO E IDENTIFICACIÓN'!A27</f>
        <v>R19</v>
      </c>
      <c r="B28" s="86" t="str">
        <f>+'2 CONTEXTO E IDENTIFICACIÓN'!J27</f>
        <v xml:space="preserve"> por a causa de </v>
      </c>
      <c r="C28" s="87" t="str">
        <f>+'3 PROBABIL E IMPACTO INHERENTE'!F27</f>
        <v/>
      </c>
      <c r="D28" s="87" t="str">
        <f>+'3 PROBABIL E IMPACTO INHERENTE'!N27</f>
        <v/>
      </c>
      <c r="E28" s="86" t="str">
        <f t="shared" si="0"/>
        <v/>
      </c>
      <c r="F28" s="88"/>
      <c r="G28" s="88"/>
      <c r="H28" s="88"/>
      <c r="I28" s="88"/>
      <c r="J28" s="88"/>
      <c r="K28" s="88"/>
      <c r="L28" s="88"/>
      <c r="M28" s="88"/>
      <c r="N28" s="88"/>
    </row>
    <row r="29" spans="1:36" ht="93" customHeight="1" x14ac:dyDescent="0.25">
      <c r="A29" s="85" t="str">
        <f>'2 CONTEXTO E IDENTIFICACIÓN'!A28</f>
        <v>R20</v>
      </c>
      <c r="B29" s="86" t="str">
        <f>+'2 CONTEXTO E IDENTIFICACIÓN'!J28</f>
        <v xml:space="preserve"> por a causa de </v>
      </c>
      <c r="C29" s="87" t="str">
        <f>+'3 PROBABIL E IMPACTO INHERENTE'!F28</f>
        <v/>
      </c>
      <c r="D29" s="87" t="str">
        <f>+'3 PROBABIL E IMPACTO INHERENTE'!N28</f>
        <v/>
      </c>
      <c r="E29" s="86" t="str">
        <f t="shared" si="0"/>
        <v/>
      </c>
      <c r="F29" s="88"/>
      <c r="G29" s="88"/>
      <c r="H29" s="88"/>
      <c r="I29" s="88"/>
      <c r="J29" s="88"/>
      <c r="K29" s="88"/>
      <c r="L29" s="88"/>
      <c r="M29" s="88"/>
      <c r="N29" s="88"/>
    </row>
    <row r="30" spans="1:36" ht="14.45" customHeight="1" x14ac:dyDescent="0.25">
      <c r="B30" s="68"/>
      <c r="D30" s="68"/>
      <c r="E30" s="68"/>
      <c r="F30" s="68"/>
      <c r="G30" s="68"/>
      <c r="H30" s="68"/>
      <c r="I30" s="68"/>
      <c r="J30" s="68"/>
      <c r="K30" s="68"/>
      <c r="L30" s="68"/>
      <c r="M30" s="68"/>
      <c r="N30" s="68"/>
      <c r="Y30" s="73"/>
      <c r="Z30" s="73"/>
      <c r="AA30" s="73"/>
      <c r="AB30" s="73"/>
      <c r="AC30" s="73"/>
      <c r="AD30" s="68"/>
      <c r="AE30" s="68"/>
      <c r="AF30" s="68"/>
      <c r="AG30" s="68"/>
      <c r="AH30" s="68"/>
    </row>
    <row r="31" spans="1:36" ht="39" customHeight="1" x14ac:dyDescent="0.25">
      <c r="B31" s="68"/>
      <c r="D31" s="68"/>
      <c r="E31" s="68"/>
      <c r="F31" s="68"/>
      <c r="G31" s="68"/>
      <c r="H31" s="68"/>
      <c r="I31" s="68"/>
      <c r="J31" s="68"/>
      <c r="K31" s="68"/>
      <c r="L31" s="68"/>
      <c r="M31" s="68"/>
      <c r="N31" s="68"/>
      <c r="Y31" s="73"/>
      <c r="Z31" s="73"/>
      <c r="AA31" s="73"/>
      <c r="AB31" s="73"/>
      <c r="AC31" s="73"/>
      <c r="AD31" s="68"/>
      <c r="AE31" s="68"/>
      <c r="AF31" s="68"/>
      <c r="AG31" s="68"/>
      <c r="AH31" s="68"/>
    </row>
    <row r="32" spans="1:36" ht="19.5" customHeight="1" x14ac:dyDescent="0.25">
      <c r="B32" s="68"/>
      <c r="D32" s="68"/>
      <c r="E32" s="68"/>
      <c r="F32" s="68"/>
      <c r="G32" s="68"/>
      <c r="H32" s="68"/>
      <c r="I32" s="68"/>
      <c r="J32" s="68"/>
      <c r="K32" s="68"/>
      <c r="L32" s="68"/>
      <c r="M32" s="68"/>
      <c r="N32" s="68"/>
      <c r="Y32" s="73"/>
      <c r="Z32" s="73"/>
      <c r="AA32" s="73"/>
      <c r="AB32" s="73"/>
      <c r="AC32" s="73"/>
      <c r="AD32" s="68"/>
      <c r="AE32" s="68"/>
      <c r="AF32" s="68"/>
      <c r="AG32" s="68"/>
      <c r="AH32" s="68"/>
    </row>
    <row r="33" spans="25:29" s="68" customFormat="1" ht="19.5" customHeight="1" x14ac:dyDescent="0.25">
      <c r="Y33" s="73"/>
      <c r="Z33" s="73"/>
      <c r="AA33" s="73"/>
      <c r="AB33" s="73"/>
      <c r="AC33" s="73"/>
    </row>
    <row r="34" spans="25:29" s="68" customFormat="1" ht="19.5" customHeight="1" x14ac:dyDescent="0.25">
      <c r="Y34" s="73"/>
      <c r="Z34" s="73"/>
      <c r="AA34" s="73"/>
      <c r="AB34" s="73"/>
      <c r="AC34" s="73"/>
    </row>
    <row r="35" spans="25:29" s="68" customFormat="1" ht="19.5" customHeight="1" x14ac:dyDescent="0.25">
      <c r="Y35" s="73"/>
      <c r="Z35" s="73"/>
      <c r="AA35" s="73"/>
      <c r="AB35" s="73"/>
      <c r="AC35" s="73"/>
    </row>
    <row r="36" spans="25:29" s="68" customFormat="1" ht="19.5" customHeight="1" x14ac:dyDescent="0.25">
      <c r="Y36" s="73"/>
      <c r="Z36" s="73"/>
      <c r="AA36" s="73"/>
      <c r="AB36" s="73"/>
      <c r="AC36" s="73"/>
    </row>
  </sheetData>
  <sheetProtection formatCells="0" formatColumns="0" formatRows="0" sort="0" autoFilter="0" pivotTables="0"/>
  <dataConsolidate/>
  <mergeCells count="11">
    <mergeCell ref="R7:V7"/>
    <mergeCell ref="A1:A2"/>
    <mergeCell ref="C8:E8"/>
    <mergeCell ref="O10:O14"/>
    <mergeCell ref="I8:M8"/>
    <mergeCell ref="G10:G14"/>
    <mergeCell ref="B1:B2"/>
    <mergeCell ref="G7:M7"/>
    <mergeCell ref="B5:D5"/>
    <mergeCell ref="B6:D6"/>
    <mergeCell ref="C1:D1"/>
  </mergeCells>
  <conditionalFormatting sqref="C10:C29">
    <cfRule type="cellIs" dxfId="55" priority="6" operator="equal">
      <formula>$Q$14</formula>
    </cfRule>
    <cfRule type="cellIs" dxfId="54" priority="7" operator="equal">
      <formula>$Q$13</formula>
    </cfRule>
    <cfRule type="cellIs" dxfId="53" priority="8" operator="equal">
      <formula>$Q$12</formula>
    </cfRule>
    <cfRule type="cellIs" dxfId="52" priority="9" operator="equal">
      <formula>$Q$11</formula>
    </cfRule>
    <cfRule type="cellIs" dxfId="51" priority="10" operator="equal">
      <formula>$Q$10</formula>
    </cfRule>
  </conditionalFormatting>
  <conditionalFormatting sqref="D10:D29">
    <cfRule type="cellIs" dxfId="50" priority="1" operator="equal">
      <formula>$R$9</formula>
    </cfRule>
    <cfRule type="cellIs" dxfId="49" priority="2" operator="equal">
      <formula>$S$9</formula>
    </cfRule>
    <cfRule type="cellIs" dxfId="48" priority="3" operator="equal">
      <formula>$T$9</formula>
    </cfRule>
    <cfRule type="cellIs" dxfId="47" priority="4" operator="equal">
      <formula>$U$9</formula>
    </cfRule>
    <cfRule type="cellIs" dxfId="46" priority="5" operator="equal">
      <formula>$V$9</formula>
    </cfRule>
  </conditionalFormatting>
  <conditionalFormatting sqref="E10:E29">
    <cfRule type="cellIs" dxfId="45" priority="102" operator="equal">
      <formula>$R$17</formula>
    </cfRule>
    <cfRule type="cellIs" dxfId="44" priority="103" operator="equal">
      <formula>$R$18</formula>
    </cfRule>
    <cfRule type="cellIs" dxfId="43" priority="104" operator="equal">
      <formula>$R$19</formula>
    </cfRule>
    <cfRule type="cellIs" dxfId="42"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theme="0" tint="-0.249977111117893"/>
  </sheetPr>
  <dimension ref="A1:Z128"/>
  <sheetViews>
    <sheetView showGridLines="0" topLeftCell="D10" zoomScale="60" zoomScaleNormal="60" zoomScaleSheetLayoutView="85" workbookViewId="0">
      <selection activeCell="V8" sqref="V8:V13"/>
    </sheetView>
  </sheetViews>
  <sheetFormatPr baseColWidth="10" defaultColWidth="11.42578125" defaultRowHeight="14.25" x14ac:dyDescent="0.25"/>
  <cols>
    <col min="1" max="1" width="14.85546875" style="44" customWidth="1"/>
    <col min="2" max="2" width="36.5703125" style="44" customWidth="1"/>
    <col min="3" max="3" width="15.42578125" style="44" customWidth="1"/>
    <col min="4" max="4" width="13.140625" style="44" customWidth="1"/>
    <col min="5" max="5" width="10.140625" style="44" customWidth="1"/>
    <col min="6" max="6" width="17.42578125" style="44" customWidth="1"/>
    <col min="7" max="7" width="20.85546875" style="44" customWidth="1"/>
    <col min="8" max="8" width="59.5703125" style="44" customWidth="1"/>
    <col min="9" max="9" width="51.140625" style="44" customWidth="1"/>
    <col min="10" max="10" width="17.5703125" style="44" customWidth="1"/>
    <col min="11" max="11" width="12.140625" style="51" customWidth="1"/>
    <col min="12" max="12" width="11.7109375" style="51" customWidth="1"/>
    <col min="13" max="13" width="13.42578125" style="44" customWidth="1"/>
    <col min="14" max="14" width="14.85546875" style="51" customWidth="1"/>
    <col min="15" max="16" width="10.5703125" style="51" customWidth="1"/>
    <col min="17" max="17" width="16.42578125" style="51" customWidth="1"/>
    <col min="18" max="18" width="16.85546875" style="51" customWidth="1"/>
    <col min="19" max="21" width="17.140625" style="233" customWidth="1"/>
    <col min="22" max="22" width="31.28515625" style="137" customWidth="1"/>
    <col min="23" max="23" width="11.42578125" style="44"/>
    <col min="24" max="24" width="21.42578125" style="4" customWidth="1"/>
    <col min="25" max="25" width="7.42578125" style="4" bestFit="1" customWidth="1"/>
    <col min="26" max="26" width="8.42578125" style="4" bestFit="1" customWidth="1"/>
    <col min="27" max="16384" width="11.42578125" style="44"/>
  </cols>
  <sheetData>
    <row r="1" spans="1:26" s="40" customFormat="1" ht="45" hidden="1" customHeight="1" x14ac:dyDescent="0.2">
      <c r="A1" s="495"/>
      <c r="B1" s="522" t="str">
        <f>+'2 CONTEXTO E IDENTIFICACIÓN'!A1</f>
        <v>MAPA DE RIESGOS INTEGRAL</v>
      </c>
      <c r="C1" s="505"/>
      <c r="D1" s="506"/>
      <c r="E1" s="230"/>
      <c r="F1" s="3"/>
      <c r="G1" s="202" t="str">
        <f>+'2 CONTEXTO E IDENTIFICACIÓN'!$I$4</f>
        <v>Elaboración o Actualización:</v>
      </c>
      <c r="H1" s="216">
        <f>'2 CONTEXTO E IDENTIFICACIÓN'!J4</f>
        <v>46038</v>
      </c>
      <c r="I1" s="13"/>
      <c r="J1" s="13"/>
      <c r="K1" s="13"/>
      <c r="L1" s="43"/>
      <c r="M1" s="42"/>
      <c r="N1" s="43"/>
      <c r="O1" s="43"/>
      <c r="P1" s="43"/>
      <c r="Q1" s="43"/>
      <c r="R1" s="43"/>
      <c r="S1" s="227"/>
      <c r="T1" s="227"/>
      <c r="U1" s="227"/>
      <c r="V1" s="137"/>
      <c r="W1" s="38"/>
      <c r="X1" s="4"/>
      <c r="Y1" s="4"/>
      <c r="Z1" s="4"/>
    </row>
    <row r="2" spans="1:26" s="40" customFormat="1" ht="45" hidden="1" customHeight="1" x14ac:dyDescent="0.2">
      <c r="A2" s="495"/>
      <c r="B2" s="523"/>
      <c r="C2" s="39" t="str">
        <f>+'2 CONTEXTO E IDENTIFICACIÓN'!A2</f>
        <v>VERSIÓN DEL MAPA DE RIESGOS:</v>
      </c>
      <c r="D2" s="39">
        <f>'2 CONTEXTO E IDENTIFICACIÓN'!B2</f>
        <v>1</v>
      </c>
      <c r="E2" s="230"/>
      <c r="F2" s="230"/>
      <c r="G2" s="205" t="str">
        <f>+'2 CONTEXTO E IDENTIFICACIÓN'!$E$5</f>
        <v>Vigencia: 2026</v>
      </c>
      <c r="H2" s="203">
        <f>'2 CONTEXTO E IDENTIFICACIÓN'!G5</f>
        <v>46023</v>
      </c>
      <c r="I2" s="204" t="s">
        <v>50</v>
      </c>
      <c r="J2" s="201">
        <f>'2 CONTEXTO E IDENTIFICACIÓN'!J5</f>
        <v>46386</v>
      </c>
      <c r="K2" s="230"/>
      <c r="L2" s="46"/>
      <c r="M2" s="45"/>
      <c r="N2" s="46"/>
      <c r="O2" s="46"/>
      <c r="P2" s="46"/>
      <c r="Q2" s="46"/>
      <c r="R2" s="46"/>
      <c r="S2" s="227"/>
      <c r="T2" s="227"/>
      <c r="U2" s="227"/>
      <c r="V2" s="137"/>
      <c r="W2" s="38"/>
      <c r="X2" s="3"/>
      <c r="Y2" s="3"/>
      <c r="Z2" s="3"/>
    </row>
    <row r="3" spans="1:26" s="40" customFormat="1" ht="15.75" hidden="1" thickBot="1" x14ac:dyDescent="0.25">
      <c r="A3" s="12" t="s">
        <v>46</v>
      </c>
      <c r="B3" s="497" t="str">
        <f>'2 CONTEXTO E IDENTIFICACIÓN'!B4</f>
        <v>UAERMV</v>
      </c>
      <c r="C3" s="497"/>
      <c r="D3" s="497"/>
      <c r="E3" s="273"/>
      <c r="F3" s="230"/>
      <c r="G3" s="273"/>
      <c r="H3" s="273"/>
      <c r="I3" s="273"/>
      <c r="J3" s="273"/>
      <c r="K3" s="274"/>
      <c r="L3" s="274"/>
      <c r="M3" s="273"/>
      <c r="N3" s="274"/>
      <c r="O3" s="274"/>
      <c r="P3" s="274"/>
      <c r="Q3" s="274"/>
      <c r="R3" s="274"/>
      <c r="S3" s="231"/>
      <c r="T3" s="231"/>
      <c r="U3" s="231"/>
      <c r="V3" s="137"/>
      <c r="W3" s="38"/>
      <c r="X3" s="3"/>
      <c r="Y3" s="3"/>
      <c r="Z3" s="3"/>
    </row>
    <row r="4" spans="1:26" s="48" customFormat="1" ht="16.5" hidden="1" customHeight="1" x14ac:dyDescent="0.25">
      <c r="A4" s="12" t="s">
        <v>47</v>
      </c>
      <c r="B4" s="497" t="str">
        <f>'2 CONTEXTO E IDENTIFICACIÓN'!F4</f>
        <v>10. Desarrollo Misional Y Comercialización</v>
      </c>
      <c r="C4" s="498"/>
      <c r="D4" s="498"/>
      <c r="E4" s="47" t="s">
        <v>261</v>
      </c>
      <c r="F4" s="45" t="s">
        <v>262</v>
      </c>
      <c r="G4" s="47"/>
      <c r="H4" s="47"/>
      <c r="I4" s="47"/>
      <c r="J4" s="534" t="s">
        <v>265</v>
      </c>
      <c r="K4" s="535"/>
      <c r="L4" s="535"/>
      <c r="M4" s="535"/>
      <c r="N4" s="535"/>
      <c r="O4" s="535"/>
      <c r="P4" s="535"/>
      <c r="Q4" s="535"/>
      <c r="R4" s="536"/>
      <c r="S4" s="531" t="s">
        <v>263</v>
      </c>
      <c r="T4" s="530" t="s">
        <v>297</v>
      </c>
      <c r="U4" s="530"/>
      <c r="V4" s="571" t="s">
        <v>316</v>
      </c>
      <c r="W4" s="38"/>
      <c r="X4" s="488" t="s">
        <v>264</v>
      </c>
      <c r="Y4" s="489"/>
      <c r="Z4" s="490"/>
    </row>
    <row r="5" spans="1:26" s="48" customFormat="1" ht="33" customHeight="1" x14ac:dyDescent="0.25">
      <c r="A5" s="209"/>
      <c r="B5" s="208"/>
      <c r="C5" s="208"/>
      <c r="D5" s="137"/>
      <c r="E5" s="47"/>
      <c r="F5" s="47"/>
      <c r="G5" s="47"/>
      <c r="H5" s="47"/>
      <c r="I5" s="47"/>
      <c r="J5" s="537"/>
      <c r="K5" s="538"/>
      <c r="L5" s="538"/>
      <c r="M5" s="538"/>
      <c r="N5" s="538"/>
      <c r="O5" s="538"/>
      <c r="P5" s="538"/>
      <c r="Q5" s="538"/>
      <c r="R5" s="539"/>
      <c r="S5" s="532"/>
      <c r="T5" s="530"/>
      <c r="U5" s="530"/>
      <c r="V5" s="571"/>
      <c r="W5" s="38"/>
      <c r="X5" s="21" t="s">
        <v>225</v>
      </c>
      <c r="Y5" s="22" t="s">
        <v>266</v>
      </c>
      <c r="Z5" s="23" t="s">
        <v>267</v>
      </c>
    </row>
    <row r="6" spans="1:26" ht="29.25" customHeight="1" x14ac:dyDescent="0.25">
      <c r="A6" s="524" t="s">
        <v>219</v>
      </c>
      <c r="B6" s="524" t="s">
        <v>220</v>
      </c>
      <c r="C6" s="524" t="s">
        <v>268</v>
      </c>
      <c r="D6" s="524" t="s">
        <v>269</v>
      </c>
      <c r="E6" s="524" t="s">
        <v>270</v>
      </c>
      <c r="F6" s="559" t="s">
        <v>30</v>
      </c>
      <c r="G6" s="560"/>
      <c r="H6" s="560"/>
      <c r="I6" s="561"/>
      <c r="J6" s="527" t="s">
        <v>312</v>
      </c>
      <c r="K6" s="528"/>
      <c r="L6" s="528"/>
      <c r="M6" s="528"/>
      <c r="N6" s="529"/>
      <c r="O6" s="527" t="s">
        <v>313</v>
      </c>
      <c r="P6" s="528"/>
      <c r="Q6" s="528"/>
      <c r="R6" s="529"/>
      <c r="S6" s="533"/>
      <c r="T6" s="530"/>
      <c r="U6" s="530"/>
      <c r="V6" s="571"/>
      <c r="W6" s="38"/>
      <c r="X6" s="237" t="s">
        <v>233</v>
      </c>
      <c r="Y6" s="28">
        <v>0.01</v>
      </c>
      <c r="Z6" s="27">
        <v>0.2</v>
      </c>
    </row>
    <row r="7" spans="1:26" s="38" customFormat="1" ht="68.25" customHeight="1" thickBot="1" x14ac:dyDescent="0.3">
      <c r="A7" s="525"/>
      <c r="B7" s="525"/>
      <c r="C7" s="525"/>
      <c r="D7" s="525"/>
      <c r="E7" s="526"/>
      <c r="F7" s="49" t="s">
        <v>271</v>
      </c>
      <c r="G7" s="136" t="s">
        <v>272</v>
      </c>
      <c r="H7" s="136" t="s">
        <v>362</v>
      </c>
      <c r="I7" s="136" t="s">
        <v>274</v>
      </c>
      <c r="J7" s="49" t="s">
        <v>303</v>
      </c>
      <c r="K7" s="50" t="s">
        <v>33</v>
      </c>
      <c r="L7" s="50" t="s">
        <v>35</v>
      </c>
      <c r="M7" s="49" t="s">
        <v>36</v>
      </c>
      <c r="N7" s="50" t="s">
        <v>38</v>
      </c>
      <c r="O7" s="50" t="s">
        <v>90</v>
      </c>
      <c r="P7" s="50" t="s">
        <v>91</v>
      </c>
      <c r="Q7" s="50" t="s">
        <v>275</v>
      </c>
      <c r="R7" s="50" t="s">
        <v>276</v>
      </c>
      <c r="S7" s="50" t="s">
        <v>305</v>
      </c>
      <c r="T7" s="50" t="s">
        <v>298</v>
      </c>
      <c r="U7" s="50" t="s">
        <v>299</v>
      </c>
      <c r="V7" s="321" t="s">
        <v>277</v>
      </c>
      <c r="X7" s="238" t="s">
        <v>236</v>
      </c>
      <c r="Y7" s="28">
        <v>0.21</v>
      </c>
      <c r="Z7" s="27">
        <v>0.4</v>
      </c>
    </row>
    <row r="8" spans="1:26" ht="100.5" customHeight="1" x14ac:dyDescent="0.25">
      <c r="A8" s="540" t="str">
        <f>'2 CONTEXTO E IDENTIFICACIÓN'!A9</f>
        <v>R1</v>
      </c>
      <c r="B8" s="543" t="str">
        <f>+'2 CONTEXTO E IDENTIFICACIÓN'!J9</f>
        <v>Posibilidad de afectación económica y reputacional por la aprobación de un proyecto inviable para el desarrollo misional de la entidad. a causa de la deficiencia  en la revisión de aspectos economico y tecnico que se requiere para el desarrollo de la misionalidad de la entidad y/o debilidades con las  alianzas estrategicas con otras entidades.</v>
      </c>
      <c r="C8" s="549">
        <f>+'3 PROBABIL E IMPACTO INHERENTE'!E9</f>
        <v>0.4</v>
      </c>
      <c r="D8" s="552">
        <f>+'3 PROBABIL E IMPACTO INHERENTE'!M9</f>
        <v>0.4</v>
      </c>
      <c r="E8" s="279">
        <v>1</v>
      </c>
      <c r="F8" s="326" t="s">
        <v>397</v>
      </c>
      <c r="G8" s="326" t="s">
        <v>396</v>
      </c>
      <c r="H8" s="382" t="s">
        <v>402</v>
      </c>
      <c r="I8" s="152" t="str">
        <f t="shared" ref="I8:I71" si="0">+CONCATENATE(F8," ",G8," ",H8)</f>
        <v>Gerente para el desarrollo, la Calidad e Innovación Revisa Cada vez que se plantea la iniciativa de un proyecto de innovación, la viabilidad tecnica en las mesas de trabajo de iniciativas de proyectos, dejando como evidencia un  acta de reunion de las iniciativas. si la propuesta no cumple con lo establecido, no sera aprobada para continuar con su ejecución</v>
      </c>
      <c r="J8" s="388" t="s">
        <v>111</v>
      </c>
      <c r="K8" s="340">
        <f>+IFERROR(VLOOKUP($J8,'10 FORMULAS'!$B$51:$C$53,2,0),"")</f>
        <v>0.15</v>
      </c>
      <c r="L8" s="340" t="str">
        <f>+IF(J8="Preventivo","Probabilidad",IF(J8="Detectivo","Probabilidad",IF(#REF!="Correctivo","Impacto","")))</f>
        <v>Probabilidad</v>
      </c>
      <c r="M8" s="341" t="s">
        <v>112</v>
      </c>
      <c r="N8" s="340">
        <f>+IFERROR(VLOOKUP($M8,'10 FORMULAS'!$B$54:$C$55,2,0),"")</f>
        <v>0.15</v>
      </c>
      <c r="O8" s="342" t="s">
        <v>102</v>
      </c>
      <c r="P8" s="342" t="s">
        <v>307</v>
      </c>
      <c r="Q8" s="342" t="s">
        <v>115</v>
      </c>
      <c r="R8" s="342" t="s">
        <v>105</v>
      </c>
      <c r="S8" s="340">
        <f t="shared" ref="S8:S39" si="1">+IFERROR($K8+$N8,"")</f>
        <v>0.3</v>
      </c>
      <c r="T8" s="340">
        <f>+IFERROR(C8*S8,"")</f>
        <v>0.12</v>
      </c>
      <c r="U8" s="340">
        <f>+IFERROR(C8-T8,"")</f>
        <v>0.28000000000000003</v>
      </c>
      <c r="V8" s="565">
        <f>+U10</f>
        <v>0.13720000000000002</v>
      </c>
      <c r="W8" s="38"/>
      <c r="X8" s="239" t="s">
        <v>240</v>
      </c>
      <c r="Y8" s="28">
        <v>0.41</v>
      </c>
      <c r="Z8" s="27">
        <v>0.6</v>
      </c>
    </row>
    <row r="9" spans="1:26" ht="128.1" customHeight="1" x14ac:dyDescent="0.25">
      <c r="A9" s="541"/>
      <c r="B9" s="544"/>
      <c r="C9" s="550"/>
      <c r="D9" s="553"/>
      <c r="E9" s="275">
        <v>2</v>
      </c>
      <c r="F9" s="326" t="s">
        <v>397</v>
      </c>
      <c r="G9" s="327" t="s">
        <v>398</v>
      </c>
      <c r="H9" s="384" t="s">
        <v>399</v>
      </c>
      <c r="I9" s="152" t="str">
        <f t="shared" si="0"/>
        <v>Gerente para el desarrollo, la Calidad e Innovación Valida Cada vez que un proyecto finaliza su fase de estructuración, que este cuente con el soporte teorico, tecnico y economico para la ejecución del proyecto, dejando como evidencia la aprobación en el formato acta de constitución del proyecto misional DMIC-FM-001, de no ser asi se dara por finalizado el proyecto planteado inicialmente.</v>
      </c>
      <c r="J9" s="386" t="s">
        <v>111</v>
      </c>
      <c r="K9" s="232">
        <f>+IFERROR(VLOOKUP($J9,'10 FORMULAS'!$B$51:$C$53,2,0),"")</f>
        <v>0.15</v>
      </c>
      <c r="L9" s="232" t="str">
        <f>+IF(J9="Preventivo","Probabilidad",IF(J9="Detectivo","Probabilidad",IF(#REF!="Correctivo","Impacto","")))</f>
        <v>Probabilidad</v>
      </c>
      <c r="M9" s="276" t="s">
        <v>112</v>
      </c>
      <c r="N9" s="232">
        <f>+IFERROR(VLOOKUP($M9,'10 FORMULAS'!$B$54:$C$55,2,0),"")</f>
        <v>0.15</v>
      </c>
      <c r="O9" s="277" t="s">
        <v>102</v>
      </c>
      <c r="P9" s="277" t="s">
        <v>307</v>
      </c>
      <c r="Q9" s="277" t="s">
        <v>115</v>
      </c>
      <c r="R9" s="277" t="s">
        <v>105</v>
      </c>
      <c r="S9" s="232">
        <f t="shared" si="1"/>
        <v>0.3</v>
      </c>
      <c r="T9" s="232">
        <f>+IFERROR(U8*S9,"")</f>
        <v>8.4000000000000005E-2</v>
      </c>
      <c r="U9" s="232">
        <f>+IFERROR(U8-T9,"")</f>
        <v>0.19600000000000001</v>
      </c>
      <c r="V9" s="566"/>
      <c r="W9" s="38"/>
      <c r="X9" s="32" t="s">
        <v>244</v>
      </c>
      <c r="Y9" s="28">
        <v>0.61</v>
      </c>
      <c r="Z9" s="27">
        <v>0.8</v>
      </c>
    </row>
    <row r="10" spans="1:26" ht="130.5" customHeight="1" x14ac:dyDescent="0.25">
      <c r="A10" s="541"/>
      <c r="B10" s="544"/>
      <c r="C10" s="550"/>
      <c r="D10" s="553"/>
      <c r="E10" s="275">
        <v>3</v>
      </c>
      <c r="F10" s="385" t="s">
        <v>400</v>
      </c>
      <c r="G10" s="386" t="s">
        <v>398</v>
      </c>
      <c r="H10" s="387" t="s">
        <v>401</v>
      </c>
      <c r="I10" s="152" t="str">
        <f t="shared" si="0"/>
        <v>Encargado del proyecto Valida Cada vez que un proyecto finaliza su fase experimental, que los resultados obtenidos en la pruebas realizadas cumplan de acuerdo a lo planteado y aprobado en el acta de constitución del proyecto, dejando como evidencia en el formato DMIC-FM-002 INFORME DE PROYECTO DE INVESTIGACIÓN las pruebas realizadas, de no ser asi, se dara por finalizado el proyecto planteado inicialmente.</v>
      </c>
      <c r="J10" s="194" t="s">
        <v>111</v>
      </c>
      <c r="K10" s="232">
        <f>+IFERROR(VLOOKUP($J10,'10 FORMULAS'!$B$51:$C$53,2,0),"")</f>
        <v>0.15</v>
      </c>
      <c r="L10" s="232" t="str">
        <f>+IF(J10="Preventivo","Probabilidad",IF(J10="Detectivo","Probabilidad",IF(#REF!="Correctivo","Impacto","")))</f>
        <v>Probabilidad</v>
      </c>
      <c r="M10" s="276" t="s">
        <v>112</v>
      </c>
      <c r="N10" s="232">
        <f>+IFERROR(VLOOKUP($M10,'10 FORMULAS'!$B$54:$C$55,2,0),"")</f>
        <v>0.15</v>
      </c>
      <c r="O10" s="277" t="s">
        <v>102</v>
      </c>
      <c r="P10" s="277" t="s">
        <v>203</v>
      </c>
      <c r="Q10" s="277" t="s">
        <v>115</v>
      </c>
      <c r="R10" s="277" t="s">
        <v>105</v>
      </c>
      <c r="S10" s="232">
        <f t="shared" si="1"/>
        <v>0.3</v>
      </c>
      <c r="T10" s="232">
        <f>+IFERROR(U9*S10,"")</f>
        <v>5.8799999999999998E-2</v>
      </c>
      <c r="U10" s="232">
        <f>+IFERROR(U9-T10,"")</f>
        <v>0.13720000000000002</v>
      </c>
      <c r="V10" s="566"/>
      <c r="W10" s="38"/>
      <c r="X10" s="240" t="s">
        <v>248</v>
      </c>
      <c r="Y10" s="28">
        <v>0.81</v>
      </c>
      <c r="Z10" s="27">
        <v>1</v>
      </c>
    </row>
    <row r="11" spans="1:26" ht="15" x14ac:dyDescent="0.25">
      <c r="A11" s="541"/>
      <c r="B11" s="544"/>
      <c r="C11" s="550"/>
      <c r="D11" s="553"/>
      <c r="E11" s="275">
        <v>4</v>
      </c>
      <c r="F11" s="282"/>
      <c r="G11" s="283"/>
      <c r="H11" s="283"/>
      <c r="I11" s="281"/>
      <c r="J11" s="194"/>
      <c r="K11" s="232" t="str">
        <f>+IFERROR(VLOOKUP($J11,'10 FORMULAS'!$B$51:$C$53,2,0),"")</f>
        <v/>
      </c>
      <c r="L11" s="232" t="e">
        <f>+IF(J11="Preventivo","Probabilidad",IF(J11="Detectivo","Probabilidad",IF(#REF!="Correctivo","Impacto","")))</f>
        <v>#REF!</v>
      </c>
      <c r="M11" s="276"/>
      <c r="N11" s="232" t="str">
        <f>+IFERROR(VLOOKUP($M11,'10 FORMULAS'!$B$54:$C$55,2,0),"")</f>
        <v/>
      </c>
      <c r="O11" s="277"/>
      <c r="P11" s="277"/>
      <c r="Q11" s="277"/>
      <c r="R11" s="277"/>
      <c r="S11" s="232" t="str">
        <f t="shared" si="1"/>
        <v/>
      </c>
      <c r="T11" s="232" t="str">
        <f>+IFERROR(U10*S11,"")</f>
        <v/>
      </c>
      <c r="U11" s="232" t="str">
        <f>+IFERROR(U10-T11,"")</f>
        <v/>
      </c>
      <c r="V11" s="566"/>
      <c r="W11" s="38"/>
      <c r="X11" s="228"/>
      <c r="Y11" s="228"/>
      <c r="Z11" s="228"/>
    </row>
    <row r="12" spans="1:26" ht="15" x14ac:dyDescent="0.25">
      <c r="A12" s="541"/>
      <c r="B12" s="544"/>
      <c r="C12" s="550"/>
      <c r="D12" s="553"/>
      <c r="E12" s="275">
        <v>5</v>
      </c>
      <c r="F12" s="282"/>
      <c r="G12" s="283"/>
      <c r="H12" s="283"/>
      <c r="I12" s="221" t="str">
        <f t="shared" si="0"/>
        <v xml:space="preserve">  </v>
      </c>
      <c r="J12" s="194"/>
      <c r="K12" s="232" t="str">
        <f>+IFERROR(VLOOKUP($J12,'10 FORMULAS'!$B$51:$C$53,2,0),"")</f>
        <v/>
      </c>
      <c r="L12" s="232" t="e">
        <f>+IF(J12="Preventivo","Probabilidad",IF(J12="Detectivo","Probabilidad",IF(#REF!="Correctivo","Impacto","")))</f>
        <v>#REF!</v>
      </c>
      <c r="M12" s="276"/>
      <c r="N12" s="232" t="str">
        <f>+IFERROR(VLOOKUP($M12,'10 FORMULAS'!$B$54:$C$55,2,0),"")</f>
        <v/>
      </c>
      <c r="O12" s="277"/>
      <c r="P12" s="277"/>
      <c r="Q12" s="277"/>
      <c r="R12" s="277"/>
      <c r="S12" s="232" t="str">
        <f t="shared" si="1"/>
        <v/>
      </c>
      <c r="T12" s="232" t="str">
        <f>+IFERROR(U11*S12,"")</f>
        <v/>
      </c>
      <c r="U12" s="232" t="str">
        <f>+IFERROR(U11-T12,"")</f>
        <v/>
      </c>
      <c r="V12" s="566"/>
      <c r="W12" s="38"/>
      <c r="X12" s="228"/>
      <c r="Y12" s="228"/>
      <c r="Z12" s="228"/>
    </row>
    <row r="13" spans="1:26" ht="15.75" thickBot="1" x14ac:dyDescent="0.3">
      <c r="A13" s="542"/>
      <c r="B13" s="545"/>
      <c r="C13" s="551"/>
      <c r="D13" s="554"/>
      <c r="E13" s="278">
        <v>6</v>
      </c>
      <c r="F13" s="284"/>
      <c r="G13" s="285"/>
      <c r="H13" s="285"/>
      <c r="I13" s="343" t="str">
        <f t="shared" si="0"/>
        <v xml:space="preserve">  </v>
      </c>
      <c r="J13" s="195"/>
      <c r="K13" s="344" t="str">
        <f>+IFERROR(VLOOKUP($J13,'10 FORMULAS'!$B$51:$C$53,2,0),"")</f>
        <v/>
      </c>
      <c r="L13" s="344" t="e">
        <f>+IF(J13="Preventivo","Probabilidad",IF(J13="Detectivo","Probabilidad",IF(#REF!="Correctivo","Impacto","")))</f>
        <v>#REF!</v>
      </c>
      <c r="M13" s="345"/>
      <c r="N13" s="344" t="str">
        <f>+IFERROR(VLOOKUP($M13,'10 FORMULAS'!$B$54:$C$55,2,0),"")</f>
        <v/>
      </c>
      <c r="O13" s="346"/>
      <c r="P13" s="346"/>
      <c r="Q13" s="346"/>
      <c r="R13" s="346"/>
      <c r="S13" s="344" t="str">
        <f t="shared" si="1"/>
        <v/>
      </c>
      <c r="T13" s="344" t="str">
        <f>+IFERROR(U12*S13,"")</f>
        <v/>
      </c>
      <c r="U13" s="344" t="str">
        <f>+IFERROR(U12-T13,"")</f>
        <v/>
      </c>
      <c r="V13" s="567"/>
      <c r="W13" s="38"/>
      <c r="X13" s="228"/>
      <c r="Y13" s="228"/>
      <c r="Z13" s="228"/>
    </row>
    <row r="14" spans="1:26" ht="113.1" customHeight="1" x14ac:dyDescent="0.25">
      <c r="A14" s="555" t="str">
        <f>'2 CONTEXTO E IDENTIFICACIÓN'!A10</f>
        <v>R2</v>
      </c>
      <c r="B14" s="557" t="str">
        <f>+'2 CONTEXTO E IDENTIFICACIÓN'!J10</f>
        <v>Posibilidad de afectación reputacional por Soborno Entrante al aceptar o solicitar una ventaja indebida en la presentación de informes  de las pruebas experimentales de los proyectos de innovación a causa de modificar los resultados de informes</v>
      </c>
      <c r="C14" s="574">
        <f>+'3 PROBABIL E IMPACTO INHERENTE'!E10</f>
        <v>0.4</v>
      </c>
      <c r="D14" s="564">
        <f>+'3 PROBABIL E IMPACTO INHERENTE'!M10</f>
        <v>0.6</v>
      </c>
      <c r="E14" s="279">
        <v>1</v>
      </c>
      <c r="F14" s="326" t="s">
        <v>403</v>
      </c>
      <c r="G14" s="326" t="s">
        <v>396</v>
      </c>
      <c r="H14" s="382" t="s">
        <v>402</v>
      </c>
      <c r="I14" s="380" t="str">
        <f t="shared" si="0"/>
        <v>El lider de innovación Revisa Cada vez que se plantea la iniciativa de un proyecto de innovación, la viabilidad tecnica en las mesas de trabajo de iniciativas de proyectos, dejando como evidencia un  acta de reunion de las iniciativas. si la propuesta no cumple con lo establecido, no sera aprobada para continuar con su ejecución</v>
      </c>
      <c r="J14" s="254" t="s">
        <v>111</v>
      </c>
      <c r="K14" s="334">
        <f>+IFERROR(VLOOKUP($J14,'10 FORMULAS'!$B$51:$C$53,2,0),"")</f>
        <v>0.15</v>
      </c>
      <c r="L14" s="334" t="str">
        <f>+IF(J14="Preventivo","Probabilidad",IF(J14="Detectivo","Probabilidad",IF(#REF!="Correctivo","Impacto","")))</f>
        <v>Probabilidad</v>
      </c>
      <c r="M14" s="335" t="s">
        <v>112</v>
      </c>
      <c r="N14" s="334">
        <f>+IFERROR(VLOOKUP($M14,'10 FORMULAS'!$B$54:$C$55,2,0),"")</f>
        <v>0.15</v>
      </c>
      <c r="O14" s="336" t="s">
        <v>102</v>
      </c>
      <c r="P14" s="336" t="s">
        <v>307</v>
      </c>
      <c r="Q14" s="336" t="s">
        <v>115</v>
      </c>
      <c r="R14" s="336" t="s">
        <v>105</v>
      </c>
      <c r="S14" s="334">
        <f t="shared" si="1"/>
        <v>0.3</v>
      </c>
      <c r="T14" s="334">
        <f>+IFERROR(C14*S14,"")</f>
        <v>0.12</v>
      </c>
      <c r="U14" s="334">
        <f>+IFERROR(C14-T14,"")</f>
        <v>0.28000000000000003</v>
      </c>
      <c r="V14" s="568">
        <f>+U15</f>
        <v>0.19600000000000001</v>
      </c>
      <c r="W14" s="38"/>
      <c r="X14" s="228"/>
      <c r="Y14" s="229"/>
      <c r="Z14" s="229"/>
    </row>
    <row r="15" spans="1:26" ht="116.1" customHeight="1" x14ac:dyDescent="0.25">
      <c r="A15" s="541"/>
      <c r="B15" s="544"/>
      <c r="C15" s="574"/>
      <c r="D15" s="553"/>
      <c r="E15" s="275">
        <v>2</v>
      </c>
      <c r="F15" s="326" t="s">
        <v>404</v>
      </c>
      <c r="G15" s="327" t="s">
        <v>398</v>
      </c>
      <c r="H15" s="384" t="s">
        <v>405</v>
      </c>
      <c r="I15" s="221" t="str">
        <f t="shared" si="0"/>
        <v>Lider de proyecto Valida Cada vez que un proyecto finaliza su fase experimental, que los resultados obtenidos en la pruebas realizadas cumplan de acuerdo a lo planteado y aprobado en el acta de constitución del proyecto, dejando como evidencia en el formato DMIC-FM-002_V1 INFORME DE PROYECTO DE INVESTIGACIÓN las pruebas realizadas, de no ser asi, se dara por finalizado el proyecto planteado inicialmente.</v>
      </c>
      <c r="J15" s="194" t="s">
        <v>111</v>
      </c>
      <c r="K15" s="232">
        <f>+IFERROR(VLOOKUP($J15,'10 FORMULAS'!$B$51:$C$53,2,0),"")</f>
        <v>0.15</v>
      </c>
      <c r="L15" s="232" t="str">
        <f>+IF(J15="Preventivo","Probabilidad",IF(J15="Detectivo","Probabilidad",IF(#REF!="Correctivo","Impacto","")))</f>
        <v>Probabilidad</v>
      </c>
      <c r="M15" s="276" t="s">
        <v>112</v>
      </c>
      <c r="N15" s="232">
        <f>+IFERROR(VLOOKUP($M15,'10 FORMULAS'!$B$54:$C$55,2,0),"")</f>
        <v>0.15</v>
      </c>
      <c r="O15" s="277" t="s">
        <v>102</v>
      </c>
      <c r="P15" s="277" t="s">
        <v>307</v>
      </c>
      <c r="Q15" s="277" t="s">
        <v>115</v>
      </c>
      <c r="R15" s="277" t="s">
        <v>105</v>
      </c>
      <c r="S15" s="232">
        <f t="shared" si="1"/>
        <v>0.3</v>
      </c>
      <c r="T15" s="232">
        <f>+IFERROR(U14*S15,"")</f>
        <v>8.4000000000000005E-2</v>
      </c>
      <c r="U15" s="232">
        <f>+IFERROR(U14-T15,"")</f>
        <v>0.19600000000000001</v>
      </c>
      <c r="V15" s="569"/>
      <c r="W15" s="38"/>
      <c r="X15" s="228"/>
      <c r="Y15" s="229"/>
      <c r="Z15" s="229"/>
    </row>
    <row r="16" spans="1:26" ht="15" x14ac:dyDescent="0.25">
      <c r="A16" s="541"/>
      <c r="B16" s="544"/>
      <c r="C16" s="574"/>
      <c r="D16" s="553"/>
      <c r="E16" s="275">
        <v>3</v>
      </c>
      <c r="F16" s="258"/>
      <c r="G16" s="194"/>
      <c r="H16" s="194"/>
      <c r="I16" s="221" t="str">
        <f t="shared" si="0"/>
        <v xml:space="preserve">  </v>
      </c>
      <c r="J16" s="194"/>
      <c r="K16" s="232" t="str">
        <f>+IFERROR(VLOOKUP($J16,'10 FORMULAS'!$B$51:$C$53,2,0),"")</f>
        <v/>
      </c>
      <c r="L16" s="232" t="e">
        <f>+IF(J16="Preventivo","Probabilidad",IF(J16="Detectivo","Probabilidad",IF(#REF!="Correctivo","Impacto","")))</f>
        <v>#REF!</v>
      </c>
      <c r="M16" s="276"/>
      <c r="N16" s="232" t="str">
        <f>+IFERROR(VLOOKUP($M16,'10 FORMULAS'!$B$54:$C$55,2,0),"")</f>
        <v/>
      </c>
      <c r="O16" s="277"/>
      <c r="P16" s="277"/>
      <c r="Q16" s="277"/>
      <c r="R16" s="277"/>
      <c r="S16" s="232" t="str">
        <f t="shared" si="1"/>
        <v/>
      </c>
      <c r="T16" s="232" t="str">
        <f>+IFERROR(U15*S16,"")</f>
        <v/>
      </c>
      <c r="U16" s="232" t="str">
        <f>+IFERROR(U15-T16,"")</f>
        <v/>
      </c>
      <c r="V16" s="569"/>
      <c r="W16" s="38"/>
      <c r="X16" s="228"/>
      <c r="Y16" s="229"/>
      <c r="Z16" s="229"/>
    </row>
    <row r="17" spans="1:26" ht="15" x14ac:dyDescent="0.25">
      <c r="A17" s="556"/>
      <c r="B17" s="558"/>
      <c r="C17" s="574"/>
      <c r="D17" s="575"/>
      <c r="E17" s="275">
        <v>4</v>
      </c>
      <c r="F17" s="260"/>
      <c r="G17" s="255"/>
      <c r="H17" s="255"/>
      <c r="I17" s="221" t="str">
        <f t="shared" si="0"/>
        <v xml:space="preserve">  </v>
      </c>
      <c r="J17" s="194"/>
      <c r="K17" s="232" t="str">
        <f>+IFERROR(VLOOKUP($J17,'10 FORMULAS'!$B$51:$C$53,2,0),"")</f>
        <v/>
      </c>
      <c r="L17" s="232" t="e">
        <f>+IF(J17="Preventivo","Probabilidad",IF(J17="Detectivo","Probabilidad",IF(#REF!="Correctivo","Impacto","")))</f>
        <v>#REF!</v>
      </c>
      <c r="M17" s="276"/>
      <c r="N17" s="232" t="str">
        <f>+IFERROR(VLOOKUP($M17,'10 FORMULAS'!$B$54:$C$55,2,0),"")</f>
        <v/>
      </c>
      <c r="O17" s="277"/>
      <c r="P17" s="277"/>
      <c r="Q17" s="277"/>
      <c r="R17" s="277"/>
      <c r="S17" s="232" t="str">
        <f t="shared" si="1"/>
        <v/>
      </c>
      <c r="T17" s="232" t="str">
        <f>+IFERROR(U16*S17,"")</f>
        <v/>
      </c>
      <c r="U17" s="232" t="str">
        <f>+IFERROR(U16-T17,"")</f>
        <v/>
      </c>
      <c r="V17" s="570"/>
      <c r="W17" s="38"/>
      <c r="X17" s="228"/>
      <c r="Y17" s="229"/>
      <c r="Z17" s="229"/>
    </row>
    <row r="18" spans="1:26" ht="15" x14ac:dyDescent="0.25">
      <c r="A18" s="556"/>
      <c r="B18" s="558"/>
      <c r="C18" s="574"/>
      <c r="D18" s="575"/>
      <c r="E18" s="275">
        <v>5</v>
      </c>
      <c r="F18" s="260"/>
      <c r="G18" s="255"/>
      <c r="H18" s="255"/>
      <c r="I18" s="221" t="str">
        <f t="shared" si="0"/>
        <v xml:space="preserve">  </v>
      </c>
      <c r="J18" s="194"/>
      <c r="K18" s="232" t="str">
        <f>+IFERROR(VLOOKUP($J18,'10 FORMULAS'!$B$51:$C$53,2,0),"")</f>
        <v/>
      </c>
      <c r="L18" s="232" t="e">
        <f>+IF(J18="Preventivo","Probabilidad",IF(J18="Detectivo","Probabilidad",IF(#REF!="Correctivo","Impacto","")))</f>
        <v>#REF!</v>
      </c>
      <c r="M18" s="276"/>
      <c r="N18" s="232" t="str">
        <f>+IFERROR(VLOOKUP($M18,'10 FORMULAS'!$B$54:$C$55,2,0),"")</f>
        <v/>
      </c>
      <c r="O18" s="277"/>
      <c r="P18" s="277"/>
      <c r="Q18" s="277"/>
      <c r="R18" s="277"/>
      <c r="S18" s="232" t="str">
        <f t="shared" si="1"/>
        <v/>
      </c>
      <c r="T18" s="232" t="str">
        <f>+IFERROR(U17*S18,"")</f>
        <v/>
      </c>
      <c r="U18" s="232" t="str">
        <f>+IFERROR(U17-T18,"")</f>
        <v/>
      </c>
      <c r="V18" s="570"/>
      <c r="W18" s="38"/>
      <c r="X18" s="228"/>
      <c r="Y18" s="229"/>
      <c r="Z18" s="229"/>
    </row>
    <row r="19" spans="1:26" ht="15" thickBot="1" x14ac:dyDescent="0.3">
      <c r="A19" s="556"/>
      <c r="B19" s="558"/>
      <c r="C19" s="574"/>
      <c r="D19" s="575"/>
      <c r="E19" s="328">
        <v>6</v>
      </c>
      <c r="F19" s="260"/>
      <c r="G19" s="255"/>
      <c r="H19" s="255"/>
      <c r="I19" s="329" t="str">
        <f t="shared" si="0"/>
        <v xml:space="preserve">  </v>
      </c>
      <c r="J19" s="255"/>
      <c r="K19" s="330" t="str">
        <f>+IFERROR(VLOOKUP($J19,'10 FORMULAS'!$B$51:$C$53,2,0),"")</f>
        <v/>
      </c>
      <c r="L19" s="330" t="e">
        <f>+IF(J19="Preventivo","Probabilidad",IF(J19="Detectivo","Probabilidad",IF(#REF!="Correctivo","Impacto","")))</f>
        <v>#REF!</v>
      </c>
      <c r="M19" s="331"/>
      <c r="N19" s="330" t="str">
        <f>+IFERROR(VLOOKUP($M19,'10 FORMULAS'!$B$54:$C$55,2,0),"")</f>
        <v/>
      </c>
      <c r="O19" s="332"/>
      <c r="P19" s="332"/>
      <c r="Q19" s="332"/>
      <c r="R19" s="332"/>
      <c r="S19" s="330" t="str">
        <f t="shared" si="1"/>
        <v/>
      </c>
      <c r="T19" s="330" t="str">
        <f>+IFERROR(U18*S19,"")</f>
        <v/>
      </c>
      <c r="U19" s="330" t="str">
        <f>+IFERROR(U18-T19,"")</f>
        <v/>
      </c>
      <c r="V19" s="570"/>
      <c r="W19" s="38"/>
    </row>
    <row r="20" spans="1:26" ht="15" x14ac:dyDescent="0.25">
      <c r="A20" s="540" t="str">
        <f>'2 CONTEXTO E IDENTIFICACIÓN'!A11</f>
        <v>R3</v>
      </c>
      <c r="B20" s="546" t="str">
        <f>+'2 CONTEXTO E IDENTIFICACIÓN'!J11</f>
        <v xml:space="preserve"> por a causa de </v>
      </c>
      <c r="C20" s="549" t="str">
        <f>+'3 PROBABIL E IMPACTO INHERENTE'!E11</f>
        <v/>
      </c>
      <c r="D20" s="552" t="str">
        <f>+'3 PROBABIL E IMPACTO INHERENTE'!M11</f>
        <v/>
      </c>
      <c r="E20" s="337">
        <v>1</v>
      </c>
      <c r="F20" s="347"/>
      <c r="G20" s="347"/>
      <c r="H20" s="382"/>
      <c r="I20" s="383" t="str">
        <f t="shared" si="0"/>
        <v xml:space="preserve">  </v>
      </c>
      <c r="J20" s="52"/>
      <c r="K20" s="340" t="str">
        <f>+IFERROR(VLOOKUP($J20,'10 FORMULAS'!$B$51:$C$53,2,0),"")</f>
        <v/>
      </c>
      <c r="L20" s="340" t="e">
        <f>+IF(J20="Preventivo","Probabilidad",IF(J20="Detectivo","Probabilidad",IF(#REF!="Correctivo","Impacto","")))</f>
        <v>#REF!</v>
      </c>
      <c r="M20" s="341"/>
      <c r="N20" s="340" t="str">
        <f>+IFERROR(VLOOKUP($M20,'10 FORMULAS'!$B$54:$C$55,2,0),"")</f>
        <v/>
      </c>
      <c r="O20" s="342"/>
      <c r="P20" s="342"/>
      <c r="Q20" s="342"/>
      <c r="R20" s="342"/>
      <c r="S20" s="340" t="str">
        <f t="shared" si="1"/>
        <v/>
      </c>
      <c r="T20" s="340" t="str">
        <f t="shared" ref="T20:T51" si="2">+IFERROR(C20*S20,"")</f>
        <v/>
      </c>
      <c r="U20" s="340" t="str">
        <f>+IFERROR(C20-T20,"")</f>
        <v/>
      </c>
      <c r="V20" s="565" t="str">
        <f>+U21</f>
        <v/>
      </c>
      <c r="W20" s="38"/>
      <c r="X20" s="228"/>
      <c r="Y20" s="229"/>
      <c r="Z20" s="229"/>
    </row>
    <row r="21" spans="1:26" ht="15" x14ac:dyDescent="0.25">
      <c r="A21" s="541"/>
      <c r="B21" s="547"/>
      <c r="C21" s="550"/>
      <c r="D21" s="553"/>
      <c r="E21" s="275">
        <v>2</v>
      </c>
      <c r="F21" s="326"/>
      <c r="G21" s="327"/>
      <c r="H21" s="384"/>
      <c r="I21" s="152" t="str">
        <f t="shared" si="0"/>
        <v xml:space="preserve">  </v>
      </c>
      <c r="J21" s="194"/>
      <c r="K21" s="232" t="str">
        <f>+IFERROR(VLOOKUP($J21,'10 FORMULAS'!$B$51:$C$53,2,0),"")</f>
        <v/>
      </c>
      <c r="L21" s="232" t="e">
        <f>+IF(J21="Preventivo","Probabilidad",IF(J21="Detectivo","Probabilidad",IF(#REF!="Correctivo","Impacto","")))</f>
        <v>#REF!</v>
      </c>
      <c r="M21" s="276"/>
      <c r="N21" s="232" t="str">
        <f>+IFERROR(VLOOKUP($M21,'10 FORMULAS'!$B$54:$C$55,2,0),"")</f>
        <v/>
      </c>
      <c r="O21" s="277"/>
      <c r="P21" s="277"/>
      <c r="Q21" s="277"/>
      <c r="R21" s="277"/>
      <c r="S21" s="232" t="str">
        <f t="shared" si="1"/>
        <v/>
      </c>
      <c r="T21" s="232" t="str">
        <f>+IFERROR(U20*S21,"")</f>
        <v/>
      </c>
      <c r="U21" s="232" t="str">
        <f>+IFERROR(S20-T21,"")</f>
        <v/>
      </c>
      <c r="V21" s="566"/>
      <c r="W21" s="38"/>
      <c r="X21" s="228"/>
      <c r="Y21" s="229"/>
      <c r="Z21" s="229"/>
    </row>
    <row r="22" spans="1:26" ht="15" x14ac:dyDescent="0.25">
      <c r="A22" s="541"/>
      <c r="B22" s="547"/>
      <c r="C22" s="550"/>
      <c r="D22" s="553"/>
      <c r="E22" s="275">
        <v>3</v>
      </c>
      <c r="F22" s="258"/>
      <c r="G22" s="194"/>
      <c r="H22" s="194"/>
      <c r="I22" s="221" t="str">
        <f t="shared" si="0"/>
        <v xml:space="preserve">  </v>
      </c>
      <c r="J22" s="194"/>
      <c r="K22" s="232" t="str">
        <f>+IFERROR(VLOOKUP($J22,'10 FORMULAS'!$B$51:$C$53,2,0),"")</f>
        <v/>
      </c>
      <c r="L22" s="232" t="e">
        <f>+IF(J22="Preventivo","Probabilidad",IF(J22="Detectivo","Probabilidad",IF(#REF!="Correctivo","Impacto","")))</f>
        <v>#REF!</v>
      </c>
      <c r="M22" s="276"/>
      <c r="N22" s="232" t="str">
        <f>+IFERROR(VLOOKUP($M22,'10 FORMULAS'!$B$54:$C$55,2,0),"")</f>
        <v/>
      </c>
      <c r="O22" s="277"/>
      <c r="P22" s="277"/>
      <c r="Q22" s="277"/>
      <c r="R22" s="277"/>
      <c r="S22" s="232" t="str">
        <f t="shared" si="1"/>
        <v/>
      </c>
      <c r="T22" s="232" t="str">
        <f t="shared" si="2"/>
        <v/>
      </c>
      <c r="U22" s="232" t="str">
        <f t="shared" ref="U22:U51" si="3">+IFERROR(S22-T22,"")</f>
        <v/>
      </c>
      <c r="V22" s="566"/>
      <c r="W22" s="38"/>
      <c r="X22" s="228"/>
      <c r="Y22" s="229"/>
      <c r="Z22" s="229"/>
    </row>
    <row r="23" spans="1:26" ht="15" x14ac:dyDescent="0.25">
      <c r="A23" s="541"/>
      <c r="B23" s="547"/>
      <c r="C23" s="550"/>
      <c r="D23" s="553"/>
      <c r="E23" s="275">
        <v>4</v>
      </c>
      <c r="F23" s="258"/>
      <c r="G23" s="194"/>
      <c r="H23" s="194"/>
      <c r="I23" s="221" t="str">
        <f t="shared" si="0"/>
        <v xml:space="preserve">  </v>
      </c>
      <c r="J23" s="194"/>
      <c r="K23" s="232" t="str">
        <f>+IFERROR(VLOOKUP($J23,'10 FORMULAS'!$B$51:$C$53,2,0),"")</f>
        <v/>
      </c>
      <c r="L23" s="232" t="e">
        <f>+IF(J23="Preventivo","Probabilidad",IF(J23="Detectivo","Probabilidad",IF(#REF!="Correctivo","Impacto","")))</f>
        <v>#REF!</v>
      </c>
      <c r="M23" s="276"/>
      <c r="N23" s="232" t="str">
        <f>+IFERROR(VLOOKUP($M23,'10 FORMULAS'!$B$54:$C$55,2,0),"")</f>
        <v/>
      </c>
      <c r="O23" s="277"/>
      <c r="P23" s="277"/>
      <c r="Q23" s="277"/>
      <c r="R23" s="277"/>
      <c r="S23" s="232" t="str">
        <f t="shared" si="1"/>
        <v/>
      </c>
      <c r="T23" s="232" t="str">
        <f t="shared" si="2"/>
        <v/>
      </c>
      <c r="U23" s="232" t="str">
        <f t="shared" si="3"/>
        <v/>
      </c>
      <c r="V23" s="566"/>
      <c r="W23" s="38"/>
      <c r="X23" s="228"/>
      <c r="Y23" s="229"/>
      <c r="Z23" s="229"/>
    </row>
    <row r="24" spans="1:26" ht="15" x14ac:dyDescent="0.25">
      <c r="A24" s="541"/>
      <c r="B24" s="547"/>
      <c r="C24" s="550"/>
      <c r="D24" s="553"/>
      <c r="E24" s="275">
        <v>5</v>
      </c>
      <c r="F24" s="258"/>
      <c r="G24" s="194"/>
      <c r="H24" s="194"/>
      <c r="I24" s="221" t="str">
        <f t="shared" si="0"/>
        <v xml:space="preserve">  </v>
      </c>
      <c r="J24" s="194"/>
      <c r="K24" s="232" t="str">
        <f>+IFERROR(VLOOKUP($J24,'10 FORMULAS'!$B$51:$C$53,2,0),"")</f>
        <v/>
      </c>
      <c r="L24" s="232" t="e">
        <f>+IF(J24="Preventivo","Probabilidad",IF(J24="Detectivo","Probabilidad",IF(#REF!="Correctivo","Impacto","")))</f>
        <v>#REF!</v>
      </c>
      <c r="M24" s="276"/>
      <c r="N24" s="232" t="str">
        <f>+IFERROR(VLOOKUP($M24,'10 FORMULAS'!$B$54:$C$55,2,0),"")</f>
        <v/>
      </c>
      <c r="O24" s="277"/>
      <c r="P24" s="277"/>
      <c r="Q24" s="277"/>
      <c r="R24" s="277"/>
      <c r="S24" s="232" t="str">
        <f t="shared" si="1"/>
        <v/>
      </c>
      <c r="T24" s="232" t="str">
        <f t="shared" si="2"/>
        <v/>
      </c>
      <c r="U24" s="232" t="str">
        <f t="shared" si="3"/>
        <v/>
      </c>
      <c r="V24" s="566"/>
      <c r="W24" s="38"/>
      <c r="X24" s="228"/>
      <c r="Y24" s="229"/>
      <c r="Z24" s="229"/>
    </row>
    <row r="25" spans="1:26" ht="15" thickBot="1" x14ac:dyDescent="0.3">
      <c r="A25" s="542"/>
      <c r="B25" s="548"/>
      <c r="C25" s="551"/>
      <c r="D25" s="554"/>
      <c r="E25" s="278">
        <v>6</v>
      </c>
      <c r="F25" s="261"/>
      <c r="G25" s="195"/>
      <c r="H25" s="195"/>
      <c r="I25" s="343" t="str">
        <f t="shared" si="0"/>
        <v xml:space="preserve">  </v>
      </c>
      <c r="J25" s="195"/>
      <c r="K25" s="344" t="str">
        <f>+IFERROR(VLOOKUP($J25,'10 FORMULAS'!$B$51:$C$53,2,0),"")</f>
        <v/>
      </c>
      <c r="L25" s="344" t="e">
        <f>+IF(J25="Preventivo","Probabilidad",IF(J25="Detectivo","Probabilidad",IF(#REF!="Correctivo","Impacto","")))</f>
        <v>#REF!</v>
      </c>
      <c r="M25" s="345"/>
      <c r="N25" s="344" t="str">
        <f>+IFERROR(VLOOKUP($M25,'10 FORMULAS'!$B$54:$C$55,2,0),"")</f>
        <v/>
      </c>
      <c r="O25" s="346"/>
      <c r="P25" s="346"/>
      <c r="Q25" s="346"/>
      <c r="R25" s="346"/>
      <c r="S25" s="344" t="str">
        <f t="shared" si="1"/>
        <v/>
      </c>
      <c r="T25" s="344" t="str">
        <f t="shared" si="2"/>
        <v/>
      </c>
      <c r="U25" s="344" t="str">
        <f t="shared" si="3"/>
        <v/>
      </c>
      <c r="V25" s="567"/>
      <c r="W25" s="38"/>
    </row>
    <row r="26" spans="1:26" ht="29.45" customHeight="1" x14ac:dyDescent="0.25">
      <c r="A26" s="540" t="str">
        <f>'2 CONTEXTO E IDENTIFICACIÓN'!A12</f>
        <v>R4</v>
      </c>
      <c r="B26" s="546" t="str">
        <f>+'2 CONTEXTO E IDENTIFICACIÓN'!J12</f>
        <v xml:space="preserve"> por a causa de </v>
      </c>
      <c r="C26" s="549" t="str">
        <f>+'3 PROBABIL E IMPACTO INHERENTE'!E12</f>
        <v/>
      </c>
      <c r="D26" s="552" t="str">
        <f>+'3 PROBABIL E IMPACTO INHERENTE'!M12</f>
        <v/>
      </c>
      <c r="E26" s="337">
        <v>1</v>
      </c>
      <c r="F26" s="338"/>
      <c r="G26" s="338"/>
      <c r="H26" s="338"/>
      <c r="I26" s="339" t="str">
        <f t="shared" si="0"/>
        <v xml:space="preserve">  </v>
      </c>
      <c r="J26" s="52"/>
      <c r="K26" s="340" t="str">
        <f>+IFERROR(VLOOKUP($J26,'10 FORMULAS'!$B$51:$C$53,2,0),"")</f>
        <v/>
      </c>
      <c r="L26" s="340" t="e">
        <f>+IF(J26="Preventivo","Probabilidad",IF(J26="Detectivo","Probabilidad",IF(#REF!="Correctivo","Impacto","")))</f>
        <v>#REF!</v>
      </c>
      <c r="M26" s="341"/>
      <c r="N26" s="340" t="str">
        <f>+IFERROR(VLOOKUP($M26,'10 FORMULAS'!$B$54:$C$55,2,0),"")</f>
        <v/>
      </c>
      <c r="O26" s="342"/>
      <c r="P26" s="342"/>
      <c r="Q26" s="342"/>
      <c r="R26" s="342"/>
      <c r="S26" s="340" t="str">
        <f t="shared" si="1"/>
        <v/>
      </c>
      <c r="T26" s="340" t="str">
        <f t="shared" si="2"/>
        <v/>
      </c>
      <c r="U26" s="340" t="str">
        <f>+IFERROR(C26-T26,"")</f>
        <v/>
      </c>
      <c r="V26" s="565"/>
      <c r="W26" s="38"/>
      <c r="X26" s="228"/>
      <c r="Y26" s="229"/>
      <c r="Z26" s="229"/>
    </row>
    <row r="27" spans="1:26" ht="29.45" customHeight="1" x14ac:dyDescent="0.25">
      <c r="A27" s="541"/>
      <c r="B27" s="547"/>
      <c r="C27" s="550"/>
      <c r="D27" s="553"/>
      <c r="E27" s="275">
        <v>2</v>
      </c>
      <c r="F27" s="258"/>
      <c r="G27" s="194"/>
      <c r="H27" s="194"/>
      <c r="I27" s="221" t="str">
        <f t="shared" si="0"/>
        <v xml:space="preserve">  </v>
      </c>
      <c r="J27" s="194"/>
      <c r="K27" s="232" t="str">
        <f>+IFERROR(VLOOKUP($J27,'10 FORMULAS'!$B$51:$C$53,2,0),"")</f>
        <v/>
      </c>
      <c r="L27" s="232" t="e">
        <f>+IF(J27="Preventivo","Probabilidad",IF(J27="Detectivo","Probabilidad",IF(#REF!="Correctivo","Impacto","")))</f>
        <v>#REF!</v>
      </c>
      <c r="M27" s="276"/>
      <c r="N27" s="232" t="str">
        <f>+IFERROR(VLOOKUP($M27,'10 FORMULAS'!$B$54:$C$55,2,0),"")</f>
        <v/>
      </c>
      <c r="O27" s="277"/>
      <c r="P27" s="277"/>
      <c r="Q27" s="277"/>
      <c r="R27" s="277"/>
      <c r="S27" s="232" t="str">
        <f t="shared" si="1"/>
        <v/>
      </c>
      <c r="T27" s="232" t="str">
        <f t="shared" si="2"/>
        <v/>
      </c>
      <c r="U27" s="232" t="str">
        <f t="shared" si="3"/>
        <v/>
      </c>
      <c r="V27" s="566"/>
      <c r="W27" s="38"/>
      <c r="X27" s="228"/>
      <c r="Y27" s="229"/>
      <c r="Z27" s="229"/>
    </row>
    <row r="28" spans="1:26" ht="29.45" customHeight="1" x14ac:dyDescent="0.25">
      <c r="A28" s="541"/>
      <c r="B28" s="547"/>
      <c r="C28" s="550"/>
      <c r="D28" s="553"/>
      <c r="E28" s="275">
        <v>3</v>
      </c>
      <c r="F28" s="258"/>
      <c r="G28" s="194"/>
      <c r="H28" s="194"/>
      <c r="I28" s="221" t="str">
        <f t="shared" si="0"/>
        <v xml:space="preserve">  </v>
      </c>
      <c r="J28" s="194"/>
      <c r="K28" s="232" t="str">
        <f>+IFERROR(VLOOKUP($J28,'10 FORMULAS'!$B$51:$C$53,2,0),"")</f>
        <v/>
      </c>
      <c r="L28" s="232" t="e">
        <f>+IF(J28="Preventivo","Probabilidad",IF(J28="Detectivo","Probabilidad",IF(#REF!="Correctivo","Impacto","")))</f>
        <v>#REF!</v>
      </c>
      <c r="M28" s="276"/>
      <c r="N28" s="232" t="str">
        <f>+IFERROR(VLOOKUP($M28,'10 FORMULAS'!$B$54:$C$55,2,0),"")</f>
        <v/>
      </c>
      <c r="O28" s="277"/>
      <c r="P28" s="277"/>
      <c r="Q28" s="277"/>
      <c r="R28" s="277"/>
      <c r="S28" s="232" t="str">
        <f t="shared" si="1"/>
        <v/>
      </c>
      <c r="T28" s="232" t="str">
        <f t="shared" si="2"/>
        <v/>
      </c>
      <c r="U28" s="232" t="str">
        <f t="shared" si="3"/>
        <v/>
      </c>
      <c r="V28" s="566"/>
      <c r="W28" s="38"/>
      <c r="X28" s="228"/>
      <c r="Y28" s="229"/>
      <c r="Z28" s="229"/>
    </row>
    <row r="29" spans="1:26" ht="29.45" customHeight="1" x14ac:dyDescent="0.25">
      <c r="A29" s="541"/>
      <c r="B29" s="547"/>
      <c r="C29" s="550"/>
      <c r="D29" s="553"/>
      <c r="E29" s="275">
        <v>4</v>
      </c>
      <c r="F29" s="258"/>
      <c r="G29" s="194"/>
      <c r="H29" s="194"/>
      <c r="I29" s="221" t="str">
        <f t="shared" si="0"/>
        <v xml:space="preserve">  </v>
      </c>
      <c r="J29" s="194"/>
      <c r="K29" s="232" t="str">
        <f>+IFERROR(VLOOKUP($J29,'10 FORMULAS'!$B$51:$C$53,2,0),"")</f>
        <v/>
      </c>
      <c r="L29" s="232" t="e">
        <f>+IF(J29="Preventivo","Probabilidad",IF(J29="Detectivo","Probabilidad",IF(#REF!="Correctivo","Impacto","")))</f>
        <v>#REF!</v>
      </c>
      <c r="M29" s="276"/>
      <c r="N29" s="232" t="str">
        <f>+IFERROR(VLOOKUP($M29,'10 FORMULAS'!$B$54:$C$55,2,0),"")</f>
        <v/>
      </c>
      <c r="O29" s="277"/>
      <c r="P29" s="277"/>
      <c r="Q29" s="277"/>
      <c r="R29" s="277"/>
      <c r="S29" s="232" t="str">
        <f t="shared" si="1"/>
        <v/>
      </c>
      <c r="T29" s="232" t="str">
        <f t="shared" si="2"/>
        <v/>
      </c>
      <c r="U29" s="232" t="str">
        <f t="shared" si="3"/>
        <v/>
      </c>
      <c r="V29" s="566"/>
      <c r="W29" s="38"/>
      <c r="X29" s="228"/>
      <c r="Y29" s="229"/>
      <c r="Z29" s="229"/>
    </row>
    <row r="30" spans="1:26" ht="29.45" customHeight="1" x14ac:dyDescent="0.25">
      <c r="A30" s="541"/>
      <c r="B30" s="547"/>
      <c r="C30" s="550"/>
      <c r="D30" s="553"/>
      <c r="E30" s="275">
        <v>5</v>
      </c>
      <c r="F30" s="258"/>
      <c r="G30" s="194"/>
      <c r="H30" s="194"/>
      <c r="I30" s="221" t="str">
        <f t="shared" si="0"/>
        <v xml:space="preserve">  </v>
      </c>
      <c r="J30" s="194"/>
      <c r="K30" s="232" t="str">
        <f>+IFERROR(VLOOKUP($J30,'10 FORMULAS'!$B$51:$C$53,2,0),"")</f>
        <v/>
      </c>
      <c r="L30" s="232" t="e">
        <f>+IF(J30="Preventivo","Probabilidad",IF(J30="Detectivo","Probabilidad",IF(#REF!="Correctivo","Impacto","")))</f>
        <v>#REF!</v>
      </c>
      <c r="M30" s="276"/>
      <c r="N30" s="232" t="str">
        <f>+IFERROR(VLOOKUP($M30,'10 FORMULAS'!$B$54:$C$55,2,0),"")</f>
        <v/>
      </c>
      <c r="O30" s="277"/>
      <c r="P30" s="277"/>
      <c r="Q30" s="277"/>
      <c r="R30" s="277"/>
      <c r="S30" s="232" t="str">
        <f t="shared" si="1"/>
        <v/>
      </c>
      <c r="T30" s="232" t="str">
        <f t="shared" si="2"/>
        <v/>
      </c>
      <c r="U30" s="232" t="str">
        <f t="shared" si="3"/>
        <v/>
      </c>
      <c r="V30" s="566"/>
      <c r="W30" s="38"/>
      <c r="X30" s="228"/>
      <c r="Y30" s="229"/>
      <c r="Z30" s="229"/>
    </row>
    <row r="31" spans="1:26" ht="29.45" customHeight="1" thickBot="1" x14ac:dyDescent="0.3">
      <c r="A31" s="542"/>
      <c r="B31" s="548"/>
      <c r="C31" s="551"/>
      <c r="D31" s="554"/>
      <c r="E31" s="278">
        <v>6</v>
      </c>
      <c r="F31" s="261"/>
      <c r="G31" s="195"/>
      <c r="H31" s="195"/>
      <c r="I31" s="343" t="str">
        <f t="shared" si="0"/>
        <v xml:space="preserve">  </v>
      </c>
      <c r="J31" s="195"/>
      <c r="K31" s="344" t="str">
        <f>+IFERROR(VLOOKUP($J31,'10 FORMULAS'!$B$51:$C$53,2,0),"")</f>
        <v/>
      </c>
      <c r="L31" s="344" t="e">
        <f>+IF(J31="Preventivo","Probabilidad",IF(J31="Detectivo","Probabilidad",IF(#REF!="Correctivo","Impacto","")))</f>
        <v>#REF!</v>
      </c>
      <c r="M31" s="345"/>
      <c r="N31" s="344" t="str">
        <f>+IFERROR(VLOOKUP($M31,'10 FORMULAS'!$B$54:$C$55,2,0),"")</f>
        <v/>
      </c>
      <c r="O31" s="346"/>
      <c r="P31" s="346"/>
      <c r="Q31" s="346"/>
      <c r="R31" s="346"/>
      <c r="S31" s="344" t="str">
        <f t="shared" si="1"/>
        <v/>
      </c>
      <c r="T31" s="344" t="str">
        <f t="shared" si="2"/>
        <v/>
      </c>
      <c r="U31" s="344" t="str">
        <f t="shared" si="3"/>
        <v/>
      </c>
      <c r="V31" s="567"/>
      <c r="W31" s="38"/>
    </row>
    <row r="32" spans="1:26" ht="29.45" customHeight="1" x14ac:dyDescent="0.25">
      <c r="A32" s="555" t="str">
        <f>'2 CONTEXTO E IDENTIFICACIÓN'!A13</f>
        <v>R5</v>
      </c>
      <c r="B32" s="562" t="str">
        <f>+'2 CONTEXTO E IDENTIFICACIÓN'!J13</f>
        <v xml:space="preserve"> por a causa de </v>
      </c>
      <c r="C32" s="563" t="str">
        <f>+'3 PROBABIL E IMPACTO INHERENTE'!E13</f>
        <v/>
      </c>
      <c r="D32" s="564" t="str">
        <f>+'3 PROBABIL E IMPACTO INHERENTE'!M13</f>
        <v/>
      </c>
      <c r="E32" s="279">
        <v>1</v>
      </c>
      <c r="F32" s="257"/>
      <c r="G32" s="254"/>
      <c r="H32" s="254"/>
      <c r="I32" s="333" t="str">
        <f t="shared" si="0"/>
        <v xml:space="preserve">  </v>
      </c>
      <c r="J32" s="254"/>
      <c r="K32" s="334" t="str">
        <f>+IFERROR(VLOOKUP($J32,'10 FORMULAS'!$B$51:$C$53,2,0),"")</f>
        <v/>
      </c>
      <c r="L32" s="334" t="e">
        <f>+IF(J32="Preventivo","Probabilidad",IF(J32="Detectivo","Probabilidad",IF(#REF!="Correctivo","Impacto","")))</f>
        <v>#REF!</v>
      </c>
      <c r="M32" s="335"/>
      <c r="N32" s="334" t="str">
        <f>+IFERROR(VLOOKUP($M32,'10 FORMULAS'!$B$54:$C$55,2,0),"")</f>
        <v/>
      </c>
      <c r="O32" s="336"/>
      <c r="P32" s="336"/>
      <c r="Q32" s="336"/>
      <c r="R32" s="336"/>
      <c r="S32" s="334" t="str">
        <f t="shared" si="1"/>
        <v/>
      </c>
      <c r="T32" s="334" t="str">
        <f t="shared" si="2"/>
        <v/>
      </c>
      <c r="U32" s="334" t="str">
        <f>+IFERROR(C32-T32,"")</f>
        <v/>
      </c>
      <c r="V32" s="568"/>
      <c r="W32" s="38"/>
      <c r="X32" s="228"/>
      <c r="Y32" s="229"/>
      <c r="Z32" s="229"/>
    </row>
    <row r="33" spans="1:26" ht="29.45" customHeight="1" x14ac:dyDescent="0.25">
      <c r="A33" s="555"/>
      <c r="B33" s="562"/>
      <c r="C33" s="563"/>
      <c r="D33" s="564"/>
      <c r="E33" s="275">
        <v>2</v>
      </c>
      <c r="F33" s="257"/>
      <c r="G33" s="254"/>
      <c r="H33" s="254"/>
      <c r="I33" s="221" t="str">
        <f t="shared" si="0"/>
        <v xml:space="preserve">  </v>
      </c>
      <c r="J33" s="194"/>
      <c r="K33" s="232" t="str">
        <f>+IFERROR(VLOOKUP($J33,'10 FORMULAS'!$B$51:$C$53,2,0),"")</f>
        <v/>
      </c>
      <c r="L33" s="232" t="e">
        <f>+IF(J33="Preventivo","Probabilidad",IF(J33="Detectivo","Probabilidad",IF(#REF!="Correctivo","Impacto","")))</f>
        <v>#REF!</v>
      </c>
      <c r="M33" s="276"/>
      <c r="N33" s="232" t="str">
        <f>+IFERROR(VLOOKUP($M33,'10 FORMULAS'!$B$54:$C$55,2,0),"")</f>
        <v/>
      </c>
      <c r="O33" s="277"/>
      <c r="P33" s="277"/>
      <c r="Q33" s="277"/>
      <c r="R33" s="277"/>
      <c r="S33" s="232" t="str">
        <f t="shared" si="1"/>
        <v/>
      </c>
      <c r="T33" s="232" t="str">
        <f t="shared" si="2"/>
        <v/>
      </c>
      <c r="U33" s="232" t="str">
        <f t="shared" si="3"/>
        <v/>
      </c>
      <c r="V33" s="568"/>
      <c r="W33" s="38"/>
      <c r="X33" s="228"/>
      <c r="Y33" s="229"/>
      <c r="Z33" s="229"/>
    </row>
    <row r="34" spans="1:26" ht="29.45" customHeight="1" x14ac:dyDescent="0.25">
      <c r="A34" s="555"/>
      <c r="B34" s="562"/>
      <c r="C34" s="563"/>
      <c r="D34" s="564"/>
      <c r="E34" s="275">
        <v>3</v>
      </c>
      <c r="F34" s="257"/>
      <c r="G34" s="254"/>
      <c r="H34" s="254"/>
      <c r="I34" s="221" t="str">
        <f t="shared" si="0"/>
        <v xml:space="preserve">  </v>
      </c>
      <c r="J34" s="194"/>
      <c r="K34" s="232" t="str">
        <f>+IFERROR(VLOOKUP($J34,'10 FORMULAS'!$B$51:$C$53,2,0),"")</f>
        <v/>
      </c>
      <c r="L34" s="232" t="e">
        <f>+IF(J34="Preventivo","Probabilidad",IF(J34="Detectivo","Probabilidad",IF(#REF!="Correctivo","Impacto","")))</f>
        <v>#REF!</v>
      </c>
      <c r="M34" s="276"/>
      <c r="N34" s="232" t="str">
        <f>+IFERROR(VLOOKUP($M34,'10 FORMULAS'!$B$54:$C$55,2,0),"")</f>
        <v/>
      </c>
      <c r="O34" s="277"/>
      <c r="P34" s="277"/>
      <c r="Q34" s="277"/>
      <c r="R34" s="277"/>
      <c r="S34" s="232" t="str">
        <f t="shared" si="1"/>
        <v/>
      </c>
      <c r="T34" s="232" t="str">
        <f t="shared" si="2"/>
        <v/>
      </c>
      <c r="U34" s="232" t="str">
        <f t="shared" si="3"/>
        <v/>
      </c>
      <c r="V34" s="568"/>
      <c r="W34" s="38"/>
      <c r="X34" s="228"/>
      <c r="Y34" s="229"/>
      <c r="Z34" s="229"/>
    </row>
    <row r="35" spans="1:26" ht="29.45" customHeight="1" x14ac:dyDescent="0.25">
      <c r="A35" s="541"/>
      <c r="B35" s="547"/>
      <c r="C35" s="550"/>
      <c r="D35" s="553"/>
      <c r="E35" s="275">
        <v>4</v>
      </c>
      <c r="F35" s="258"/>
      <c r="G35" s="194"/>
      <c r="H35" s="194"/>
      <c r="I35" s="221" t="str">
        <f t="shared" si="0"/>
        <v xml:space="preserve">  </v>
      </c>
      <c r="J35" s="194"/>
      <c r="K35" s="232" t="str">
        <f>+IFERROR(VLOOKUP($J35,'10 FORMULAS'!$B$51:$C$53,2,0),"")</f>
        <v/>
      </c>
      <c r="L35" s="232" t="e">
        <f>+IF(J35="Preventivo","Probabilidad",IF(J35="Detectivo","Probabilidad",IF(#REF!="Correctivo","Impacto","")))</f>
        <v>#REF!</v>
      </c>
      <c r="M35" s="276"/>
      <c r="N35" s="232" t="str">
        <f>+IFERROR(VLOOKUP($M35,'10 FORMULAS'!$B$54:$C$55,2,0),"")</f>
        <v/>
      </c>
      <c r="O35" s="277"/>
      <c r="P35" s="277"/>
      <c r="Q35" s="277"/>
      <c r="R35" s="277"/>
      <c r="S35" s="232" t="str">
        <f t="shared" si="1"/>
        <v/>
      </c>
      <c r="T35" s="232" t="str">
        <f t="shared" si="2"/>
        <v/>
      </c>
      <c r="U35" s="232" t="str">
        <f t="shared" si="3"/>
        <v/>
      </c>
      <c r="V35" s="569"/>
      <c r="W35" s="38"/>
      <c r="X35" s="228"/>
      <c r="Y35" s="229"/>
      <c r="Z35" s="229"/>
    </row>
    <row r="36" spans="1:26" ht="29.45" customHeight="1" x14ac:dyDescent="0.25">
      <c r="A36" s="541"/>
      <c r="B36" s="547"/>
      <c r="C36" s="550"/>
      <c r="D36" s="553"/>
      <c r="E36" s="275">
        <v>5</v>
      </c>
      <c r="F36" s="258"/>
      <c r="G36" s="194"/>
      <c r="H36" s="194"/>
      <c r="I36" s="221" t="str">
        <f t="shared" si="0"/>
        <v xml:space="preserve">  </v>
      </c>
      <c r="J36" s="194"/>
      <c r="K36" s="232" t="str">
        <f>+IFERROR(VLOOKUP($J36,'10 FORMULAS'!$B$51:$C$53,2,0),"")</f>
        <v/>
      </c>
      <c r="L36" s="232" t="e">
        <f>+IF(J36="Preventivo","Probabilidad",IF(J36="Detectivo","Probabilidad",IF(#REF!="Correctivo","Impacto","")))</f>
        <v>#REF!</v>
      </c>
      <c r="M36" s="276"/>
      <c r="N36" s="232" t="str">
        <f>+IFERROR(VLOOKUP($M36,'10 FORMULAS'!$B$54:$C$55,2,0),"")</f>
        <v/>
      </c>
      <c r="O36" s="277"/>
      <c r="P36" s="277"/>
      <c r="Q36" s="277"/>
      <c r="R36" s="277"/>
      <c r="S36" s="232" t="str">
        <f t="shared" si="1"/>
        <v/>
      </c>
      <c r="T36" s="232" t="str">
        <f t="shared" si="2"/>
        <v/>
      </c>
      <c r="U36" s="232" t="str">
        <f t="shared" si="3"/>
        <v/>
      </c>
      <c r="V36" s="569"/>
      <c r="W36" s="38"/>
      <c r="X36" s="228"/>
      <c r="Y36" s="229"/>
      <c r="Z36" s="229"/>
    </row>
    <row r="37" spans="1:26" ht="29.45" customHeight="1" thickBot="1" x14ac:dyDescent="0.3">
      <c r="A37" s="542"/>
      <c r="B37" s="548"/>
      <c r="C37" s="551"/>
      <c r="D37" s="554"/>
      <c r="E37" s="275">
        <v>6</v>
      </c>
      <c r="F37" s="261"/>
      <c r="G37" s="195"/>
      <c r="H37" s="195"/>
      <c r="I37" s="221" t="str">
        <f t="shared" si="0"/>
        <v xml:space="preserve">  </v>
      </c>
      <c r="J37" s="194"/>
      <c r="K37" s="232" t="str">
        <f>+IFERROR(VLOOKUP($J37,'10 FORMULAS'!$B$51:$C$53,2,0),"")</f>
        <v/>
      </c>
      <c r="L37" s="232" t="e">
        <f>+IF(J37="Preventivo","Probabilidad",IF(J37="Detectivo","Probabilidad",IF(#REF!="Correctivo","Impacto","")))</f>
        <v>#REF!</v>
      </c>
      <c r="M37" s="276"/>
      <c r="N37" s="232" t="str">
        <f>+IFERROR(VLOOKUP($M37,'10 FORMULAS'!$B$54:$C$55,2,0),"")</f>
        <v/>
      </c>
      <c r="O37" s="277"/>
      <c r="P37" s="277"/>
      <c r="Q37" s="277"/>
      <c r="R37" s="277"/>
      <c r="S37" s="232" t="str">
        <f t="shared" si="1"/>
        <v/>
      </c>
      <c r="T37" s="232" t="str">
        <f t="shared" si="2"/>
        <v/>
      </c>
      <c r="U37" s="232" t="str">
        <f t="shared" si="3"/>
        <v/>
      </c>
      <c r="V37" s="573"/>
      <c r="W37" s="38"/>
    </row>
    <row r="38" spans="1:26" ht="29.45" customHeight="1" x14ac:dyDescent="0.25">
      <c r="A38" s="540" t="str">
        <f>'2 CONTEXTO E IDENTIFICACIÓN'!A14</f>
        <v>R6</v>
      </c>
      <c r="B38" s="546" t="str">
        <f>+'2 CONTEXTO E IDENTIFICACIÓN'!J14</f>
        <v xml:space="preserve"> por a causa de </v>
      </c>
      <c r="C38" s="549" t="str">
        <f>+'3 PROBABIL E IMPACTO INHERENTE'!E14</f>
        <v/>
      </c>
      <c r="D38" s="552" t="str">
        <f>+'3 PROBABIL E IMPACTO INHERENTE'!M14</f>
        <v/>
      </c>
      <c r="E38" s="275">
        <v>1</v>
      </c>
      <c r="F38" s="259"/>
      <c r="G38" s="52"/>
      <c r="H38" s="52"/>
      <c r="I38" s="221" t="str">
        <f t="shared" si="0"/>
        <v xml:space="preserve">  </v>
      </c>
      <c r="J38" s="194"/>
      <c r="K38" s="232" t="str">
        <f>+IFERROR(VLOOKUP($J38,'10 FORMULAS'!$B$51:$C$53,2,0),"")</f>
        <v/>
      </c>
      <c r="L38" s="232" t="e">
        <f>+IF(J38="Preventivo","Probabilidad",IF(J38="Detectivo","Probabilidad",IF(#REF!="Correctivo","Impacto","")))</f>
        <v>#REF!</v>
      </c>
      <c r="M38" s="276"/>
      <c r="N38" s="232" t="str">
        <f>+IFERROR(VLOOKUP($M38,'10 FORMULAS'!$B$54:$C$55,2,0),"")</f>
        <v/>
      </c>
      <c r="O38" s="277"/>
      <c r="P38" s="277"/>
      <c r="Q38" s="277"/>
      <c r="R38" s="277"/>
      <c r="S38" s="232" t="str">
        <f t="shared" si="1"/>
        <v/>
      </c>
      <c r="T38" s="232" t="str">
        <f t="shared" si="2"/>
        <v/>
      </c>
      <c r="U38" s="232" t="str">
        <f t="shared" si="3"/>
        <v/>
      </c>
      <c r="V38" s="572"/>
      <c r="W38" s="38"/>
      <c r="X38" s="228"/>
      <c r="Y38" s="229"/>
      <c r="Z38" s="229"/>
    </row>
    <row r="39" spans="1:26" ht="29.45" customHeight="1" x14ac:dyDescent="0.25">
      <c r="A39" s="555"/>
      <c r="B39" s="562"/>
      <c r="C39" s="563"/>
      <c r="D39" s="564"/>
      <c r="E39" s="275">
        <v>2</v>
      </c>
      <c r="F39" s="257"/>
      <c r="G39" s="254"/>
      <c r="H39" s="254"/>
      <c r="I39" s="221" t="str">
        <f t="shared" si="0"/>
        <v xml:space="preserve">  </v>
      </c>
      <c r="J39" s="194"/>
      <c r="K39" s="232" t="str">
        <f>+IFERROR(VLOOKUP($J39,'10 FORMULAS'!$B$51:$C$53,2,0),"")</f>
        <v/>
      </c>
      <c r="L39" s="232" t="e">
        <f>+IF(J39="Preventivo","Probabilidad",IF(J39="Detectivo","Probabilidad",IF(#REF!="Correctivo","Impacto","")))</f>
        <v>#REF!</v>
      </c>
      <c r="M39" s="276"/>
      <c r="N39" s="232" t="str">
        <f>+IFERROR(VLOOKUP($M39,'10 FORMULAS'!$B$54:$C$55,2,0),"")</f>
        <v/>
      </c>
      <c r="O39" s="277"/>
      <c r="P39" s="277"/>
      <c r="Q39" s="277"/>
      <c r="R39" s="277"/>
      <c r="S39" s="232" t="str">
        <f t="shared" si="1"/>
        <v/>
      </c>
      <c r="T39" s="232" t="str">
        <f t="shared" si="2"/>
        <v/>
      </c>
      <c r="U39" s="232" t="str">
        <f t="shared" si="3"/>
        <v/>
      </c>
      <c r="V39" s="568"/>
      <c r="W39" s="38"/>
      <c r="X39" s="228"/>
      <c r="Y39" s="229"/>
      <c r="Z39" s="229"/>
    </row>
    <row r="40" spans="1:26" ht="29.45" customHeight="1" x14ac:dyDescent="0.25">
      <c r="A40" s="555"/>
      <c r="B40" s="562"/>
      <c r="C40" s="563"/>
      <c r="D40" s="564"/>
      <c r="E40" s="275">
        <v>3</v>
      </c>
      <c r="F40" s="257"/>
      <c r="G40" s="254"/>
      <c r="H40" s="254"/>
      <c r="I40" s="221" t="str">
        <f t="shared" si="0"/>
        <v xml:space="preserve">  </v>
      </c>
      <c r="J40" s="194"/>
      <c r="K40" s="232" t="str">
        <f>+IFERROR(VLOOKUP($J40,'10 FORMULAS'!$B$51:$C$53,2,0),"")</f>
        <v/>
      </c>
      <c r="L40" s="232" t="e">
        <f>+IF(J40="Preventivo","Probabilidad",IF(J40="Detectivo","Probabilidad",IF(#REF!="Correctivo","Impacto","")))</f>
        <v>#REF!</v>
      </c>
      <c r="M40" s="276"/>
      <c r="N40" s="232" t="str">
        <f>+IFERROR(VLOOKUP($M40,'10 FORMULAS'!$B$54:$C$55,2,0),"")</f>
        <v/>
      </c>
      <c r="O40" s="277"/>
      <c r="P40" s="277"/>
      <c r="Q40" s="277"/>
      <c r="R40" s="277"/>
      <c r="S40" s="232" t="str">
        <f t="shared" ref="S40:S71" si="4">+IFERROR($K40+$N40,"")</f>
        <v/>
      </c>
      <c r="T40" s="232" t="str">
        <f t="shared" si="2"/>
        <v/>
      </c>
      <c r="U40" s="232" t="str">
        <f t="shared" si="3"/>
        <v/>
      </c>
      <c r="V40" s="568"/>
      <c r="W40" s="38"/>
      <c r="X40" s="228"/>
      <c r="Y40" s="229"/>
      <c r="Z40" s="229"/>
    </row>
    <row r="41" spans="1:26" ht="29.45" customHeight="1" x14ac:dyDescent="0.25">
      <c r="A41" s="541"/>
      <c r="B41" s="547"/>
      <c r="C41" s="550"/>
      <c r="D41" s="553"/>
      <c r="E41" s="275">
        <v>4</v>
      </c>
      <c r="F41" s="258"/>
      <c r="G41" s="194"/>
      <c r="H41" s="194"/>
      <c r="I41" s="221" t="str">
        <f t="shared" si="0"/>
        <v xml:space="preserve">  </v>
      </c>
      <c r="J41" s="194"/>
      <c r="K41" s="232" t="str">
        <f>+IFERROR(VLOOKUP($J41,'10 FORMULAS'!$B$51:$C$53,2,0),"")</f>
        <v/>
      </c>
      <c r="L41" s="232" t="e">
        <f>+IF(J41="Preventivo","Probabilidad",IF(J41="Detectivo","Probabilidad",IF(#REF!="Correctivo","Impacto","")))</f>
        <v>#REF!</v>
      </c>
      <c r="M41" s="276"/>
      <c r="N41" s="232" t="str">
        <f>+IFERROR(VLOOKUP($M41,'10 FORMULAS'!$B$54:$C$55,2,0),"")</f>
        <v/>
      </c>
      <c r="O41" s="277"/>
      <c r="P41" s="277"/>
      <c r="Q41" s="277"/>
      <c r="R41" s="277"/>
      <c r="S41" s="232" t="str">
        <f t="shared" si="4"/>
        <v/>
      </c>
      <c r="T41" s="232" t="str">
        <f t="shared" si="2"/>
        <v/>
      </c>
      <c r="U41" s="232" t="str">
        <f t="shared" si="3"/>
        <v/>
      </c>
      <c r="V41" s="569"/>
      <c r="W41" s="38"/>
      <c r="X41" s="228"/>
      <c r="Y41" s="229"/>
      <c r="Z41" s="229"/>
    </row>
    <row r="42" spans="1:26" ht="29.45" customHeight="1" x14ac:dyDescent="0.25">
      <c r="A42" s="541"/>
      <c r="B42" s="547"/>
      <c r="C42" s="550"/>
      <c r="D42" s="553"/>
      <c r="E42" s="275">
        <v>5</v>
      </c>
      <c r="F42" s="258"/>
      <c r="G42" s="194"/>
      <c r="H42" s="194"/>
      <c r="I42" s="221" t="str">
        <f t="shared" si="0"/>
        <v xml:space="preserve">  </v>
      </c>
      <c r="J42" s="194"/>
      <c r="K42" s="232" t="str">
        <f>+IFERROR(VLOOKUP($J42,'10 FORMULAS'!$B$51:$C$53,2,0),"")</f>
        <v/>
      </c>
      <c r="L42" s="232" t="e">
        <f>+IF(J42="Preventivo","Probabilidad",IF(J42="Detectivo","Probabilidad",IF(#REF!="Correctivo","Impacto","")))</f>
        <v>#REF!</v>
      </c>
      <c r="M42" s="276"/>
      <c r="N42" s="232" t="str">
        <f>+IFERROR(VLOOKUP($M42,'10 FORMULAS'!$B$54:$C$55,2,0),"")</f>
        <v/>
      </c>
      <c r="O42" s="277"/>
      <c r="P42" s="277"/>
      <c r="Q42" s="277"/>
      <c r="R42" s="277"/>
      <c r="S42" s="232" t="str">
        <f t="shared" si="4"/>
        <v/>
      </c>
      <c r="T42" s="232" t="str">
        <f t="shared" si="2"/>
        <v/>
      </c>
      <c r="U42" s="232" t="str">
        <f t="shared" si="3"/>
        <v/>
      </c>
      <c r="V42" s="569"/>
      <c r="W42" s="38"/>
      <c r="X42" s="228"/>
      <c r="Y42" s="229"/>
      <c r="Z42" s="229"/>
    </row>
    <row r="43" spans="1:26" ht="29.45" customHeight="1" thickBot="1" x14ac:dyDescent="0.3">
      <c r="A43" s="542"/>
      <c r="B43" s="548"/>
      <c r="C43" s="551"/>
      <c r="D43" s="554"/>
      <c r="E43" s="278">
        <v>6</v>
      </c>
      <c r="F43" s="261"/>
      <c r="G43" s="195"/>
      <c r="H43" s="195"/>
      <c r="I43" s="221" t="str">
        <f t="shared" si="0"/>
        <v xml:space="preserve">  </v>
      </c>
      <c r="J43" s="194"/>
      <c r="K43" s="232" t="str">
        <f>+IFERROR(VLOOKUP($J43,'10 FORMULAS'!$B$51:$C$53,2,0),"")</f>
        <v/>
      </c>
      <c r="L43" s="232" t="e">
        <f>+IF(J43="Preventivo","Probabilidad",IF(J43="Detectivo","Probabilidad",IF(#REF!="Correctivo","Impacto","")))</f>
        <v>#REF!</v>
      </c>
      <c r="M43" s="276"/>
      <c r="N43" s="232" t="str">
        <f>+IFERROR(VLOOKUP($M43,'10 FORMULAS'!$B$54:$C$55,2,0),"")</f>
        <v/>
      </c>
      <c r="O43" s="277"/>
      <c r="P43" s="277"/>
      <c r="Q43" s="277"/>
      <c r="R43" s="277"/>
      <c r="S43" s="232" t="str">
        <f t="shared" si="4"/>
        <v/>
      </c>
      <c r="T43" s="232" t="str">
        <f t="shared" si="2"/>
        <v/>
      </c>
      <c r="U43" s="232" t="str">
        <f t="shared" si="3"/>
        <v/>
      </c>
      <c r="V43" s="573"/>
      <c r="W43" s="38"/>
    </row>
    <row r="44" spans="1:26" ht="29.45" customHeight="1" x14ac:dyDescent="0.25">
      <c r="A44" s="540" t="str">
        <f>'2 CONTEXTO E IDENTIFICACIÓN'!A15</f>
        <v>R7</v>
      </c>
      <c r="B44" s="546" t="str">
        <f>+'2 CONTEXTO E IDENTIFICACIÓN'!J15</f>
        <v xml:space="preserve"> por a causa de </v>
      </c>
      <c r="C44" s="549" t="str">
        <f>+'3 PROBABIL E IMPACTO INHERENTE'!E15</f>
        <v/>
      </c>
      <c r="D44" s="552" t="str">
        <f>+'3 PROBABIL E IMPACTO INHERENTE'!M15</f>
        <v/>
      </c>
      <c r="E44" s="279">
        <v>1</v>
      </c>
      <c r="F44" s="259"/>
      <c r="G44" s="52"/>
      <c r="H44" s="52"/>
      <c r="I44" s="221" t="str">
        <f t="shared" si="0"/>
        <v xml:space="preserve">  </v>
      </c>
      <c r="J44" s="194"/>
      <c r="K44" s="232" t="str">
        <f>+IFERROR(VLOOKUP($J44,'10 FORMULAS'!$B$51:$C$53,2,0),"")</f>
        <v/>
      </c>
      <c r="L44" s="232" t="e">
        <f>+IF(J44="Preventivo","Probabilidad",IF(J44="Detectivo","Probabilidad",IF(#REF!="Correctivo","Impacto","")))</f>
        <v>#REF!</v>
      </c>
      <c r="M44" s="276"/>
      <c r="N44" s="232" t="str">
        <f>+IFERROR(VLOOKUP($M44,'10 FORMULAS'!$B$54:$C$55,2,0),"")</f>
        <v/>
      </c>
      <c r="O44" s="277"/>
      <c r="P44" s="277"/>
      <c r="Q44" s="277"/>
      <c r="R44" s="277"/>
      <c r="S44" s="232" t="str">
        <f t="shared" si="4"/>
        <v/>
      </c>
      <c r="T44" s="232" t="str">
        <f t="shared" si="2"/>
        <v/>
      </c>
      <c r="U44" s="232" t="str">
        <f t="shared" si="3"/>
        <v/>
      </c>
      <c r="V44" s="572"/>
      <c r="W44" s="38"/>
      <c r="X44" s="228"/>
      <c r="Y44" s="229"/>
      <c r="Z44" s="229"/>
    </row>
    <row r="45" spans="1:26" ht="29.45" customHeight="1" x14ac:dyDescent="0.25">
      <c r="A45" s="541"/>
      <c r="B45" s="547"/>
      <c r="C45" s="550"/>
      <c r="D45" s="553"/>
      <c r="E45" s="275">
        <v>2</v>
      </c>
      <c r="F45" s="258"/>
      <c r="G45" s="194"/>
      <c r="H45" s="194"/>
      <c r="I45" s="221" t="str">
        <f t="shared" si="0"/>
        <v xml:space="preserve">  </v>
      </c>
      <c r="J45" s="194"/>
      <c r="K45" s="232" t="str">
        <f>+IFERROR(VLOOKUP($J45,'10 FORMULAS'!$B$51:$C$53,2,0),"")</f>
        <v/>
      </c>
      <c r="L45" s="232" t="e">
        <f>+IF(J45="Preventivo","Probabilidad",IF(J45="Detectivo","Probabilidad",IF(#REF!="Correctivo","Impacto","")))</f>
        <v>#REF!</v>
      </c>
      <c r="M45" s="276"/>
      <c r="N45" s="232" t="str">
        <f>+IFERROR(VLOOKUP($M45,'10 FORMULAS'!$B$54:$C$55,2,0),"")</f>
        <v/>
      </c>
      <c r="O45" s="277"/>
      <c r="P45" s="277"/>
      <c r="Q45" s="277"/>
      <c r="R45" s="277"/>
      <c r="S45" s="232" t="str">
        <f t="shared" si="4"/>
        <v/>
      </c>
      <c r="T45" s="232" t="str">
        <f t="shared" si="2"/>
        <v/>
      </c>
      <c r="U45" s="232" t="str">
        <f t="shared" si="3"/>
        <v/>
      </c>
      <c r="V45" s="569"/>
      <c r="W45" s="38"/>
      <c r="X45" s="228"/>
      <c r="Y45" s="229"/>
      <c r="Z45" s="229"/>
    </row>
    <row r="46" spans="1:26" ht="29.45" customHeight="1" x14ac:dyDescent="0.25">
      <c r="A46" s="541"/>
      <c r="B46" s="547"/>
      <c r="C46" s="550"/>
      <c r="D46" s="553"/>
      <c r="E46" s="275">
        <v>3</v>
      </c>
      <c r="F46" s="258"/>
      <c r="G46" s="194"/>
      <c r="H46" s="194"/>
      <c r="I46" s="221" t="str">
        <f t="shared" si="0"/>
        <v xml:space="preserve">  </v>
      </c>
      <c r="J46" s="194"/>
      <c r="K46" s="232" t="str">
        <f>+IFERROR(VLOOKUP($J46,'10 FORMULAS'!$B$51:$C$53,2,0),"")</f>
        <v/>
      </c>
      <c r="L46" s="232" t="e">
        <f>+IF(J46="Preventivo","Probabilidad",IF(J46="Detectivo","Probabilidad",IF(#REF!="Correctivo","Impacto","")))</f>
        <v>#REF!</v>
      </c>
      <c r="M46" s="276"/>
      <c r="N46" s="232" t="str">
        <f>+IFERROR(VLOOKUP($M46,'10 FORMULAS'!$B$54:$C$55,2,0),"")</f>
        <v/>
      </c>
      <c r="O46" s="277"/>
      <c r="P46" s="277"/>
      <c r="Q46" s="277"/>
      <c r="R46" s="277"/>
      <c r="S46" s="232" t="str">
        <f t="shared" si="4"/>
        <v/>
      </c>
      <c r="T46" s="232" t="str">
        <f t="shared" si="2"/>
        <v/>
      </c>
      <c r="U46" s="232" t="str">
        <f t="shared" si="3"/>
        <v/>
      </c>
      <c r="V46" s="569"/>
      <c r="W46" s="38"/>
      <c r="X46" s="228"/>
      <c r="Y46" s="229"/>
      <c r="Z46" s="229"/>
    </row>
    <row r="47" spans="1:26" ht="29.45" customHeight="1" x14ac:dyDescent="0.25">
      <c r="A47" s="541"/>
      <c r="B47" s="547"/>
      <c r="C47" s="550"/>
      <c r="D47" s="553"/>
      <c r="E47" s="275">
        <v>4</v>
      </c>
      <c r="F47" s="258"/>
      <c r="G47" s="194"/>
      <c r="H47" s="194"/>
      <c r="I47" s="221" t="str">
        <f t="shared" si="0"/>
        <v xml:space="preserve">  </v>
      </c>
      <c r="J47" s="194"/>
      <c r="K47" s="232" t="str">
        <f>+IFERROR(VLOOKUP($J47,'10 FORMULAS'!$B$51:$C$53,2,0),"")</f>
        <v/>
      </c>
      <c r="L47" s="232" t="e">
        <f>+IF(J47="Preventivo","Probabilidad",IF(J47="Detectivo","Probabilidad",IF(#REF!="Correctivo","Impacto","")))</f>
        <v>#REF!</v>
      </c>
      <c r="M47" s="276"/>
      <c r="N47" s="232" t="str">
        <f>+IFERROR(VLOOKUP($M47,'10 FORMULAS'!$B$54:$C$55,2,0),"")</f>
        <v/>
      </c>
      <c r="O47" s="277"/>
      <c r="P47" s="277"/>
      <c r="Q47" s="277"/>
      <c r="R47" s="277"/>
      <c r="S47" s="232" t="str">
        <f t="shared" si="4"/>
        <v/>
      </c>
      <c r="T47" s="232" t="str">
        <f t="shared" si="2"/>
        <v/>
      </c>
      <c r="U47" s="232" t="str">
        <f t="shared" si="3"/>
        <v/>
      </c>
      <c r="V47" s="569"/>
      <c r="W47" s="38"/>
      <c r="X47" s="228"/>
      <c r="Y47" s="229"/>
      <c r="Z47" s="229"/>
    </row>
    <row r="48" spans="1:26" ht="29.45" customHeight="1" x14ac:dyDescent="0.25">
      <c r="A48" s="541"/>
      <c r="B48" s="547"/>
      <c r="C48" s="550"/>
      <c r="D48" s="553"/>
      <c r="E48" s="275">
        <v>5</v>
      </c>
      <c r="F48" s="258"/>
      <c r="G48" s="194"/>
      <c r="H48" s="194"/>
      <c r="I48" s="221" t="str">
        <f t="shared" si="0"/>
        <v xml:space="preserve">  </v>
      </c>
      <c r="J48" s="194"/>
      <c r="K48" s="232" t="str">
        <f>+IFERROR(VLOOKUP($J48,'10 FORMULAS'!$B$51:$C$53,2,0),"")</f>
        <v/>
      </c>
      <c r="L48" s="232" t="e">
        <f>+IF(J48="Preventivo","Probabilidad",IF(J48="Detectivo","Probabilidad",IF(#REF!="Correctivo","Impacto","")))</f>
        <v>#REF!</v>
      </c>
      <c r="M48" s="276"/>
      <c r="N48" s="232" t="str">
        <f>+IFERROR(VLOOKUP($M48,'10 FORMULAS'!$B$54:$C$55,2,0),"")</f>
        <v/>
      </c>
      <c r="O48" s="277"/>
      <c r="P48" s="277"/>
      <c r="Q48" s="277"/>
      <c r="R48" s="277"/>
      <c r="S48" s="232" t="str">
        <f t="shared" si="4"/>
        <v/>
      </c>
      <c r="T48" s="232" t="str">
        <f t="shared" si="2"/>
        <v/>
      </c>
      <c r="U48" s="232" t="str">
        <f t="shared" si="3"/>
        <v/>
      </c>
      <c r="V48" s="569"/>
      <c r="W48" s="38"/>
      <c r="X48" s="228"/>
      <c r="Y48" s="229"/>
      <c r="Z48" s="229"/>
    </row>
    <row r="49" spans="1:26" ht="29.45" customHeight="1" thickBot="1" x14ac:dyDescent="0.3">
      <c r="A49" s="542"/>
      <c r="B49" s="548"/>
      <c r="C49" s="551"/>
      <c r="D49" s="554"/>
      <c r="E49" s="278">
        <v>6</v>
      </c>
      <c r="F49" s="261"/>
      <c r="G49" s="195"/>
      <c r="H49" s="195"/>
      <c r="I49" s="221" t="str">
        <f t="shared" si="0"/>
        <v xml:space="preserve">  </v>
      </c>
      <c r="J49" s="194"/>
      <c r="K49" s="232" t="str">
        <f>+IFERROR(VLOOKUP($J49,'10 FORMULAS'!$B$51:$C$53,2,0),"")</f>
        <v/>
      </c>
      <c r="L49" s="232" t="e">
        <f>+IF(J49="Preventivo","Probabilidad",IF(J49="Detectivo","Probabilidad",IF(#REF!="Correctivo","Impacto","")))</f>
        <v>#REF!</v>
      </c>
      <c r="M49" s="276"/>
      <c r="N49" s="232" t="str">
        <f>+IFERROR(VLOOKUP($M49,'10 FORMULAS'!$B$54:$C$55,2,0),"")</f>
        <v/>
      </c>
      <c r="O49" s="277"/>
      <c r="P49" s="277"/>
      <c r="Q49" s="277"/>
      <c r="R49" s="277"/>
      <c r="S49" s="232" t="str">
        <f t="shared" si="4"/>
        <v/>
      </c>
      <c r="T49" s="232" t="str">
        <f t="shared" si="2"/>
        <v/>
      </c>
      <c r="U49" s="232" t="str">
        <f t="shared" si="3"/>
        <v/>
      </c>
      <c r="V49" s="573"/>
      <c r="W49" s="38"/>
    </row>
    <row r="50" spans="1:26" ht="29.45" customHeight="1" x14ac:dyDescent="0.25">
      <c r="A50" s="540" t="str">
        <f>'2 CONTEXTO E IDENTIFICACIÓN'!A16</f>
        <v>R8</v>
      </c>
      <c r="B50" s="546" t="str">
        <f>+'2 CONTEXTO E IDENTIFICACIÓN'!J16</f>
        <v xml:space="preserve"> por a causa de </v>
      </c>
      <c r="C50" s="549" t="str">
        <f>+'3 PROBABIL E IMPACTO INHERENTE'!E16</f>
        <v/>
      </c>
      <c r="D50" s="552" t="str">
        <f>+'3 PROBABIL E IMPACTO INHERENTE'!M16</f>
        <v/>
      </c>
      <c r="E50" s="279">
        <v>1</v>
      </c>
      <c r="F50" s="259"/>
      <c r="G50" s="52"/>
      <c r="H50" s="52"/>
      <c r="I50" s="221" t="str">
        <f t="shared" si="0"/>
        <v xml:space="preserve">  </v>
      </c>
      <c r="J50" s="194"/>
      <c r="K50" s="232" t="str">
        <f>+IFERROR(VLOOKUP($J50,'10 FORMULAS'!$B$51:$C$53,2,0),"")</f>
        <v/>
      </c>
      <c r="L50" s="232" t="e">
        <f>+IF(J50="Preventivo","Probabilidad",IF(J50="Detectivo","Probabilidad",IF(#REF!="Correctivo","Impacto","")))</f>
        <v>#REF!</v>
      </c>
      <c r="M50" s="276"/>
      <c r="N50" s="232" t="str">
        <f>+IFERROR(VLOOKUP($M50,'10 FORMULAS'!$B$54:$C$55,2,0),"")</f>
        <v/>
      </c>
      <c r="O50" s="277"/>
      <c r="P50" s="277"/>
      <c r="Q50" s="277"/>
      <c r="R50" s="277"/>
      <c r="S50" s="232" t="str">
        <f t="shared" si="4"/>
        <v/>
      </c>
      <c r="T50" s="232" t="str">
        <f t="shared" si="2"/>
        <v/>
      </c>
      <c r="U50" s="232" t="str">
        <f t="shared" si="3"/>
        <v/>
      </c>
      <c r="V50" s="572"/>
      <c r="W50" s="38"/>
      <c r="X50" s="228"/>
      <c r="Y50" s="229"/>
      <c r="Z50" s="229"/>
    </row>
    <row r="51" spans="1:26" ht="29.45" customHeight="1" x14ac:dyDescent="0.25">
      <c r="A51" s="541"/>
      <c r="B51" s="547"/>
      <c r="C51" s="550"/>
      <c r="D51" s="553"/>
      <c r="E51" s="275">
        <v>2</v>
      </c>
      <c r="F51" s="258"/>
      <c r="G51" s="194"/>
      <c r="H51" s="194"/>
      <c r="I51" s="221" t="str">
        <f t="shared" si="0"/>
        <v xml:space="preserve">  </v>
      </c>
      <c r="J51" s="194"/>
      <c r="K51" s="232" t="str">
        <f>+IFERROR(VLOOKUP($J51,'10 FORMULAS'!$B$51:$C$53,2,0),"")</f>
        <v/>
      </c>
      <c r="L51" s="232" t="e">
        <f>+IF(J51="Preventivo","Probabilidad",IF(J51="Detectivo","Probabilidad",IF(#REF!="Correctivo","Impacto","")))</f>
        <v>#REF!</v>
      </c>
      <c r="M51" s="276"/>
      <c r="N51" s="232" t="str">
        <f>+IFERROR(VLOOKUP($M51,'10 FORMULAS'!$B$54:$C$55,2,0),"")</f>
        <v/>
      </c>
      <c r="O51" s="277"/>
      <c r="P51" s="277"/>
      <c r="Q51" s="277"/>
      <c r="R51" s="277"/>
      <c r="S51" s="232" t="str">
        <f t="shared" si="4"/>
        <v/>
      </c>
      <c r="T51" s="232" t="str">
        <f t="shared" si="2"/>
        <v/>
      </c>
      <c r="U51" s="232" t="str">
        <f t="shared" si="3"/>
        <v/>
      </c>
      <c r="V51" s="569"/>
      <c r="W51" s="38"/>
      <c r="X51" s="228"/>
      <c r="Y51" s="229"/>
      <c r="Z51" s="229"/>
    </row>
    <row r="52" spans="1:26" ht="29.45" customHeight="1" x14ac:dyDescent="0.25">
      <c r="A52" s="541"/>
      <c r="B52" s="547"/>
      <c r="C52" s="550"/>
      <c r="D52" s="553"/>
      <c r="E52" s="275">
        <v>3</v>
      </c>
      <c r="F52" s="258"/>
      <c r="G52" s="194"/>
      <c r="H52" s="194"/>
      <c r="I52" s="221" t="str">
        <f t="shared" si="0"/>
        <v xml:space="preserve">  </v>
      </c>
      <c r="J52" s="194"/>
      <c r="K52" s="232" t="str">
        <f>+IFERROR(VLOOKUP($J52,'10 FORMULAS'!$B$51:$C$53,2,0),"")</f>
        <v/>
      </c>
      <c r="L52" s="232" t="e">
        <f>+IF(J52="Preventivo","Probabilidad",IF(J52="Detectivo","Probabilidad",IF(#REF!="Correctivo","Impacto","")))</f>
        <v>#REF!</v>
      </c>
      <c r="M52" s="276"/>
      <c r="N52" s="232" t="str">
        <f>+IFERROR(VLOOKUP($M52,'10 FORMULAS'!$B$54:$C$55,2,0),"")</f>
        <v/>
      </c>
      <c r="O52" s="277"/>
      <c r="P52" s="277"/>
      <c r="Q52" s="277"/>
      <c r="R52" s="277"/>
      <c r="S52" s="232" t="str">
        <f t="shared" si="4"/>
        <v/>
      </c>
      <c r="T52" s="232" t="str">
        <f t="shared" ref="T52:T83" si="5">+IFERROR(C52*S52,"")</f>
        <v/>
      </c>
      <c r="U52" s="232" t="str">
        <f t="shared" ref="U52:U83" si="6">+IFERROR(S52-T52,"")</f>
        <v/>
      </c>
      <c r="V52" s="569"/>
      <c r="W52" s="38"/>
      <c r="X52" s="228"/>
      <c r="Y52" s="229"/>
      <c r="Z52" s="229"/>
    </row>
    <row r="53" spans="1:26" ht="29.45" customHeight="1" x14ac:dyDescent="0.25">
      <c r="A53" s="541"/>
      <c r="B53" s="547"/>
      <c r="C53" s="550"/>
      <c r="D53" s="553"/>
      <c r="E53" s="275">
        <v>4</v>
      </c>
      <c r="F53" s="258"/>
      <c r="G53" s="194"/>
      <c r="H53" s="194"/>
      <c r="I53" s="221" t="str">
        <f t="shared" si="0"/>
        <v xml:space="preserve">  </v>
      </c>
      <c r="J53" s="194"/>
      <c r="K53" s="232" t="str">
        <f>+IFERROR(VLOOKUP($J53,'10 FORMULAS'!$B$51:$C$53,2,0),"")</f>
        <v/>
      </c>
      <c r="L53" s="232" t="e">
        <f>+IF(J53="Preventivo","Probabilidad",IF(J53="Detectivo","Probabilidad",IF(#REF!="Correctivo","Impacto","")))</f>
        <v>#REF!</v>
      </c>
      <c r="M53" s="276"/>
      <c r="N53" s="232" t="str">
        <f>+IFERROR(VLOOKUP($M53,'10 FORMULAS'!$B$54:$C$55,2,0),"")</f>
        <v/>
      </c>
      <c r="O53" s="277"/>
      <c r="P53" s="277"/>
      <c r="Q53" s="277"/>
      <c r="R53" s="277"/>
      <c r="S53" s="232" t="str">
        <f t="shared" si="4"/>
        <v/>
      </c>
      <c r="T53" s="232" t="str">
        <f t="shared" si="5"/>
        <v/>
      </c>
      <c r="U53" s="232" t="str">
        <f t="shared" si="6"/>
        <v/>
      </c>
      <c r="V53" s="569"/>
      <c r="W53" s="38"/>
      <c r="X53" s="228"/>
      <c r="Y53" s="229"/>
      <c r="Z53" s="229"/>
    </row>
    <row r="54" spans="1:26" ht="29.45" customHeight="1" x14ac:dyDescent="0.25">
      <c r="A54" s="541"/>
      <c r="B54" s="547"/>
      <c r="C54" s="550"/>
      <c r="D54" s="553"/>
      <c r="E54" s="275">
        <v>5</v>
      </c>
      <c r="F54" s="258"/>
      <c r="G54" s="194"/>
      <c r="H54" s="194"/>
      <c r="I54" s="221" t="str">
        <f t="shared" si="0"/>
        <v xml:space="preserve">  </v>
      </c>
      <c r="J54" s="194"/>
      <c r="K54" s="232" t="str">
        <f>+IFERROR(VLOOKUP($J54,'10 FORMULAS'!$B$51:$C$53,2,0),"")</f>
        <v/>
      </c>
      <c r="L54" s="232" t="e">
        <f>+IF(J54="Preventivo","Probabilidad",IF(J54="Detectivo","Probabilidad",IF(#REF!="Correctivo","Impacto","")))</f>
        <v>#REF!</v>
      </c>
      <c r="M54" s="276"/>
      <c r="N54" s="232" t="str">
        <f>+IFERROR(VLOOKUP($M54,'10 FORMULAS'!$B$54:$C$55,2,0),"")</f>
        <v/>
      </c>
      <c r="O54" s="277"/>
      <c r="P54" s="277"/>
      <c r="Q54" s="277"/>
      <c r="R54" s="277"/>
      <c r="S54" s="232" t="str">
        <f t="shared" si="4"/>
        <v/>
      </c>
      <c r="T54" s="232" t="str">
        <f t="shared" si="5"/>
        <v/>
      </c>
      <c r="U54" s="232" t="str">
        <f t="shared" si="6"/>
        <v/>
      </c>
      <c r="V54" s="569"/>
      <c r="W54" s="38"/>
      <c r="X54" s="228"/>
      <c r="Y54" s="229"/>
      <c r="Z54" s="229"/>
    </row>
    <row r="55" spans="1:26" ht="29.45" customHeight="1" thickBot="1" x14ac:dyDescent="0.3">
      <c r="A55" s="542"/>
      <c r="B55" s="548"/>
      <c r="C55" s="551"/>
      <c r="D55" s="554"/>
      <c r="E55" s="278">
        <v>6</v>
      </c>
      <c r="F55" s="261"/>
      <c r="G55" s="195"/>
      <c r="H55" s="195"/>
      <c r="I55" s="221" t="str">
        <f t="shared" si="0"/>
        <v xml:space="preserve">  </v>
      </c>
      <c r="J55" s="194"/>
      <c r="K55" s="232" t="str">
        <f>+IFERROR(VLOOKUP($J55,'10 FORMULAS'!$B$51:$C$53,2,0),"")</f>
        <v/>
      </c>
      <c r="L55" s="232" t="e">
        <f>+IF(J55="Preventivo","Probabilidad",IF(J55="Detectivo","Probabilidad",IF(#REF!="Correctivo","Impacto","")))</f>
        <v>#REF!</v>
      </c>
      <c r="M55" s="276"/>
      <c r="N55" s="232" t="str">
        <f>+IFERROR(VLOOKUP($M55,'10 FORMULAS'!$B$54:$C$55,2,0),"")</f>
        <v/>
      </c>
      <c r="O55" s="277"/>
      <c r="P55" s="277"/>
      <c r="Q55" s="277"/>
      <c r="R55" s="277"/>
      <c r="S55" s="232" t="str">
        <f t="shared" si="4"/>
        <v/>
      </c>
      <c r="T55" s="232" t="str">
        <f t="shared" si="5"/>
        <v/>
      </c>
      <c r="U55" s="232" t="str">
        <f t="shared" si="6"/>
        <v/>
      </c>
      <c r="V55" s="573"/>
      <c r="W55" s="38"/>
    </row>
    <row r="56" spans="1:26" ht="29.45" customHeight="1" x14ac:dyDescent="0.25">
      <c r="A56" s="540" t="str">
        <f>'2 CONTEXTO E IDENTIFICACIÓN'!A17</f>
        <v>R9</v>
      </c>
      <c r="B56" s="546" t="str">
        <f>+'2 CONTEXTO E IDENTIFICACIÓN'!J17</f>
        <v xml:space="preserve"> por a causa de </v>
      </c>
      <c r="C56" s="549" t="str">
        <f>+'3 PROBABIL E IMPACTO INHERENTE'!E17</f>
        <v/>
      </c>
      <c r="D56" s="552" t="str">
        <f>+'3 PROBABIL E IMPACTO INHERENTE'!M17</f>
        <v/>
      </c>
      <c r="E56" s="279">
        <v>1</v>
      </c>
      <c r="F56" s="259"/>
      <c r="G56" s="52"/>
      <c r="H56" s="52"/>
      <c r="I56" s="221" t="str">
        <f t="shared" si="0"/>
        <v xml:space="preserve">  </v>
      </c>
      <c r="J56" s="194"/>
      <c r="K56" s="232" t="str">
        <f>+IFERROR(VLOOKUP($J56,'10 FORMULAS'!$B$51:$C$53,2,0),"")</f>
        <v/>
      </c>
      <c r="L56" s="232" t="e">
        <f>+IF(J56="Preventivo","Probabilidad",IF(J56="Detectivo","Probabilidad",IF(#REF!="Correctivo","Impacto","")))</f>
        <v>#REF!</v>
      </c>
      <c r="M56" s="276"/>
      <c r="N56" s="232" t="str">
        <f>+IFERROR(VLOOKUP($M56,'10 FORMULAS'!$B$54:$C$55,2,0),"")</f>
        <v/>
      </c>
      <c r="O56" s="277"/>
      <c r="P56" s="277"/>
      <c r="Q56" s="277"/>
      <c r="R56" s="277"/>
      <c r="S56" s="232" t="str">
        <f t="shared" si="4"/>
        <v/>
      </c>
      <c r="T56" s="232" t="str">
        <f t="shared" si="5"/>
        <v/>
      </c>
      <c r="U56" s="232" t="str">
        <f t="shared" si="6"/>
        <v/>
      </c>
      <c r="V56" s="572"/>
      <c r="W56" s="38"/>
      <c r="X56" s="228"/>
      <c r="Y56" s="229"/>
      <c r="Z56" s="229"/>
    </row>
    <row r="57" spans="1:26" ht="29.45" customHeight="1" x14ac:dyDescent="0.25">
      <c r="A57" s="541"/>
      <c r="B57" s="547"/>
      <c r="C57" s="550"/>
      <c r="D57" s="553"/>
      <c r="E57" s="275">
        <v>2</v>
      </c>
      <c r="F57" s="258"/>
      <c r="G57" s="194"/>
      <c r="H57" s="194"/>
      <c r="I57" s="221" t="str">
        <f t="shared" si="0"/>
        <v xml:space="preserve">  </v>
      </c>
      <c r="J57" s="194"/>
      <c r="K57" s="232" t="str">
        <f>+IFERROR(VLOOKUP($J57,'10 FORMULAS'!$B$51:$C$53,2,0),"")</f>
        <v/>
      </c>
      <c r="L57" s="232" t="e">
        <f>+IF(J57="Preventivo","Probabilidad",IF(J57="Detectivo","Probabilidad",IF(#REF!="Correctivo","Impacto","")))</f>
        <v>#REF!</v>
      </c>
      <c r="M57" s="276"/>
      <c r="N57" s="232" t="str">
        <f>+IFERROR(VLOOKUP($M57,'10 FORMULAS'!$B$54:$C$55,2,0),"")</f>
        <v/>
      </c>
      <c r="O57" s="277"/>
      <c r="P57" s="277"/>
      <c r="Q57" s="277"/>
      <c r="R57" s="277"/>
      <c r="S57" s="232" t="str">
        <f t="shared" si="4"/>
        <v/>
      </c>
      <c r="T57" s="232" t="str">
        <f t="shared" si="5"/>
        <v/>
      </c>
      <c r="U57" s="232" t="str">
        <f t="shared" si="6"/>
        <v/>
      </c>
      <c r="V57" s="569"/>
      <c r="W57" s="38"/>
      <c r="X57" s="228"/>
      <c r="Y57" s="229"/>
      <c r="Z57" s="229"/>
    </row>
    <row r="58" spans="1:26" ht="29.45" customHeight="1" x14ac:dyDescent="0.25">
      <c r="A58" s="541"/>
      <c r="B58" s="547"/>
      <c r="C58" s="550"/>
      <c r="D58" s="553"/>
      <c r="E58" s="275">
        <v>3</v>
      </c>
      <c r="F58" s="258"/>
      <c r="G58" s="194"/>
      <c r="H58" s="194"/>
      <c r="I58" s="221" t="str">
        <f t="shared" si="0"/>
        <v xml:space="preserve">  </v>
      </c>
      <c r="J58" s="194"/>
      <c r="K58" s="232" t="str">
        <f>+IFERROR(VLOOKUP($J58,'10 FORMULAS'!$B$51:$C$53,2,0),"")</f>
        <v/>
      </c>
      <c r="L58" s="232" t="e">
        <f>+IF(J58="Preventivo","Probabilidad",IF(J58="Detectivo","Probabilidad",IF(#REF!="Correctivo","Impacto","")))</f>
        <v>#REF!</v>
      </c>
      <c r="M58" s="276"/>
      <c r="N58" s="232" t="str">
        <f>+IFERROR(VLOOKUP($M58,'10 FORMULAS'!$B$54:$C$55,2,0),"")</f>
        <v/>
      </c>
      <c r="O58" s="277"/>
      <c r="P58" s="277"/>
      <c r="Q58" s="277"/>
      <c r="R58" s="277"/>
      <c r="S58" s="232" t="str">
        <f t="shared" si="4"/>
        <v/>
      </c>
      <c r="T58" s="232" t="str">
        <f t="shared" si="5"/>
        <v/>
      </c>
      <c r="U58" s="232" t="str">
        <f t="shared" si="6"/>
        <v/>
      </c>
      <c r="V58" s="569"/>
      <c r="W58" s="38"/>
      <c r="X58" s="228"/>
      <c r="Y58" s="229"/>
      <c r="Z58" s="229"/>
    </row>
    <row r="59" spans="1:26" ht="29.45" customHeight="1" x14ac:dyDescent="0.25">
      <c r="A59" s="541"/>
      <c r="B59" s="547"/>
      <c r="C59" s="550"/>
      <c r="D59" s="553"/>
      <c r="E59" s="275">
        <v>4</v>
      </c>
      <c r="F59" s="258"/>
      <c r="G59" s="194"/>
      <c r="H59" s="194"/>
      <c r="I59" s="221" t="str">
        <f t="shared" si="0"/>
        <v xml:space="preserve">  </v>
      </c>
      <c r="J59" s="194"/>
      <c r="K59" s="232" t="str">
        <f>+IFERROR(VLOOKUP($J59,'10 FORMULAS'!$B$51:$C$53,2,0),"")</f>
        <v/>
      </c>
      <c r="L59" s="232" t="e">
        <f>+IF(J59="Preventivo","Probabilidad",IF(J59="Detectivo","Probabilidad",IF(#REF!="Correctivo","Impacto","")))</f>
        <v>#REF!</v>
      </c>
      <c r="M59" s="276"/>
      <c r="N59" s="232" t="str">
        <f>+IFERROR(VLOOKUP($M59,'10 FORMULAS'!$B$54:$C$55,2,0),"")</f>
        <v/>
      </c>
      <c r="O59" s="277"/>
      <c r="P59" s="277"/>
      <c r="Q59" s="277"/>
      <c r="R59" s="277"/>
      <c r="S59" s="232" t="str">
        <f t="shared" si="4"/>
        <v/>
      </c>
      <c r="T59" s="232" t="str">
        <f t="shared" si="5"/>
        <v/>
      </c>
      <c r="U59" s="232" t="str">
        <f t="shared" si="6"/>
        <v/>
      </c>
      <c r="V59" s="569"/>
      <c r="W59" s="38"/>
      <c r="X59" s="228"/>
      <c r="Y59" s="229"/>
      <c r="Z59" s="229"/>
    </row>
    <row r="60" spans="1:26" ht="29.45" customHeight="1" x14ac:dyDescent="0.25">
      <c r="A60" s="541"/>
      <c r="B60" s="547"/>
      <c r="C60" s="550"/>
      <c r="D60" s="553"/>
      <c r="E60" s="275">
        <v>5</v>
      </c>
      <c r="F60" s="258"/>
      <c r="G60" s="194"/>
      <c r="H60" s="194"/>
      <c r="I60" s="221" t="str">
        <f t="shared" si="0"/>
        <v xml:space="preserve">  </v>
      </c>
      <c r="J60" s="194"/>
      <c r="K60" s="232" t="str">
        <f>+IFERROR(VLOOKUP($J60,'10 FORMULAS'!$B$51:$C$53,2,0),"")</f>
        <v/>
      </c>
      <c r="L60" s="232" t="e">
        <f>+IF(J60="Preventivo","Probabilidad",IF(J60="Detectivo","Probabilidad",IF(#REF!="Correctivo","Impacto","")))</f>
        <v>#REF!</v>
      </c>
      <c r="M60" s="276"/>
      <c r="N60" s="232" t="str">
        <f>+IFERROR(VLOOKUP($M60,'10 FORMULAS'!$B$54:$C$55,2,0),"")</f>
        <v/>
      </c>
      <c r="O60" s="277"/>
      <c r="P60" s="277"/>
      <c r="Q60" s="277"/>
      <c r="R60" s="277"/>
      <c r="S60" s="232" t="str">
        <f t="shared" si="4"/>
        <v/>
      </c>
      <c r="T60" s="232" t="str">
        <f t="shared" si="5"/>
        <v/>
      </c>
      <c r="U60" s="232" t="str">
        <f t="shared" si="6"/>
        <v/>
      </c>
      <c r="V60" s="569"/>
      <c r="W60" s="38"/>
      <c r="X60" s="228"/>
      <c r="Y60" s="229"/>
      <c r="Z60" s="229"/>
    </row>
    <row r="61" spans="1:26" ht="29.45" customHeight="1" thickBot="1" x14ac:dyDescent="0.3">
      <c r="A61" s="542"/>
      <c r="B61" s="548"/>
      <c r="C61" s="551"/>
      <c r="D61" s="554"/>
      <c r="E61" s="278">
        <v>6</v>
      </c>
      <c r="F61" s="261"/>
      <c r="G61" s="195"/>
      <c r="H61" s="195"/>
      <c r="I61" s="221" t="str">
        <f t="shared" si="0"/>
        <v xml:space="preserve">  </v>
      </c>
      <c r="J61" s="194"/>
      <c r="K61" s="232" t="str">
        <f>+IFERROR(VLOOKUP($J61,'10 FORMULAS'!$B$51:$C$53,2,0),"")</f>
        <v/>
      </c>
      <c r="L61" s="232" t="e">
        <f>+IF(J61="Preventivo","Probabilidad",IF(J61="Detectivo","Probabilidad",IF(#REF!="Correctivo","Impacto","")))</f>
        <v>#REF!</v>
      </c>
      <c r="M61" s="276"/>
      <c r="N61" s="232" t="str">
        <f>+IFERROR(VLOOKUP($M61,'10 FORMULAS'!$B$54:$C$55,2,0),"")</f>
        <v/>
      </c>
      <c r="O61" s="277"/>
      <c r="P61" s="277"/>
      <c r="Q61" s="277"/>
      <c r="R61" s="277"/>
      <c r="S61" s="232" t="str">
        <f t="shared" si="4"/>
        <v/>
      </c>
      <c r="T61" s="232" t="str">
        <f t="shared" si="5"/>
        <v/>
      </c>
      <c r="U61" s="232" t="str">
        <f t="shared" si="6"/>
        <v/>
      </c>
      <c r="V61" s="573"/>
      <c r="W61" s="38"/>
    </row>
    <row r="62" spans="1:26" ht="29.45" customHeight="1" x14ac:dyDescent="0.25">
      <c r="A62" s="540" t="str">
        <f>'2 CONTEXTO E IDENTIFICACIÓN'!A18</f>
        <v>R10</v>
      </c>
      <c r="B62" s="546" t="str">
        <f>+'2 CONTEXTO E IDENTIFICACIÓN'!J18</f>
        <v xml:space="preserve"> por a causa de </v>
      </c>
      <c r="C62" s="549" t="str">
        <f>+'3 PROBABIL E IMPACTO INHERENTE'!E18</f>
        <v/>
      </c>
      <c r="D62" s="552" t="str">
        <f>+'3 PROBABIL E IMPACTO INHERENTE'!M18</f>
        <v/>
      </c>
      <c r="E62" s="279">
        <v>1</v>
      </c>
      <c r="F62" s="259"/>
      <c r="G62" s="52"/>
      <c r="H62" s="52"/>
      <c r="I62" s="221" t="str">
        <f t="shared" si="0"/>
        <v xml:space="preserve">  </v>
      </c>
      <c r="J62" s="194"/>
      <c r="K62" s="232" t="str">
        <f>+IFERROR(VLOOKUP($J62,'10 FORMULAS'!$B$51:$C$53,2,0),"")</f>
        <v/>
      </c>
      <c r="L62" s="232" t="e">
        <f>+IF(J62="Preventivo","Probabilidad",IF(J62="Detectivo","Probabilidad",IF(#REF!="Correctivo","Impacto","")))</f>
        <v>#REF!</v>
      </c>
      <c r="M62" s="276"/>
      <c r="N62" s="232" t="str">
        <f>+IFERROR(VLOOKUP($M62,'10 FORMULAS'!$B$54:$C$55,2,0),"")</f>
        <v/>
      </c>
      <c r="O62" s="277"/>
      <c r="P62" s="277"/>
      <c r="Q62" s="277"/>
      <c r="R62" s="277"/>
      <c r="S62" s="232" t="str">
        <f t="shared" si="4"/>
        <v/>
      </c>
      <c r="T62" s="232" t="str">
        <f t="shared" si="5"/>
        <v/>
      </c>
      <c r="U62" s="232" t="str">
        <f t="shared" si="6"/>
        <v/>
      </c>
      <c r="V62" s="572"/>
      <c r="W62" s="38"/>
      <c r="X62" s="228"/>
      <c r="Y62" s="229"/>
      <c r="Z62" s="229"/>
    </row>
    <row r="63" spans="1:26" ht="29.45" customHeight="1" x14ac:dyDescent="0.25">
      <c r="A63" s="541"/>
      <c r="B63" s="547"/>
      <c r="C63" s="550"/>
      <c r="D63" s="553"/>
      <c r="E63" s="275">
        <v>2</v>
      </c>
      <c r="F63" s="258"/>
      <c r="G63" s="194"/>
      <c r="H63" s="194"/>
      <c r="I63" s="221" t="str">
        <f t="shared" si="0"/>
        <v xml:space="preserve">  </v>
      </c>
      <c r="J63" s="194"/>
      <c r="K63" s="232" t="str">
        <f>+IFERROR(VLOOKUP($J63,'10 FORMULAS'!$B$51:$C$53,2,0),"")</f>
        <v/>
      </c>
      <c r="L63" s="232" t="e">
        <f>+IF(J63="Preventivo","Probabilidad",IF(J63="Detectivo","Probabilidad",IF(#REF!="Correctivo","Impacto","")))</f>
        <v>#REF!</v>
      </c>
      <c r="M63" s="276"/>
      <c r="N63" s="232" t="str">
        <f>+IFERROR(VLOOKUP($M63,'10 FORMULAS'!$B$54:$C$55,2,0),"")</f>
        <v/>
      </c>
      <c r="O63" s="277"/>
      <c r="P63" s="277"/>
      <c r="Q63" s="277"/>
      <c r="R63" s="277"/>
      <c r="S63" s="232" t="str">
        <f t="shared" si="4"/>
        <v/>
      </c>
      <c r="T63" s="232" t="str">
        <f t="shared" si="5"/>
        <v/>
      </c>
      <c r="U63" s="232" t="str">
        <f t="shared" si="6"/>
        <v/>
      </c>
      <c r="V63" s="569"/>
      <c r="W63" s="38"/>
      <c r="X63" s="228"/>
      <c r="Y63" s="229"/>
      <c r="Z63" s="229"/>
    </row>
    <row r="64" spans="1:26" ht="29.45" customHeight="1" x14ac:dyDescent="0.25">
      <c r="A64" s="541"/>
      <c r="B64" s="547"/>
      <c r="C64" s="550"/>
      <c r="D64" s="553"/>
      <c r="E64" s="275">
        <v>3</v>
      </c>
      <c r="F64" s="258"/>
      <c r="G64" s="194"/>
      <c r="H64" s="194"/>
      <c r="I64" s="221" t="str">
        <f t="shared" si="0"/>
        <v xml:space="preserve">  </v>
      </c>
      <c r="J64" s="194"/>
      <c r="K64" s="232" t="str">
        <f>+IFERROR(VLOOKUP($J64,'10 FORMULAS'!$B$51:$C$53,2,0),"")</f>
        <v/>
      </c>
      <c r="L64" s="232" t="e">
        <f>+IF(J64="Preventivo","Probabilidad",IF(J64="Detectivo","Probabilidad",IF(#REF!="Correctivo","Impacto","")))</f>
        <v>#REF!</v>
      </c>
      <c r="M64" s="276"/>
      <c r="N64" s="232" t="str">
        <f>+IFERROR(VLOOKUP($M64,'10 FORMULAS'!$B$54:$C$55,2,0),"")</f>
        <v/>
      </c>
      <c r="O64" s="277"/>
      <c r="P64" s="277"/>
      <c r="Q64" s="277"/>
      <c r="R64" s="277"/>
      <c r="S64" s="232" t="str">
        <f t="shared" si="4"/>
        <v/>
      </c>
      <c r="T64" s="232" t="str">
        <f t="shared" si="5"/>
        <v/>
      </c>
      <c r="U64" s="232" t="str">
        <f t="shared" si="6"/>
        <v/>
      </c>
      <c r="V64" s="569"/>
      <c r="W64" s="38"/>
      <c r="X64" s="228"/>
      <c r="Y64" s="229"/>
      <c r="Z64" s="229"/>
    </row>
    <row r="65" spans="1:26" ht="29.45" customHeight="1" x14ac:dyDescent="0.25">
      <c r="A65" s="541"/>
      <c r="B65" s="547"/>
      <c r="C65" s="550"/>
      <c r="D65" s="553"/>
      <c r="E65" s="275">
        <v>4</v>
      </c>
      <c r="F65" s="258"/>
      <c r="G65" s="194"/>
      <c r="H65" s="194"/>
      <c r="I65" s="221" t="str">
        <f t="shared" si="0"/>
        <v xml:space="preserve">  </v>
      </c>
      <c r="J65" s="194"/>
      <c r="K65" s="232" t="str">
        <f>+IFERROR(VLOOKUP($J65,'10 FORMULAS'!$B$51:$C$53,2,0),"")</f>
        <v/>
      </c>
      <c r="L65" s="232" t="e">
        <f>+IF(J65="Preventivo","Probabilidad",IF(J65="Detectivo","Probabilidad",IF(#REF!="Correctivo","Impacto","")))</f>
        <v>#REF!</v>
      </c>
      <c r="M65" s="276"/>
      <c r="N65" s="232" t="str">
        <f>+IFERROR(VLOOKUP($M65,'10 FORMULAS'!$B$54:$C$55,2,0),"")</f>
        <v/>
      </c>
      <c r="O65" s="277"/>
      <c r="P65" s="277"/>
      <c r="Q65" s="277"/>
      <c r="R65" s="277"/>
      <c r="S65" s="232" t="str">
        <f t="shared" si="4"/>
        <v/>
      </c>
      <c r="T65" s="232" t="str">
        <f t="shared" si="5"/>
        <v/>
      </c>
      <c r="U65" s="232" t="str">
        <f t="shared" si="6"/>
        <v/>
      </c>
      <c r="V65" s="569"/>
      <c r="W65" s="38"/>
      <c r="X65" s="228"/>
      <c r="Y65" s="229"/>
      <c r="Z65" s="229"/>
    </row>
    <row r="66" spans="1:26" ht="29.45" customHeight="1" x14ac:dyDescent="0.25">
      <c r="A66" s="541"/>
      <c r="B66" s="547"/>
      <c r="C66" s="550"/>
      <c r="D66" s="553"/>
      <c r="E66" s="275">
        <v>5</v>
      </c>
      <c r="F66" s="258"/>
      <c r="G66" s="194"/>
      <c r="H66" s="194"/>
      <c r="I66" s="221" t="str">
        <f t="shared" si="0"/>
        <v xml:space="preserve">  </v>
      </c>
      <c r="J66" s="194"/>
      <c r="K66" s="232" t="str">
        <f>+IFERROR(VLOOKUP($J66,'10 FORMULAS'!$B$51:$C$53,2,0),"")</f>
        <v/>
      </c>
      <c r="L66" s="232" t="e">
        <f>+IF(J66="Preventivo","Probabilidad",IF(J66="Detectivo","Probabilidad",IF(#REF!="Correctivo","Impacto","")))</f>
        <v>#REF!</v>
      </c>
      <c r="M66" s="276"/>
      <c r="N66" s="232" t="str">
        <f>+IFERROR(VLOOKUP($M66,'10 FORMULAS'!$B$54:$C$55,2,0),"")</f>
        <v/>
      </c>
      <c r="O66" s="277"/>
      <c r="P66" s="277"/>
      <c r="Q66" s="277"/>
      <c r="R66" s="277"/>
      <c r="S66" s="232" t="str">
        <f t="shared" si="4"/>
        <v/>
      </c>
      <c r="T66" s="232" t="str">
        <f t="shared" si="5"/>
        <v/>
      </c>
      <c r="U66" s="232" t="str">
        <f t="shared" si="6"/>
        <v/>
      </c>
      <c r="V66" s="569"/>
      <c r="W66" s="38"/>
      <c r="X66" s="228"/>
      <c r="Y66" s="229"/>
      <c r="Z66" s="229"/>
    </row>
    <row r="67" spans="1:26" ht="29.45" customHeight="1" thickBot="1" x14ac:dyDescent="0.3">
      <c r="A67" s="542"/>
      <c r="B67" s="548"/>
      <c r="C67" s="551"/>
      <c r="D67" s="554"/>
      <c r="E67" s="278">
        <v>6</v>
      </c>
      <c r="F67" s="261"/>
      <c r="G67" s="195"/>
      <c r="H67" s="195"/>
      <c r="I67" s="221" t="str">
        <f t="shared" si="0"/>
        <v xml:space="preserve">  </v>
      </c>
      <c r="J67" s="194"/>
      <c r="K67" s="232" t="str">
        <f>+IFERROR(VLOOKUP($J67,'10 FORMULAS'!$B$51:$C$53,2,0),"")</f>
        <v/>
      </c>
      <c r="L67" s="232" t="e">
        <f>+IF(J67="Preventivo","Probabilidad",IF(J67="Detectivo","Probabilidad",IF(#REF!="Correctivo","Impacto","")))</f>
        <v>#REF!</v>
      </c>
      <c r="M67" s="276"/>
      <c r="N67" s="232" t="str">
        <f>+IFERROR(VLOOKUP($M67,'10 FORMULAS'!$B$54:$C$55,2,0),"")</f>
        <v/>
      </c>
      <c r="O67" s="277"/>
      <c r="P67" s="277"/>
      <c r="Q67" s="277"/>
      <c r="R67" s="277"/>
      <c r="S67" s="232" t="str">
        <f t="shared" si="4"/>
        <v/>
      </c>
      <c r="T67" s="232" t="str">
        <f t="shared" si="5"/>
        <v/>
      </c>
      <c r="U67" s="232" t="str">
        <f t="shared" si="6"/>
        <v/>
      </c>
      <c r="V67" s="573"/>
      <c r="W67" s="38"/>
    </row>
    <row r="68" spans="1:26" ht="29.45" customHeight="1" x14ac:dyDescent="0.25">
      <c r="A68" s="540" t="str">
        <f>'2 CONTEXTO E IDENTIFICACIÓN'!A19</f>
        <v>R11</v>
      </c>
      <c r="B68" s="546" t="str">
        <f>+'2 CONTEXTO E IDENTIFICACIÓN'!J19</f>
        <v xml:space="preserve"> por a causa de </v>
      </c>
      <c r="C68" s="549" t="str">
        <f>+'3 PROBABIL E IMPACTO INHERENTE'!E19</f>
        <v/>
      </c>
      <c r="D68" s="552" t="str">
        <f>+'3 PROBABIL E IMPACTO INHERENTE'!M19</f>
        <v/>
      </c>
      <c r="E68" s="279">
        <v>1</v>
      </c>
      <c r="F68" s="259"/>
      <c r="G68" s="52"/>
      <c r="H68" s="52"/>
      <c r="I68" s="221" t="str">
        <f t="shared" si="0"/>
        <v xml:space="preserve">  </v>
      </c>
      <c r="J68" s="194"/>
      <c r="K68" s="232" t="str">
        <f>+IFERROR(VLOOKUP($J68,'10 FORMULAS'!$B$51:$C$53,2,0),"")</f>
        <v/>
      </c>
      <c r="L68" s="232" t="e">
        <f>+IF(J68="Preventivo","Probabilidad",IF(J68="Detectivo","Probabilidad",IF(#REF!="Correctivo","Impacto","")))</f>
        <v>#REF!</v>
      </c>
      <c r="M68" s="276"/>
      <c r="N68" s="232" t="str">
        <f>+IFERROR(VLOOKUP($M68,'10 FORMULAS'!$B$54:$C$55,2,0),"")</f>
        <v/>
      </c>
      <c r="O68" s="277"/>
      <c r="P68" s="277"/>
      <c r="Q68" s="277"/>
      <c r="R68" s="277"/>
      <c r="S68" s="232" t="str">
        <f t="shared" si="4"/>
        <v/>
      </c>
      <c r="T68" s="232" t="str">
        <f t="shared" si="5"/>
        <v/>
      </c>
      <c r="U68" s="232" t="str">
        <f t="shared" si="6"/>
        <v/>
      </c>
      <c r="V68" s="572"/>
      <c r="W68" s="38"/>
      <c r="X68" s="228"/>
      <c r="Y68" s="229"/>
      <c r="Z68" s="229"/>
    </row>
    <row r="69" spans="1:26" ht="29.45" customHeight="1" x14ac:dyDescent="0.25">
      <c r="A69" s="555"/>
      <c r="B69" s="562"/>
      <c r="C69" s="563"/>
      <c r="D69" s="564"/>
      <c r="E69" s="275">
        <v>2</v>
      </c>
      <c r="F69" s="257"/>
      <c r="G69" s="254"/>
      <c r="H69" s="254"/>
      <c r="I69" s="221" t="str">
        <f t="shared" si="0"/>
        <v xml:space="preserve">  </v>
      </c>
      <c r="J69" s="194"/>
      <c r="K69" s="232" t="str">
        <f>+IFERROR(VLOOKUP($J69,'10 FORMULAS'!$B$51:$C$53,2,0),"")</f>
        <v/>
      </c>
      <c r="L69" s="232" t="e">
        <f>+IF(J69="Preventivo","Probabilidad",IF(J69="Detectivo","Probabilidad",IF(#REF!="Correctivo","Impacto","")))</f>
        <v>#REF!</v>
      </c>
      <c r="M69" s="276"/>
      <c r="N69" s="232" t="str">
        <f>+IFERROR(VLOOKUP($M69,'10 FORMULAS'!$B$54:$C$55,2,0),"")</f>
        <v/>
      </c>
      <c r="O69" s="277"/>
      <c r="P69" s="277"/>
      <c r="Q69" s="277"/>
      <c r="R69" s="277"/>
      <c r="S69" s="232" t="str">
        <f t="shared" si="4"/>
        <v/>
      </c>
      <c r="T69" s="232" t="str">
        <f t="shared" si="5"/>
        <v/>
      </c>
      <c r="U69" s="232" t="str">
        <f t="shared" si="6"/>
        <v/>
      </c>
      <c r="V69" s="568"/>
      <c r="W69" s="38"/>
      <c r="X69" s="228"/>
      <c r="Y69" s="229"/>
      <c r="Z69" s="229"/>
    </row>
    <row r="70" spans="1:26" ht="29.45" customHeight="1" x14ac:dyDescent="0.25">
      <c r="A70" s="555"/>
      <c r="B70" s="562"/>
      <c r="C70" s="563"/>
      <c r="D70" s="564"/>
      <c r="E70" s="275">
        <v>3</v>
      </c>
      <c r="F70" s="257"/>
      <c r="G70" s="254"/>
      <c r="H70" s="254"/>
      <c r="I70" s="221" t="str">
        <f t="shared" si="0"/>
        <v xml:space="preserve">  </v>
      </c>
      <c r="J70" s="194"/>
      <c r="K70" s="232" t="str">
        <f>+IFERROR(VLOOKUP($J70,'10 FORMULAS'!$B$51:$C$53,2,0),"")</f>
        <v/>
      </c>
      <c r="L70" s="232" t="e">
        <f>+IF(J70="Preventivo","Probabilidad",IF(J70="Detectivo","Probabilidad",IF(#REF!="Correctivo","Impacto","")))</f>
        <v>#REF!</v>
      </c>
      <c r="M70" s="276"/>
      <c r="N70" s="232" t="str">
        <f>+IFERROR(VLOOKUP($M70,'10 FORMULAS'!$B$54:$C$55,2,0),"")</f>
        <v/>
      </c>
      <c r="O70" s="277"/>
      <c r="P70" s="277"/>
      <c r="Q70" s="277"/>
      <c r="R70" s="277"/>
      <c r="S70" s="232" t="str">
        <f t="shared" si="4"/>
        <v/>
      </c>
      <c r="T70" s="232" t="str">
        <f t="shared" si="5"/>
        <v/>
      </c>
      <c r="U70" s="232" t="str">
        <f t="shared" si="6"/>
        <v/>
      </c>
      <c r="V70" s="568"/>
      <c r="W70" s="38"/>
      <c r="X70" s="228"/>
      <c r="Y70" s="229"/>
      <c r="Z70" s="229"/>
    </row>
    <row r="71" spans="1:26" ht="29.45" customHeight="1" x14ac:dyDescent="0.25">
      <c r="A71" s="541"/>
      <c r="B71" s="547"/>
      <c r="C71" s="550"/>
      <c r="D71" s="553"/>
      <c r="E71" s="275">
        <v>4</v>
      </c>
      <c r="F71" s="258"/>
      <c r="G71" s="194"/>
      <c r="H71" s="194"/>
      <c r="I71" s="221" t="str">
        <f t="shared" si="0"/>
        <v xml:space="preserve">  </v>
      </c>
      <c r="J71" s="194"/>
      <c r="K71" s="232" t="str">
        <f>+IFERROR(VLOOKUP($J71,'10 FORMULAS'!$B$51:$C$53,2,0),"")</f>
        <v/>
      </c>
      <c r="L71" s="232" t="e">
        <f>+IF(J71="Preventivo","Probabilidad",IF(J71="Detectivo","Probabilidad",IF(#REF!="Correctivo","Impacto","")))</f>
        <v>#REF!</v>
      </c>
      <c r="M71" s="276"/>
      <c r="N71" s="232" t="str">
        <f>+IFERROR(VLOOKUP($M71,'10 FORMULAS'!$B$54:$C$55,2,0),"")</f>
        <v/>
      </c>
      <c r="O71" s="277"/>
      <c r="P71" s="277"/>
      <c r="Q71" s="277"/>
      <c r="R71" s="277"/>
      <c r="S71" s="232" t="str">
        <f t="shared" si="4"/>
        <v/>
      </c>
      <c r="T71" s="232" t="str">
        <f t="shared" si="5"/>
        <v/>
      </c>
      <c r="U71" s="232" t="str">
        <f t="shared" si="6"/>
        <v/>
      </c>
      <c r="V71" s="569"/>
      <c r="W71" s="38"/>
      <c r="X71" s="228"/>
      <c r="Y71" s="229"/>
      <c r="Z71" s="229"/>
    </row>
    <row r="72" spans="1:26" ht="29.45" customHeight="1" x14ac:dyDescent="0.25">
      <c r="A72" s="541"/>
      <c r="B72" s="547"/>
      <c r="C72" s="550"/>
      <c r="D72" s="553"/>
      <c r="E72" s="275">
        <v>5</v>
      </c>
      <c r="F72" s="258"/>
      <c r="G72" s="194"/>
      <c r="H72" s="194"/>
      <c r="I72" s="221" t="str">
        <f t="shared" ref="I72:I127" si="7">+CONCATENATE(F72," ",G72," ",H72)</f>
        <v xml:space="preserve">  </v>
      </c>
      <c r="J72" s="194"/>
      <c r="K72" s="232" t="str">
        <f>+IFERROR(VLOOKUP($J72,'10 FORMULAS'!$B$51:$C$53,2,0),"")</f>
        <v/>
      </c>
      <c r="L72" s="232" t="e">
        <f>+IF(J72="Preventivo","Probabilidad",IF(J72="Detectivo","Probabilidad",IF(#REF!="Correctivo","Impacto","")))</f>
        <v>#REF!</v>
      </c>
      <c r="M72" s="276"/>
      <c r="N72" s="232" t="str">
        <f>+IFERROR(VLOOKUP($M72,'10 FORMULAS'!$B$54:$C$55,2,0),"")</f>
        <v/>
      </c>
      <c r="O72" s="277"/>
      <c r="P72" s="277"/>
      <c r="Q72" s="277"/>
      <c r="R72" s="277"/>
      <c r="S72" s="232" t="str">
        <f t="shared" ref="S72:S103" si="8">+IFERROR($K72+$N72,"")</f>
        <v/>
      </c>
      <c r="T72" s="232" t="str">
        <f t="shared" si="5"/>
        <v/>
      </c>
      <c r="U72" s="232" t="str">
        <f t="shared" si="6"/>
        <v/>
      </c>
      <c r="V72" s="569"/>
      <c r="W72" s="38"/>
      <c r="X72" s="228"/>
      <c r="Y72" s="229"/>
      <c r="Z72" s="229"/>
    </row>
    <row r="73" spans="1:26" ht="29.45" customHeight="1" thickBot="1" x14ac:dyDescent="0.3">
      <c r="A73" s="542"/>
      <c r="B73" s="548"/>
      <c r="C73" s="551"/>
      <c r="D73" s="554"/>
      <c r="E73" s="278">
        <v>6</v>
      </c>
      <c r="F73" s="261"/>
      <c r="G73" s="195"/>
      <c r="H73" s="195"/>
      <c r="I73" s="221" t="str">
        <f t="shared" si="7"/>
        <v xml:space="preserve">  </v>
      </c>
      <c r="J73" s="194"/>
      <c r="K73" s="232" t="str">
        <f>+IFERROR(VLOOKUP($J73,'10 FORMULAS'!$B$51:$C$53,2,0),"")</f>
        <v/>
      </c>
      <c r="L73" s="232" t="e">
        <f>+IF(J73="Preventivo","Probabilidad",IF(J73="Detectivo","Probabilidad",IF(#REF!="Correctivo","Impacto","")))</f>
        <v>#REF!</v>
      </c>
      <c r="M73" s="276"/>
      <c r="N73" s="232" t="str">
        <f>+IFERROR(VLOOKUP($M73,'10 FORMULAS'!$B$54:$C$55,2,0),"")</f>
        <v/>
      </c>
      <c r="O73" s="277"/>
      <c r="P73" s="277"/>
      <c r="Q73" s="277"/>
      <c r="R73" s="277"/>
      <c r="S73" s="232" t="str">
        <f t="shared" si="8"/>
        <v/>
      </c>
      <c r="T73" s="232" t="str">
        <f t="shared" si="5"/>
        <v/>
      </c>
      <c r="U73" s="232" t="str">
        <f t="shared" si="6"/>
        <v/>
      </c>
      <c r="V73" s="573"/>
      <c r="W73" s="38"/>
    </row>
    <row r="74" spans="1:26" ht="29.45" customHeight="1" x14ac:dyDescent="0.25">
      <c r="A74" s="540" t="str">
        <f>'2 CONTEXTO E IDENTIFICACIÓN'!A20</f>
        <v>R12</v>
      </c>
      <c r="B74" s="546" t="str">
        <f>+'2 CONTEXTO E IDENTIFICACIÓN'!J20</f>
        <v xml:space="preserve"> por a causa de </v>
      </c>
      <c r="C74" s="549" t="str">
        <f>+'3 PROBABIL E IMPACTO INHERENTE'!E20</f>
        <v/>
      </c>
      <c r="D74" s="552" t="str">
        <f>+'3 PROBABIL E IMPACTO INHERENTE'!M20</f>
        <v/>
      </c>
      <c r="E74" s="279">
        <v>1</v>
      </c>
      <c r="F74" s="259"/>
      <c r="G74" s="52"/>
      <c r="H74" s="52"/>
      <c r="I74" s="221" t="str">
        <f t="shared" si="7"/>
        <v xml:space="preserve">  </v>
      </c>
      <c r="J74" s="194"/>
      <c r="K74" s="232" t="str">
        <f>+IFERROR(VLOOKUP($J74,'10 FORMULAS'!$B$51:$C$53,2,0),"")</f>
        <v/>
      </c>
      <c r="L74" s="232" t="e">
        <f>+IF(J74="Preventivo","Probabilidad",IF(J74="Detectivo","Probabilidad",IF(#REF!="Correctivo","Impacto","")))</f>
        <v>#REF!</v>
      </c>
      <c r="M74" s="276"/>
      <c r="N74" s="232" t="str">
        <f>+IFERROR(VLOOKUP($M74,'10 FORMULAS'!$B$54:$C$55,2,0),"")</f>
        <v/>
      </c>
      <c r="O74" s="277"/>
      <c r="P74" s="277"/>
      <c r="Q74" s="277"/>
      <c r="R74" s="277"/>
      <c r="S74" s="232" t="str">
        <f t="shared" si="8"/>
        <v/>
      </c>
      <c r="T74" s="232" t="str">
        <f t="shared" si="5"/>
        <v/>
      </c>
      <c r="U74" s="232" t="str">
        <f t="shared" si="6"/>
        <v/>
      </c>
      <c r="V74" s="572"/>
      <c r="W74" s="38"/>
      <c r="X74" s="228"/>
      <c r="Y74" s="229"/>
      <c r="Z74" s="229"/>
    </row>
    <row r="75" spans="1:26" ht="29.45" customHeight="1" x14ac:dyDescent="0.25">
      <c r="A75" s="541"/>
      <c r="B75" s="547"/>
      <c r="C75" s="550"/>
      <c r="D75" s="553"/>
      <c r="E75" s="275">
        <v>2</v>
      </c>
      <c r="F75" s="258"/>
      <c r="G75" s="194"/>
      <c r="H75" s="194"/>
      <c r="I75" s="221" t="str">
        <f t="shared" si="7"/>
        <v xml:space="preserve">  </v>
      </c>
      <c r="J75" s="194"/>
      <c r="K75" s="232" t="str">
        <f>+IFERROR(VLOOKUP($J75,'10 FORMULAS'!$B$51:$C$53,2,0),"")</f>
        <v/>
      </c>
      <c r="L75" s="232" t="e">
        <f>+IF(J75="Preventivo","Probabilidad",IF(J75="Detectivo","Probabilidad",IF(#REF!="Correctivo","Impacto","")))</f>
        <v>#REF!</v>
      </c>
      <c r="M75" s="276"/>
      <c r="N75" s="232" t="str">
        <f>+IFERROR(VLOOKUP($M75,'10 FORMULAS'!$B$54:$C$55,2,0),"")</f>
        <v/>
      </c>
      <c r="O75" s="277"/>
      <c r="P75" s="277"/>
      <c r="Q75" s="277"/>
      <c r="R75" s="277"/>
      <c r="S75" s="232" t="str">
        <f t="shared" si="8"/>
        <v/>
      </c>
      <c r="T75" s="232" t="str">
        <f t="shared" si="5"/>
        <v/>
      </c>
      <c r="U75" s="232" t="str">
        <f t="shared" si="6"/>
        <v/>
      </c>
      <c r="V75" s="569"/>
      <c r="W75" s="38"/>
      <c r="X75" s="228"/>
      <c r="Y75" s="229"/>
      <c r="Z75" s="229"/>
    </row>
    <row r="76" spans="1:26" ht="29.45" customHeight="1" x14ac:dyDescent="0.25">
      <c r="A76" s="541"/>
      <c r="B76" s="547"/>
      <c r="C76" s="550"/>
      <c r="D76" s="553"/>
      <c r="E76" s="275">
        <v>3</v>
      </c>
      <c r="F76" s="258"/>
      <c r="G76" s="194"/>
      <c r="H76" s="194"/>
      <c r="I76" s="221" t="str">
        <f t="shared" si="7"/>
        <v xml:space="preserve">  </v>
      </c>
      <c r="J76" s="194"/>
      <c r="K76" s="232" t="str">
        <f>+IFERROR(VLOOKUP($J76,'10 FORMULAS'!$B$51:$C$53,2,0),"")</f>
        <v/>
      </c>
      <c r="L76" s="232" t="e">
        <f>+IF(J76="Preventivo","Probabilidad",IF(J76="Detectivo","Probabilidad",IF(#REF!="Correctivo","Impacto","")))</f>
        <v>#REF!</v>
      </c>
      <c r="M76" s="276"/>
      <c r="N76" s="232" t="str">
        <f>+IFERROR(VLOOKUP($M76,'10 FORMULAS'!$B$54:$C$55,2,0),"")</f>
        <v/>
      </c>
      <c r="O76" s="277"/>
      <c r="P76" s="277"/>
      <c r="Q76" s="277"/>
      <c r="R76" s="277"/>
      <c r="S76" s="232" t="str">
        <f t="shared" si="8"/>
        <v/>
      </c>
      <c r="T76" s="232" t="str">
        <f t="shared" si="5"/>
        <v/>
      </c>
      <c r="U76" s="232" t="str">
        <f t="shared" si="6"/>
        <v/>
      </c>
      <c r="V76" s="569"/>
      <c r="W76" s="38"/>
      <c r="X76" s="228"/>
      <c r="Y76" s="229"/>
      <c r="Z76" s="229"/>
    </row>
    <row r="77" spans="1:26" ht="29.45" customHeight="1" x14ac:dyDescent="0.25">
      <c r="A77" s="541"/>
      <c r="B77" s="547"/>
      <c r="C77" s="550"/>
      <c r="D77" s="553"/>
      <c r="E77" s="275">
        <v>4</v>
      </c>
      <c r="F77" s="258"/>
      <c r="G77" s="194"/>
      <c r="H77" s="194"/>
      <c r="I77" s="221" t="str">
        <f t="shared" si="7"/>
        <v xml:space="preserve">  </v>
      </c>
      <c r="J77" s="194"/>
      <c r="K77" s="232" t="str">
        <f>+IFERROR(VLOOKUP($J77,'10 FORMULAS'!$B$51:$C$53,2,0),"")</f>
        <v/>
      </c>
      <c r="L77" s="232" t="e">
        <f>+IF(J77="Preventivo","Probabilidad",IF(J77="Detectivo","Probabilidad",IF(#REF!="Correctivo","Impacto","")))</f>
        <v>#REF!</v>
      </c>
      <c r="M77" s="276"/>
      <c r="N77" s="232" t="str">
        <f>+IFERROR(VLOOKUP($M77,'10 FORMULAS'!$B$54:$C$55,2,0),"")</f>
        <v/>
      </c>
      <c r="O77" s="277"/>
      <c r="P77" s="277"/>
      <c r="Q77" s="277"/>
      <c r="R77" s="277"/>
      <c r="S77" s="232" t="str">
        <f t="shared" si="8"/>
        <v/>
      </c>
      <c r="T77" s="232" t="str">
        <f t="shared" si="5"/>
        <v/>
      </c>
      <c r="U77" s="232" t="str">
        <f t="shared" si="6"/>
        <v/>
      </c>
      <c r="V77" s="569"/>
      <c r="W77" s="38"/>
      <c r="X77" s="228"/>
      <c r="Y77" s="229"/>
      <c r="Z77" s="229"/>
    </row>
    <row r="78" spans="1:26" ht="29.45" customHeight="1" x14ac:dyDescent="0.25">
      <c r="A78" s="541"/>
      <c r="B78" s="547"/>
      <c r="C78" s="550"/>
      <c r="D78" s="553"/>
      <c r="E78" s="275">
        <v>5</v>
      </c>
      <c r="F78" s="258"/>
      <c r="G78" s="194"/>
      <c r="H78" s="194"/>
      <c r="I78" s="221" t="str">
        <f t="shared" si="7"/>
        <v xml:space="preserve">  </v>
      </c>
      <c r="J78" s="194"/>
      <c r="K78" s="232" t="str">
        <f>+IFERROR(VLOOKUP($J78,'10 FORMULAS'!$B$51:$C$53,2,0),"")</f>
        <v/>
      </c>
      <c r="L78" s="232" t="e">
        <f>+IF(J78="Preventivo","Probabilidad",IF(J78="Detectivo","Probabilidad",IF(#REF!="Correctivo","Impacto","")))</f>
        <v>#REF!</v>
      </c>
      <c r="M78" s="276"/>
      <c r="N78" s="232" t="str">
        <f>+IFERROR(VLOOKUP($M78,'10 FORMULAS'!$B$54:$C$55,2,0),"")</f>
        <v/>
      </c>
      <c r="O78" s="277"/>
      <c r="P78" s="277"/>
      <c r="Q78" s="277"/>
      <c r="R78" s="277"/>
      <c r="S78" s="232" t="str">
        <f t="shared" si="8"/>
        <v/>
      </c>
      <c r="T78" s="232" t="str">
        <f t="shared" si="5"/>
        <v/>
      </c>
      <c r="U78" s="232" t="str">
        <f t="shared" si="6"/>
        <v/>
      </c>
      <c r="V78" s="569"/>
      <c r="W78" s="38"/>
      <c r="X78" s="228"/>
      <c r="Y78" s="229"/>
      <c r="Z78" s="229"/>
    </row>
    <row r="79" spans="1:26" ht="29.45" customHeight="1" thickBot="1" x14ac:dyDescent="0.3">
      <c r="A79" s="542"/>
      <c r="B79" s="548"/>
      <c r="C79" s="551"/>
      <c r="D79" s="554"/>
      <c r="E79" s="278">
        <v>6</v>
      </c>
      <c r="F79" s="261"/>
      <c r="G79" s="195"/>
      <c r="H79" s="195"/>
      <c r="I79" s="221" t="str">
        <f t="shared" si="7"/>
        <v xml:space="preserve">  </v>
      </c>
      <c r="J79" s="194"/>
      <c r="K79" s="232" t="str">
        <f>+IFERROR(VLOOKUP($J79,'10 FORMULAS'!$B$51:$C$53,2,0),"")</f>
        <v/>
      </c>
      <c r="L79" s="232" t="e">
        <f>+IF(J79="Preventivo","Probabilidad",IF(J79="Detectivo","Probabilidad",IF(#REF!="Correctivo","Impacto","")))</f>
        <v>#REF!</v>
      </c>
      <c r="M79" s="276"/>
      <c r="N79" s="232" t="str">
        <f>+IFERROR(VLOOKUP($M79,'10 FORMULAS'!$B$54:$C$55,2,0),"")</f>
        <v/>
      </c>
      <c r="O79" s="277"/>
      <c r="P79" s="277"/>
      <c r="Q79" s="277"/>
      <c r="R79" s="277"/>
      <c r="S79" s="232" t="str">
        <f t="shared" si="8"/>
        <v/>
      </c>
      <c r="T79" s="232" t="str">
        <f t="shared" si="5"/>
        <v/>
      </c>
      <c r="U79" s="232" t="str">
        <f t="shared" si="6"/>
        <v/>
      </c>
      <c r="V79" s="573"/>
      <c r="W79" s="38"/>
    </row>
    <row r="80" spans="1:26" ht="29.45" customHeight="1" x14ac:dyDescent="0.25">
      <c r="A80" s="540" t="str">
        <f>'2 CONTEXTO E IDENTIFICACIÓN'!A21</f>
        <v>R13</v>
      </c>
      <c r="B80" s="546" t="str">
        <f>+'2 CONTEXTO E IDENTIFICACIÓN'!J21</f>
        <v xml:space="preserve"> por a causa de </v>
      </c>
      <c r="C80" s="549" t="str">
        <f>+'3 PROBABIL E IMPACTO INHERENTE'!E21</f>
        <v/>
      </c>
      <c r="D80" s="552" t="str">
        <f>+'3 PROBABIL E IMPACTO INHERENTE'!M21</f>
        <v/>
      </c>
      <c r="E80" s="279">
        <v>1</v>
      </c>
      <c r="F80" s="259"/>
      <c r="G80" s="52"/>
      <c r="H80" s="52"/>
      <c r="I80" s="221" t="str">
        <f t="shared" si="7"/>
        <v xml:space="preserve">  </v>
      </c>
      <c r="J80" s="194"/>
      <c r="K80" s="232" t="str">
        <f>+IFERROR(VLOOKUP($J80,'10 FORMULAS'!$B$51:$C$53,2,0),"")</f>
        <v/>
      </c>
      <c r="L80" s="232" t="e">
        <f>+IF(J80="Preventivo","Probabilidad",IF(J80="Detectivo","Probabilidad",IF(#REF!="Correctivo","Impacto","")))</f>
        <v>#REF!</v>
      </c>
      <c r="M80" s="276"/>
      <c r="N80" s="232" t="str">
        <f>+IFERROR(VLOOKUP($M80,'10 FORMULAS'!$B$54:$C$55,2,0),"")</f>
        <v/>
      </c>
      <c r="O80" s="277"/>
      <c r="P80" s="277"/>
      <c r="Q80" s="277"/>
      <c r="R80" s="277"/>
      <c r="S80" s="232" t="str">
        <f t="shared" si="8"/>
        <v/>
      </c>
      <c r="T80" s="232" t="str">
        <f t="shared" si="5"/>
        <v/>
      </c>
      <c r="U80" s="232" t="str">
        <f t="shared" si="6"/>
        <v/>
      </c>
      <c r="V80" s="572"/>
      <c r="W80" s="38"/>
      <c r="X80" s="228"/>
      <c r="Y80" s="229"/>
      <c r="Z80" s="229"/>
    </row>
    <row r="81" spans="1:26" ht="29.45" customHeight="1" x14ac:dyDescent="0.25">
      <c r="A81" s="541"/>
      <c r="B81" s="547"/>
      <c r="C81" s="550"/>
      <c r="D81" s="553"/>
      <c r="E81" s="275">
        <v>2</v>
      </c>
      <c r="F81" s="258"/>
      <c r="G81" s="194"/>
      <c r="H81" s="194"/>
      <c r="I81" s="221" t="str">
        <f t="shared" si="7"/>
        <v xml:space="preserve">  </v>
      </c>
      <c r="J81" s="194"/>
      <c r="K81" s="232" t="str">
        <f>+IFERROR(VLOOKUP($J81,'10 FORMULAS'!$B$51:$C$53,2,0),"")</f>
        <v/>
      </c>
      <c r="L81" s="232" t="e">
        <f>+IF(J81="Preventivo","Probabilidad",IF(J81="Detectivo","Probabilidad",IF(#REF!="Correctivo","Impacto","")))</f>
        <v>#REF!</v>
      </c>
      <c r="M81" s="276"/>
      <c r="N81" s="232" t="str">
        <f>+IFERROR(VLOOKUP($M81,'10 FORMULAS'!$B$54:$C$55,2,0),"")</f>
        <v/>
      </c>
      <c r="O81" s="277"/>
      <c r="P81" s="277"/>
      <c r="Q81" s="277"/>
      <c r="R81" s="277"/>
      <c r="S81" s="232" t="str">
        <f t="shared" si="8"/>
        <v/>
      </c>
      <c r="T81" s="232" t="str">
        <f t="shared" si="5"/>
        <v/>
      </c>
      <c r="U81" s="232" t="str">
        <f t="shared" si="6"/>
        <v/>
      </c>
      <c r="V81" s="569"/>
      <c r="W81" s="38"/>
      <c r="X81" s="228"/>
      <c r="Y81" s="229"/>
      <c r="Z81" s="229"/>
    </row>
    <row r="82" spans="1:26" ht="29.45" customHeight="1" x14ac:dyDescent="0.25">
      <c r="A82" s="541"/>
      <c r="B82" s="547"/>
      <c r="C82" s="550"/>
      <c r="D82" s="553"/>
      <c r="E82" s="275">
        <v>3</v>
      </c>
      <c r="F82" s="258"/>
      <c r="G82" s="194"/>
      <c r="H82" s="194"/>
      <c r="I82" s="221" t="str">
        <f t="shared" si="7"/>
        <v xml:space="preserve">  </v>
      </c>
      <c r="J82" s="194"/>
      <c r="K82" s="232" t="str">
        <f>+IFERROR(VLOOKUP($J82,'10 FORMULAS'!$B$51:$C$53,2,0),"")</f>
        <v/>
      </c>
      <c r="L82" s="232" t="e">
        <f>+IF(J82="Preventivo","Probabilidad",IF(J82="Detectivo","Probabilidad",IF(#REF!="Correctivo","Impacto","")))</f>
        <v>#REF!</v>
      </c>
      <c r="M82" s="276"/>
      <c r="N82" s="232" t="str">
        <f>+IFERROR(VLOOKUP($M82,'10 FORMULAS'!$B$54:$C$55,2,0),"")</f>
        <v/>
      </c>
      <c r="O82" s="277"/>
      <c r="P82" s="277"/>
      <c r="Q82" s="277"/>
      <c r="R82" s="277"/>
      <c r="S82" s="232" t="str">
        <f t="shared" si="8"/>
        <v/>
      </c>
      <c r="T82" s="232" t="str">
        <f t="shared" si="5"/>
        <v/>
      </c>
      <c r="U82" s="232" t="str">
        <f t="shared" si="6"/>
        <v/>
      </c>
      <c r="V82" s="569"/>
      <c r="W82" s="38"/>
      <c r="X82" s="228"/>
      <c r="Y82" s="229"/>
      <c r="Z82" s="229"/>
    </row>
    <row r="83" spans="1:26" ht="29.45" customHeight="1" x14ac:dyDescent="0.25">
      <c r="A83" s="541"/>
      <c r="B83" s="547"/>
      <c r="C83" s="550"/>
      <c r="D83" s="553"/>
      <c r="E83" s="275">
        <v>4</v>
      </c>
      <c r="F83" s="258"/>
      <c r="G83" s="194"/>
      <c r="H83" s="194"/>
      <c r="I83" s="221" t="str">
        <f t="shared" si="7"/>
        <v xml:space="preserve">  </v>
      </c>
      <c r="J83" s="194"/>
      <c r="K83" s="232" t="str">
        <f>+IFERROR(VLOOKUP($J83,'10 FORMULAS'!$B$51:$C$53,2,0),"")</f>
        <v/>
      </c>
      <c r="L83" s="232" t="e">
        <f>+IF(J83="Preventivo","Probabilidad",IF(J83="Detectivo","Probabilidad",IF(#REF!="Correctivo","Impacto","")))</f>
        <v>#REF!</v>
      </c>
      <c r="M83" s="276"/>
      <c r="N83" s="232" t="str">
        <f>+IFERROR(VLOOKUP($M83,'10 FORMULAS'!$B$54:$C$55,2,0),"")</f>
        <v/>
      </c>
      <c r="O83" s="277"/>
      <c r="P83" s="277"/>
      <c r="Q83" s="277"/>
      <c r="R83" s="277"/>
      <c r="S83" s="232" t="str">
        <f t="shared" si="8"/>
        <v/>
      </c>
      <c r="T83" s="232" t="str">
        <f t="shared" si="5"/>
        <v/>
      </c>
      <c r="U83" s="232" t="str">
        <f t="shared" si="6"/>
        <v/>
      </c>
      <c r="V83" s="569"/>
      <c r="W83" s="38"/>
      <c r="X83" s="228"/>
      <c r="Y83" s="229"/>
      <c r="Z83" s="229"/>
    </row>
    <row r="84" spans="1:26" ht="29.45" customHeight="1" x14ac:dyDescent="0.25">
      <c r="A84" s="541"/>
      <c r="B84" s="547"/>
      <c r="C84" s="550"/>
      <c r="D84" s="553"/>
      <c r="E84" s="275">
        <v>5</v>
      </c>
      <c r="F84" s="258"/>
      <c r="G84" s="194"/>
      <c r="H84" s="194"/>
      <c r="I84" s="221" t="str">
        <f t="shared" si="7"/>
        <v xml:space="preserve">  </v>
      </c>
      <c r="J84" s="194"/>
      <c r="K84" s="232" t="str">
        <f>+IFERROR(VLOOKUP($J84,'10 FORMULAS'!$B$51:$C$53,2,0),"")</f>
        <v/>
      </c>
      <c r="L84" s="232" t="e">
        <f>+IF(J84="Preventivo","Probabilidad",IF(J84="Detectivo","Probabilidad",IF(#REF!="Correctivo","Impacto","")))</f>
        <v>#REF!</v>
      </c>
      <c r="M84" s="276"/>
      <c r="N84" s="232" t="str">
        <f>+IFERROR(VLOOKUP($M84,'10 FORMULAS'!$B$54:$C$55,2,0),"")</f>
        <v/>
      </c>
      <c r="O84" s="277"/>
      <c r="P84" s="277"/>
      <c r="Q84" s="277"/>
      <c r="R84" s="277"/>
      <c r="S84" s="232" t="str">
        <f t="shared" si="8"/>
        <v/>
      </c>
      <c r="T84" s="232" t="str">
        <f t="shared" ref="T84:T115" si="9">+IFERROR(C84*S84,"")</f>
        <v/>
      </c>
      <c r="U84" s="232" t="str">
        <f t="shared" ref="U84:U115" si="10">+IFERROR(S84-T84,"")</f>
        <v/>
      </c>
      <c r="V84" s="569"/>
      <c r="W84" s="38"/>
      <c r="X84" s="228"/>
      <c r="Y84" s="229"/>
      <c r="Z84" s="229"/>
    </row>
    <row r="85" spans="1:26" ht="29.45" customHeight="1" thickBot="1" x14ac:dyDescent="0.3">
      <c r="A85" s="542"/>
      <c r="B85" s="548"/>
      <c r="C85" s="551"/>
      <c r="D85" s="554"/>
      <c r="E85" s="278">
        <v>6</v>
      </c>
      <c r="F85" s="261"/>
      <c r="G85" s="195"/>
      <c r="H85" s="195"/>
      <c r="I85" s="221" t="str">
        <f t="shared" si="7"/>
        <v xml:space="preserve">  </v>
      </c>
      <c r="J85" s="194"/>
      <c r="K85" s="232" t="str">
        <f>+IFERROR(VLOOKUP($J85,'10 FORMULAS'!$B$51:$C$53,2,0),"")</f>
        <v/>
      </c>
      <c r="L85" s="232" t="e">
        <f>+IF(J85="Preventivo","Probabilidad",IF(J85="Detectivo","Probabilidad",IF(#REF!="Correctivo","Impacto","")))</f>
        <v>#REF!</v>
      </c>
      <c r="M85" s="276"/>
      <c r="N85" s="232" t="str">
        <f>+IFERROR(VLOOKUP($M85,'10 FORMULAS'!$B$54:$C$55,2,0),"")</f>
        <v/>
      </c>
      <c r="O85" s="277"/>
      <c r="P85" s="277"/>
      <c r="Q85" s="277"/>
      <c r="R85" s="277"/>
      <c r="S85" s="232" t="str">
        <f t="shared" si="8"/>
        <v/>
      </c>
      <c r="T85" s="232" t="str">
        <f t="shared" si="9"/>
        <v/>
      </c>
      <c r="U85" s="232" t="str">
        <f t="shared" si="10"/>
        <v/>
      </c>
      <c r="V85" s="573"/>
      <c r="W85" s="38"/>
    </row>
    <row r="86" spans="1:26" ht="29.45" customHeight="1" x14ac:dyDescent="0.25">
      <c r="A86" s="540" t="str">
        <f>'2 CONTEXTO E IDENTIFICACIÓN'!A22</f>
        <v>R14</v>
      </c>
      <c r="B86" s="546" t="str">
        <f>+'2 CONTEXTO E IDENTIFICACIÓN'!J22</f>
        <v xml:space="preserve"> por a causa de </v>
      </c>
      <c r="C86" s="549" t="str">
        <f>+'3 PROBABIL E IMPACTO INHERENTE'!E22</f>
        <v/>
      </c>
      <c r="D86" s="552" t="str">
        <f>+'3 PROBABIL E IMPACTO INHERENTE'!M22</f>
        <v/>
      </c>
      <c r="E86" s="279">
        <v>1</v>
      </c>
      <c r="F86" s="259"/>
      <c r="G86" s="52"/>
      <c r="H86" s="52"/>
      <c r="I86" s="221" t="str">
        <f t="shared" si="7"/>
        <v xml:space="preserve">  </v>
      </c>
      <c r="J86" s="194"/>
      <c r="K86" s="232" t="str">
        <f>+IFERROR(VLOOKUP($J86,'10 FORMULAS'!$B$51:$C$53,2,0),"")</f>
        <v/>
      </c>
      <c r="L86" s="232" t="e">
        <f>+IF(J86="Preventivo","Probabilidad",IF(J86="Detectivo","Probabilidad",IF(#REF!="Correctivo","Impacto","")))</f>
        <v>#REF!</v>
      </c>
      <c r="M86" s="276"/>
      <c r="N86" s="232" t="str">
        <f>+IFERROR(VLOOKUP($M86,'10 FORMULAS'!$B$54:$C$55,2,0),"")</f>
        <v/>
      </c>
      <c r="O86" s="277"/>
      <c r="P86" s="277"/>
      <c r="Q86" s="277"/>
      <c r="R86" s="277"/>
      <c r="S86" s="232" t="str">
        <f t="shared" si="8"/>
        <v/>
      </c>
      <c r="T86" s="232" t="str">
        <f t="shared" si="9"/>
        <v/>
      </c>
      <c r="U86" s="232" t="str">
        <f t="shared" si="10"/>
        <v/>
      </c>
      <c r="V86" s="572"/>
      <c r="W86" s="38"/>
      <c r="X86" s="228"/>
      <c r="Y86" s="229"/>
      <c r="Z86" s="229"/>
    </row>
    <row r="87" spans="1:26" ht="29.45" customHeight="1" x14ac:dyDescent="0.25">
      <c r="A87" s="541"/>
      <c r="B87" s="547"/>
      <c r="C87" s="550"/>
      <c r="D87" s="553"/>
      <c r="E87" s="275">
        <v>2</v>
      </c>
      <c r="F87" s="258"/>
      <c r="G87" s="194"/>
      <c r="H87" s="194"/>
      <c r="I87" s="221" t="str">
        <f t="shared" si="7"/>
        <v xml:space="preserve">  </v>
      </c>
      <c r="J87" s="194"/>
      <c r="K87" s="232" t="str">
        <f>+IFERROR(VLOOKUP($J87,'10 FORMULAS'!$B$51:$C$53,2,0),"")</f>
        <v/>
      </c>
      <c r="L87" s="232" t="e">
        <f>+IF(J87="Preventivo","Probabilidad",IF(J87="Detectivo","Probabilidad",IF(#REF!="Correctivo","Impacto","")))</f>
        <v>#REF!</v>
      </c>
      <c r="M87" s="276"/>
      <c r="N87" s="232" t="str">
        <f>+IFERROR(VLOOKUP($M87,'10 FORMULAS'!$B$54:$C$55,2,0),"")</f>
        <v/>
      </c>
      <c r="O87" s="277"/>
      <c r="P87" s="277"/>
      <c r="Q87" s="277"/>
      <c r="R87" s="277"/>
      <c r="S87" s="232" t="str">
        <f t="shared" si="8"/>
        <v/>
      </c>
      <c r="T87" s="232" t="str">
        <f t="shared" si="9"/>
        <v/>
      </c>
      <c r="U87" s="232" t="str">
        <f t="shared" si="10"/>
        <v/>
      </c>
      <c r="V87" s="569"/>
      <c r="W87" s="38"/>
      <c r="X87" s="228"/>
      <c r="Y87" s="229"/>
      <c r="Z87" s="229"/>
    </row>
    <row r="88" spans="1:26" ht="29.45" customHeight="1" x14ac:dyDescent="0.25">
      <c r="A88" s="541"/>
      <c r="B88" s="547"/>
      <c r="C88" s="550"/>
      <c r="D88" s="553"/>
      <c r="E88" s="275">
        <v>3</v>
      </c>
      <c r="F88" s="258"/>
      <c r="G88" s="194"/>
      <c r="H88" s="194"/>
      <c r="I88" s="221" t="str">
        <f t="shared" si="7"/>
        <v xml:space="preserve">  </v>
      </c>
      <c r="J88" s="194"/>
      <c r="K88" s="232" t="str">
        <f>+IFERROR(VLOOKUP($J88,'10 FORMULAS'!$B$51:$C$53,2,0),"")</f>
        <v/>
      </c>
      <c r="L88" s="232" t="e">
        <f>+IF(J88="Preventivo","Probabilidad",IF(J88="Detectivo","Probabilidad",IF(#REF!="Correctivo","Impacto","")))</f>
        <v>#REF!</v>
      </c>
      <c r="M88" s="276"/>
      <c r="N88" s="232" t="str">
        <f>+IFERROR(VLOOKUP($M88,'10 FORMULAS'!$B$54:$C$55,2,0),"")</f>
        <v/>
      </c>
      <c r="O88" s="277"/>
      <c r="P88" s="277"/>
      <c r="Q88" s="277"/>
      <c r="R88" s="277"/>
      <c r="S88" s="232" t="str">
        <f t="shared" si="8"/>
        <v/>
      </c>
      <c r="T88" s="232" t="str">
        <f t="shared" si="9"/>
        <v/>
      </c>
      <c r="U88" s="232" t="str">
        <f t="shared" si="10"/>
        <v/>
      </c>
      <c r="V88" s="569"/>
      <c r="W88" s="38"/>
      <c r="X88" s="228"/>
      <c r="Y88" s="229"/>
      <c r="Z88" s="229"/>
    </row>
    <row r="89" spans="1:26" ht="29.45" customHeight="1" x14ac:dyDescent="0.25">
      <c r="A89" s="541"/>
      <c r="B89" s="547"/>
      <c r="C89" s="550"/>
      <c r="D89" s="553"/>
      <c r="E89" s="275">
        <v>4</v>
      </c>
      <c r="F89" s="258"/>
      <c r="G89" s="194"/>
      <c r="H89" s="194"/>
      <c r="I89" s="221" t="str">
        <f t="shared" si="7"/>
        <v xml:space="preserve">  </v>
      </c>
      <c r="J89" s="194"/>
      <c r="K89" s="232" t="str">
        <f>+IFERROR(VLOOKUP($J89,'10 FORMULAS'!$B$51:$C$53,2,0),"")</f>
        <v/>
      </c>
      <c r="L89" s="232" t="e">
        <f>+IF(J89="Preventivo","Probabilidad",IF(J89="Detectivo","Probabilidad",IF(#REF!="Correctivo","Impacto","")))</f>
        <v>#REF!</v>
      </c>
      <c r="M89" s="276"/>
      <c r="N89" s="232" t="str">
        <f>+IFERROR(VLOOKUP($M89,'10 FORMULAS'!$B$54:$C$55,2,0),"")</f>
        <v/>
      </c>
      <c r="O89" s="277"/>
      <c r="P89" s="277"/>
      <c r="Q89" s="277"/>
      <c r="R89" s="277"/>
      <c r="S89" s="232" t="str">
        <f t="shared" si="8"/>
        <v/>
      </c>
      <c r="T89" s="232" t="str">
        <f t="shared" si="9"/>
        <v/>
      </c>
      <c r="U89" s="232" t="str">
        <f t="shared" si="10"/>
        <v/>
      </c>
      <c r="V89" s="569"/>
      <c r="W89" s="38"/>
      <c r="X89" s="228"/>
      <c r="Y89" s="229"/>
      <c r="Z89" s="229"/>
    </row>
    <row r="90" spans="1:26" ht="29.45" customHeight="1" x14ac:dyDescent="0.25">
      <c r="A90" s="541"/>
      <c r="B90" s="547"/>
      <c r="C90" s="550"/>
      <c r="D90" s="553"/>
      <c r="E90" s="275">
        <v>5</v>
      </c>
      <c r="F90" s="258"/>
      <c r="G90" s="194"/>
      <c r="H90" s="194"/>
      <c r="I90" s="221" t="str">
        <f t="shared" si="7"/>
        <v xml:space="preserve">  </v>
      </c>
      <c r="J90" s="194"/>
      <c r="K90" s="232" t="str">
        <f>+IFERROR(VLOOKUP($J90,'10 FORMULAS'!$B$51:$C$53,2,0),"")</f>
        <v/>
      </c>
      <c r="L90" s="232" t="e">
        <f>+IF(J90="Preventivo","Probabilidad",IF(J90="Detectivo","Probabilidad",IF(#REF!="Correctivo","Impacto","")))</f>
        <v>#REF!</v>
      </c>
      <c r="M90" s="276"/>
      <c r="N90" s="232" t="str">
        <f>+IFERROR(VLOOKUP($M90,'10 FORMULAS'!$B$54:$C$55,2,0),"")</f>
        <v/>
      </c>
      <c r="O90" s="277"/>
      <c r="P90" s="277"/>
      <c r="Q90" s="277"/>
      <c r="R90" s="277"/>
      <c r="S90" s="232" t="str">
        <f t="shared" si="8"/>
        <v/>
      </c>
      <c r="T90" s="232" t="str">
        <f t="shared" si="9"/>
        <v/>
      </c>
      <c r="U90" s="232" t="str">
        <f t="shared" si="10"/>
        <v/>
      </c>
      <c r="V90" s="569"/>
      <c r="W90" s="38"/>
      <c r="X90" s="228"/>
      <c r="Y90" s="229"/>
      <c r="Z90" s="229"/>
    </row>
    <row r="91" spans="1:26" ht="29.45" customHeight="1" thickBot="1" x14ac:dyDescent="0.3">
      <c r="A91" s="542"/>
      <c r="B91" s="548"/>
      <c r="C91" s="551"/>
      <c r="D91" s="554"/>
      <c r="E91" s="278">
        <v>6</v>
      </c>
      <c r="F91" s="261"/>
      <c r="G91" s="195"/>
      <c r="H91" s="195"/>
      <c r="I91" s="221" t="str">
        <f t="shared" si="7"/>
        <v xml:space="preserve">  </v>
      </c>
      <c r="J91" s="194"/>
      <c r="K91" s="232" t="str">
        <f>+IFERROR(VLOOKUP($J91,'10 FORMULAS'!$B$51:$C$53,2,0),"")</f>
        <v/>
      </c>
      <c r="L91" s="232" t="e">
        <f>+IF(J91="Preventivo","Probabilidad",IF(J91="Detectivo","Probabilidad",IF(#REF!="Correctivo","Impacto","")))</f>
        <v>#REF!</v>
      </c>
      <c r="M91" s="276"/>
      <c r="N91" s="232" t="str">
        <f>+IFERROR(VLOOKUP($M91,'10 FORMULAS'!$B$54:$C$55,2,0),"")</f>
        <v/>
      </c>
      <c r="O91" s="277"/>
      <c r="P91" s="277"/>
      <c r="Q91" s="277"/>
      <c r="R91" s="277"/>
      <c r="S91" s="232" t="str">
        <f t="shared" si="8"/>
        <v/>
      </c>
      <c r="T91" s="232" t="str">
        <f t="shared" si="9"/>
        <v/>
      </c>
      <c r="U91" s="232" t="str">
        <f t="shared" si="10"/>
        <v/>
      </c>
      <c r="V91" s="573"/>
      <c r="W91" s="38"/>
    </row>
    <row r="92" spans="1:26" ht="29.45" customHeight="1" x14ac:dyDescent="0.25">
      <c r="A92" s="540" t="str">
        <f>'2 CONTEXTO E IDENTIFICACIÓN'!A23</f>
        <v>R15</v>
      </c>
      <c r="B92" s="546" t="str">
        <f>+'2 CONTEXTO E IDENTIFICACIÓN'!J23</f>
        <v xml:space="preserve"> por a causa de </v>
      </c>
      <c r="C92" s="549" t="str">
        <f>+'3 PROBABIL E IMPACTO INHERENTE'!E23</f>
        <v/>
      </c>
      <c r="D92" s="552" t="str">
        <f>+'3 PROBABIL E IMPACTO INHERENTE'!M23</f>
        <v/>
      </c>
      <c r="E92" s="279">
        <v>1</v>
      </c>
      <c r="F92" s="259"/>
      <c r="G92" s="52"/>
      <c r="H92" s="52"/>
      <c r="I92" s="221" t="str">
        <f t="shared" si="7"/>
        <v xml:space="preserve">  </v>
      </c>
      <c r="J92" s="194"/>
      <c r="K92" s="232" t="str">
        <f>+IFERROR(VLOOKUP($J92,'10 FORMULAS'!$B$51:$C$53,2,0),"")</f>
        <v/>
      </c>
      <c r="L92" s="232" t="e">
        <f>+IF(J92="Preventivo","Probabilidad",IF(J92="Detectivo","Probabilidad",IF(#REF!="Correctivo","Impacto","")))</f>
        <v>#REF!</v>
      </c>
      <c r="M92" s="276"/>
      <c r="N92" s="232" t="str">
        <f>+IFERROR(VLOOKUP($M92,'10 FORMULAS'!$B$54:$C$55,2,0),"")</f>
        <v/>
      </c>
      <c r="O92" s="277"/>
      <c r="P92" s="277"/>
      <c r="Q92" s="277"/>
      <c r="R92" s="277"/>
      <c r="S92" s="232" t="str">
        <f t="shared" si="8"/>
        <v/>
      </c>
      <c r="T92" s="232" t="str">
        <f t="shared" si="9"/>
        <v/>
      </c>
      <c r="U92" s="232" t="str">
        <f t="shared" si="10"/>
        <v/>
      </c>
      <c r="V92" s="572"/>
      <c r="W92" s="38"/>
      <c r="X92" s="228"/>
      <c r="Y92" s="229"/>
      <c r="Z92" s="229"/>
    </row>
    <row r="93" spans="1:26" ht="29.45" customHeight="1" x14ac:dyDescent="0.25">
      <c r="A93" s="541"/>
      <c r="B93" s="547"/>
      <c r="C93" s="550"/>
      <c r="D93" s="553"/>
      <c r="E93" s="275">
        <v>2</v>
      </c>
      <c r="F93" s="258"/>
      <c r="G93" s="194"/>
      <c r="H93" s="194"/>
      <c r="I93" s="221" t="str">
        <f t="shared" si="7"/>
        <v xml:space="preserve">  </v>
      </c>
      <c r="J93" s="194"/>
      <c r="K93" s="232" t="str">
        <f>+IFERROR(VLOOKUP($J93,'10 FORMULAS'!$B$51:$C$53,2,0),"")</f>
        <v/>
      </c>
      <c r="L93" s="232" t="e">
        <f>+IF(J93="Preventivo","Probabilidad",IF(J93="Detectivo","Probabilidad",IF(#REF!="Correctivo","Impacto","")))</f>
        <v>#REF!</v>
      </c>
      <c r="M93" s="276"/>
      <c r="N93" s="232" t="str">
        <f>+IFERROR(VLOOKUP($M93,'10 FORMULAS'!$B$54:$C$55,2,0),"")</f>
        <v/>
      </c>
      <c r="O93" s="277"/>
      <c r="P93" s="277"/>
      <c r="Q93" s="277"/>
      <c r="R93" s="277"/>
      <c r="S93" s="232" t="str">
        <f t="shared" si="8"/>
        <v/>
      </c>
      <c r="T93" s="232" t="str">
        <f t="shared" si="9"/>
        <v/>
      </c>
      <c r="U93" s="232" t="str">
        <f t="shared" si="10"/>
        <v/>
      </c>
      <c r="V93" s="569"/>
      <c r="W93" s="38"/>
      <c r="X93" s="228"/>
      <c r="Y93" s="229"/>
      <c r="Z93" s="229"/>
    </row>
    <row r="94" spans="1:26" ht="29.45" customHeight="1" x14ac:dyDescent="0.25">
      <c r="A94" s="541"/>
      <c r="B94" s="547"/>
      <c r="C94" s="550"/>
      <c r="D94" s="553"/>
      <c r="E94" s="275">
        <v>3</v>
      </c>
      <c r="F94" s="258"/>
      <c r="G94" s="194"/>
      <c r="H94" s="194"/>
      <c r="I94" s="221" t="str">
        <f t="shared" si="7"/>
        <v xml:space="preserve">  </v>
      </c>
      <c r="J94" s="194"/>
      <c r="K94" s="232" t="str">
        <f>+IFERROR(VLOOKUP($J94,'10 FORMULAS'!$B$51:$C$53,2,0),"")</f>
        <v/>
      </c>
      <c r="L94" s="232" t="e">
        <f>+IF(J94="Preventivo","Probabilidad",IF(J94="Detectivo","Probabilidad",IF(#REF!="Correctivo","Impacto","")))</f>
        <v>#REF!</v>
      </c>
      <c r="M94" s="276"/>
      <c r="N94" s="232" t="str">
        <f>+IFERROR(VLOOKUP($M94,'10 FORMULAS'!$B$54:$C$55,2,0),"")</f>
        <v/>
      </c>
      <c r="O94" s="277"/>
      <c r="P94" s="277"/>
      <c r="Q94" s="277"/>
      <c r="R94" s="277"/>
      <c r="S94" s="232" t="str">
        <f t="shared" si="8"/>
        <v/>
      </c>
      <c r="T94" s="232" t="str">
        <f t="shared" si="9"/>
        <v/>
      </c>
      <c r="U94" s="232" t="str">
        <f t="shared" si="10"/>
        <v/>
      </c>
      <c r="V94" s="569"/>
      <c r="W94" s="38"/>
      <c r="X94" s="228"/>
      <c r="Y94" s="229"/>
      <c r="Z94" s="229"/>
    </row>
    <row r="95" spans="1:26" ht="29.45" customHeight="1" x14ac:dyDescent="0.25">
      <c r="A95" s="541"/>
      <c r="B95" s="547"/>
      <c r="C95" s="550"/>
      <c r="D95" s="553"/>
      <c r="E95" s="275">
        <v>4</v>
      </c>
      <c r="F95" s="258"/>
      <c r="G95" s="194"/>
      <c r="H95" s="194"/>
      <c r="I95" s="221" t="str">
        <f t="shared" si="7"/>
        <v xml:space="preserve">  </v>
      </c>
      <c r="J95" s="194"/>
      <c r="K95" s="232" t="str">
        <f>+IFERROR(VLOOKUP($J95,'10 FORMULAS'!$B$51:$C$53,2,0),"")</f>
        <v/>
      </c>
      <c r="L95" s="232" t="e">
        <f>+IF(J95="Preventivo","Probabilidad",IF(J95="Detectivo","Probabilidad",IF(#REF!="Correctivo","Impacto","")))</f>
        <v>#REF!</v>
      </c>
      <c r="M95" s="276"/>
      <c r="N95" s="232" t="str">
        <f>+IFERROR(VLOOKUP($M95,'10 FORMULAS'!$B$54:$C$55,2,0),"")</f>
        <v/>
      </c>
      <c r="O95" s="277"/>
      <c r="P95" s="277"/>
      <c r="Q95" s="277"/>
      <c r="R95" s="277"/>
      <c r="S95" s="232" t="str">
        <f t="shared" si="8"/>
        <v/>
      </c>
      <c r="T95" s="232" t="str">
        <f t="shared" si="9"/>
        <v/>
      </c>
      <c r="U95" s="232" t="str">
        <f t="shared" si="10"/>
        <v/>
      </c>
      <c r="V95" s="569"/>
      <c r="W95" s="38"/>
      <c r="X95" s="228"/>
      <c r="Y95" s="229"/>
      <c r="Z95" s="229"/>
    </row>
    <row r="96" spans="1:26" ht="29.45" customHeight="1" x14ac:dyDescent="0.25">
      <c r="A96" s="541"/>
      <c r="B96" s="547"/>
      <c r="C96" s="550"/>
      <c r="D96" s="553"/>
      <c r="E96" s="275">
        <v>5</v>
      </c>
      <c r="F96" s="258"/>
      <c r="G96" s="194"/>
      <c r="H96" s="194"/>
      <c r="I96" s="221" t="str">
        <f t="shared" si="7"/>
        <v xml:space="preserve">  </v>
      </c>
      <c r="J96" s="194"/>
      <c r="K96" s="232" t="str">
        <f>+IFERROR(VLOOKUP($J96,'10 FORMULAS'!$B$51:$C$53,2,0),"")</f>
        <v/>
      </c>
      <c r="L96" s="232" t="e">
        <f>+IF(J96="Preventivo","Probabilidad",IF(J96="Detectivo","Probabilidad",IF(#REF!="Correctivo","Impacto","")))</f>
        <v>#REF!</v>
      </c>
      <c r="M96" s="276"/>
      <c r="N96" s="232" t="str">
        <f>+IFERROR(VLOOKUP($M96,'10 FORMULAS'!$B$54:$C$55,2,0),"")</f>
        <v/>
      </c>
      <c r="O96" s="277"/>
      <c r="P96" s="277"/>
      <c r="Q96" s="277"/>
      <c r="R96" s="277"/>
      <c r="S96" s="232" t="str">
        <f t="shared" si="8"/>
        <v/>
      </c>
      <c r="T96" s="232" t="str">
        <f t="shared" si="9"/>
        <v/>
      </c>
      <c r="U96" s="232" t="str">
        <f t="shared" si="10"/>
        <v/>
      </c>
      <c r="V96" s="569"/>
      <c r="W96" s="38"/>
      <c r="X96" s="228"/>
      <c r="Y96" s="229"/>
      <c r="Z96" s="229"/>
    </row>
    <row r="97" spans="1:26" ht="29.45" customHeight="1" thickBot="1" x14ac:dyDescent="0.3">
      <c r="A97" s="542"/>
      <c r="B97" s="548"/>
      <c r="C97" s="551"/>
      <c r="D97" s="554"/>
      <c r="E97" s="278">
        <v>6</v>
      </c>
      <c r="F97" s="261"/>
      <c r="G97" s="195"/>
      <c r="H97" s="195"/>
      <c r="I97" s="221" t="str">
        <f t="shared" si="7"/>
        <v xml:space="preserve">  </v>
      </c>
      <c r="J97" s="194"/>
      <c r="K97" s="232" t="str">
        <f>+IFERROR(VLOOKUP($J97,'10 FORMULAS'!$B$51:$C$53,2,0),"")</f>
        <v/>
      </c>
      <c r="L97" s="232" t="e">
        <f>+IF(J97="Preventivo","Probabilidad",IF(J97="Detectivo","Probabilidad",IF(#REF!="Correctivo","Impacto","")))</f>
        <v>#REF!</v>
      </c>
      <c r="M97" s="276"/>
      <c r="N97" s="232" t="str">
        <f>+IFERROR(VLOOKUP($M97,'10 FORMULAS'!$B$54:$C$55,2,0),"")</f>
        <v/>
      </c>
      <c r="O97" s="277"/>
      <c r="P97" s="277"/>
      <c r="Q97" s="277"/>
      <c r="R97" s="277"/>
      <c r="S97" s="232" t="str">
        <f t="shared" si="8"/>
        <v/>
      </c>
      <c r="T97" s="232" t="str">
        <f t="shared" si="9"/>
        <v/>
      </c>
      <c r="U97" s="232" t="str">
        <f t="shared" si="10"/>
        <v/>
      </c>
      <c r="V97" s="573"/>
      <c r="W97" s="38"/>
    </row>
    <row r="98" spans="1:26" ht="29.45" customHeight="1" x14ac:dyDescent="0.25">
      <c r="A98" s="540" t="str">
        <f>'2 CONTEXTO E IDENTIFICACIÓN'!A24</f>
        <v>R16</v>
      </c>
      <c r="B98" s="546" t="str">
        <f>+'2 CONTEXTO E IDENTIFICACIÓN'!J24</f>
        <v xml:space="preserve"> por a causa de </v>
      </c>
      <c r="C98" s="549" t="str">
        <f>+'3 PROBABIL E IMPACTO INHERENTE'!E24</f>
        <v/>
      </c>
      <c r="D98" s="552" t="str">
        <f>+'3 PROBABIL E IMPACTO INHERENTE'!M24</f>
        <v/>
      </c>
      <c r="E98" s="279">
        <v>1</v>
      </c>
      <c r="F98" s="259"/>
      <c r="G98" s="52"/>
      <c r="H98" s="52"/>
      <c r="I98" s="221" t="str">
        <f t="shared" si="7"/>
        <v xml:space="preserve">  </v>
      </c>
      <c r="J98" s="194"/>
      <c r="K98" s="232" t="str">
        <f>+IFERROR(VLOOKUP($J98,'10 FORMULAS'!$B$51:$C$53,2,0),"")</f>
        <v/>
      </c>
      <c r="L98" s="232" t="e">
        <f>+IF(J98="Preventivo","Probabilidad",IF(J98="Detectivo","Probabilidad",IF(#REF!="Correctivo","Impacto","")))</f>
        <v>#REF!</v>
      </c>
      <c r="M98" s="276"/>
      <c r="N98" s="232" t="str">
        <f>+IFERROR(VLOOKUP($M98,'10 FORMULAS'!$B$54:$C$55,2,0),"")</f>
        <v/>
      </c>
      <c r="O98" s="277"/>
      <c r="P98" s="277"/>
      <c r="Q98" s="277"/>
      <c r="R98" s="277"/>
      <c r="S98" s="232" t="str">
        <f t="shared" si="8"/>
        <v/>
      </c>
      <c r="T98" s="232" t="str">
        <f t="shared" si="9"/>
        <v/>
      </c>
      <c r="U98" s="232" t="str">
        <f t="shared" si="10"/>
        <v/>
      </c>
      <c r="V98" s="572"/>
      <c r="W98" s="38"/>
      <c r="X98" s="228"/>
      <c r="Y98" s="229"/>
      <c r="Z98" s="229"/>
    </row>
    <row r="99" spans="1:26" ht="29.45" customHeight="1" x14ac:dyDescent="0.25">
      <c r="A99" s="541"/>
      <c r="B99" s="547"/>
      <c r="C99" s="550"/>
      <c r="D99" s="553"/>
      <c r="E99" s="275">
        <v>2</v>
      </c>
      <c r="F99" s="258"/>
      <c r="G99" s="194"/>
      <c r="H99" s="194"/>
      <c r="I99" s="221" t="str">
        <f t="shared" si="7"/>
        <v xml:space="preserve">  </v>
      </c>
      <c r="J99" s="194"/>
      <c r="K99" s="232" t="str">
        <f>+IFERROR(VLOOKUP($J99,'10 FORMULAS'!$B$51:$C$53,2,0),"")</f>
        <v/>
      </c>
      <c r="L99" s="232" t="e">
        <f>+IF(J99="Preventivo","Probabilidad",IF(J99="Detectivo","Probabilidad",IF(#REF!="Correctivo","Impacto","")))</f>
        <v>#REF!</v>
      </c>
      <c r="M99" s="276"/>
      <c r="N99" s="232" t="str">
        <f>+IFERROR(VLOOKUP($M99,'10 FORMULAS'!$B$54:$C$55,2,0),"")</f>
        <v/>
      </c>
      <c r="O99" s="277"/>
      <c r="P99" s="277"/>
      <c r="Q99" s="277"/>
      <c r="R99" s="277"/>
      <c r="S99" s="232" t="str">
        <f t="shared" si="8"/>
        <v/>
      </c>
      <c r="T99" s="232" t="str">
        <f t="shared" si="9"/>
        <v/>
      </c>
      <c r="U99" s="232" t="str">
        <f t="shared" si="10"/>
        <v/>
      </c>
      <c r="V99" s="569"/>
      <c r="W99" s="38"/>
      <c r="X99" s="228"/>
      <c r="Y99" s="229"/>
      <c r="Z99" s="229"/>
    </row>
    <row r="100" spans="1:26" ht="29.45" customHeight="1" x14ac:dyDescent="0.25">
      <c r="A100" s="541"/>
      <c r="B100" s="547"/>
      <c r="C100" s="550"/>
      <c r="D100" s="553"/>
      <c r="E100" s="275">
        <v>3</v>
      </c>
      <c r="F100" s="258"/>
      <c r="G100" s="194"/>
      <c r="H100" s="194"/>
      <c r="I100" s="221" t="str">
        <f t="shared" si="7"/>
        <v xml:space="preserve">  </v>
      </c>
      <c r="J100" s="194"/>
      <c r="K100" s="232" t="str">
        <f>+IFERROR(VLOOKUP($J100,'10 FORMULAS'!$B$51:$C$53,2,0),"")</f>
        <v/>
      </c>
      <c r="L100" s="232" t="e">
        <f>+IF(J100="Preventivo","Probabilidad",IF(J100="Detectivo","Probabilidad",IF(#REF!="Correctivo","Impacto","")))</f>
        <v>#REF!</v>
      </c>
      <c r="M100" s="276"/>
      <c r="N100" s="232" t="str">
        <f>+IFERROR(VLOOKUP($M100,'10 FORMULAS'!$B$54:$C$55,2,0),"")</f>
        <v/>
      </c>
      <c r="O100" s="277"/>
      <c r="P100" s="277"/>
      <c r="Q100" s="277"/>
      <c r="R100" s="277"/>
      <c r="S100" s="232" t="str">
        <f t="shared" si="8"/>
        <v/>
      </c>
      <c r="T100" s="232" t="str">
        <f t="shared" si="9"/>
        <v/>
      </c>
      <c r="U100" s="232" t="str">
        <f t="shared" si="10"/>
        <v/>
      </c>
      <c r="V100" s="569"/>
      <c r="W100" s="38"/>
      <c r="X100" s="228"/>
      <c r="Y100" s="229"/>
      <c r="Z100" s="229"/>
    </row>
    <row r="101" spans="1:26" ht="29.45" customHeight="1" x14ac:dyDescent="0.25">
      <c r="A101" s="541"/>
      <c r="B101" s="547"/>
      <c r="C101" s="550"/>
      <c r="D101" s="553"/>
      <c r="E101" s="275">
        <v>4</v>
      </c>
      <c r="F101" s="258"/>
      <c r="G101" s="194"/>
      <c r="H101" s="194"/>
      <c r="I101" s="221" t="str">
        <f t="shared" si="7"/>
        <v xml:space="preserve">  </v>
      </c>
      <c r="J101" s="194"/>
      <c r="K101" s="232" t="str">
        <f>+IFERROR(VLOOKUP($J101,'10 FORMULAS'!$B$51:$C$53,2,0),"")</f>
        <v/>
      </c>
      <c r="L101" s="232" t="e">
        <f>+IF(J101="Preventivo","Probabilidad",IF(J101="Detectivo","Probabilidad",IF(#REF!="Correctivo","Impacto","")))</f>
        <v>#REF!</v>
      </c>
      <c r="M101" s="276"/>
      <c r="N101" s="232" t="str">
        <f>+IFERROR(VLOOKUP($M101,'10 FORMULAS'!$B$54:$C$55,2,0),"")</f>
        <v/>
      </c>
      <c r="O101" s="277"/>
      <c r="P101" s="277"/>
      <c r="Q101" s="277"/>
      <c r="R101" s="277"/>
      <c r="S101" s="232" t="str">
        <f t="shared" si="8"/>
        <v/>
      </c>
      <c r="T101" s="232" t="str">
        <f t="shared" si="9"/>
        <v/>
      </c>
      <c r="U101" s="232" t="str">
        <f t="shared" si="10"/>
        <v/>
      </c>
      <c r="V101" s="569"/>
      <c r="W101" s="38"/>
      <c r="X101" s="228"/>
      <c r="Y101" s="229"/>
      <c r="Z101" s="229"/>
    </row>
    <row r="102" spans="1:26" ht="29.45" customHeight="1" x14ac:dyDescent="0.25">
      <c r="A102" s="541"/>
      <c r="B102" s="547"/>
      <c r="C102" s="550"/>
      <c r="D102" s="553"/>
      <c r="E102" s="275">
        <v>5</v>
      </c>
      <c r="F102" s="258"/>
      <c r="G102" s="194"/>
      <c r="H102" s="194"/>
      <c r="I102" s="221" t="str">
        <f t="shared" si="7"/>
        <v xml:space="preserve">  </v>
      </c>
      <c r="J102" s="194"/>
      <c r="K102" s="232" t="str">
        <f>+IFERROR(VLOOKUP($J102,'10 FORMULAS'!$B$51:$C$53,2,0),"")</f>
        <v/>
      </c>
      <c r="L102" s="232" t="e">
        <f>+IF(J102="Preventivo","Probabilidad",IF(J102="Detectivo","Probabilidad",IF(#REF!="Correctivo","Impacto","")))</f>
        <v>#REF!</v>
      </c>
      <c r="M102" s="276"/>
      <c r="N102" s="232" t="str">
        <f>+IFERROR(VLOOKUP($M102,'10 FORMULAS'!$B$54:$C$55,2,0),"")</f>
        <v/>
      </c>
      <c r="O102" s="277"/>
      <c r="P102" s="277"/>
      <c r="Q102" s="277"/>
      <c r="R102" s="277"/>
      <c r="S102" s="232" t="str">
        <f t="shared" si="8"/>
        <v/>
      </c>
      <c r="T102" s="232" t="str">
        <f t="shared" si="9"/>
        <v/>
      </c>
      <c r="U102" s="232" t="str">
        <f t="shared" si="10"/>
        <v/>
      </c>
      <c r="V102" s="569"/>
      <c r="W102" s="38"/>
      <c r="X102" s="228"/>
      <c r="Y102" s="229"/>
      <c r="Z102" s="229"/>
    </row>
    <row r="103" spans="1:26" ht="29.45" customHeight="1" thickBot="1" x14ac:dyDescent="0.3">
      <c r="A103" s="542"/>
      <c r="B103" s="548"/>
      <c r="C103" s="551"/>
      <c r="D103" s="554"/>
      <c r="E103" s="278">
        <v>6</v>
      </c>
      <c r="F103" s="261"/>
      <c r="G103" s="195"/>
      <c r="H103" s="195"/>
      <c r="I103" s="221" t="str">
        <f t="shared" si="7"/>
        <v xml:space="preserve">  </v>
      </c>
      <c r="J103" s="194"/>
      <c r="K103" s="232" t="str">
        <f>+IFERROR(VLOOKUP($J103,'10 FORMULAS'!$B$51:$C$53,2,0),"")</f>
        <v/>
      </c>
      <c r="L103" s="232" t="e">
        <f>+IF(J103="Preventivo","Probabilidad",IF(J103="Detectivo","Probabilidad",IF(#REF!="Correctivo","Impacto","")))</f>
        <v>#REF!</v>
      </c>
      <c r="M103" s="276"/>
      <c r="N103" s="232" t="str">
        <f>+IFERROR(VLOOKUP($M103,'10 FORMULAS'!$B$54:$C$55,2,0),"")</f>
        <v/>
      </c>
      <c r="O103" s="277"/>
      <c r="P103" s="277"/>
      <c r="Q103" s="277"/>
      <c r="R103" s="277"/>
      <c r="S103" s="232" t="str">
        <f t="shared" si="8"/>
        <v/>
      </c>
      <c r="T103" s="232" t="str">
        <f t="shared" si="9"/>
        <v/>
      </c>
      <c r="U103" s="232" t="str">
        <f t="shared" si="10"/>
        <v/>
      </c>
      <c r="V103" s="573"/>
      <c r="W103" s="38"/>
    </row>
    <row r="104" spans="1:26" ht="29.45" customHeight="1" x14ac:dyDescent="0.25">
      <c r="A104" s="540" t="str">
        <f>'2 CONTEXTO E IDENTIFICACIÓN'!A25</f>
        <v>R17</v>
      </c>
      <c r="B104" s="546" t="str">
        <f>+'2 CONTEXTO E IDENTIFICACIÓN'!J25</f>
        <v xml:space="preserve"> por a causa de </v>
      </c>
      <c r="C104" s="549" t="str">
        <f>+'3 PROBABIL E IMPACTO INHERENTE'!E25</f>
        <v/>
      </c>
      <c r="D104" s="552" t="str">
        <f>+'3 PROBABIL E IMPACTO INHERENTE'!M25</f>
        <v/>
      </c>
      <c r="E104" s="279">
        <v>1</v>
      </c>
      <c r="F104" s="259"/>
      <c r="G104" s="52"/>
      <c r="H104" s="52"/>
      <c r="I104" s="221" t="str">
        <f t="shared" si="7"/>
        <v xml:space="preserve">  </v>
      </c>
      <c r="J104" s="194"/>
      <c r="K104" s="232" t="str">
        <f>+IFERROR(VLOOKUP($J104,'10 FORMULAS'!$B$51:$C$53,2,0),"")</f>
        <v/>
      </c>
      <c r="L104" s="232" t="e">
        <f>+IF(J104="Preventivo","Probabilidad",IF(J104="Detectivo","Probabilidad",IF(#REF!="Correctivo","Impacto","")))</f>
        <v>#REF!</v>
      </c>
      <c r="M104" s="276"/>
      <c r="N104" s="232" t="str">
        <f>+IFERROR(VLOOKUP($M104,'10 FORMULAS'!$B$54:$C$55,2,0),"")</f>
        <v/>
      </c>
      <c r="O104" s="277"/>
      <c r="P104" s="277"/>
      <c r="Q104" s="277"/>
      <c r="R104" s="277"/>
      <c r="S104" s="232" t="str">
        <f t="shared" ref="S104:S127" si="11">+IFERROR($K104+$N104,"")</f>
        <v/>
      </c>
      <c r="T104" s="232" t="str">
        <f t="shared" si="9"/>
        <v/>
      </c>
      <c r="U104" s="232" t="str">
        <f t="shared" si="10"/>
        <v/>
      </c>
      <c r="V104" s="572"/>
      <c r="W104" s="38"/>
      <c r="X104" s="228"/>
      <c r="Y104" s="229"/>
      <c r="Z104" s="229"/>
    </row>
    <row r="105" spans="1:26" ht="29.45" customHeight="1" x14ac:dyDescent="0.25">
      <c r="A105" s="555"/>
      <c r="B105" s="562"/>
      <c r="C105" s="563"/>
      <c r="D105" s="564"/>
      <c r="E105" s="275">
        <v>2</v>
      </c>
      <c r="F105" s="257"/>
      <c r="G105" s="254"/>
      <c r="H105" s="254"/>
      <c r="I105" s="221" t="str">
        <f t="shared" si="7"/>
        <v xml:space="preserve">  </v>
      </c>
      <c r="J105" s="194"/>
      <c r="K105" s="232" t="str">
        <f>+IFERROR(VLOOKUP($J105,'10 FORMULAS'!$B$51:$C$53,2,0),"")</f>
        <v/>
      </c>
      <c r="L105" s="232" t="e">
        <f>+IF(J105="Preventivo","Probabilidad",IF(J105="Detectivo","Probabilidad",IF(#REF!="Correctivo","Impacto","")))</f>
        <v>#REF!</v>
      </c>
      <c r="M105" s="276"/>
      <c r="N105" s="232" t="str">
        <f>+IFERROR(VLOOKUP($M105,'10 FORMULAS'!$B$54:$C$55,2,0),"")</f>
        <v/>
      </c>
      <c r="O105" s="277"/>
      <c r="P105" s="277"/>
      <c r="Q105" s="277"/>
      <c r="R105" s="277"/>
      <c r="S105" s="232" t="str">
        <f t="shared" si="11"/>
        <v/>
      </c>
      <c r="T105" s="232" t="str">
        <f t="shared" si="9"/>
        <v/>
      </c>
      <c r="U105" s="232" t="str">
        <f t="shared" si="10"/>
        <v/>
      </c>
      <c r="V105" s="568"/>
      <c r="W105" s="38"/>
      <c r="X105" s="228"/>
      <c r="Y105" s="229"/>
      <c r="Z105" s="229"/>
    </row>
    <row r="106" spans="1:26" ht="29.45" customHeight="1" x14ac:dyDescent="0.25">
      <c r="A106" s="555"/>
      <c r="B106" s="562"/>
      <c r="C106" s="563"/>
      <c r="D106" s="564"/>
      <c r="E106" s="275">
        <v>3</v>
      </c>
      <c r="F106" s="257"/>
      <c r="G106" s="254"/>
      <c r="H106" s="254"/>
      <c r="I106" s="221" t="str">
        <f t="shared" si="7"/>
        <v xml:space="preserve">  </v>
      </c>
      <c r="J106" s="194"/>
      <c r="K106" s="232" t="str">
        <f>+IFERROR(VLOOKUP($J106,'10 FORMULAS'!$B$51:$C$53,2,0),"")</f>
        <v/>
      </c>
      <c r="L106" s="232" t="e">
        <f>+IF(J106="Preventivo","Probabilidad",IF(J106="Detectivo","Probabilidad",IF(#REF!="Correctivo","Impacto","")))</f>
        <v>#REF!</v>
      </c>
      <c r="M106" s="276"/>
      <c r="N106" s="232" t="str">
        <f>+IFERROR(VLOOKUP($M106,'10 FORMULAS'!$B$54:$C$55,2,0),"")</f>
        <v/>
      </c>
      <c r="O106" s="277"/>
      <c r="P106" s="277"/>
      <c r="Q106" s="277"/>
      <c r="R106" s="277"/>
      <c r="S106" s="232" t="str">
        <f t="shared" si="11"/>
        <v/>
      </c>
      <c r="T106" s="232" t="str">
        <f t="shared" si="9"/>
        <v/>
      </c>
      <c r="U106" s="232" t="str">
        <f t="shared" si="10"/>
        <v/>
      </c>
      <c r="V106" s="568"/>
      <c r="W106" s="38"/>
      <c r="X106" s="228"/>
      <c r="Y106" s="229"/>
      <c r="Z106" s="229"/>
    </row>
    <row r="107" spans="1:26" ht="29.45" customHeight="1" x14ac:dyDescent="0.25">
      <c r="A107" s="541"/>
      <c r="B107" s="547"/>
      <c r="C107" s="550"/>
      <c r="D107" s="553"/>
      <c r="E107" s="275">
        <v>4</v>
      </c>
      <c r="F107" s="258"/>
      <c r="G107" s="194"/>
      <c r="H107" s="194"/>
      <c r="I107" s="221" t="str">
        <f t="shared" si="7"/>
        <v xml:space="preserve">  </v>
      </c>
      <c r="J107" s="194"/>
      <c r="K107" s="232" t="str">
        <f>+IFERROR(VLOOKUP($J107,'10 FORMULAS'!$B$51:$C$53,2,0),"")</f>
        <v/>
      </c>
      <c r="L107" s="232" t="e">
        <f>+IF(J107="Preventivo","Probabilidad",IF(J107="Detectivo","Probabilidad",IF(#REF!="Correctivo","Impacto","")))</f>
        <v>#REF!</v>
      </c>
      <c r="M107" s="276"/>
      <c r="N107" s="232" t="str">
        <f>+IFERROR(VLOOKUP($M107,'10 FORMULAS'!$B$54:$C$55,2,0),"")</f>
        <v/>
      </c>
      <c r="O107" s="277"/>
      <c r="P107" s="277"/>
      <c r="Q107" s="277"/>
      <c r="R107" s="277"/>
      <c r="S107" s="232" t="str">
        <f t="shared" si="11"/>
        <v/>
      </c>
      <c r="T107" s="232" t="str">
        <f t="shared" si="9"/>
        <v/>
      </c>
      <c r="U107" s="232" t="str">
        <f t="shared" si="10"/>
        <v/>
      </c>
      <c r="V107" s="569"/>
      <c r="W107" s="38"/>
      <c r="X107" s="228"/>
      <c r="Y107" s="229"/>
      <c r="Z107" s="229"/>
    </row>
    <row r="108" spans="1:26" ht="29.45" customHeight="1" x14ac:dyDescent="0.25">
      <c r="A108" s="541"/>
      <c r="B108" s="547"/>
      <c r="C108" s="550"/>
      <c r="D108" s="553"/>
      <c r="E108" s="275">
        <v>5</v>
      </c>
      <c r="F108" s="258"/>
      <c r="G108" s="194"/>
      <c r="H108" s="194"/>
      <c r="I108" s="221" t="str">
        <f t="shared" si="7"/>
        <v xml:space="preserve">  </v>
      </c>
      <c r="J108" s="194"/>
      <c r="K108" s="232" t="str">
        <f>+IFERROR(VLOOKUP($J108,'10 FORMULAS'!$B$51:$C$53,2,0),"")</f>
        <v/>
      </c>
      <c r="L108" s="232" t="e">
        <f>+IF(J108="Preventivo","Probabilidad",IF(J108="Detectivo","Probabilidad",IF(#REF!="Correctivo","Impacto","")))</f>
        <v>#REF!</v>
      </c>
      <c r="M108" s="276"/>
      <c r="N108" s="232" t="str">
        <f>+IFERROR(VLOOKUP($M108,'10 FORMULAS'!$B$54:$C$55,2,0),"")</f>
        <v/>
      </c>
      <c r="O108" s="277"/>
      <c r="P108" s="277"/>
      <c r="Q108" s="277"/>
      <c r="R108" s="277"/>
      <c r="S108" s="232" t="str">
        <f t="shared" si="11"/>
        <v/>
      </c>
      <c r="T108" s="232" t="str">
        <f t="shared" si="9"/>
        <v/>
      </c>
      <c r="U108" s="232" t="str">
        <f t="shared" si="10"/>
        <v/>
      </c>
      <c r="V108" s="569"/>
      <c r="W108" s="38"/>
      <c r="X108" s="228"/>
      <c r="Y108" s="229"/>
      <c r="Z108" s="229"/>
    </row>
    <row r="109" spans="1:26" ht="29.45" customHeight="1" thickBot="1" x14ac:dyDescent="0.3">
      <c r="A109" s="542"/>
      <c r="B109" s="548"/>
      <c r="C109" s="551"/>
      <c r="D109" s="554"/>
      <c r="E109" s="278">
        <v>6</v>
      </c>
      <c r="F109" s="261"/>
      <c r="G109" s="195"/>
      <c r="H109" s="195"/>
      <c r="I109" s="221" t="str">
        <f t="shared" si="7"/>
        <v xml:space="preserve">  </v>
      </c>
      <c r="J109" s="194"/>
      <c r="K109" s="232" t="str">
        <f>+IFERROR(VLOOKUP($J109,'10 FORMULAS'!$B$51:$C$53,2,0),"")</f>
        <v/>
      </c>
      <c r="L109" s="232" t="e">
        <f>+IF(J109="Preventivo","Probabilidad",IF(J109="Detectivo","Probabilidad",IF(#REF!="Correctivo","Impacto","")))</f>
        <v>#REF!</v>
      </c>
      <c r="M109" s="276"/>
      <c r="N109" s="232" t="str">
        <f>+IFERROR(VLOOKUP($M109,'10 FORMULAS'!$B$54:$C$55,2,0),"")</f>
        <v/>
      </c>
      <c r="O109" s="277"/>
      <c r="P109" s="277"/>
      <c r="Q109" s="277"/>
      <c r="R109" s="277"/>
      <c r="S109" s="232" t="str">
        <f t="shared" si="11"/>
        <v/>
      </c>
      <c r="T109" s="232" t="str">
        <f t="shared" si="9"/>
        <v/>
      </c>
      <c r="U109" s="232" t="str">
        <f t="shared" si="10"/>
        <v/>
      </c>
      <c r="V109" s="573"/>
      <c r="W109" s="38"/>
    </row>
    <row r="110" spans="1:26" ht="29.45" customHeight="1" x14ac:dyDescent="0.25">
      <c r="A110" s="540" t="str">
        <f>'2 CONTEXTO E IDENTIFICACIÓN'!A26</f>
        <v>R18</v>
      </c>
      <c r="B110" s="546" t="str">
        <f>+'2 CONTEXTO E IDENTIFICACIÓN'!J26</f>
        <v xml:space="preserve"> por a causa de </v>
      </c>
      <c r="C110" s="549" t="str">
        <f>+'3 PROBABIL E IMPACTO INHERENTE'!E26</f>
        <v/>
      </c>
      <c r="D110" s="552" t="str">
        <f>+'3 PROBABIL E IMPACTO INHERENTE'!M26</f>
        <v/>
      </c>
      <c r="E110" s="279">
        <v>1</v>
      </c>
      <c r="F110" s="259"/>
      <c r="G110" s="52"/>
      <c r="H110" s="52"/>
      <c r="I110" s="221" t="str">
        <f t="shared" si="7"/>
        <v xml:space="preserve">  </v>
      </c>
      <c r="J110" s="194"/>
      <c r="K110" s="232" t="str">
        <f>+IFERROR(VLOOKUP($J110,'10 FORMULAS'!$B$51:$C$53,2,0),"")</f>
        <v/>
      </c>
      <c r="L110" s="232" t="e">
        <f>+IF(J110="Preventivo","Probabilidad",IF(J110="Detectivo","Probabilidad",IF(#REF!="Correctivo","Impacto","")))</f>
        <v>#REF!</v>
      </c>
      <c r="M110" s="276"/>
      <c r="N110" s="232" t="str">
        <f>+IFERROR(VLOOKUP($M110,'10 FORMULAS'!$B$54:$C$55,2,0),"")</f>
        <v/>
      </c>
      <c r="O110" s="277"/>
      <c r="P110" s="277"/>
      <c r="Q110" s="277"/>
      <c r="R110" s="277"/>
      <c r="S110" s="232" t="str">
        <f t="shared" si="11"/>
        <v/>
      </c>
      <c r="T110" s="232" t="str">
        <f t="shared" si="9"/>
        <v/>
      </c>
      <c r="U110" s="232" t="str">
        <f t="shared" si="10"/>
        <v/>
      </c>
      <c r="V110" s="572"/>
      <c r="W110" s="38"/>
      <c r="X110" s="228"/>
      <c r="Y110" s="229"/>
      <c r="Z110" s="229"/>
    </row>
    <row r="111" spans="1:26" ht="29.45" customHeight="1" x14ac:dyDescent="0.25">
      <c r="A111" s="555"/>
      <c r="B111" s="562"/>
      <c r="C111" s="563"/>
      <c r="D111" s="564"/>
      <c r="E111" s="275">
        <v>2</v>
      </c>
      <c r="F111" s="257"/>
      <c r="G111" s="254"/>
      <c r="H111" s="254"/>
      <c r="I111" s="221" t="str">
        <f t="shared" si="7"/>
        <v xml:space="preserve">  </v>
      </c>
      <c r="J111" s="194"/>
      <c r="K111" s="232" t="str">
        <f>+IFERROR(VLOOKUP($J111,'10 FORMULAS'!$B$51:$C$53,2,0),"")</f>
        <v/>
      </c>
      <c r="L111" s="232" t="e">
        <f>+IF(J111="Preventivo","Probabilidad",IF(J111="Detectivo","Probabilidad",IF(#REF!="Correctivo","Impacto","")))</f>
        <v>#REF!</v>
      </c>
      <c r="M111" s="276"/>
      <c r="N111" s="232" t="str">
        <f>+IFERROR(VLOOKUP($M111,'10 FORMULAS'!$B$54:$C$55,2,0),"")</f>
        <v/>
      </c>
      <c r="O111" s="277"/>
      <c r="P111" s="277"/>
      <c r="Q111" s="277"/>
      <c r="R111" s="277"/>
      <c r="S111" s="232" t="str">
        <f t="shared" si="11"/>
        <v/>
      </c>
      <c r="T111" s="232" t="str">
        <f t="shared" si="9"/>
        <v/>
      </c>
      <c r="U111" s="232" t="str">
        <f t="shared" si="10"/>
        <v/>
      </c>
      <c r="V111" s="568"/>
      <c r="W111" s="38"/>
      <c r="X111" s="228"/>
      <c r="Y111" s="229"/>
      <c r="Z111" s="229"/>
    </row>
    <row r="112" spans="1:26" ht="29.45" customHeight="1" x14ac:dyDescent="0.25">
      <c r="A112" s="555"/>
      <c r="B112" s="562"/>
      <c r="C112" s="563"/>
      <c r="D112" s="564"/>
      <c r="E112" s="275">
        <v>3</v>
      </c>
      <c r="F112" s="257"/>
      <c r="G112" s="254"/>
      <c r="H112" s="254"/>
      <c r="I112" s="221" t="str">
        <f t="shared" si="7"/>
        <v xml:space="preserve">  </v>
      </c>
      <c r="J112" s="194"/>
      <c r="K112" s="232" t="str">
        <f>+IFERROR(VLOOKUP($J112,'10 FORMULAS'!$B$51:$C$53,2,0),"")</f>
        <v/>
      </c>
      <c r="L112" s="232" t="e">
        <f>+IF(J112="Preventivo","Probabilidad",IF(J112="Detectivo","Probabilidad",IF(#REF!="Correctivo","Impacto","")))</f>
        <v>#REF!</v>
      </c>
      <c r="M112" s="276"/>
      <c r="N112" s="232" t="str">
        <f>+IFERROR(VLOOKUP($M112,'10 FORMULAS'!$B$54:$C$55,2,0),"")</f>
        <v/>
      </c>
      <c r="O112" s="277"/>
      <c r="P112" s="277"/>
      <c r="Q112" s="277"/>
      <c r="R112" s="277"/>
      <c r="S112" s="232" t="str">
        <f t="shared" si="11"/>
        <v/>
      </c>
      <c r="T112" s="232" t="str">
        <f t="shared" si="9"/>
        <v/>
      </c>
      <c r="U112" s="232" t="str">
        <f t="shared" si="10"/>
        <v/>
      </c>
      <c r="V112" s="568"/>
      <c r="W112" s="38"/>
      <c r="X112" s="228"/>
      <c r="Y112" s="229"/>
      <c r="Z112" s="229"/>
    </row>
    <row r="113" spans="1:26" ht="29.45" customHeight="1" x14ac:dyDescent="0.25">
      <c r="A113" s="541"/>
      <c r="B113" s="547"/>
      <c r="C113" s="550"/>
      <c r="D113" s="553"/>
      <c r="E113" s="275">
        <v>4</v>
      </c>
      <c r="F113" s="258"/>
      <c r="G113" s="194"/>
      <c r="H113" s="194"/>
      <c r="I113" s="221" t="str">
        <f t="shared" si="7"/>
        <v xml:space="preserve">  </v>
      </c>
      <c r="J113" s="194"/>
      <c r="K113" s="232" t="str">
        <f>+IFERROR(VLOOKUP($J113,'10 FORMULAS'!$B$51:$C$53,2,0),"")</f>
        <v/>
      </c>
      <c r="L113" s="232" t="e">
        <f>+IF(J113="Preventivo","Probabilidad",IF(J113="Detectivo","Probabilidad",IF(#REF!="Correctivo","Impacto","")))</f>
        <v>#REF!</v>
      </c>
      <c r="M113" s="276"/>
      <c r="N113" s="232" t="str">
        <f>+IFERROR(VLOOKUP($M113,'10 FORMULAS'!$B$54:$C$55,2,0),"")</f>
        <v/>
      </c>
      <c r="O113" s="277"/>
      <c r="P113" s="277"/>
      <c r="Q113" s="277"/>
      <c r="R113" s="277"/>
      <c r="S113" s="232" t="str">
        <f t="shared" si="11"/>
        <v/>
      </c>
      <c r="T113" s="232" t="str">
        <f t="shared" si="9"/>
        <v/>
      </c>
      <c r="U113" s="232" t="str">
        <f t="shared" si="10"/>
        <v/>
      </c>
      <c r="V113" s="569"/>
      <c r="W113" s="38"/>
      <c r="X113" s="228"/>
      <c r="Y113" s="229"/>
      <c r="Z113" s="229"/>
    </row>
    <row r="114" spans="1:26" ht="29.45" customHeight="1" x14ac:dyDescent="0.25">
      <c r="A114" s="541"/>
      <c r="B114" s="547"/>
      <c r="C114" s="550"/>
      <c r="D114" s="553"/>
      <c r="E114" s="275">
        <v>5</v>
      </c>
      <c r="F114" s="258"/>
      <c r="G114" s="194"/>
      <c r="H114" s="194"/>
      <c r="I114" s="221" t="str">
        <f t="shared" si="7"/>
        <v xml:space="preserve">  </v>
      </c>
      <c r="J114" s="194"/>
      <c r="K114" s="232" t="str">
        <f>+IFERROR(VLOOKUP($J114,'10 FORMULAS'!$B$51:$C$53,2,0),"")</f>
        <v/>
      </c>
      <c r="L114" s="232" t="e">
        <f>+IF(J114="Preventivo","Probabilidad",IF(J114="Detectivo","Probabilidad",IF(#REF!="Correctivo","Impacto","")))</f>
        <v>#REF!</v>
      </c>
      <c r="M114" s="276"/>
      <c r="N114" s="232" t="str">
        <f>+IFERROR(VLOOKUP($M114,'10 FORMULAS'!$B$54:$C$55,2,0),"")</f>
        <v/>
      </c>
      <c r="O114" s="277"/>
      <c r="P114" s="277"/>
      <c r="Q114" s="277"/>
      <c r="R114" s="277"/>
      <c r="S114" s="232" t="str">
        <f t="shared" si="11"/>
        <v/>
      </c>
      <c r="T114" s="232" t="str">
        <f t="shared" si="9"/>
        <v/>
      </c>
      <c r="U114" s="232" t="str">
        <f t="shared" si="10"/>
        <v/>
      </c>
      <c r="V114" s="569"/>
      <c r="W114" s="38"/>
      <c r="X114" s="228"/>
      <c r="Y114" s="229"/>
      <c r="Z114" s="229"/>
    </row>
    <row r="115" spans="1:26" ht="29.45" customHeight="1" thickBot="1" x14ac:dyDescent="0.3">
      <c r="A115" s="542"/>
      <c r="B115" s="548"/>
      <c r="C115" s="551"/>
      <c r="D115" s="554"/>
      <c r="E115" s="278">
        <v>6</v>
      </c>
      <c r="F115" s="261"/>
      <c r="G115" s="195"/>
      <c r="H115" s="195"/>
      <c r="I115" s="221" t="str">
        <f t="shared" si="7"/>
        <v xml:space="preserve">  </v>
      </c>
      <c r="J115" s="194"/>
      <c r="K115" s="232" t="str">
        <f>+IFERROR(VLOOKUP($J115,'10 FORMULAS'!$B$51:$C$53,2,0),"")</f>
        <v/>
      </c>
      <c r="L115" s="232" t="e">
        <f>+IF(J115="Preventivo","Probabilidad",IF(J115="Detectivo","Probabilidad",IF(#REF!="Correctivo","Impacto","")))</f>
        <v>#REF!</v>
      </c>
      <c r="M115" s="276"/>
      <c r="N115" s="232" t="str">
        <f>+IFERROR(VLOOKUP($M115,'10 FORMULAS'!$B$54:$C$55,2,0),"")</f>
        <v/>
      </c>
      <c r="O115" s="277"/>
      <c r="P115" s="277"/>
      <c r="Q115" s="277"/>
      <c r="R115" s="277"/>
      <c r="S115" s="232" t="str">
        <f t="shared" si="11"/>
        <v/>
      </c>
      <c r="T115" s="232" t="str">
        <f t="shared" si="9"/>
        <v/>
      </c>
      <c r="U115" s="232" t="str">
        <f t="shared" si="10"/>
        <v/>
      </c>
      <c r="V115" s="573"/>
      <c r="W115" s="38"/>
    </row>
    <row r="116" spans="1:26" ht="29.45" customHeight="1" x14ac:dyDescent="0.25">
      <c r="A116" s="540" t="str">
        <f>'2 CONTEXTO E IDENTIFICACIÓN'!A27</f>
        <v>R19</v>
      </c>
      <c r="B116" s="546" t="str">
        <f>+'2 CONTEXTO E IDENTIFICACIÓN'!J27</f>
        <v xml:space="preserve"> por a causa de </v>
      </c>
      <c r="C116" s="549" t="str">
        <f>+'3 PROBABIL E IMPACTO INHERENTE'!E27</f>
        <v/>
      </c>
      <c r="D116" s="552" t="str">
        <f>+'3 PROBABIL E IMPACTO INHERENTE'!M27</f>
        <v/>
      </c>
      <c r="E116" s="279">
        <v>1</v>
      </c>
      <c r="F116" s="259"/>
      <c r="G116" s="52"/>
      <c r="H116" s="52"/>
      <c r="I116" s="221" t="str">
        <f t="shared" si="7"/>
        <v xml:space="preserve">  </v>
      </c>
      <c r="J116" s="194"/>
      <c r="K116" s="232" t="str">
        <f>+IFERROR(VLOOKUP($J116,'10 FORMULAS'!$B$51:$C$53,2,0),"")</f>
        <v/>
      </c>
      <c r="L116" s="232" t="e">
        <f>+IF(J116="Preventivo","Probabilidad",IF(J116="Detectivo","Probabilidad",IF(#REF!="Correctivo","Impacto","")))</f>
        <v>#REF!</v>
      </c>
      <c r="M116" s="276"/>
      <c r="N116" s="232" t="str">
        <f>+IFERROR(VLOOKUP($M116,'10 FORMULAS'!$B$54:$C$55,2,0),"")</f>
        <v/>
      </c>
      <c r="O116" s="277"/>
      <c r="P116" s="277"/>
      <c r="Q116" s="277"/>
      <c r="R116" s="277"/>
      <c r="S116" s="232" t="str">
        <f t="shared" si="11"/>
        <v/>
      </c>
      <c r="T116" s="232" t="str">
        <f t="shared" ref="T116:T127" si="12">+IFERROR(C116*S116,"")</f>
        <v/>
      </c>
      <c r="U116" s="232" t="str">
        <f t="shared" ref="U116:U127" si="13">+IFERROR(S116-T116,"")</f>
        <v/>
      </c>
      <c r="V116" s="572"/>
      <c r="W116" s="38"/>
      <c r="X116" s="228"/>
      <c r="Y116" s="229"/>
      <c r="Z116" s="229"/>
    </row>
    <row r="117" spans="1:26" ht="29.45" customHeight="1" x14ac:dyDescent="0.25">
      <c r="A117" s="555"/>
      <c r="B117" s="562"/>
      <c r="C117" s="563"/>
      <c r="D117" s="564"/>
      <c r="E117" s="275">
        <v>2</v>
      </c>
      <c r="F117" s="257"/>
      <c r="G117" s="254"/>
      <c r="H117" s="254"/>
      <c r="I117" s="221" t="str">
        <f t="shared" si="7"/>
        <v xml:space="preserve">  </v>
      </c>
      <c r="J117" s="194"/>
      <c r="K117" s="232" t="str">
        <f>+IFERROR(VLOOKUP($J117,'10 FORMULAS'!$B$51:$C$53,2,0),"")</f>
        <v/>
      </c>
      <c r="L117" s="232" t="e">
        <f>+IF(J117="Preventivo","Probabilidad",IF(J117="Detectivo","Probabilidad",IF(#REF!="Correctivo","Impacto","")))</f>
        <v>#REF!</v>
      </c>
      <c r="M117" s="276"/>
      <c r="N117" s="232" t="str">
        <f>+IFERROR(VLOOKUP($M117,'10 FORMULAS'!$B$54:$C$55,2,0),"")</f>
        <v/>
      </c>
      <c r="O117" s="277"/>
      <c r="P117" s="277"/>
      <c r="Q117" s="277"/>
      <c r="R117" s="277"/>
      <c r="S117" s="232" t="str">
        <f t="shared" si="11"/>
        <v/>
      </c>
      <c r="T117" s="232" t="str">
        <f t="shared" si="12"/>
        <v/>
      </c>
      <c r="U117" s="232" t="str">
        <f t="shared" si="13"/>
        <v/>
      </c>
      <c r="V117" s="568"/>
      <c r="W117" s="38"/>
      <c r="X117" s="228"/>
      <c r="Y117" s="229"/>
      <c r="Z117" s="229"/>
    </row>
    <row r="118" spans="1:26" ht="29.45" customHeight="1" x14ac:dyDescent="0.25">
      <c r="A118" s="555"/>
      <c r="B118" s="562"/>
      <c r="C118" s="563"/>
      <c r="D118" s="564"/>
      <c r="E118" s="275">
        <v>3</v>
      </c>
      <c r="F118" s="257"/>
      <c r="G118" s="254"/>
      <c r="H118" s="254"/>
      <c r="I118" s="221" t="str">
        <f t="shared" si="7"/>
        <v xml:space="preserve">  </v>
      </c>
      <c r="J118" s="194"/>
      <c r="K118" s="232" t="str">
        <f>+IFERROR(VLOOKUP($J118,'10 FORMULAS'!$B$51:$C$53,2,0),"")</f>
        <v/>
      </c>
      <c r="L118" s="232" t="e">
        <f>+IF(J118="Preventivo","Probabilidad",IF(J118="Detectivo","Probabilidad",IF(#REF!="Correctivo","Impacto","")))</f>
        <v>#REF!</v>
      </c>
      <c r="M118" s="276"/>
      <c r="N118" s="232" t="str">
        <f>+IFERROR(VLOOKUP($M118,'10 FORMULAS'!$B$54:$C$55,2,0),"")</f>
        <v/>
      </c>
      <c r="O118" s="277"/>
      <c r="P118" s="277"/>
      <c r="Q118" s="277"/>
      <c r="R118" s="277"/>
      <c r="S118" s="232" t="str">
        <f t="shared" si="11"/>
        <v/>
      </c>
      <c r="T118" s="232" t="str">
        <f t="shared" si="12"/>
        <v/>
      </c>
      <c r="U118" s="232" t="str">
        <f t="shared" si="13"/>
        <v/>
      </c>
      <c r="V118" s="568"/>
      <c r="W118" s="38"/>
      <c r="X118" s="228"/>
      <c r="Y118" s="229"/>
      <c r="Z118" s="229"/>
    </row>
    <row r="119" spans="1:26" ht="29.45" customHeight="1" x14ac:dyDescent="0.25">
      <c r="A119" s="541"/>
      <c r="B119" s="547"/>
      <c r="C119" s="550"/>
      <c r="D119" s="553"/>
      <c r="E119" s="275">
        <v>4</v>
      </c>
      <c r="F119" s="258"/>
      <c r="G119" s="194"/>
      <c r="H119" s="194"/>
      <c r="I119" s="221" t="str">
        <f t="shared" si="7"/>
        <v xml:space="preserve">  </v>
      </c>
      <c r="J119" s="194"/>
      <c r="K119" s="232" t="str">
        <f>+IFERROR(VLOOKUP($J119,'10 FORMULAS'!$B$51:$C$53,2,0),"")</f>
        <v/>
      </c>
      <c r="L119" s="232" t="e">
        <f>+IF(J119="Preventivo","Probabilidad",IF(J119="Detectivo","Probabilidad",IF(#REF!="Correctivo","Impacto","")))</f>
        <v>#REF!</v>
      </c>
      <c r="M119" s="276"/>
      <c r="N119" s="232" t="str">
        <f>+IFERROR(VLOOKUP($M119,'10 FORMULAS'!$B$54:$C$55,2,0),"")</f>
        <v/>
      </c>
      <c r="O119" s="277"/>
      <c r="P119" s="277"/>
      <c r="Q119" s="277"/>
      <c r="R119" s="277"/>
      <c r="S119" s="232" t="str">
        <f t="shared" si="11"/>
        <v/>
      </c>
      <c r="T119" s="232" t="str">
        <f t="shared" si="12"/>
        <v/>
      </c>
      <c r="U119" s="232" t="str">
        <f t="shared" si="13"/>
        <v/>
      </c>
      <c r="V119" s="569"/>
      <c r="W119" s="38"/>
      <c r="X119" s="228"/>
      <c r="Y119" s="229"/>
      <c r="Z119" s="229"/>
    </row>
    <row r="120" spans="1:26" ht="29.45" customHeight="1" x14ac:dyDescent="0.25">
      <c r="A120" s="541"/>
      <c r="B120" s="547"/>
      <c r="C120" s="550"/>
      <c r="D120" s="553"/>
      <c r="E120" s="275">
        <v>5</v>
      </c>
      <c r="F120" s="258"/>
      <c r="G120" s="194"/>
      <c r="H120" s="194"/>
      <c r="I120" s="221" t="str">
        <f t="shared" si="7"/>
        <v xml:space="preserve">  </v>
      </c>
      <c r="J120" s="194"/>
      <c r="K120" s="232" t="str">
        <f>+IFERROR(VLOOKUP($J120,'10 FORMULAS'!$B$51:$C$53,2,0),"")</f>
        <v/>
      </c>
      <c r="L120" s="232" t="e">
        <f>+IF(J120="Preventivo","Probabilidad",IF(J120="Detectivo","Probabilidad",IF(#REF!="Correctivo","Impacto","")))</f>
        <v>#REF!</v>
      </c>
      <c r="M120" s="276"/>
      <c r="N120" s="232" t="str">
        <f>+IFERROR(VLOOKUP($M120,'10 FORMULAS'!$B$54:$C$55,2,0),"")</f>
        <v/>
      </c>
      <c r="O120" s="277"/>
      <c r="P120" s="277"/>
      <c r="Q120" s="277"/>
      <c r="R120" s="277"/>
      <c r="S120" s="232" t="str">
        <f t="shared" si="11"/>
        <v/>
      </c>
      <c r="T120" s="232" t="str">
        <f t="shared" si="12"/>
        <v/>
      </c>
      <c r="U120" s="232" t="str">
        <f t="shared" si="13"/>
        <v/>
      </c>
      <c r="V120" s="569"/>
      <c r="W120" s="38"/>
      <c r="X120" s="228"/>
      <c r="Y120" s="229"/>
      <c r="Z120" s="229"/>
    </row>
    <row r="121" spans="1:26" ht="29.45" customHeight="1" thickBot="1" x14ac:dyDescent="0.3">
      <c r="A121" s="542"/>
      <c r="B121" s="548"/>
      <c r="C121" s="551"/>
      <c r="D121" s="554"/>
      <c r="E121" s="278">
        <v>6</v>
      </c>
      <c r="F121" s="261"/>
      <c r="G121" s="195"/>
      <c r="H121" s="195"/>
      <c r="I121" s="221" t="str">
        <f t="shared" si="7"/>
        <v xml:space="preserve">  </v>
      </c>
      <c r="J121" s="194"/>
      <c r="K121" s="232" t="str">
        <f>+IFERROR(VLOOKUP($J121,'10 FORMULAS'!$B$51:$C$53,2,0),"")</f>
        <v/>
      </c>
      <c r="L121" s="232" t="e">
        <f>+IF(J121="Preventivo","Probabilidad",IF(J121="Detectivo","Probabilidad",IF(#REF!="Correctivo","Impacto","")))</f>
        <v>#REF!</v>
      </c>
      <c r="M121" s="276"/>
      <c r="N121" s="232" t="str">
        <f>+IFERROR(VLOOKUP($M121,'10 FORMULAS'!$B$54:$C$55,2,0),"")</f>
        <v/>
      </c>
      <c r="O121" s="277"/>
      <c r="P121" s="277"/>
      <c r="Q121" s="277"/>
      <c r="R121" s="277"/>
      <c r="S121" s="232" t="str">
        <f t="shared" si="11"/>
        <v/>
      </c>
      <c r="T121" s="232" t="str">
        <f t="shared" si="12"/>
        <v/>
      </c>
      <c r="U121" s="232" t="str">
        <f t="shared" si="13"/>
        <v/>
      </c>
      <c r="V121" s="573"/>
      <c r="W121" s="38"/>
    </row>
    <row r="122" spans="1:26" ht="29.45" customHeight="1" x14ac:dyDescent="0.25">
      <c r="A122" s="540" t="str">
        <f>'2 CONTEXTO E IDENTIFICACIÓN'!A28</f>
        <v>R20</v>
      </c>
      <c r="B122" s="546" t="str">
        <f>+'2 CONTEXTO E IDENTIFICACIÓN'!J28</f>
        <v xml:space="preserve"> por a causa de </v>
      </c>
      <c r="C122" s="549" t="str">
        <f>+'3 PROBABIL E IMPACTO INHERENTE'!E28</f>
        <v/>
      </c>
      <c r="D122" s="552" t="str">
        <f>+'3 PROBABIL E IMPACTO INHERENTE'!M28</f>
        <v/>
      </c>
      <c r="E122" s="279">
        <v>1</v>
      </c>
      <c r="F122" s="259"/>
      <c r="G122" s="52"/>
      <c r="H122" s="52"/>
      <c r="I122" s="221" t="str">
        <f t="shared" si="7"/>
        <v xml:space="preserve">  </v>
      </c>
      <c r="J122" s="194"/>
      <c r="K122" s="232" t="str">
        <f>+IFERROR(VLOOKUP($J122,'10 FORMULAS'!$B$51:$C$53,2,0),"")</f>
        <v/>
      </c>
      <c r="L122" s="232" t="e">
        <f>+IF(J122="Preventivo","Probabilidad",IF(J122="Detectivo","Probabilidad",IF(#REF!="Correctivo","Impacto","")))</f>
        <v>#REF!</v>
      </c>
      <c r="M122" s="276"/>
      <c r="N122" s="232" t="str">
        <f>+IFERROR(VLOOKUP($M122,'10 FORMULAS'!$B$54:$C$55,2,0),"")</f>
        <v/>
      </c>
      <c r="O122" s="277"/>
      <c r="P122" s="277"/>
      <c r="Q122" s="277"/>
      <c r="R122" s="277"/>
      <c r="S122" s="232" t="str">
        <f t="shared" si="11"/>
        <v/>
      </c>
      <c r="T122" s="232" t="str">
        <f t="shared" si="12"/>
        <v/>
      </c>
      <c r="U122" s="232" t="str">
        <f t="shared" si="13"/>
        <v/>
      </c>
      <c r="V122" s="572"/>
      <c r="W122" s="38"/>
      <c r="X122" s="228"/>
      <c r="Y122" s="229"/>
      <c r="Z122" s="229"/>
    </row>
    <row r="123" spans="1:26" ht="29.45" customHeight="1" x14ac:dyDescent="0.25">
      <c r="A123" s="555"/>
      <c r="B123" s="562"/>
      <c r="C123" s="563"/>
      <c r="D123" s="564"/>
      <c r="E123" s="275">
        <v>2</v>
      </c>
      <c r="F123" s="257"/>
      <c r="G123" s="254"/>
      <c r="H123" s="254"/>
      <c r="I123" s="221" t="str">
        <f t="shared" si="7"/>
        <v xml:space="preserve">  </v>
      </c>
      <c r="J123" s="194"/>
      <c r="K123" s="232" t="str">
        <f>+IFERROR(VLOOKUP($J123,'10 FORMULAS'!$B$51:$C$53,2,0),"")</f>
        <v/>
      </c>
      <c r="L123" s="232" t="e">
        <f>+IF(J123="Preventivo","Probabilidad",IF(J123="Detectivo","Probabilidad",IF(#REF!="Correctivo","Impacto","")))</f>
        <v>#REF!</v>
      </c>
      <c r="M123" s="276"/>
      <c r="N123" s="232" t="str">
        <f>+IFERROR(VLOOKUP($M123,'10 FORMULAS'!$B$54:$C$55,2,0),"")</f>
        <v/>
      </c>
      <c r="O123" s="277"/>
      <c r="P123" s="277"/>
      <c r="Q123" s="277"/>
      <c r="R123" s="277"/>
      <c r="S123" s="232" t="str">
        <f t="shared" si="11"/>
        <v/>
      </c>
      <c r="T123" s="232" t="str">
        <f t="shared" si="12"/>
        <v/>
      </c>
      <c r="U123" s="232" t="str">
        <f t="shared" si="13"/>
        <v/>
      </c>
      <c r="V123" s="568"/>
      <c r="W123" s="38"/>
      <c r="X123" s="228"/>
      <c r="Y123" s="229"/>
      <c r="Z123" s="229"/>
    </row>
    <row r="124" spans="1:26" ht="29.45" customHeight="1" x14ac:dyDescent="0.25">
      <c r="A124" s="555"/>
      <c r="B124" s="562"/>
      <c r="C124" s="563"/>
      <c r="D124" s="564"/>
      <c r="E124" s="275">
        <v>3</v>
      </c>
      <c r="F124" s="257"/>
      <c r="G124" s="254"/>
      <c r="H124" s="254"/>
      <c r="I124" s="221" t="str">
        <f t="shared" si="7"/>
        <v xml:space="preserve">  </v>
      </c>
      <c r="J124" s="194"/>
      <c r="K124" s="232" t="str">
        <f>+IFERROR(VLOOKUP($J124,'10 FORMULAS'!$B$51:$C$53,2,0),"")</f>
        <v/>
      </c>
      <c r="L124" s="232" t="e">
        <f>+IF(J124="Preventivo","Probabilidad",IF(J124="Detectivo","Probabilidad",IF(#REF!="Correctivo","Impacto","")))</f>
        <v>#REF!</v>
      </c>
      <c r="M124" s="276"/>
      <c r="N124" s="232" t="str">
        <f>+IFERROR(VLOOKUP($M124,'10 FORMULAS'!$B$54:$C$55,2,0),"")</f>
        <v/>
      </c>
      <c r="O124" s="277"/>
      <c r="P124" s="277"/>
      <c r="Q124" s="277"/>
      <c r="R124" s="277"/>
      <c r="S124" s="232" t="str">
        <f t="shared" si="11"/>
        <v/>
      </c>
      <c r="T124" s="232" t="str">
        <f t="shared" si="12"/>
        <v/>
      </c>
      <c r="U124" s="232" t="str">
        <f t="shared" si="13"/>
        <v/>
      </c>
      <c r="V124" s="568"/>
      <c r="W124" s="38"/>
      <c r="X124" s="228"/>
      <c r="Y124" s="229"/>
      <c r="Z124" s="229"/>
    </row>
    <row r="125" spans="1:26" ht="29.45" customHeight="1" x14ac:dyDescent="0.25">
      <c r="A125" s="541"/>
      <c r="B125" s="547"/>
      <c r="C125" s="550"/>
      <c r="D125" s="553"/>
      <c r="E125" s="275">
        <v>4</v>
      </c>
      <c r="F125" s="258"/>
      <c r="G125" s="194"/>
      <c r="H125" s="194"/>
      <c r="I125" s="221" t="str">
        <f t="shared" si="7"/>
        <v xml:space="preserve">  </v>
      </c>
      <c r="J125" s="194"/>
      <c r="K125" s="232" t="str">
        <f>+IFERROR(VLOOKUP($J125,'10 FORMULAS'!$B$51:$C$53,2,0),"")</f>
        <v/>
      </c>
      <c r="L125" s="232" t="e">
        <f>+IF(J125="Preventivo","Probabilidad",IF(J125="Detectivo","Probabilidad",IF(#REF!="Correctivo","Impacto","")))</f>
        <v>#REF!</v>
      </c>
      <c r="M125" s="276"/>
      <c r="N125" s="232" t="str">
        <f>+IFERROR(VLOOKUP($M125,'10 FORMULAS'!$B$54:$C$55,2,0),"")</f>
        <v/>
      </c>
      <c r="O125" s="277"/>
      <c r="P125" s="277"/>
      <c r="Q125" s="277"/>
      <c r="R125" s="277"/>
      <c r="S125" s="232" t="str">
        <f t="shared" si="11"/>
        <v/>
      </c>
      <c r="T125" s="232" t="str">
        <f t="shared" si="12"/>
        <v/>
      </c>
      <c r="U125" s="232" t="str">
        <f t="shared" si="13"/>
        <v/>
      </c>
      <c r="V125" s="569"/>
      <c r="W125" s="38"/>
      <c r="X125" s="228"/>
      <c r="Y125" s="229"/>
      <c r="Z125" s="229"/>
    </row>
    <row r="126" spans="1:26" ht="29.45" customHeight="1" x14ac:dyDescent="0.25">
      <c r="A126" s="541"/>
      <c r="B126" s="547"/>
      <c r="C126" s="550"/>
      <c r="D126" s="553"/>
      <c r="E126" s="275">
        <v>5</v>
      </c>
      <c r="F126" s="258"/>
      <c r="G126" s="194"/>
      <c r="H126" s="194"/>
      <c r="I126" s="221" t="str">
        <f t="shared" si="7"/>
        <v xml:space="preserve">  </v>
      </c>
      <c r="J126" s="194"/>
      <c r="K126" s="232" t="str">
        <f>+IFERROR(VLOOKUP($J126,'10 FORMULAS'!$B$51:$C$53,2,0),"")</f>
        <v/>
      </c>
      <c r="L126" s="232" t="e">
        <f>+IF(J126="Preventivo","Probabilidad",IF(J126="Detectivo","Probabilidad",IF(#REF!="Correctivo","Impacto","")))</f>
        <v>#REF!</v>
      </c>
      <c r="M126" s="276"/>
      <c r="N126" s="232" t="str">
        <f>+IFERROR(VLOOKUP($M126,'10 FORMULAS'!$B$54:$C$55,2,0),"")</f>
        <v/>
      </c>
      <c r="O126" s="277"/>
      <c r="P126" s="277"/>
      <c r="Q126" s="277"/>
      <c r="R126" s="277"/>
      <c r="S126" s="232" t="str">
        <f t="shared" si="11"/>
        <v/>
      </c>
      <c r="T126" s="232" t="str">
        <f t="shared" si="12"/>
        <v/>
      </c>
      <c r="U126" s="232" t="str">
        <f t="shared" si="13"/>
        <v/>
      </c>
      <c r="V126" s="569"/>
      <c r="W126" s="38"/>
      <c r="X126" s="228"/>
      <c r="Y126" s="229"/>
      <c r="Z126" s="229"/>
    </row>
    <row r="127" spans="1:26" ht="29.45" customHeight="1" thickBot="1" x14ac:dyDescent="0.3">
      <c r="A127" s="542"/>
      <c r="B127" s="548"/>
      <c r="C127" s="551"/>
      <c r="D127" s="554"/>
      <c r="E127" s="278">
        <v>6</v>
      </c>
      <c r="F127" s="261"/>
      <c r="G127" s="195"/>
      <c r="H127" s="195"/>
      <c r="I127" s="221" t="str">
        <f t="shared" si="7"/>
        <v xml:space="preserve">  </v>
      </c>
      <c r="J127" s="194"/>
      <c r="K127" s="232" t="str">
        <f>+IFERROR(VLOOKUP($J127,'10 FORMULAS'!$B$51:$C$53,2,0),"")</f>
        <v/>
      </c>
      <c r="L127" s="232" t="e">
        <f>+IF(J127="Preventivo","Probabilidad",IF(J127="Detectivo","Probabilidad",IF(#REF!="Correctivo","Impacto","")))</f>
        <v>#REF!</v>
      </c>
      <c r="M127" s="276"/>
      <c r="N127" s="232" t="str">
        <f>+IFERROR(VLOOKUP($M127,'10 FORMULAS'!$B$54:$C$55,2,0),"")</f>
        <v/>
      </c>
      <c r="O127" s="277"/>
      <c r="P127" s="277"/>
      <c r="Q127" s="277"/>
      <c r="R127" s="277"/>
      <c r="S127" s="232" t="str">
        <f t="shared" si="11"/>
        <v/>
      </c>
      <c r="T127" s="232" t="str">
        <f t="shared" si="12"/>
        <v/>
      </c>
      <c r="U127" s="232" t="str">
        <f t="shared" si="13"/>
        <v/>
      </c>
      <c r="V127" s="573"/>
      <c r="W127" s="38"/>
    </row>
    <row r="128" spans="1:26" x14ac:dyDescent="0.25">
      <c r="T128" s="233" t="str">
        <f>IF($J128="Preventivo",($C128*$S128),IF($J128="Detectivo",($C128*$S128),""))</f>
        <v/>
      </c>
    </row>
  </sheetData>
  <sheetProtection formatCells="0" formatColumns="0" formatRows="0" sort="0" autoFilter="0" pivotTables="0"/>
  <autoFilter ref="A7:W127" xr:uid="{00000000-0009-0000-0000-000005000000}"/>
  <dataConsolidate/>
  <mergeCells count="118">
    <mergeCell ref="V122:V127"/>
    <mergeCell ref="B3:D3"/>
    <mergeCell ref="B4:D4"/>
    <mergeCell ref="V104:V109"/>
    <mergeCell ref="V110:V115"/>
    <mergeCell ref="V116:V121"/>
    <mergeCell ref="V86:V91"/>
    <mergeCell ref="V92:V97"/>
    <mergeCell ref="V98:V103"/>
    <mergeCell ref="V68:V73"/>
    <mergeCell ref="V74:V79"/>
    <mergeCell ref="V80:V85"/>
    <mergeCell ref="V50:V55"/>
    <mergeCell ref="V56:V61"/>
    <mergeCell ref="V62:V67"/>
    <mergeCell ref="V32:V37"/>
    <mergeCell ref="V38:V43"/>
    <mergeCell ref="V44:V49"/>
    <mergeCell ref="C74:C79"/>
    <mergeCell ref="D74:D79"/>
    <mergeCell ref="C14:C19"/>
    <mergeCell ref="D14:D19"/>
    <mergeCell ref="C32:C37"/>
    <mergeCell ref="D32:D37"/>
    <mergeCell ref="X4:Z4"/>
    <mergeCell ref="V20:V25"/>
    <mergeCell ref="V26:V31"/>
    <mergeCell ref="V8:V13"/>
    <mergeCell ref="V14:V19"/>
    <mergeCell ref="V4:V6"/>
    <mergeCell ref="A92:A97"/>
    <mergeCell ref="B92:B97"/>
    <mergeCell ref="C92:C97"/>
    <mergeCell ref="D92:D97"/>
    <mergeCell ref="D80:D85"/>
    <mergeCell ref="A86:A91"/>
    <mergeCell ref="B86:B91"/>
    <mergeCell ref="C86:C91"/>
    <mergeCell ref="D86:D91"/>
    <mergeCell ref="A80:A85"/>
    <mergeCell ref="B80:B85"/>
    <mergeCell ref="C80:C85"/>
    <mergeCell ref="A68:A73"/>
    <mergeCell ref="B68:B73"/>
    <mergeCell ref="C68:C73"/>
    <mergeCell ref="D68:D73"/>
    <mergeCell ref="A74:A79"/>
    <mergeCell ref="B74:B79"/>
    <mergeCell ref="A98:A103"/>
    <mergeCell ref="B98:B103"/>
    <mergeCell ref="C98:C103"/>
    <mergeCell ref="D98:D103"/>
    <mergeCell ref="A122:A127"/>
    <mergeCell ref="B122:B127"/>
    <mergeCell ref="C122:C127"/>
    <mergeCell ref="D122:D127"/>
    <mergeCell ref="A104:A109"/>
    <mergeCell ref="B104:B109"/>
    <mergeCell ref="C104:C109"/>
    <mergeCell ref="D104:D109"/>
    <mergeCell ref="A110:A115"/>
    <mergeCell ref="B110:B115"/>
    <mergeCell ref="C110:C115"/>
    <mergeCell ref="D110:D115"/>
    <mergeCell ref="A116:A121"/>
    <mergeCell ref="B116:B121"/>
    <mergeCell ref="C116:C121"/>
    <mergeCell ref="D116:D121"/>
    <mergeCell ref="A56:A61"/>
    <mergeCell ref="B56:B61"/>
    <mergeCell ref="C56:C61"/>
    <mergeCell ref="D56:D61"/>
    <mergeCell ref="J6:N6"/>
    <mergeCell ref="A62:A67"/>
    <mergeCell ref="B62:B67"/>
    <mergeCell ref="C62:C67"/>
    <mergeCell ref="D62:D67"/>
    <mergeCell ref="A44:A49"/>
    <mergeCell ref="B44:B49"/>
    <mergeCell ref="C44:C49"/>
    <mergeCell ref="D44:D49"/>
    <mergeCell ref="A50:A55"/>
    <mergeCell ref="B50:B55"/>
    <mergeCell ref="C50:C55"/>
    <mergeCell ref="D50:D55"/>
    <mergeCell ref="F6:I6"/>
    <mergeCell ref="A38:A43"/>
    <mergeCell ref="B38:B43"/>
    <mergeCell ref="C38:C43"/>
    <mergeCell ref="D38:D43"/>
    <mergeCell ref="A32:A37"/>
    <mergeCell ref="B32:B37"/>
    <mergeCell ref="A8:A13"/>
    <mergeCell ref="B8:B13"/>
    <mergeCell ref="A26:A31"/>
    <mergeCell ref="B26:B31"/>
    <mergeCell ref="C26:C31"/>
    <mergeCell ref="D26:D31"/>
    <mergeCell ref="A14:A19"/>
    <mergeCell ref="B14:B19"/>
    <mergeCell ref="C8:C13"/>
    <mergeCell ref="D8:D13"/>
    <mergeCell ref="A20:A25"/>
    <mergeCell ref="B20:B25"/>
    <mergeCell ref="C20:C25"/>
    <mergeCell ref="D20:D25"/>
    <mergeCell ref="A1:A2"/>
    <mergeCell ref="B1:B2"/>
    <mergeCell ref="A6:A7"/>
    <mergeCell ref="B6:B7"/>
    <mergeCell ref="E6:E7"/>
    <mergeCell ref="O6:R6"/>
    <mergeCell ref="C1:D1"/>
    <mergeCell ref="T4:U6"/>
    <mergeCell ref="S4:S6"/>
    <mergeCell ref="C6:C7"/>
    <mergeCell ref="D6:D7"/>
    <mergeCell ref="J4:R5"/>
  </mergeCells>
  <phoneticPr fontId="0" type="noConversion"/>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41" priority="269" operator="between">
      <formula>$Y$6</formula>
      <formula>$Z$6</formula>
    </cfRule>
    <cfRule type="cellIs" dxfId="40" priority="270" operator="between">
      <formula>$Y$7</formula>
      <formula>$Z$7</formula>
    </cfRule>
    <cfRule type="cellIs" dxfId="39" priority="271" operator="between">
      <formula>$Y$8</formula>
      <formula>$Z$8</formula>
    </cfRule>
    <cfRule type="cellIs" dxfId="38" priority="272" operator="between">
      <formula>$Y$9</formula>
      <formula>$Z$9</formula>
    </cfRule>
    <cfRule type="cellIs" dxfId="37" priority="273" operator="between">
      <formula>$Y$10</formula>
      <formula>$Z$10</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colBreaks count="1" manualBreakCount="1">
    <brk id="9" max="92" man="1"/>
  </colBreaks>
  <ignoredErrors>
    <ignoredError sqref="T14 U14:U19" formula="1"/>
  </ignoredErrors>
  <drawing r:id="rId2"/>
  <legacyDrawing r:id="rId3"/>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00000000-0002-0000-0500-000000000000}">
          <x14:formula1>
            <xm:f>'10 FORMULAS'!$B$54:$B$55</xm:f>
          </x14:formula1>
          <xm:sqref>M8:M127</xm:sqref>
        </x14:dataValidation>
        <x14:dataValidation type="list" allowBlank="1" showInputMessage="1" showErrorMessage="1" xr:uid="{00000000-0002-0000-0500-000001000000}">
          <x14:formula1>
            <xm:f>'10 FORMULAS'!$B$60:$B$63</xm:f>
          </x14:formula1>
          <xm:sqref>O8:O127</xm:sqref>
        </x14:dataValidation>
        <x14:dataValidation type="list" allowBlank="1" showInputMessage="1" showErrorMessage="1" xr:uid="{00000000-0002-0000-0500-000002000000}">
          <x14:formula1>
            <xm:f>'10 FORMULAS'!$B$71:$B$73</xm:f>
          </x14:formula1>
          <xm:sqref>Q8:Q127</xm:sqref>
        </x14:dataValidation>
        <x14:dataValidation type="list" allowBlank="1" showInputMessage="1" showErrorMessage="1" xr:uid="{00000000-0002-0000-0500-000003000000}">
          <x14:formula1>
            <xm:f>'10 FORMULAS'!$B$74:$B$76</xm:f>
          </x14:formula1>
          <xm:sqref>R8:R127</xm:sqref>
        </x14:dataValidation>
        <x14:dataValidation type="list" allowBlank="1" showInputMessage="1" showErrorMessage="1" xr:uid="{00000000-0002-0000-0500-000004000000}">
          <x14:formula1>
            <xm:f>'10 FORMULAS'!$B$64:$B$70</xm:f>
          </x14:formula1>
          <xm:sqref>P8:P127</xm:sqref>
        </x14:dataValidation>
        <x14:dataValidation type="list" allowBlank="1" showInputMessage="1" showErrorMessage="1" xr:uid="{00000000-0002-0000-0500-000005000000}">
          <x14:formula1>
            <xm:f>'10 FORMULAS'!$B$51:$B$52</xm:f>
          </x14:formula1>
          <xm:sqref>J8:J127</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27"/>
  <sheetViews>
    <sheetView showGridLines="0" topLeftCell="A7" zoomScale="70" zoomScaleNormal="70" zoomScaleSheetLayoutView="85" workbookViewId="0">
      <selection activeCell="W20" sqref="W20"/>
    </sheetView>
  </sheetViews>
  <sheetFormatPr baseColWidth="10" defaultColWidth="11.42578125" defaultRowHeight="14.25" x14ac:dyDescent="0.25"/>
  <cols>
    <col min="1" max="1" width="14.85546875" style="44" customWidth="1"/>
    <col min="2" max="2" width="54.5703125" style="44" customWidth="1"/>
    <col min="3" max="3" width="15.42578125" style="44" customWidth="1"/>
    <col min="4" max="4" width="14.140625" style="44" customWidth="1"/>
    <col min="5" max="5" width="10.140625" style="44" customWidth="1"/>
    <col min="6" max="6" width="17.42578125" style="44" customWidth="1"/>
    <col min="7" max="7" width="21.85546875" style="44" customWidth="1"/>
    <col min="8" max="8" width="36.5703125" style="44" customWidth="1"/>
    <col min="9" max="9" width="42.85546875" style="44" customWidth="1"/>
    <col min="10" max="11" width="12.140625" style="51" customWidth="1"/>
    <col min="12" max="12" width="18.5703125" style="51" customWidth="1"/>
    <col min="13" max="13" width="19.42578125" style="44" bestFit="1" customWidth="1"/>
    <col min="14" max="14" width="18.28515625" style="51" customWidth="1"/>
    <col min="15" max="15" width="18.85546875" style="51" customWidth="1"/>
    <col min="16" max="16" width="16.42578125" style="51" bestFit="1" customWidth="1"/>
    <col min="17" max="17" width="14.42578125" style="51" customWidth="1"/>
    <col min="18" max="18" width="13" style="51" customWidth="1"/>
    <col min="19" max="21" width="13.42578125" style="233" customWidth="1"/>
    <col min="22" max="22" width="23" style="137" customWidth="1"/>
    <col min="23" max="23" width="11.42578125" style="44"/>
    <col min="24" max="24" width="21.42578125" style="4" customWidth="1"/>
    <col min="25" max="25" width="7.42578125" style="4" bestFit="1" customWidth="1"/>
    <col min="26" max="26" width="8.42578125" style="4" bestFit="1" customWidth="1"/>
    <col min="27" max="16384" width="11.42578125" style="44"/>
  </cols>
  <sheetData>
    <row r="1" spans="1:26" s="40" customFormat="1" ht="45" customHeight="1" x14ac:dyDescent="0.2">
      <c r="A1" s="495"/>
      <c r="B1" s="522" t="str">
        <f>+'2 CONTEXTO E IDENTIFICACIÓN'!A1</f>
        <v>MAPA DE RIESGOS INTEGRAL</v>
      </c>
      <c r="C1" s="505"/>
      <c r="D1" s="506"/>
      <c r="E1" s="230"/>
      <c r="F1" s="3"/>
      <c r="G1" s="202" t="str">
        <f>+'2 CONTEXTO E IDENTIFICACIÓN'!$I$4</f>
        <v>Elaboración o Actualización:</v>
      </c>
      <c r="H1" s="216">
        <f>'2 CONTEXTO E IDENTIFICACIÓN'!J4</f>
        <v>46038</v>
      </c>
      <c r="I1" s="13"/>
      <c r="J1" s="13"/>
      <c r="K1" s="13"/>
      <c r="L1" s="43"/>
      <c r="M1" s="42"/>
      <c r="N1" s="43"/>
      <c r="O1" s="43"/>
      <c r="P1" s="43"/>
      <c r="Q1" s="43"/>
      <c r="R1" s="43"/>
      <c r="S1" s="227"/>
      <c r="T1" s="227"/>
      <c r="U1" s="227"/>
      <c r="V1" s="137"/>
      <c r="W1" s="38"/>
      <c r="X1" s="4"/>
      <c r="Y1" s="4"/>
      <c r="Z1" s="4"/>
    </row>
    <row r="2" spans="1:26" s="40" customFormat="1" ht="45" customHeight="1" x14ac:dyDescent="0.2">
      <c r="A2" s="495"/>
      <c r="B2" s="523"/>
      <c r="C2" s="39" t="str">
        <f>+'2 CONTEXTO E IDENTIFICACIÓN'!A2</f>
        <v>VERSIÓN DEL MAPA DE RIESGOS:</v>
      </c>
      <c r="D2" s="39">
        <f>'2 CONTEXTO E IDENTIFICACIÓN'!B2</f>
        <v>1</v>
      </c>
      <c r="E2" s="230"/>
      <c r="F2" s="230"/>
      <c r="G2" s="205" t="str">
        <f>+'2 CONTEXTO E IDENTIFICACIÓN'!$E$5</f>
        <v>Vigencia: 2026</v>
      </c>
      <c r="H2" s="203">
        <f>'2 CONTEXTO E IDENTIFICACIÓN'!G5</f>
        <v>46023</v>
      </c>
      <c r="I2" s="204" t="s">
        <v>50</v>
      </c>
      <c r="J2" s="230"/>
      <c r="K2" s="230"/>
      <c r="L2" s="46"/>
      <c r="M2" s="45"/>
      <c r="N2" s="46"/>
      <c r="O2" s="46"/>
      <c r="P2" s="46"/>
      <c r="Q2" s="46"/>
      <c r="R2" s="46"/>
      <c r="S2" s="227"/>
      <c r="T2" s="227"/>
      <c r="U2" s="227"/>
      <c r="V2" s="226"/>
      <c r="W2" s="38"/>
      <c r="X2" s="3"/>
      <c r="Y2" s="3"/>
      <c r="Z2" s="3"/>
    </row>
    <row r="3" spans="1:26" s="40" customFormat="1" ht="15.75" thickBot="1" x14ac:dyDescent="0.25">
      <c r="A3" s="12" t="s">
        <v>46</v>
      </c>
      <c r="B3" s="497" t="str">
        <f>'2 CONTEXTO E IDENTIFICACIÓN'!B4</f>
        <v>UAERMV</v>
      </c>
      <c r="C3" s="497"/>
      <c r="D3" s="497"/>
      <c r="E3" s="273"/>
      <c r="F3" s="230"/>
      <c r="G3" s="273"/>
      <c r="H3" s="273"/>
      <c r="I3" s="273"/>
      <c r="J3" s="274"/>
      <c r="K3" s="274"/>
      <c r="L3" s="274"/>
      <c r="M3" s="273"/>
      <c r="N3" s="274"/>
      <c r="O3" s="274"/>
      <c r="P3" s="274"/>
      <c r="Q3" s="274"/>
      <c r="R3" s="274"/>
      <c r="S3" s="231"/>
      <c r="T3" s="231"/>
      <c r="U3" s="231"/>
      <c r="V3" s="137"/>
      <c r="W3" s="38"/>
      <c r="X3" s="3"/>
      <c r="Y3" s="3"/>
      <c r="Z3" s="3"/>
    </row>
    <row r="4" spans="1:26" s="48" customFormat="1" ht="16.5" customHeight="1" x14ac:dyDescent="0.25">
      <c r="A4" s="12" t="s">
        <v>47</v>
      </c>
      <c r="B4" s="497" t="str">
        <f>'2 CONTEXTO E IDENTIFICACIÓN'!F4</f>
        <v>10. Desarrollo Misional Y Comercialización</v>
      </c>
      <c r="C4" s="498"/>
      <c r="D4" s="498"/>
      <c r="E4" s="47" t="s">
        <v>261</v>
      </c>
      <c r="F4" s="45" t="s">
        <v>262</v>
      </c>
      <c r="G4" s="47"/>
      <c r="H4" s="47"/>
      <c r="I4" s="47"/>
      <c r="J4" s="534" t="s">
        <v>315</v>
      </c>
      <c r="K4" s="535"/>
      <c r="L4" s="535"/>
      <c r="M4" s="535"/>
      <c r="N4" s="535"/>
      <c r="O4" s="535"/>
      <c r="P4" s="535"/>
      <c r="Q4" s="535"/>
      <c r="R4" s="536"/>
      <c r="S4" s="576" t="s">
        <v>263</v>
      </c>
      <c r="T4" s="531" t="s">
        <v>300</v>
      </c>
      <c r="U4" s="576"/>
      <c r="V4" s="580" t="s">
        <v>311</v>
      </c>
      <c r="W4" s="38"/>
      <c r="X4" s="488" t="s">
        <v>264</v>
      </c>
      <c r="Y4" s="489"/>
      <c r="Z4" s="490"/>
    </row>
    <row r="5" spans="1:26" s="48" customFormat="1" ht="33" customHeight="1" x14ac:dyDescent="0.25">
      <c r="A5" s="209"/>
      <c r="B5" s="208"/>
      <c r="C5" s="208"/>
      <c r="D5" s="137"/>
      <c r="E5" s="47"/>
      <c r="F5" s="47"/>
      <c r="G5" s="47"/>
      <c r="H5" s="47"/>
      <c r="I5" s="47"/>
      <c r="J5" s="537"/>
      <c r="K5" s="538"/>
      <c r="L5" s="538"/>
      <c r="M5" s="538"/>
      <c r="N5" s="538"/>
      <c r="O5" s="538"/>
      <c r="P5" s="538"/>
      <c r="Q5" s="538"/>
      <c r="R5" s="539"/>
      <c r="S5" s="577"/>
      <c r="T5" s="532"/>
      <c r="U5" s="577"/>
      <c r="V5" s="581"/>
      <c r="W5" s="38"/>
      <c r="X5" s="21" t="s">
        <v>225</v>
      </c>
      <c r="Y5" s="22" t="s">
        <v>266</v>
      </c>
      <c r="Z5" s="23" t="s">
        <v>267</v>
      </c>
    </row>
    <row r="6" spans="1:26" ht="29.25" customHeight="1" x14ac:dyDescent="0.25">
      <c r="A6" s="524" t="s">
        <v>219</v>
      </c>
      <c r="B6" s="524" t="s">
        <v>220</v>
      </c>
      <c r="C6" s="524" t="s">
        <v>268</v>
      </c>
      <c r="D6" s="524" t="s">
        <v>269</v>
      </c>
      <c r="E6" s="561" t="s">
        <v>270</v>
      </c>
      <c r="F6" s="559" t="s">
        <v>30</v>
      </c>
      <c r="G6" s="560"/>
      <c r="H6" s="560"/>
      <c r="I6" s="561"/>
      <c r="J6" s="528" t="s">
        <v>312</v>
      </c>
      <c r="K6" s="528"/>
      <c r="L6" s="528"/>
      <c r="M6" s="528"/>
      <c r="N6" s="529"/>
      <c r="O6" s="527" t="s">
        <v>314</v>
      </c>
      <c r="P6" s="528"/>
      <c r="Q6" s="528"/>
      <c r="R6" s="529"/>
      <c r="S6" s="578"/>
      <c r="T6" s="533"/>
      <c r="U6" s="578"/>
      <c r="V6" s="582"/>
      <c r="W6" s="38"/>
      <c r="X6" s="237" t="s">
        <v>233</v>
      </c>
      <c r="Y6" s="28">
        <v>0.01</v>
      </c>
      <c r="Z6" s="27">
        <v>0.2</v>
      </c>
    </row>
    <row r="7" spans="1:26" s="38" customFormat="1" ht="72" thickBot="1" x14ac:dyDescent="0.3">
      <c r="A7" s="525"/>
      <c r="B7" s="525"/>
      <c r="C7" s="525"/>
      <c r="D7" s="525"/>
      <c r="E7" s="579"/>
      <c r="F7" s="49" t="s">
        <v>271</v>
      </c>
      <c r="G7" s="136" t="s">
        <v>272</v>
      </c>
      <c r="H7" s="136" t="s">
        <v>273</v>
      </c>
      <c r="I7" s="136" t="s">
        <v>274</v>
      </c>
      <c r="J7" s="49" t="s">
        <v>304</v>
      </c>
      <c r="K7" s="50" t="s">
        <v>33</v>
      </c>
      <c r="L7" s="50" t="s">
        <v>35</v>
      </c>
      <c r="M7" s="49" t="s">
        <v>36</v>
      </c>
      <c r="N7" s="50" t="s">
        <v>38</v>
      </c>
      <c r="O7" s="50" t="s">
        <v>90</v>
      </c>
      <c r="P7" s="50" t="s">
        <v>91</v>
      </c>
      <c r="Q7" s="50" t="s">
        <v>275</v>
      </c>
      <c r="R7" s="50" t="s">
        <v>276</v>
      </c>
      <c r="S7" s="50" t="s">
        <v>306</v>
      </c>
      <c r="T7" s="50" t="s">
        <v>301</v>
      </c>
      <c r="U7" s="50" t="s">
        <v>302</v>
      </c>
      <c r="V7" s="321" t="s">
        <v>278</v>
      </c>
      <c r="X7" s="238" t="s">
        <v>236</v>
      </c>
      <c r="Y7" s="28">
        <v>0.21</v>
      </c>
      <c r="Z7" s="27">
        <v>0.4</v>
      </c>
    </row>
    <row r="8" spans="1:26" ht="27.75" customHeight="1" x14ac:dyDescent="0.25">
      <c r="A8" s="540" t="str">
        <f>'2 CONTEXTO E IDENTIFICACIÓN'!A9</f>
        <v>R1</v>
      </c>
      <c r="B8" s="546" t="str">
        <f>+'2 CONTEXTO E IDENTIFICACIÓN'!J9</f>
        <v>Posibilidad de afectación económica y reputacional por la aprobación de un proyecto inviable para el desarrollo misional de la entidad. a causa de la deficiencia  en la revisión de aspectos economico y tecnico que se requiere para el desarrollo de la misionalidad de la entidad y/o debilidades con las  alianzas estrategicas con otras entidades.</v>
      </c>
      <c r="C8" s="549">
        <f>+'3 PROBABIL E IMPACTO INHERENTE'!E9</f>
        <v>0.4</v>
      </c>
      <c r="D8" s="552">
        <f>+'3 PROBABIL E IMPACTO INHERENTE'!M9</f>
        <v>0.4</v>
      </c>
      <c r="E8" s="337">
        <v>1</v>
      </c>
      <c r="F8" s="372"/>
      <c r="G8" s="373"/>
      <c r="H8" s="373"/>
      <c r="I8" s="348" t="str">
        <f t="shared" ref="I8:I71" si="0">+CONCATENATE(F8," ",G8," ",H8)</f>
        <v xml:space="preserve">  </v>
      </c>
      <c r="J8" s="374"/>
      <c r="K8" s="340" t="str">
        <f>+IFERROR(VLOOKUP($J8,'10 FORMULAS'!B53:C53,2,0),"")</f>
        <v/>
      </c>
      <c r="L8" s="340" t="str">
        <f>+IF(J8="Correctivo","Impacto","")</f>
        <v/>
      </c>
      <c r="M8" s="341"/>
      <c r="N8" s="340" t="str">
        <f>+IFERROR(VLOOKUP($M8,'10 FORMULAS'!$B$54:$C$55,2,0),"")</f>
        <v/>
      </c>
      <c r="O8" s="342"/>
      <c r="P8" s="342"/>
      <c r="Q8" s="342"/>
      <c r="R8" s="342"/>
      <c r="S8" s="340" t="str">
        <f>+IFERROR($K8+$N8,"")</f>
        <v/>
      </c>
      <c r="T8" s="340" t="str">
        <f>+IFERROR(D8*S8,"")</f>
        <v/>
      </c>
      <c r="U8" s="340" t="str">
        <f>+IFERROR(D8-T8,"")</f>
        <v/>
      </c>
      <c r="V8" s="565">
        <f>+D8</f>
        <v>0.4</v>
      </c>
      <c r="W8" s="38"/>
      <c r="X8" s="239" t="s">
        <v>240</v>
      </c>
      <c r="Y8" s="28">
        <v>0.41</v>
      </c>
      <c r="Z8" s="27">
        <v>0.6</v>
      </c>
    </row>
    <row r="9" spans="1:26" ht="27.75" customHeight="1" x14ac:dyDescent="0.25">
      <c r="A9" s="541"/>
      <c r="B9" s="547"/>
      <c r="C9" s="550"/>
      <c r="D9" s="553"/>
      <c r="E9" s="275">
        <v>2</v>
      </c>
      <c r="F9" s="282"/>
      <c r="G9" s="283"/>
      <c r="H9" s="283"/>
      <c r="I9" s="281" t="str">
        <f t="shared" si="0"/>
        <v xml:space="preserve">  </v>
      </c>
      <c r="J9" s="280"/>
      <c r="K9" s="232" t="str">
        <f>+IFERROR(VLOOKUP($J9,'10 FORMULAS'!$B$53:$C$53,2,0),"")</f>
        <v/>
      </c>
      <c r="L9" s="232" t="str">
        <f t="shared" ref="L9:L72" si="1">+IF(J9="Correctivo","Impacto","")</f>
        <v/>
      </c>
      <c r="M9" s="276"/>
      <c r="N9" s="232" t="str">
        <f>+IFERROR(VLOOKUP($M9,'10 FORMULAS'!$B$54:$C$55,2,0),"")</f>
        <v/>
      </c>
      <c r="O9" s="277"/>
      <c r="P9" s="277"/>
      <c r="Q9" s="277"/>
      <c r="R9" s="277"/>
      <c r="S9" s="232" t="str">
        <f t="shared" ref="S9:S72" si="2">+IFERROR($K9+$N9,"")</f>
        <v/>
      </c>
      <c r="T9" s="232" t="str">
        <f>+IFERROR(U8*S9,"")</f>
        <v/>
      </c>
      <c r="U9" s="232" t="str">
        <f>+IFERROR(U8-T9,"")</f>
        <v/>
      </c>
      <c r="V9" s="566"/>
      <c r="W9" s="38"/>
      <c r="X9" s="32" t="s">
        <v>244</v>
      </c>
      <c r="Y9" s="28">
        <v>0.61</v>
      </c>
      <c r="Z9" s="27">
        <v>0.8</v>
      </c>
    </row>
    <row r="10" spans="1:26" ht="27.75" customHeight="1" x14ac:dyDescent="0.25">
      <c r="A10" s="541"/>
      <c r="B10" s="547"/>
      <c r="C10" s="550"/>
      <c r="D10" s="553"/>
      <c r="E10" s="275">
        <v>3</v>
      </c>
      <c r="F10" s="282"/>
      <c r="G10" s="283"/>
      <c r="H10" s="283"/>
      <c r="I10" s="281" t="str">
        <f t="shared" si="0"/>
        <v xml:space="preserve">  </v>
      </c>
      <c r="J10" s="280"/>
      <c r="K10" s="232" t="str">
        <f>+IFERROR(VLOOKUP($J10,'10 FORMULAS'!$B$53:$C$53,2,0),"")</f>
        <v/>
      </c>
      <c r="L10" s="232" t="str">
        <f t="shared" si="1"/>
        <v/>
      </c>
      <c r="M10" s="276"/>
      <c r="N10" s="232" t="str">
        <f>+IFERROR(VLOOKUP($M10,'10 FORMULAS'!$B$54:$C$55,2,0),"")</f>
        <v/>
      </c>
      <c r="O10" s="277"/>
      <c r="P10" s="277"/>
      <c r="Q10" s="277"/>
      <c r="R10" s="277"/>
      <c r="S10" s="232" t="str">
        <f>+IFERROR($K10+$N10,"")</f>
        <v/>
      </c>
      <c r="T10" s="232" t="str">
        <f>+IFERROR(U9*S10,"")</f>
        <v/>
      </c>
      <c r="U10" s="232" t="str">
        <f>+IFERROR(U9-T10,"")</f>
        <v/>
      </c>
      <c r="V10" s="566"/>
      <c r="W10" s="38"/>
      <c r="X10" s="240" t="s">
        <v>248</v>
      </c>
      <c r="Y10" s="28">
        <v>0.81</v>
      </c>
      <c r="Z10" s="27">
        <v>1</v>
      </c>
    </row>
    <row r="11" spans="1:26" ht="27.75" customHeight="1" x14ac:dyDescent="0.25">
      <c r="A11" s="541"/>
      <c r="B11" s="547"/>
      <c r="C11" s="550"/>
      <c r="D11" s="553"/>
      <c r="E11" s="275">
        <v>4</v>
      </c>
      <c r="F11" s="282"/>
      <c r="G11" s="283"/>
      <c r="H11" s="283"/>
      <c r="I11" s="281" t="str">
        <f t="shared" si="0"/>
        <v xml:space="preserve">  </v>
      </c>
      <c r="J11" s="280"/>
      <c r="K11" s="232" t="str">
        <f>+IFERROR(VLOOKUP($J11,'10 FORMULAS'!$B$53:$C$53,2,0),"")</f>
        <v/>
      </c>
      <c r="L11" s="232" t="str">
        <f t="shared" si="1"/>
        <v/>
      </c>
      <c r="M11" s="276"/>
      <c r="N11" s="232" t="str">
        <f>+IFERROR(VLOOKUP($M11,'10 FORMULAS'!$B$54:$C$55,2,0),"")</f>
        <v/>
      </c>
      <c r="O11" s="277"/>
      <c r="P11" s="277"/>
      <c r="Q11" s="277"/>
      <c r="R11" s="277"/>
      <c r="S11" s="232" t="str">
        <f t="shared" si="2"/>
        <v/>
      </c>
      <c r="T11" s="232" t="str">
        <f>+IFERROR(U10*S11,"")</f>
        <v/>
      </c>
      <c r="U11" s="232" t="str">
        <f>+IFERROR(U10-T11,"")</f>
        <v/>
      </c>
      <c r="V11" s="566"/>
      <c r="W11" s="38"/>
      <c r="X11" s="228"/>
      <c r="Y11" s="228"/>
      <c r="Z11" s="228"/>
    </row>
    <row r="12" spans="1:26" ht="29.45" customHeight="1" x14ac:dyDescent="0.25">
      <c r="A12" s="541"/>
      <c r="B12" s="547"/>
      <c r="C12" s="550"/>
      <c r="D12" s="553"/>
      <c r="E12" s="275">
        <v>5</v>
      </c>
      <c r="F12" s="282"/>
      <c r="G12" s="283"/>
      <c r="H12" s="283"/>
      <c r="I12" s="221" t="str">
        <f t="shared" si="0"/>
        <v xml:space="preserve">  </v>
      </c>
      <c r="J12" s="280"/>
      <c r="K12" s="232" t="str">
        <f>+IFERROR(VLOOKUP($J12,'10 FORMULAS'!$B$53:$C$53,2,0),"")</f>
        <v/>
      </c>
      <c r="L12" s="232" t="str">
        <f t="shared" si="1"/>
        <v/>
      </c>
      <c r="M12" s="276"/>
      <c r="N12" s="232" t="str">
        <f>+IFERROR(VLOOKUP($M12,'10 FORMULAS'!$B$54:$C$55,2,0),"")</f>
        <v/>
      </c>
      <c r="O12" s="277"/>
      <c r="P12" s="277"/>
      <c r="Q12" s="277"/>
      <c r="R12" s="277"/>
      <c r="S12" s="232" t="str">
        <f t="shared" si="2"/>
        <v/>
      </c>
      <c r="T12" s="232" t="str">
        <f>+IFERROR(U11*S12,"")</f>
        <v/>
      </c>
      <c r="U12" s="232" t="str">
        <f>+IFERROR(U11-T12,"")</f>
        <v/>
      </c>
      <c r="V12" s="566"/>
      <c r="W12" s="38"/>
      <c r="X12" s="228"/>
      <c r="Y12" s="228"/>
      <c r="Z12" s="228"/>
    </row>
    <row r="13" spans="1:26" ht="29.45" customHeight="1" thickBot="1" x14ac:dyDescent="0.3">
      <c r="A13" s="542"/>
      <c r="B13" s="548"/>
      <c r="C13" s="551"/>
      <c r="D13" s="554"/>
      <c r="E13" s="278">
        <v>6</v>
      </c>
      <c r="F13" s="284"/>
      <c r="G13" s="285"/>
      <c r="H13" s="285"/>
      <c r="I13" s="343" t="str">
        <f t="shared" si="0"/>
        <v xml:space="preserve">  </v>
      </c>
      <c r="J13" s="375"/>
      <c r="K13" s="344" t="str">
        <f>+IFERROR(VLOOKUP($J13,'10 FORMULAS'!$B$53:$C$53,2,0),"")</f>
        <v/>
      </c>
      <c r="L13" s="344" t="str">
        <f t="shared" si="1"/>
        <v/>
      </c>
      <c r="M13" s="345"/>
      <c r="N13" s="344" t="str">
        <f>+IFERROR(VLOOKUP($M13,'10 FORMULAS'!$B$54:$C$55,2,0),"")</f>
        <v/>
      </c>
      <c r="O13" s="346"/>
      <c r="P13" s="346"/>
      <c r="Q13" s="346"/>
      <c r="R13" s="346"/>
      <c r="S13" s="344" t="str">
        <f t="shared" si="2"/>
        <v/>
      </c>
      <c r="T13" s="344" t="str">
        <f>+IFERROR(U12*S13,"")</f>
        <v/>
      </c>
      <c r="U13" s="344" t="str">
        <f>+IFERROR(U12-T13,"")</f>
        <v/>
      </c>
      <c r="V13" s="567"/>
      <c r="W13" s="38"/>
      <c r="X13" s="228"/>
      <c r="Y13" s="228"/>
      <c r="Z13" s="228"/>
    </row>
    <row r="14" spans="1:26" ht="29.45" customHeight="1" x14ac:dyDescent="0.25">
      <c r="A14" s="540" t="str">
        <f>'2 CONTEXTO E IDENTIFICACIÓN'!A10</f>
        <v>R2</v>
      </c>
      <c r="B14" s="546" t="str">
        <f>+'2 CONTEXTO E IDENTIFICACIÓN'!J10</f>
        <v>Posibilidad de afectación reputacional por Soborno Entrante al aceptar o solicitar una ventaja indebida en la presentación de informes  de las pruebas experimentales de los proyectos de innovación a causa de modificar los resultados de informes</v>
      </c>
      <c r="C14" s="584">
        <f>+'3 PROBABIL E IMPACTO INHERENTE'!E10</f>
        <v>0.4</v>
      </c>
      <c r="D14" s="552">
        <f>+'3 PROBABIL E IMPACTO INHERENTE'!M10</f>
        <v>0.6</v>
      </c>
      <c r="E14" s="337">
        <v>1</v>
      </c>
      <c r="F14" s="259"/>
      <c r="G14" s="52"/>
      <c r="H14" s="52"/>
      <c r="I14" s="339" t="str">
        <f t="shared" si="0"/>
        <v xml:space="preserve">  </v>
      </c>
      <c r="J14" s="374"/>
      <c r="K14" s="340" t="str">
        <f>+IFERROR(VLOOKUP($J14,'10 FORMULAS'!$B$53:$C$53,2,0),"")</f>
        <v/>
      </c>
      <c r="L14" s="340" t="str">
        <f t="shared" si="1"/>
        <v/>
      </c>
      <c r="M14" s="341"/>
      <c r="N14" s="340" t="str">
        <f>+IFERROR(VLOOKUP($M14,'10 FORMULAS'!$B$54:$C$55,2,0),"")</f>
        <v/>
      </c>
      <c r="O14" s="342"/>
      <c r="P14" s="342"/>
      <c r="Q14" s="342"/>
      <c r="R14" s="342"/>
      <c r="S14" s="340" t="str">
        <f t="shared" si="2"/>
        <v/>
      </c>
      <c r="T14" s="340" t="str">
        <f>+IFERROR(D14*S14,"")</f>
        <v/>
      </c>
      <c r="U14" s="340" t="str">
        <f>+IFERROR(D14-T14,"")</f>
        <v/>
      </c>
      <c r="V14" s="565">
        <f>+D14</f>
        <v>0.6</v>
      </c>
      <c r="W14" s="38"/>
      <c r="X14" s="228"/>
      <c r="Y14" s="229"/>
      <c r="Z14" s="229"/>
    </row>
    <row r="15" spans="1:26" ht="29.45" customHeight="1" x14ac:dyDescent="0.25">
      <c r="A15" s="541"/>
      <c r="B15" s="547"/>
      <c r="C15" s="574"/>
      <c r="D15" s="553"/>
      <c r="E15" s="275">
        <v>2</v>
      </c>
      <c r="F15" s="258"/>
      <c r="G15" s="194"/>
      <c r="H15" s="194"/>
      <c r="I15" s="221" t="str">
        <f t="shared" si="0"/>
        <v xml:space="preserve">  </v>
      </c>
      <c r="J15" s="280"/>
      <c r="K15" s="232" t="str">
        <f>+IFERROR(VLOOKUP($J15,'10 FORMULAS'!$B$53:$C$53,2,0),"")</f>
        <v/>
      </c>
      <c r="L15" s="232" t="str">
        <f t="shared" si="1"/>
        <v/>
      </c>
      <c r="M15" s="276"/>
      <c r="N15" s="232" t="str">
        <f>+IFERROR(VLOOKUP($M15,'10 FORMULAS'!$B$54:$C$55,2,0),"")</f>
        <v/>
      </c>
      <c r="O15" s="277"/>
      <c r="P15" s="277"/>
      <c r="Q15" s="277"/>
      <c r="R15" s="277"/>
      <c r="S15" s="232" t="str">
        <f t="shared" si="2"/>
        <v/>
      </c>
      <c r="T15" s="232" t="str">
        <f>+IFERROR(U14*S15,"")</f>
        <v/>
      </c>
      <c r="U15" s="232" t="str">
        <f>+IFERROR(U14-T15,"")</f>
        <v/>
      </c>
      <c r="V15" s="566"/>
      <c r="W15" s="38"/>
      <c r="X15" s="228"/>
      <c r="Y15" s="229"/>
      <c r="Z15" s="229"/>
    </row>
    <row r="16" spans="1:26" ht="29.45" customHeight="1" x14ac:dyDescent="0.25">
      <c r="A16" s="541"/>
      <c r="B16" s="547"/>
      <c r="C16" s="574"/>
      <c r="D16" s="553"/>
      <c r="E16" s="275">
        <v>3</v>
      </c>
      <c r="F16" s="258"/>
      <c r="G16" s="194"/>
      <c r="H16" s="194"/>
      <c r="I16" s="221" t="str">
        <f t="shared" si="0"/>
        <v xml:space="preserve">  </v>
      </c>
      <c r="J16" s="280"/>
      <c r="K16" s="232" t="str">
        <f>+IFERROR(VLOOKUP($J16,'10 FORMULAS'!$B$53:$C$53,2,0),"")</f>
        <v/>
      </c>
      <c r="L16" s="232" t="str">
        <f t="shared" si="1"/>
        <v/>
      </c>
      <c r="M16" s="276"/>
      <c r="N16" s="232" t="str">
        <f>+IFERROR(VLOOKUP($M16,'10 FORMULAS'!$B$54:$C$55,2,0),"")</f>
        <v/>
      </c>
      <c r="O16" s="277"/>
      <c r="P16" s="277"/>
      <c r="Q16" s="277"/>
      <c r="R16" s="277"/>
      <c r="S16" s="232" t="str">
        <f t="shared" si="2"/>
        <v/>
      </c>
      <c r="T16" s="232" t="str">
        <f>+IFERROR(U15*S16,"")</f>
        <v/>
      </c>
      <c r="U16" s="232" t="str">
        <f>+IFERROR(U15-T16,"")</f>
        <v/>
      </c>
      <c r="V16" s="566"/>
      <c r="W16" s="38"/>
      <c r="X16" s="228"/>
      <c r="Y16" s="229"/>
      <c r="Z16" s="229"/>
    </row>
    <row r="17" spans="1:26" ht="29.45" customHeight="1" x14ac:dyDescent="0.25">
      <c r="A17" s="556"/>
      <c r="B17" s="583"/>
      <c r="C17" s="574"/>
      <c r="D17" s="575"/>
      <c r="E17" s="275">
        <v>4</v>
      </c>
      <c r="F17" s="260"/>
      <c r="G17" s="255"/>
      <c r="H17" s="255"/>
      <c r="I17" s="221" t="str">
        <f t="shared" si="0"/>
        <v xml:space="preserve">  </v>
      </c>
      <c r="J17" s="280"/>
      <c r="K17" s="232" t="str">
        <f>+IFERROR(VLOOKUP($J17,'10 FORMULAS'!$B$53:$C$53,2,0),"")</f>
        <v/>
      </c>
      <c r="L17" s="232" t="str">
        <f t="shared" si="1"/>
        <v/>
      </c>
      <c r="M17" s="276"/>
      <c r="N17" s="232" t="str">
        <f>+IFERROR(VLOOKUP($M17,'10 FORMULAS'!$B$54:$C$55,2,0),"")</f>
        <v/>
      </c>
      <c r="O17" s="277"/>
      <c r="P17" s="277"/>
      <c r="Q17" s="277"/>
      <c r="R17" s="277"/>
      <c r="S17" s="232" t="str">
        <f t="shared" si="2"/>
        <v/>
      </c>
      <c r="T17" s="232" t="str">
        <f>+IFERROR(U16*S17,"")</f>
        <v/>
      </c>
      <c r="U17" s="232" t="str">
        <f>+IFERROR(U16-T17,"")</f>
        <v/>
      </c>
      <c r="V17" s="586"/>
      <c r="W17" s="38"/>
      <c r="X17" s="228"/>
      <c r="Y17" s="229"/>
      <c r="Z17" s="229"/>
    </row>
    <row r="18" spans="1:26" ht="29.45" customHeight="1" x14ac:dyDescent="0.25">
      <c r="A18" s="556"/>
      <c r="B18" s="583"/>
      <c r="C18" s="574"/>
      <c r="D18" s="575"/>
      <c r="E18" s="275">
        <v>5</v>
      </c>
      <c r="F18" s="260"/>
      <c r="G18" s="255"/>
      <c r="H18" s="255"/>
      <c r="I18" s="221" t="str">
        <f t="shared" si="0"/>
        <v xml:space="preserve">  </v>
      </c>
      <c r="J18" s="280"/>
      <c r="K18" s="232" t="str">
        <f>+IFERROR(VLOOKUP($J18,'10 FORMULAS'!$B$53:$C$53,2,0),"")</f>
        <v/>
      </c>
      <c r="L18" s="232" t="str">
        <f t="shared" si="1"/>
        <v/>
      </c>
      <c r="M18" s="276"/>
      <c r="N18" s="232" t="str">
        <f>+IFERROR(VLOOKUP($M18,'10 FORMULAS'!$B$54:$C$55,2,0),"")</f>
        <v/>
      </c>
      <c r="O18" s="277"/>
      <c r="P18" s="277"/>
      <c r="Q18" s="277"/>
      <c r="R18" s="277"/>
      <c r="S18" s="232" t="str">
        <f t="shared" si="2"/>
        <v/>
      </c>
      <c r="T18" s="232" t="str">
        <f>+IFERROR(U17*S18,"")</f>
        <v/>
      </c>
      <c r="U18" s="232" t="str">
        <f>+IFERROR(U17-T18,"")</f>
        <v/>
      </c>
      <c r="V18" s="586"/>
      <c r="W18" s="38"/>
      <c r="X18" s="228"/>
      <c r="Y18" s="229"/>
      <c r="Z18" s="229"/>
    </row>
    <row r="19" spans="1:26" ht="29.45" customHeight="1" thickBot="1" x14ac:dyDescent="0.3">
      <c r="A19" s="542"/>
      <c r="B19" s="548"/>
      <c r="C19" s="585"/>
      <c r="D19" s="554"/>
      <c r="E19" s="278">
        <v>6</v>
      </c>
      <c r="F19" s="261"/>
      <c r="G19" s="195"/>
      <c r="H19" s="195"/>
      <c r="I19" s="343" t="str">
        <f t="shared" si="0"/>
        <v xml:space="preserve">  </v>
      </c>
      <c r="J19" s="375"/>
      <c r="K19" s="344" t="str">
        <f>+IFERROR(VLOOKUP($J19,'10 FORMULAS'!$B$53:$C$53,2,0),"")</f>
        <v/>
      </c>
      <c r="L19" s="344" t="str">
        <f t="shared" si="1"/>
        <v/>
      </c>
      <c r="M19" s="345"/>
      <c r="N19" s="344" t="str">
        <f>+IFERROR(VLOOKUP($M19,'10 FORMULAS'!$B$54:$C$55,2,0),"")</f>
        <v/>
      </c>
      <c r="O19" s="346"/>
      <c r="P19" s="346"/>
      <c r="Q19" s="346"/>
      <c r="R19" s="346"/>
      <c r="S19" s="344" t="str">
        <f t="shared" si="2"/>
        <v/>
      </c>
      <c r="T19" s="344" t="str">
        <f>+IFERROR(U18*S19,"")</f>
        <v/>
      </c>
      <c r="U19" s="344" t="str">
        <f>+IFERROR(U18-T19,"")</f>
        <v/>
      </c>
      <c r="V19" s="567"/>
      <c r="W19" s="38"/>
    </row>
    <row r="20" spans="1:26" ht="29.45" customHeight="1" x14ac:dyDescent="0.25">
      <c r="A20" s="540" t="str">
        <f>'2 CONTEXTO E IDENTIFICACIÓN'!A11</f>
        <v>R3</v>
      </c>
      <c r="B20" s="546" t="str">
        <f>+'2 CONTEXTO E IDENTIFICACIÓN'!J11</f>
        <v xml:space="preserve"> por a causa de </v>
      </c>
      <c r="C20" s="549" t="str">
        <f>+'3 PROBABIL E IMPACTO INHERENTE'!E11</f>
        <v/>
      </c>
      <c r="D20" s="552" t="str">
        <f>+'3 PROBABIL E IMPACTO INHERENTE'!M11</f>
        <v/>
      </c>
      <c r="E20" s="337">
        <v>1</v>
      </c>
      <c r="F20" s="259"/>
      <c r="G20" s="52"/>
      <c r="H20" s="52"/>
      <c r="I20" s="339" t="str">
        <f t="shared" si="0"/>
        <v xml:space="preserve">  </v>
      </c>
      <c r="J20" s="374"/>
      <c r="K20" s="340" t="str">
        <f>+IFERROR(VLOOKUP($J20,'10 FORMULAS'!$B$53:$C$53,2,0),"")</f>
        <v/>
      </c>
      <c r="L20" s="340" t="str">
        <f t="shared" si="1"/>
        <v/>
      </c>
      <c r="M20" s="341"/>
      <c r="N20" s="340" t="str">
        <f>+IFERROR(VLOOKUP($M20,'10 FORMULAS'!$B$54:$C$55,2,0),"")</f>
        <v/>
      </c>
      <c r="O20" s="342"/>
      <c r="P20" s="342"/>
      <c r="Q20" s="342"/>
      <c r="R20" s="342"/>
      <c r="S20" s="340" t="str">
        <f t="shared" si="2"/>
        <v/>
      </c>
      <c r="T20" s="340" t="str">
        <f t="shared" ref="T20:T51" si="3">+IFERROR(D20*S20,"")</f>
        <v/>
      </c>
      <c r="U20" s="340" t="str">
        <f t="shared" ref="U20:U51" si="4">+IFERROR(D20-T20,"")</f>
        <v/>
      </c>
      <c r="V20" s="565" t="str">
        <f>+D20</f>
        <v/>
      </c>
      <c r="W20" s="38"/>
      <c r="X20" s="228"/>
      <c r="Y20" s="229"/>
      <c r="Z20" s="229"/>
    </row>
    <row r="21" spans="1:26" ht="29.45" customHeight="1" x14ac:dyDescent="0.25">
      <c r="A21" s="541"/>
      <c r="B21" s="547"/>
      <c r="C21" s="550"/>
      <c r="D21" s="553"/>
      <c r="E21" s="275">
        <v>2</v>
      </c>
      <c r="F21" s="258"/>
      <c r="G21" s="194"/>
      <c r="H21" s="194"/>
      <c r="I21" s="221" t="str">
        <f t="shared" si="0"/>
        <v xml:space="preserve">  </v>
      </c>
      <c r="J21" s="280"/>
      <c r="K21" s="232" t="str">
        <f>+IFERROR(VLOOKUP($J21,'10 FORMULAS'!$B$53:$C$53,2,0),"")</f>
        <v/>
      </c>
      <c r="L21" s="232" t="str">
        <f t="shared" si="1"/>
        <v/>
      </c>
      <c r="M21" s="276"/>
      <c r="N21" s="232" t="str">
        <f>+IFERROR(VLOOKUP($M21,'10 FORMULAS'!$B$54:$C$55,2,0),"")</f>
        <v/>
      </c>
      <c r="O21" s="277"/>
      <c r="P21" s="277"/>
      <c r="Q21" s="277"/>
      <c r="R21" s="277"/>
      <c r="S21" s="232" t="str">
        <f t="shared" si="2"/>
        <v/>
      </c>
      <c r="T21" s="232" t="str">
        <f t="shared" si="3"/>
        <v/>
      </c>
      <c r="U21" s="232" t="str">
        <f t="shared" si="4"/>
        <v/>
      </c>
      <c r="V21" s="566"/>
      <c r="W21" s="38"/>
      <c r="X21" s="228"/>
      <c r="Y21" s="229"/>
      <c r="Z21" s="229"/>
    </row>
    <row r="22" spans="1:26" ht="29.45" customHeight="1" x14ac:dyDescent="0.25">
      <c r="A22" s="541"/>
      <c r="B22" s="547"/>
      <c r="C22" s="550"/>
      <c r="D22" s="553"/>
      <c r="E22" s="275">
        <v>3</v>
      </c>
      <c r="F22" s="258"/>
      <c r="G22" s="194"/>
      <c r="H22" s="194"/>
      <c r="I22" s="221" t="str">
        <f t="shared" si="0"/>
        <v xml:space="preserve">  </v>
      </c>
      <c r="J22" s="280"/>
      <c r="K22" s="232" t="str">
        <f>+IFERROR(VLOOKUP($J22,'10 FORMULAS'!$B$53:$C$53,2,0),"")</f>
        <v/>
      </c>
      <c r="L22" s="232" t="str">
        <f t="shared" si="1"/>
        <v/>
      </c>
      <c r="M22" s="276"/>
      <c r="N22" s="232" t="str">
        <f>+IFERROR(VLOOKUP($M22,'10 FORMULAS'!$B$54:$C$55,2,0),"")</f>
        <v/>
      </c>
      <c r="O22" s="277"/>
      <c r="P22" s="277"/>
      <c r="Q22" s="277"/>
      <c r="R22" s="277"/>
      <c r="S22" s="232" t="str">
        <f t="shared" si="2"/>
        <v/>
      </c>
      <c r="T22" s="232" t="str">
        <f t="shared" si="3"/>
        <v/>
      </c>
      <c r="U22" s="232" t="str">
        <f t="shared" si="4"/>
        <v/>
      </c>
      <c r="V22" s="566"/>
      <c r="W22" s="38"/>
      <c r="X22" s="228"/>
      <c r="Y22" s="229"/>
      <c r="Z22" s="229"/>
    </row>
    <row r="23" spans="1:26" ht="29.45" customHeight="1" x14ac:dyDescent="0.25">
      <c r="A23" s="541"/>
      <c r="B23" s="547"/>
      <c r="C23" s="550"/>
      <c r="D23" s="553"/>
      <c r="E23" s="275">
        <v>4</v>
      </c>
      <c r="F23" s="258"/>
      <c r="G23" s="194"/>
      <c r="H23" s="194"/>
      <c r="I23" s="221" t="str">
        <f t="shared" si="0"/>
        <v xml:space="preserve">  </v>
      </c>
      <c r="J23" s="280"/>
      <c r="K23" s="232" t="str">
        <f>+IFERROR(VLOOKUP($J23,'10 FORMULAS'!$B$53:$C$53,2,0),"")</f>
        <v/>
      </c>
      <c r="L23" s="232" t="str">
        <f t="shared" si="1"/>
        <v/>
      </c>
      <c r="M23" s="276"/>
      <c r="N23" s="232" t="str">
        <f>+IFERROR(VLOOKUP($M23,'10 FORMULAS'!$B$54:$C$55,2,0),"")</f>
        <v/>
      </c>
      <c r="O23" s="277"/>
      <c r="P23" s="277"/>
      <c r="Q23" s="277"/>
      <c r="R23" s="277"/>
      <c r="S23" s="232" t="str">
        <f t="shared" si="2"/>
        <v/>
      </c>
      <c r="T23" s="232" t="str">
        <f t="shared" si="3"/>
        <v/>
      </c>
      <c r="U23" s="232" t="str">
        <f t="shared" si="4"/>
        <v/>
      </c>
      <c r="V23" s="566"/>
      <c r="W23" s="38"/>
      <c r="X23" s="228"/>
      <c r="Y23" s="229"/>
      <c r="Z23" s="229"/>
    </row>
    <row r="24" spans="1:26" ht="29.45" customHeight="1" x14ac:dyDescent="0.25">
      <c r="A24" s="541"/>
      <c r="B24" s="547"/>
      <c r="C24" s="550"/>
      <c r="D24" s="553"/>
      <c r="E24" s="275">
        <v>5</v>
      </c>
      <c r="F24" s="258"/>
      <c r="G24" s="194"/>
      <c r="H24" s="194"/>
      <c r="I24" s="221" t="str">
        <f t="shared" si="0"/>
        <v xml:space="preserve">  </v>
      </c>
      <c r="J24" s="280"/>
      <c r="K24" s="232" t="str">
        <f>+IFERROR(VLOOKUP($J24,'10 FORMULAS'!$B$53:$C$53,2,0),"")</f>
        <v/>
      </c>
      <c r="L24" s="232" t="str">
        <f t="shared" si="1"/>
        <v/>
      </c>
      <c r="M24" s="276"/>
      <c r="N24" s="232" t="str">
        <f>+IFERROR(VLOOKUP($M24,'10 FORMULAS'!$B$54:$C$55,2,0),"")</f>
        <v/>
      </c>
      <c r="O24" s="277"/>
      <c r="P24" s="277"/>
      <c r="Q24" s="277"/>
      <c r="R24" s="277"/>
      <c r="S24" s="232" t="str">
        <f t="shared" si="2"/>
        <v/>
      </c>
      <c r="T24" s="232" t="str">
        <f t="shared" si="3"/>
        <v/>
      </c>
      <c r="U24" s="232" t="str">
        <f t="shared" si="4"/>
        <v/>
      </c>
      <c r="V24" s="566"/>
      <c r="W24" s="38"/>
      <c r="X24" s="228"/>
      <c r="Y24" s="229"/>
      <c r="Z24" s="229"/>
    </row>
    <row r="25" spans="1:26" ht="29.45" customHeight="1" thickBot="1" x14ac:dyDescent="0.3">
      <c r="A25" s="542"/>
      <c r="B25" s="548"/>
      <c r="C25" s="551"/>
      <c r="D25" s="554"/>
      <c r="E25" s="278">
        <v>6</v>
      </c>
      <c r="F25" s="261"/>
      <c r="G25" s="195"/>
      <c r="H25" s="195"/>
      <c r="I25" s="343" t="str">
        <f t="shared" si="0"/>
        <v xml:space="preserve">  </v>
      </c>
      <c r="J25" s="375"/>
      <c r="K25" s="344" t="str">
        <f>+IFERROR(VLOOKUP($J25,'10 FORMULAS'!$B$53:$C$53,2,0),"")</f>
        <v/>
      </c>
      <c r="L25" s="344" t="str">
        <f t="shared" si="1"/>
        <v/>
      </c>
      <c r="M25" s="345"/>
      <c r="N25" s="344" t="str">
        <f>+IFERROR(VLOOKUP($M25,'10 FORMULAS'!$B$54:$C$55,2,0),"")</f>
        <v/>
      </c>
      <c r="O25" s="346"/>
      <c r="P25" s="346"/>
      <c r="Q25" s="346"/>
      <c r="R25" s="346"/>
      <c r="S25" s="344" t="str">
        <f t="shared" si="2"/>
        <v/>
      </c>
      <c r="T25" s="344" t="str">
        <f t="shared" si="3"/>
        <v/>
      </c>
      <c r="U25" s="344" t="str">
        <f t="shared" si="4"/>
        <v/>
      </c>
      <c r="V25" s="567"/>
      <c r="W25" s="38"/>
    </row>
    <row r="26" spans="1:26" ht="29.45" customHeight="1" x14ac:dyDescent="0.25">
      <c r="A26" s="540" t="str">
        <f>'2 CONTEXTO E IDENTIFICACIÓN'!A12</f>
        <v>R4</v>
      </c>
      <c r="B26" s="546" t="str">
        <f>+'2 CONTEXTO E IDENTIFICACIÓN'!J12</f>
        <v xml:space="preserve"> por a causa de </v>
      </c>
      <c r="C26" s="549" t="str">
        <f>+'3 PROBABIL E IMPACTO INHERENTE'!E12</f>
        <v/>
      </c>
      <c r="D26" s="552" t="str">
        <f>+'3 PROBABIL E IMPACTO INHERENTE'!M12</f>
        <v/>
      </c>
      <c r="E26" s="337">
        <v>1</v>
      </c>
      <c r="F26" s="259"/>
      <c r="G26" s="52"/>
      <c r="H26" s="52"/>
      <c r="I26" s="339" t="str">
        <f t="shared" si="0"/>
        <v xml:space="preserve">  </v>
      </c>
      <c r="J26" s="374"/>
      <c r="K26" s="340" t="str">
        <f>+IFERROR(VLOOKUP($J26,'10 FORMULAS'!$B$53:$C$53,2,0),"")</f>
        <v/>
      </c>
      <c r="L26" s="340" t="str">
        <f t="shared" si="1"/>
        <v/>
      </c>
      <c r="M26" s="341"/>
      <c r="N26" s="340" t="str">
        <f>+IFERROR(VLOOKUP($M26,'10 FORMULAS'!$B$54:$C$55,2,0),"")</f>
        <v/>
      </c>
      <c r="O26" s="342"/>
      <c r="P26" s="342"/>
      <c r="Q26" s="342"/>
      <c r="R26" s="342"/>
      <c r="S26" s="340" t="str">
        <f t="shared" si="2"/>
        <v/>
      </c>
      <c r="T26" s="340" t="str">
        <f t="shared" si="3"/>
        <v/>
      </c>
      <c r="U26" s="340" t="str">
        <f t="shared" si="4"/>
        <v/>
      </c>
      <c r="V26" s="565"/>
      <c r="W26" s="38"/>
      <c r="X26" s="228"/>
      <c r="Y26" s="229"/>
      <c r="Z26" s="229"/>
    </row>
    <row r="27" spans="1:26" ht="29.45" customHeight="1" x14ac:dyDescent="0.25">
      <c r="A27" s="541"/>
      <c r="B27" s="547"/>
      <c r="C27" s="550"/>
      <c r="D27" s="553"/>
      <c r="E27" s="275">
        <v>2</v>
      </c>
      <c r="F27" s="258"/>
      <c r="G27" s="194"/>
      <c r="H27" s="194"/>
      <c r="I27" s="221" t="str">
        <f t="shared" si="0"/>
        <v xml:space="preserve">  </v>
      </c>
      <c r="J27" s="280"/>
      <c r="K27" s="232" t="str">
        <f>+IFERROR(VLOOKUP($J27,'10 FORMULAS'!$B$53:$C$53,2,0),"")</f>
        <v/>
      </c>
      <c r="L27" s="232" t="str">
        <f t="shared" si="1"/>
        <v/>
      </c>
      <c r="M27" s="276"/>
      <c r="N27" s="232" t="str">
        <f>+IFERROR(VLOOKUP($M27,'10 FORMULAS'!$B$54:$C$55,2,0),"")</f>
        <v/>
      </c>
      <c r="O27" s="277"/>
      <c r="P27" s="277"/>
      <c r="Q27" s="277"/>
      <c r="R27" s="277"/>
      <c r="S27" s="232" t="str">
        <f t="shared" si="2"/>
        <v/>
      </c>
      <c r="T27" s="232" t="str">
        <f t="shared" si="3"/>
        <v/>
      </c>
      <c r="U27" s="232" t="str">
        <f t="shared" si="4"/>
        <v/>
      </c>
      <c r="V27" s="566"/>
      <c r="W27" s="38"/>
      <c r="X27" s="228"/>
      <c r="Y27" s="229"/>
      <c r="Z27" s="229"/>
    </row>
    <row r="28" spans="1:26" ht="29.45" customHeight="1" x14ac:dyDescent="0.25">
      <c r="A28" s="541"/>
      <c r="B28" s="547"/>
      <c r="C28" s="550"/>
      <c r="D28" s="553"/>
      <c r="E28" s="275">
        <v>3</v>
      </c>
      <c r="F28" s="258"/>
      <c r="G28" s="194"/>
      <c r="H28" s="194"/>
      <c r="I28" s="221" t="str">
        <f t="shared" si="0"/>
        <v xml:space="preserve">  </v>
      </c>
      <c r="J28" s="280"/>
      <c r="K28" s="232" t="str">
        <f>+IFERROR(VLOOKUP($J28,'10 FORMULAS'!$B$53:$C$53,2,0),"")</f>
        <v/>
      </c>
      <c r="L28" s="232" t="str">
        <f t="shared" si="1"/>
        <v/>
      </c>
      <c r="M28" s="276"/>
      <c r="N28" s="232" t="str">
        <f>+IFERROR(VLOOKUP($M28,'10 FORMULAS'!$B$54:$C$55,2,0),"")</f>
        <v/>
      </c>
      <c r="O28" s="277"/>
      <c r="P28" s="277"/>
      <c r="Q28" s="277"/>
      <c r="R28" s="277"/>
      <c r="S28" s="232" t="str">
        <f t="shared" si="2"/>
        <v/>
      </c>
      <c r="T28" s="232" t="str">
        <f t="shared" si="3"/>
        <v/>
      </c>
      <c r="U28" s="232" t="str">
        <f t="shared" si="4"/>
        <v/>
      </c>
      <c r="V28" s="566"/>
      <c r="W28" s="38"/>
      <c r="X28" s="228"/>
      <c r="Y28" s="229"/>
      <c r="Z28" s="229"/>
    </row>
    <row r="29" spans="1:26" ht="29.45" customHeight="1" x14ac:dyDescent="0.25">
      <c r="A29" s="541"/>
      <c r="B29" s="547"/>
      <c r="C29" s="550"/>
      <c r="D29" s="553"/>
      <c r="E29" s="275">
        <v>4</v>
      </c>
      <c r="F29" s="258"/>
      <c r="G29" s="194"/>
      <c r="H29" s="194"/>
      <c r="I29" s="221" t="str">
        <f t="shared" si="0"/>
        <v xml:space="preserve">  </v>
      </c>
      <c r="J29" s="280"/>
      <c r="K29" s="232" t="str">
        <f>+IFERROR(VLOOKUP($J29,'10 FORMULAS'!$B$53:$C$53,2,0),"")</f>
        <v/>
      </c>
      <c r="L29" s="232" t="str">
        <f t="shared" si="1"/>
        <v/>
      </c>
      <c r="M29" s="276"/>
      <c r="N29" s="232" t="str">
        <f>+IFERROR(VLOOKUP($M29,'10 FORMULAS'!$B$54:$C$55,2,0),"")</f>
        <v/>
      </c>
      <c r="O29" s="277"/>
      <c r="P29" s="277"/>
      <c r="Q29" s="277"/>
      <c r="R29" s="277"/>
      <c r="S29" s="232" t="str">
        <f t="shared" si="2"/>
        <v/>
      </c>
      <c r="T29" s="232" t="str">
        <f t="shared" si="3"/>
        <v/>
      </c>
      <c r="U29" s="232" t="str">
        <f t="shared" si="4"/>
        <v/>
      </c>
      <c r="V29" s="566"/>
      <c r="W29" s="38"/>
      <c r="X29" s="228"/>
      <c r="Y29" s="229"/>
      <c r="Z29" s="229"/>
    </row>
    <row r="30" spans="1:26" ht="29.45" customHeight="1" x14ac:dyDescent="0.25">
      <c r="A30" s="541"/>
      <c r="B30" s="547"/>
      <c r="C30" s="550"/>
      <c r="D30" s="553"/>
      <c r="E30" s="275">
        <v>5</v>
      </c>
      <c r="F30" s="258"/>
      <c r="G30" s="194"/>
      <c r="H30" s="194"/>
      <c r="I30" s="221" t="str">
        <f t="shared" si="0"/>
        <v xml:space="preserve">  </v>
      </c>
      <c r="J30" s="280"/>
      <c r="K30" s="232" t="str">
        <f>+IFERROR(VLOOKUP($J30,'10 FORMULAS'!$B$53:$C$53,2,0),"")</f>
        <v/>
      </c>
      <c r="L30" s="232" t="str">
        <f t="shared" si="1"/>
        <v/>
      </c>
      <c r="M30" s="276"/>
      <c r="N30" s="232" t="str">
        <f>+IFERROR(VLOOKUP($M30,'10 FORMULAS'!$B$54:$C$55,2,0),"")</f>
        <v/>
      </c>
      <c r="O30" s="277"/>
      <c r="P30" s="277"/>
      <c r="Q30" s="277"/>
      <c r="R30" s="277"/>
      <c r="S30" s="232" t="str">
        <f t="shared" si="2"/>
        <v/>
      </c>
      <c r="T30" s="232" t="str">
        <f t="shared" si="3"/>
        <v/>
      </c>
      <c r="U30" s="232" t="str">
        <f t="shared" si="4"/>
        <v/>
      </c>
      <c r="V30" s="566"/>
      <c r="W30" s="38"/>
      <c r="X30" s="228"/>
      <c r="Y30" s="229"/>
      <c r="Z30" s="229"/>
    </row>
    <row r="31" spans="1:26" ht="29.45" customHeight="1" thickBot="1" x14ac:dyDescent="0.3">
      <c r="A31" s="542"/>
      <c r="B31" s="548"/>
      <c r="C31" s="551"/>
      <c r="D31" s="554"/>
      <c r="E31" s="278">
        <v>6</v>
      </c>
      <c r="F31" s="261"/>
      <c r="G31" s="195"/>
      <c r="H31" s="195"/>
      <c r="I31" s="343" t="str">
        <f t="shared" si="0"/>
        <v xml:space="preserve">  </v>
      </c>
      <c r="J31" s="375"/>
      <c r="K31" s="344" t="str">
        <f>+IFERROR(VLOOKUP($J31,'10 FORMULAS'!$B$53:$C$53,2,0),"")</f>
        <v/>
      </c>
      <c r="L31" s="344" t="str">
        <f t="shared" si="1"/>
        <v/>
      </c>
      <c r="M31" s="345"/>
      <c r="N31" s="344" t="str">
        <f>+IFERROR(VLOOKUP($M31,'10 FORMULAS'!$B$54:$C$55,2,0),"")</f>
        <v/>
      </c>
      <c r="O31" s="346"/>
      <c r="P31" s="346"/>
      <c r="Q31" s="346"/>
      <c r="R31" s="346"/>
      <c r="S31" s="344" t="str">
        <f t="shared" si="2"/>
        <v/>
      </c>
      <c r="T31" s="344" t="str">
        <f t="shared" si="3"/>
        <v/>
      </c>
      <c r="U31" s="344" t="str">
        <f t="shared" si="4"/>
        <v/>
      </c>
      <c r="V31" s="567"/>
      <c r="W31" s="38"/>
    </row>
    <row r="32" spans="1:26" ht="29.45" customHeight="1" x14ac:dyDescent="0.25">
      <c r="A32" s="540" t="str">
        <f>'2 CONTEXTO E IDENTIFICACIÓN'!A13</f>
        <v>R5</v>
      </c>
      <c r="B32" s="546" t="str">
        <f>+'2 CONTEXTO E IDENTIFICACIÓN'!J13</f>
        <v xml:space="preserve"> por a causa de </v>
      </c>
      <c r="C32" s="549" t="str">
        <f>+'3 PROBABIL E IMPACTO INHERENTE'!E13</f>
        <v/>
      </c>
      <c r="D32" s="552" t="str">
        <f>+'3 PROBABIL E IMPACTO INHERENTE'!M13</f>
        <v/>
      </c>
      <c r="E32" s="337">
        <v>1</v>
      </c>
      <c r="F32" s="259"/>
      <c r="G32" s="52"/>
      <c r="H32" s="52"/>
      <c r="I32" s="339" t="str">
        <f t="shared" si="0"/>
        <v xml:space="preserve">  </v>
      </c>
      <c r="J32" s="374"/>
      <c r="K32" s="340" t="str">
        <f>+IFERROR(VLOOKUP($J32,'10 FORMULAS'!$B$53:$C$53,2,0),"")</f>
        <v/>
      </c>
      <c r="L32" s="340" t="str">
        <f t="shared" si="1"/>
        <v/>
      </c>
      <c r="M32" s="341"/>
      <c r="N32" s="340" t="str">
        <f>+IFERROR(VLOOKUP($M32,'10 FORMULAS'!$B$54:$C$55,2,0),"")</f>
        <v/>
      </c>
      <c r="O32" s="342"/>
      <c r="P32" s="342"/>
      <c r="Q32" s="342"/>
      <c r="R32" s="342"/>
      <c r="S32" s="340" t="str">
        <f t="shared" si="2"/>
        <v/>
      </c>
      <c r="T32" s="340" t="str">
        <f t="shared" si="3"/>
        <v/>
      </c>
      <c r="U32" s="340" t="str">
        <f t="shared" si="4"/>
        <v/>
      </c>
      <c r="V32" s="565"/>
      <c r="W32" s="38"/>
      <c r="X32" s="228"/>
      <c r="Y32" s="229"/>
      <c r="Z32" s="229"/>
    </row>
    <row r="33" spans="1:26" ht="29.45" customHeight="1" x14ac:dyDescent="0.25">
      <c r="A33" s="555"/>
      <c r="B33" s="562"/>
      <c r="C33" s="563"/>
      <c r="D33" s="564"/>
      <c r="E33" s="275">
        <v>2</v>
      </c>
      <c r="F33" s="257"/>
      <c r="G33" s="254"/>
      <c r="H33" s="254"/>
      <c r="I33" s="221" t="str">
        <f t="shared" si="0"/>
        <v xml:space="preserve">  </v>
      </c>
      <c r="J33" s="280"/>
      <c r="K33" s="232" t="str">
        <f>+IFERROR(VLOOKUP($J33,'10 FORMULAS'!$B$53:$C$53,2,0),"")</f>
        <v/>
      </c>
      <c r="L33" s="232" t="str">
        <f t="shared" si="1"/>
        <v/>
      </c>
      <c r="M33" s="276"/>
      <c r="N33" s="232" t="str">
        <f>+IFERROR(VLOOKUP($M33,'10 FORMULAS'!$B$54:$C$55,2,0),"")</f>
        <v/>
      </c>
      <c r="O33" s="277"/>
      <c r="P33" s="277"/>
      <c r="Q33" s="277"/>
      <c r="R33" s="277"/>
      <c r="S33" s="232" t="str">
        <f t="shared" si="2"/>
        <v/>
      </c>
      <c r="T33" s="232" t="str">
        <f t="shared" si="3"/>
        <v/>
      </c>
      <c r="U33" s="232" t="str">
        <f t="shared" si="4"/>
        <v/>
      </c>
      <c r="V33" s="587"/>
      <c r="W33" s="38"/>
      <c r="X33" s="228"/>
      <c r="Y33" s="229"/>
      <c r="Z33" s="229"/>
    </row>
    <row r="34" spans="1:26" ht="29.45" customHeight="1" x14ac:dyDescent="0.25">
      <c r="A34" s="555"/>
      <c r="B34" s="562"/>
      <c r="C34" s="563"/>
      <c r="D34" s="564"/>
      <c r="E34" s="275">
        <v>3</v>
      </c>
      <c r="F34" s="257"/>
      <c r="G34" s="254"/>
      <c r="H34" s="254"/>
      <c r="I34" s="221" t="str">
        <f t="shared" si="0"/>
        <v xml:space="preserve">  </v>
      </c>
      <c r="J34" s="280"/>
      <c r="K34" s="232" t="str">
        <f>+IFERROR(VLOOKUP($J34,'10 FORMULAS'!$B$53:$C$53,2,0),"")</f>
        <v/>
      </c>
      <c r="L34" s="232" t="str">
        <f t="shared" si="1"/>
        <v/>
      </c>
      <c r="M34" s="276"/>
      <c r="N34" s="232" t="str">
        <f>+IFERROR(VLOOKUP($M34,'10 FORMULAS'!$B$54:$C$55,2,0),"")</f>
        <v/>
      </c>
      <c r="O34" s="277"/>
      <c r="P34" s="277"/>
      <c r="Q34" s="277"/>
      <c r="R34" s="277"/>
      <c r="S34" s="232" t="str">
        <f t="shared" si="2"/>
        <v/>
      </c>
      <c r="T34" s="232" t="str">
        <f t="shared" si="3"/>
        <v/>
      </c>
      <c r="U34" s="232" t="str">
        <f t="shared" si="4"/>
        <v/>
      </c>
      <c r="V34" s="587"/>
      <c r="W34" s="38"/>
      <c r="X34" s="228"/>
      <c r="Y34" s="229"/>
      <c r="Z34" s="229"/>
    </row>
    <row r="35" spans="1:26" ht="29.45" customHeight="1" x14ac:dyDescent="0.25">
      <c r="A35" s="541"/>
      <c r="B35" s="547"/>
      <c r="C35" s="550"/>
      <c r="D35" s="553"/>
      <c r="E35" s="275">
        <v>4</v>
      </c>
      <c r="F35" s="258"/>
      <c r="G35" s="194"/>
      <c r="H35" s="194"/>
      <c r="I35" s="221" t="str">
        <f t="shared" si="0"/>
        <v xml:space="preserve">  </v>
      </c>
      <c r="J35" s="280"/>
      <c r="K35" s="232" t="str">
        <f>+IFERROR(VLOOKUP($J35,'10 FORMULAS'!$B$53:$C$53,2,0),"")</f>
        <v/>
      </c>
      <c r="L35" s="232" t="str">
        <f t="shared" si="1"/>
        <v/>
      </c>
      <c r="M35" s="276"/>
      <c r="N35" s="232" t="str">
        <f>+IFERROR(VLOOKUP($M35,'10 FORMULAS'!$B$54:$C$55,2,0),"")</f>
        <v/>
      </c>
      <c r="O35" s="277"/>
      <c r="P35" s="277"/>
      <c r="Q35" s="277"/>
      <c r="R35" s="277"/>
      <c r="S35" s="232" t="str">
        <f t="shared" si="2"/>
        <v/>
      </c>
      <c r="T35" s="232" t="str">
        <f t="shared" si="3"/>
        <v/>
      </c>
      <c r="U35" s="232" t="str">
        <f t="shared" si="4"/>
        <v/>
      </c>
      <c r="V35" s="566"/>
      <c r="W35" s="38"/>
      <c r="X35" s="228"/>
      <c r="Y35" s="229"/>
      <c r="Z35" s="229"/>
    </row>
    <row r="36" spans="1:26" ht="29.45" customHeight="1" x14ac:dyDescent="0.25">
      <c r="A36" s="541"/>
      <c r="B36" s="547"/>
      <c r="C36" s="550"/>
      <c r="D36" s="553"/>
      <c r="E36" s="275">
        <v>5</v>
      </c>
      <c r="F36" s="258"/>
      <c r="G36" s="194"/>
      <c r="H36" s="194"/>
      <c r="I36" s="221" t="str">
        <f t="shared" si="0"/>
        <v xml:space="preserve">  </v>
      </c>
      <c r="J36" s="280"/>
      <c r="K36" s="232" t="str">
        <f>+IFERROR(VLOOKUP($J36,'10 FORMULAS'!$B$53:$C$53,2,0),"")</f>
        <v/>
      </c>
      <c r="L36" s="232" t="str">
        <f t="shared" si="1"/>
        <v/>
      </c>
      <c r="M36" s="276"/>
      <c r="N36" s="232" t="str">
        <f>+IFERROR(VLOOKUP($M36,'10 FORMULAS'!$B$54:$C$55,2,0),"")</f>
        <v/>
      </c>
      <c r="O36" s="277"/>
      <c r="P36" s="277"/>
      <c r="Q36" s="277"/>
      <c r="R36" s="277"/>
      <c r="S36" s="232" t="str">
        <f t="shared" si="2"/>
        <v/>
      </c>
      <c r="T36" s="232" t="str">
        <f t="shared" si="3"/>
        <v/>
      </c>
      <c r="U36" s="232" t="str">
        <f t="shared" si="4"/>
        <v/>
      </c>
      <c r="V36" s="566"/>
      <c r="W36" s="38"/>
      <c r="X36" s="228"/>
      <c r="Y36" s="229"/>
      <c r="Z36" s="229"/>
    </row>
    <row r="37" spans="1:26" ht="29.45" customHeight="1" thickBot="1" x14ac:dyDescent="0.3">
      <c r="A37" s="542"/>
      <c r="B37" s="548"/>
      <c r="C37" s="551"/>
      <c r="D37" s="554"/>
      <c r="E37" s="278">
        <v>6</v>
      </c>
      <c r="F37" s="261"/>
      <c r="G37" s="195"/>
      <c r="H37" s="195"/>
      <c r="I37" s="343" t="str">
        <f t="shared" si="0"/>
        <v xml:space="preserve">  </v>
      </c>
      <c r="J37" s="375"/>
      <c r="K37" s="344" t="str">
        <f>+IFERROR(VLOOKUP($J37,'10 FORMULAS'!$B$53:$C$53,2,0),"")</f>
        <v/>
      </c>
      <c r="L37" s="344" t="str">
        <f t="shared" si="1"/>
        <v/>
      </c>
      <c r="M37" s="345"/>
      <c r="N37" s="344" t="str">
        <f>+IFERROR(VLOOKUP($M37,'10 FORMULAS'!$B$54:$C$55,2,0),"")</f>
        <v/>
      </c>
      <c r="O37" s="346"/>
      <c r="P37" s="346"/>
      <c r="Q37" s="346"/>
      <c r="R37" s="346"/>
      <c r="S37" s="344" t="str">
        <f t="shared" si="2"/>
        <v/>
      </c>
      <c r="T37" s="344" t="str">
        <f t="shared" si="3"/>
        <v/>
      </c>
      <c r="U37" s="344" t="str">
        <f t="shared" si="4"/>
        <v/>
      </c>
      <c r="V37" s="567"/>
      <c r="W37" s="38"/>
    </row>
    <row r="38" spans="1:26" ht="29.45" customHeight="1" x14ac:dyDescent="0.25">
      <c r="A38" s="540" t="str">
        <f>'2 CONTEXTO E IDENTIFICACIÓN'!A14</f>
        <v>R6</v>
      </c>
      <c r="B38" s="546" t="str">
        <f>+'2 CONTEXTO E IDENTIFICACIÓN'!J14</f>
        <v xml:space="preserve"> por a causa de </v>
      </c>
      <c r="C38" s="549" t="str">
        <f>+'3 PROBABIL E IMPACTO INHERENTE'!E14</f>
        <v/>
      </c>
      <c r="D38" s="552" t="str">
        <f>+'3 PROBABIL E IMPACTO INHERENTE'!M14</f>
        <v/>
      </c>
      <c r="E38" s="337">
        <v>1</v>
      </c>
      <c r="F38" s="259"/>
      <c r="G38" s="52"/>
      <c r="H38" s="52"/>
      <c r="I38" s="339" t="str">
        <f t="shared" si="0"/>
        <v xml:space="preserve">  </v>
      </c>
      <c r="J38" s="374"/>
      <c r="K38" s="340" t="str">
        <f>+IFERROR(VLOOKUP($J38,'10 FORMULAS'!$B$53:$C$53,2,0),"")</f>
        <v/>
      </c>
      <c r="L38" s="340" t="str">
        <f t="shared" si="1"/>
        <v/>
      </c>
      <c r="M38" s="341"/>
      <c r="N38" s="340" t="str">
        <f>+IFERROR(VLOOKUP($M38,'10 FORMULAS'!$B$54:$C$55,2,0),"")</f>
        <v/>
      </c>
      <c r="O38" s="342"/>
      <c r="P38" s="342"/>
      <c r="Q38" s="342"/>
      <c r="R38" s="342"/>
      <c r="S38" s="340" t="str">
        <f t="shared" si="2"/>
        <v/>
      </c>
      <c r="T38" s="340" t="str">
        <f t="shared" si="3"/>
        <v/>
      </c>
      <c r="U38" s="340" t="str">
        <f t="shared" si="4"/>
        <v/>
      </c>
      <c r="V38" s="565"/>
      <c r="W38" s="38"/>
      <c r="X38" s="228"/>
      <c r="Y38" s="229"/>
      <c r="Z38" s="229"/>
    </row>
    <row r="39" spans="1:26" ht="29.45" customHeight="1" x14ac:dyDescent="0.25">
      <c r="A39" s="555"/>
      <c r="B39" s="562"/>
      <c r="C39" s="563"/>
      <c r="D39" s="564"/>
      <c r="E39" s="275">
        <v>2</v>
      </c>
      <c r="F39" s="257"/>
      <c r="G39" s="254"/>
      <c r="H39" s="254"/>
      <c r="I39" s="221" t="str">
        <f t="shared" si="0"/>
        <v xml:space="preserve">  </v>
      </c>
      <c r="J39" s="280"/>
      <c r="K39" s="232" t="str">
        <f>+IFERROR(VLOOKUP($J39,'10 FORMULAS'!$B$53:$C$53,2,0),"")</f>
        <v/>
      </c>
      <c r="L39" s="232" t="str">
        <f t="shared" si="1"/>
        <v/>
      </c>
      <c r="M39" s="276"/>
      <c r="N39" s="232" t="str">
        <f>+IFERROR(VLOOKUP($M39,'10 FORMULAS'!$B$54:$C$55,2,0),"")</f>
        <v/>
      </c>
      <c r="O39" s="277"/>
      <c r="P39" s="277"/>
      <c r="Q39" s="277"/>
      <c r="R39" s="277"/>
      <c r="S39" s="232" t="str">
        <f t="shared" si="2"/>
        <v/>
      </c>
      <c r="T39" s="232" t="str">
        <f t="shared" si="3"/>
        <v/>
      </c>
      <c r="U39" s="232" t="str">
        <f t="shared" si="4"/>
        <v/>
      </c>
      <c r="V39" s="587"/>
      <c r="W39" s="38"/>
      <c r="X39" s="228"/>
      <c r="Y39" s="229"/>
      <c r="Z39" s="229"/>
    </row>
    <row r="40" spans="1:26" ht="29.45" customHeight="1" x14ac:dyDescent="0.25">
      <c r="A40" s="555"/>
      <c r="B40" s="562"/>
      <c r="C40" s="563"/>
      <c r="D40" s="564"/>
      <c r="E40" s="275">
        <v>3</v>
      </c>
      <c r="F40" s="257"/>
      <c r="G40" s="254"/>
      <c r="H40" s="254"/>
      <c r="I40" s="221" t="str">
        <f t="shared" si="0"/>
        <v xml:space="preserve">  </v>
      </c>
      <c r="J40" s="280"/>
      <c r="K40" s="232" t="str">
        <f>+IFERROR(VLOOKUP($J40,'10 FORMULAS'!$B$53:$C$53,2,0),"")</f>
        <v/>
      </c>
      <c r="L40" s="232" t="str">
        <f t="shared" si="1"/>
        <v/>
      </c>
      <c r="M40" s="276"/>
      <c r="N40" s="232" t="str">
        <f>+IFERROR(VLOOKUP($M40,'10 FORMULAS'!$B$54:$C$55,2,0),"")</f>
        <v/>
      </c>
      <c r="O40" s="277"/>
      <c r="P40" s="277"/>
      <c r="Q40" s="277"/>
      <c r="R40" s="277"/>
      <c r="S40" s="232" t="str">
        <f t="shared" si="2"/>
        <v/>
      </c>
      <c r="T40" s="232" t="str">
        <f t="shared" si="3"/>
        <v/>
      </c>
      <c r="U40" s="232" t="str">
        <f t="shared" si="4"/>
        <v/>
      </c>
      <c r="V40" s="587"/>
      <c r="W40" s="38"/>
      <c r="X40" s="228"/>
      <c r="Y40" s="229"/>
      <c r="Z40" s="229"/>
    </row>
    <row r="41" spans="1:26" ht="29.45" customHeight="1" x14ac:dyDescent="0.25">
      <c r="A41" s="541"/>
      <c r="B41" s="547"/>
      <c r="C41" s="550"/>
      <c r="D41" s="553"/>
      <c r="E41" s="275">
        <v>4</v>
      </c>
      <c r="F41" s="258"/>
      <c r="G41" s="194"/>
      <c r="H41" s="194"/>
      <c r="I41" s="221" t="str">
        <f t="shared" si="0"/>
        <v xml:space="preserve">  </v>
      </c>
      <c r="J41" s="280"/>
      <c r="K41" s="232" t="str">
        <f>+IFERROR(VLOOKUP($J41,'10 FORMULAS'!$B$53:$C$53,2,0),"")</f>
        <v/>
      </c>
      <c r="L41" s="232" t="str">
        <f t="shared" si="1"/>
        <v/>
      </c>
      <c r="M41" s="276"/>
      <c r="N41" s="232" t="str">
        <f>+IFERROR(VLOOKUP($M41,'10 FORMULAS'!$B$54:$C$55,2,0),"")</f>
        <v/>
      </c>
      <c r="O41" s="277"/>
      <c r="P41" s="277"/>
      <c r="Q41" s="277"/>
      <c r="R41" s="277"/>
      <c r="S41" s="232" t="str">
        <f t="shared" si="2"/>
        <v/>
      </c>
      <c r="T41" s="232" t="str">
        <f t="shared" si="3"/>
        <v/>
      </c>
      <c r="U41" s="232" t="str">
        <f t="shared" si="4"/>
        <v/>
      </c>
      <c r="V41" s="566"/>
      <c r="W41" s="38"/>
      <c r="X41" s="228"/>
      <c r="Y41" s="229"/>
      <c r="Z41" s="229"/>
    </row>
    <row r="42" spans="1:26" ht="29.45" customHeight="1" x14ac:dyDescent="0.25">
      <c r="A42" s="541"/>
      <c r="B42" s="547"/>
      <c r="C42" s="550"/>
      <c r="D42" s="553"/>
      <c r="E42" s="275">
        <v>5</v>
      </c>
      <c r="F42" s="258"/>
      <c r="G42" s="194"/>
      <c r="H42" s="194"/>
      <c r="I42" s="221" t="str">
        <f t="shared" si="0"/>
        <v xml:space="preserve">  </v>
      </c>
      <c r="J42" s="280"/>
      <c r="K42" s="232" t="str">
        <f>+IFERROR(VLOOKUP($J42,'10 FORMULAS'!$B$53:$C$53,2,0),"")</f>
        <v/>
      </c>
      <c r="L42" s="232" t="str">
        <f t="shared" si="1"/>
        <v/>
      </c>
      <c r="M42" s="276"/>
      <c r="N42" s="232" t="str">
        <f>+IFERROR(VLOOKUP($M42,'10 FORMULAS'!$B$54:$C$55,2,0),"")</f>
        <v/>
      </c>
      <c r="O42" s="277"/>
      <c r="P42" s="277"/>
      <c r="Q42" s="277"/>
      <c r="R42" s="277"/>
      <c r="S42" s="232" t="str">
        <f t="shared" si="2"/>
        <v/>
      </c>
      <c r="T42" s="232" t="str">
        <f t="shared" si="3"/>
        <v/>
      </c>
      <c r="U42" s="232" t="str">
        <f t="shared" si="4"/>
        <v/>
      </c>
      <c r="V42" s="566"/>
      <c r="W42" s="38"/>
      <c r="X42" s="228"/>
      <c r="Y42" s="229"/>
      <c r="Z42" s="229"/>
    </row>
    <row r="43" spans="1:26" ht="29.45" customHeight="1" thickBot="1" x14ac:dyDescent="0.3">
      <c r="A43" s="542"/>
      <c r="B43" s="548"/>
      <c r="C43" s="551"/>
      <c r="D43" s="554"/>
      <c r="E43" s="278">
        <v>6</v>
      </c>
      <c r="F43" s="261"/>
      <c r="G43" s="195"/>
      <c r="H43" s="195"/>
      <c r="I43" s="343" t="str">
        <f t="shared" si="0"/>
        <v xml:space="preserve">  </v>
      </c>
      <c r="J43" s="375"/>
      <c r="K43" s="344" t="str">
        <f>+IFERROR(VLOOKUP($J43,'10 FORMULAS'!$B$53:$C$53,2,0),"")</f>
        <v/>
      </c>
      <c r="L43" s="344" t="str">
        <f t="shared" si="1"/>
        <v/>
      </c>
      <c r="M43" s="345"/>
      <c r="N43" s="344" t="str">
        <f>+IFERROR(VLOOKUP($M43,'10 FORMULAS'!$B$54:$C$55,2,0),"")</f>
        <v/>
      </c>
      <c r="O43" s="346"/>
      <c r="P43" s="346"/>
      <c r="Q43" s="346"/>
      <c r="R43" s="346"/>
      <c r="S43" s="344" t="str">
        <f t="shared" si="2"/>
        <v/>
      </c>
      <c r="T43" s="344" t="str">
        <f t="shared" si="3"/>
        <v/>
      </c>
      <c r="U43" s="344" t="str">
        <f t="shared" si="4"/>
        <v/>
      </c>
      <c r="V43" s="567"/>
      <c r="W43" s="38"/>
    </row>
    <row r="44" spans="1:26" ht="29.45" customHeight="1" x14ac:dyDescent="0.25">
      <c r="A44" s="540" t="str">
        <f>'2 CONTEXTO E IDENTIFICACIÓN'!A15</f>
        <v>R7</v>
      </c>
      <c r="B44" s="546" t="str">
        <f>+'2 CONTEXTO E IDENTIFICACIÓN'!J15</f>
        <v xml:space="preserve"> por a causa de </v>
      </c>
      <c r="C44" s="549" t="str">
        <f>+'3 PROBABIL E IMPACTO INHERENTE'!E15</f>
        <v/>
      </c>
      <c r="D44" s="552" t="str">
        <f>+'3 PROBABIL E IMPACTO INHERENTE'!M15</f>
        <v/>
      </c>
      <c r="E44" s="337">
        <v>1</v>
      </c>
      <c r="F44" s="259"/>
      <c r="G44" s="52"/>
      <c r="H44" s="52"/>
      <c r="I44" s="339" t="str">
        <f t="shared" si="0"/>
        <v xml:space="preserve">  </v>
      </c>
      <c r="J44" s="374"/>
      <c r="K44" s="340" t="str">
        <f>+IFERROR(VLOOKUP($J44,'10 FORMULAS'!$B$53:$C$53,2,0),"")</f>
        <v/>
      </c>
      <c r="L44" s="340" t="str">
        <f t="shared" si="1"/>
        <v/>
      </c>
      <c r="M44" s="341"/>
      <c r="N44" s="340" t="str">
        <f>+IFERROR(VLOOKUP($M44,'10 FORMULAS'!$B$54:$C$55,2,0),"")</f>
        <v/>
      </c>
      <c r="O44" s="342"/>
      <c r="P44" s="342"/>
      <c r="Q44" s="342"/>
      <c r="R44" s="342"/>
      <c r="S44" s="340" t="str">
        <f t="shared" si="2"/>
        <v/>
      </c>
      <c r="T44" s="340" t="str">
        <f t="shared" si="3"/>
        <v/>
      </c>
      <c r="U44" s="340" t="str">
        <f t="shared" si="4"/>
        <v/>
      </c>
      <c r="V44" s="565"/>
      <c r="W44" s="38"/>
      <c r="X44" s="228"/>
      <c r="Y44" s="229"/>
      <c r="Z44" s="229"/>
    </row>
    <row r="45" spans="1:26" ht="29.45" customHeight="1" x14ac:dyDescent="0.25">
      <c r="A45" s="541"/>
      <c r="B45" s="547"/>
      <c r="C45" s="550"/>
      <c r="D45" s="553"/>
      <c r="E45" s="275">
        <v>2</v>
      </c>
      <c r="F45" s="258"/>
      <c r="G45" s="194"/>
      <c r="H45" s="194"/>
      <c r="I45" s="221" t="str">
        <f t="shared" si="0"/>
        <v xml:space="preserve">  </v>
      </c>
      <c r="J45" s="280"/>
      <c r="K45" s="232" t="str">
        <f>+IFERROR(VLOOKUP($J45,'10 FORMULAS'!$B$53:$C$53,2,0),"")</f>
        <v/>
      </c>
      <c r="L45" s="232" t="str">
        <f t="shared" si="1"/>
        <v/>
      </c>
      <c r="M45" s="276"/>
      <c r="N45" s="232" t="str">
        <f>+IFERROR(VLOOKUP($M45,'10 FORMULAS'!$B$54:$C$55,2,0),"")</f>
        <v/>
      </c>
      <c r="O45" s="277"/>
      <c r="P45" s="277"/>
      <c r="Q45" s="277"/>
      <c r="R45" s="277"/>
      <c r="S45" s="232" t="str">
        <f t="shared" si="2"/>
        <v/>
      </c>
      <c r="T45" s="232" t="str">
        <f t="shared" si="3"/>
        <v/>
      </c>
      <c r="U45" s="232" t="str">
        <f t="shared" si="4"/>
        <v/>
      </c>
      <c r="V45" s="566"/>
      <c r="W45" s="38"/>
      <c r="X45" s="228"/>
      <c r="Y45" s="229"/>
      <c r="Z45" s="229"/>
    </row>
    <row r="46" spans="1:26" ht="29.45" customHeight="1" x14ac:dyDescent="0.25">
      <c r="A46" s="541"/>
      <c r="B46" s="547"/>
      <c r="C46" s="550"/>
      <c r="D46" s="553"/>
      <c r="E46" s="275">
        <v>3</v>
      </c>
      <c r="F46" s="258"/>
      <c r="G46" s="194"/>
      <c r="H46" s="194"/>
      <c r="I46" s="221" t="str">
        <f t="shared" si="0"/>
        <v xml:space="preserve">  </v>
      </c>
      <c r="J46" s="280"/>
      <c r="K46" s="232" t="str">
        <f>+IFERROR(VLOOKUP($J46,'10 FORMULAS'!$B$53:$C$53,2,0),"")</f>
        <v/>
      </c>
      <c r="L46" s="232" t="str">
        <f t="shared" si="1"/>
        <v/>
      </c>
      <c r="M46" s="276"/>
      <c r="N46" s="232" t="str">
        <f>+IFERROR(VLOOKUP($M46,'10 FORMULAS'!$B$54:$C$55,2,0),"")</f>
        <v/>
      </c>
      <c r="O46" s="277"/>
      <c r="P46" s="277"/>
      <c r="Q46" s="277"/>
      <c r="R46" s="277"/>
      <c r="S46" s="232" t="str">
        <f t="shared" si="2"/>
        <v/>
      </c>
      <c r="T46" s="232" t="str">
        <f t="shared" si="3"/>
        <v/>
      </c>
      <c r="U46" s="232" t="str">
        <f t="shared" si="4"/>
        <v/>
      </c>
      <c r="V46" s="566"/>
      <c r="W46" s="38"/>
      <c r="X46" s="228"/>
      <c r="Y46" s="229"/>
      <c r="Z46" s="229"/>
    </row>
    <row r="47" spans="1:26" ht="29.45" customHeight="1" x14ac:dyDescent="0.25">
      <c r="A47" s="541"/>
      <c r="B47" s="547"/>
      <c r="C47" s="550"/>
      <c r="D47" s="553"/>
      <c r="E47" s="275">
        <v>4</v>
      </c>
      <c r="F47" s="258"/>
      <c r="G47" s="194"/>
      <c r="H47" s="194"/>
      <c r="I47" s="221" t="str">
        <f t="shared" si="0"/>
        <v xml:space="preserve">  </v>
      </c>
      <c r="J47" s="280"/>
      <c r="K47" s="232" t="str">
        <f>+IFERROR(VLOOKUP($J47,'10 FORMULAS'!$B$53:$C$53,2,0),"")</f>
        <v/>
      </c>
      <c r="L47" s="232" t="str">
        <f t="shared" si="1"/>
        <v/>
      </c>
      <c r="M47" s="276"/>
      <c r="N47" s="232" t="str">
        <f>+IFERROR(VLOOKUP($M47,'10 FORMULAS'!$B$54:$C$55,2,0),"")</f>
        <v/>
      </c>
      <c r="O47" s="277"/>
      <c r="P47" s="277"/>
      <c r="Q47" s="277"/>
      <c r="R47" s="277"/>
      <c r="S47" s="232" t="str">
        <f t="shared" si="2"/>
        <v/>
      </c>
      <c r="T47" s="232" t="str">
        <f t="shared" si="3"/>
        <v/>
      </c>
      <c r="U47" s="232" t="str">
        <f t="shared" si="4"/>
        <v/>
      </c>
      <c r="V47" s="566"/>
      <c r="W47" s="38"/>
      <c r="X47" s="228"/>
      <c r="Y47" s="229"/>
      <c r="Z47" s="229"/>
    </row>
    <row r="48" spans="1:26" ht="29.45" customHeight="1" x14ac:dyDescent="0.25">
      <c r="A48" s="541"/>
      <c r="B48" s="547"/>
      <c r="C48" s="550"/>
      <c r="D48" s="553"/>
      <c r="E48" s="275">
        <v>5</v>
      </c>
      <c r="F48" s="258"/>
      <c r="G48" s="194"/>
      <c r="H48" s="194"/>
      <c r="I48" s="221" t="str">
        <f t="shared" si="0"/>
        <v xml:space="preserve">  </v>
      </c>
      <c r="J48" s="280"/>
      <c r="K48" s="232" t="str">
        <f>+IFERROR(VLOOKUP($J48,'10 FORMULAS'!$B$53:$C$53,2,0),"")</f>
        <v/>
      </c>
      <c r="L48" s="232" t="str">
        <f t="shared" si="1"/>
        <v/>
      </c>
      <c r="M48" s="276"/>
      <c r="N48" s="232" t="str">
        <f>+IFERROR(VLOOKUP($M48,'10 FORMULAS'!$B$54:$C$55,2,0),"")</f>
        <v/>
      </c>
      <c r="O48" s="277"/>
      <c r="P48" s="277"/>
      <c r="Q48" s="277"/>
      <c r="R48" s="277"/>
      <c r="S48" s="232" t="str">
        <f t="shared" si="2"/>
        <v/>
      </c>
      <c r="T48" s="232" t="str">
        <f t="shared" si="3"/>
        <v/>
      </c>
      <c r="U48" s="232" t="str">
        <f t="shared" si="4"/>
        <v/>
      </c>
      <c r="V48" s="566"/>
      <c r="W48" s="38"/>
      <c r="X48" s="228"/>
      <c r="Y48" s="229"/>
      <c r="Z48" s="229"/>
    </row>
    <row r="49" spans="1:26" ht="29.45" customHeight="1" thickBot="1" x14ac:dyDescent="0.3">
      <c r="A49" s="542"/>
      <c r="B49" s="548"/>
      <c r="C49" s="551"/>
      <c r="D49" s="554"/>
      <c r="E49" s="278">
        <v>6</v>
      </c>
      <c r="F49" s="261"/>
      <c r="G49" s="195"/>
      <c r="H49" s="195"/>
      <c r="I49" s="343" t="str">
        <f t="shared" si="0"/>
        <v xml:space="preserve">  </v>
      </c>
      <c r="J49" s="375"/>
      <c r="K49" s="344" t="str">
        <f>+IFERROR(VLOOKUP($J49,'10 FORMULAS'!$B$53:$C$53,2,0),"")</f>
        <v/>
      </c>
      <c r="L49" s="344" t="str">
        <f t="shared" si="1"/>
        <v/>
      </c>
      <c r="M49" s="345"/>
      <c r="N49" s="344" t="str">
        <f>+IFERROR(VLOOKUP($M49,'10 FORMULAS'!$B$54:$C$55,2,0),"")</f>
        <v/>
      </c>
      <c r="O49" s="346"/>
      <c r="P49" s="346"/>
      <c r="Q49" s="346"/>
      <c r="R49" s="346"/>
      <c r="S49" s="344" t="str">
        <f t="shared" si="2"/>
        <v/>
      </c>
      <c r="T49" s="344" t="str">
        <f t="shared" si="3"/>
        <v/>
      </c>
      <c r="U49" s="344" t="str">
        <f t="shared" si="4"/>
        <v/>
      </c>
      <c r="V49" s="567"/>
      <c r="W49" s="38"/>
    </row>
    <row r="50" spans="1:26" ht="29.45" customHeight="1" x14ac:dyDescent="0.25">
      <c r="A50" s="555" t="str">
        <f>'2 CONTEXTO E IDENTIFICACIÓN'!A16</f>
        <v>R8</v>
      </c>
      <c r="B50" s="562" t="str">
        <f>+'2 CONTEXTO E IDENTIFICACIÓN'!J16</f>
        <v xml:space="preserve"> por a causa de </v>
      </c>
      <c r="C50" s="563" t="str">
        <f>+'3 PROBABIL E IMPACTO INHERENTE'!E16</f>
        <v/>
      </c>
      <c r="D50" s="564" t="str">
        <f>+'3 PROBABIL E IMPACTO INHERENTE'!M16</f>
        <v/>
      </c>
      <c r="E50" s="279">
        <v>1</v>
      </c>
      <c r="F50" s="257"/>
      <c r="G50" s="254"/>
      <c r="H50" s="254"/>
      <c r="I50" s="333" t="str">
        <f t="shared" si="0"/>
        <v xml:space="preserve">  </v>
      </c>
      <c r="J50" s="371"/>
      <c r="K50" s="334" t="str">
        <f>+IFERROR(VLOOKUP($J50,'10 FORMULAS'!$B$53:$C$53,2,0),"")</f>
        <v/>
      </c>
      <c r="L50" s="334" t="str">
        <f t="shared" si="1"/>
        <v/>
      </c>
      <c r="M50" s="335"/>
      <c r="N50" s="334" t="str">
        <f>+IFERROR(VLOOKUP($M50,'10 FORMULAS'!$B$54:$C$55,2,0),"")</f>
        <v/>
      </c>
      <c r="O50" s="336"/>
      <c r="P50" s="336"/>
      <c r="Q50" s="336"/>
      <c r="R50" s="336"/>
      <c r="S50" s="334" t="str">
        <f t="shared" si="2"/>
        <v/>
      </c>
      <c r="T50" s="334" t="str">
        <f t="shared" si="3"/>
        <v/>
      </c>
      <c r="U50" s="334" t="str">
        <f t="shared" si="4"/>
        <v/>
      </c>
      <c r="V50" s="587"/>
      <c r="W50" s="38"/>
      <c r="X50" s="228"/>
      <c r="Y50" s="229"/>
      <c r="Z50" s="229"/>
    </row>
    <row r="51" spans="1:26" ht="29.45" customHeight="1" x14ac:dyDescent="0.25">
      <c r="A51" s="541"/>
      <c r="B51" s="547"/>
      <c r="C51" s="550"/>
      <c r="D51" s="553"/>
      <c r="E51" s="275">
        <v>2</v>
      </c>
      <c r="F51" s="258"/>
      <c r="G51" s="194"/>
      <c r="H51" s="194"/>
      <c r="I51" s="221" t="str">
        <f t="shared" si="0"/>
        <v xml:space="preserve">  </v>
      </c>
      <c r="J51" s="280"/>
      <c r="K51" s="232" t="str">
        <f>+IFERROR(VLOOKUP($J51,'10 FORMULAS'!$B$53:$C$53,2,0),"")</f>
        <v/>
      </c>
      <c r="L51" s="232" t="str">
        <f t="shared" si="1"/>
        <v/>
      </c>
      <c r="M51" s="276"/>
      <c r="N51" s="232" t="str">
        <f>+IFERROR(VLOOKUP($M51,'10 FORMULAS'!$B$54:$C$55,2,0),"")</f>
        <v/>
      </c>
      <c r="O51" s="277"/>
      <c r="P51" s="277"/>
      <c r="Q51" s="277"/>
      <c r="R51" s="277"/>
      <c r="S51" s="232" t="str">
        <f t="shared" si="2"/>
        <v/>
      </c>
      <c r="T51" s="232" t="str">
        <f t="shared" si="3"/>
        <v/>
      </c>
      <c r="U51" s="232" t="str">
        <f t="shared" si="4"/>
        <v/>
      </c>
      <c r="V51" s="566"/>
      <c r="W51" s="38"/>
      <c r="X51" s="228"/>
      <c r="Y51" s="229"/>
      <c r="Z51" s="229"/>
    </row>
    <row r="52" spans="1:26" ht="29.45" customHeight="1" x14ac:dyDescent="0.25">
      <c r="A52" s="541"/>
      <c r="B52" s="547"/>
      <c r="C52" s="550"/>
      <c r="D52" s="553"/>
      <c r="E52" s="275">
        <v>3</v>
      </c>
      <c r="F52" s="258"/>
      <c r="G52" s="194"/>
      <c r="H52" s="194"/>
      <c r="I52" s="221" t="str">
        <f t="shared" si="0"/>
        <v xml:space="preserve">  </v>
      </c>
      <c r="J52" s="280"/>
      <c r="K52" s="232" t="str">
        <f>+IFERROR(VLOOKUP($J52,'10 FORMULAS'!$B$53:$C$53,2,0),"")</f>
        <v/>
      </c>
      <c r="L52" s="232" t="str">
        <f t="shared" si="1"/>
        <v/>
      </c>
      <c r="M52" s="276"/>
      <c r="N52" s="232" t="str">
        <f>+IFERROR(VLOOKUP($M52,'10 FORMULAS'!$B$54:$C$55,2,0),"")</f>
        <v/>
      </c>
      <c r="O52" s="277"/>
      <c r="P52" s="277"/>
      <c r="Q52" s="277"/>
      <c r="R52" s="277"/>
      <c r="S52" s="232" t="str">
        <f t="shared" si="2"/>
        <v/>
      </c>
      <c r="T52" s="232" t="str">
        <f t="shared" ref="T52:T83" si="5">+IFERROR(D52*S52,"")</f>
        <v/>
      </c>
      <c r="U52" s="232" t="str">
        <f t="shared" ref="U52:U83" si="6">+IFERROR(D52-T52,"")</f>
        <v/>
      </c>
      <c r="V52" s="566"/>
      <c r="W52" s="38"/>
      <c r="X52" s="228"/>
      <c r="Y52" s="229"/>
      <c r="Z52" s="229"/>
    </row>
    <row r="53" spans="1:26" ht="29.45" customHeight="1" x14ac:dyDescent="0.25">
      <c r="A53" s="541"/>
      <c r="B53" s="547"/>
      <c r="C53" s="550"/>
      <c r="D53" s="553"/>
      <c r="E53" s="275">
        <v>4</v>
      </c>
      <c r="F53" s="258"/>
      <c r="G53" s="194"/>
      <c r="H53" s="194"/>
      <c r="I53" s="221" t="str">
        <f t="shared" si="0"/>
        <v xml:space="preserve">  </v>
      </c>
      <c r="J53" s="280"/>
      <c r="K53" s="232" t="str">
        <f>+IFERROR(VLOOKUP($J53,'10 FORMULAS'!$B$53:$C$53,2,0),"")</f>
        <v/>
      </c>
      <c r="L53" s="232" t="str">
        <f t="shared" si="1"/>
        <v/>
      </c>
      <c r="M53" s="276"/>
      <c r="N53" s="232" t="str">
        <f>+IFERROR(VLOOKUP($M53,'10 FORMULAS'!$B$54:$C$55,2,0),"")</f>
        <v/>
      </c>
      <c r="O53" s="277"/>
      <c r="P53" s="277"/>
      <c r="Q53" s="277"/>
      <c r="R53" s="277"/>
      <c r="S53" s="232" t="str">
        <f t="shared" si="2"/>
        <v/>
      </c>
      <c r="T53" s="232" t="str">
        <f t="shared" si="5"/>
        <v/>
      </c>
      <c r="U53" s="232" t="str">
        <f t="shared" si="6"/>
        <v/>
      </c>
      <c r="V53" s="566"/>
      <c r="W53" s="38"/>
      <c r="X53" s="228"/>
      <c r="Y53" s="229"/>
      <c r="Z53" s="229"/>
    </row>
    <row r="54" spans="1:26" ht="29.45" customHeight="1" x14ac:dyDescent="0.25">
      <c r="A54" s="541"/>
      <c r="B54" s="547"/>
      <c r="C54" s="550"/>
      <c r="D54" s="553"/>
      <c r="E54" s="275">
        <v>5</v>
      </c>
      <c r="F54" s="258"/>
      <c r="G54" s="194"/>
      <c r="H54" s="194"/>
      <c r="I54" s="221" t="str">
        <f t="shared" si="0"/>
        <v xml:space="preserve">  </v>
      </c>
      <c r="J54" s="280"/>
      <c r="K54" s="232" t="str">
        <f>+IFERROR(VLOOKUP($J54,'10 FORMULAS'!$B$53:$C$53,2,0),"")</f>
        <v/>
      </c>
      <c r="L54" s="232" t="str">
        <f t="shared" si="1"/>
        <v/>
      </c>
      <c r="M54" s="276"/>
      <c r="N54" s="232" t="str">
        <f>+IFERROR(VLOOKUP($M54,'10 FORMULAS'!$B$54:$C$55,2,0),"")</f>
        <v/>
      </c>
      <c r="O54" s="277"/>
      <c r="P54" s="277"/>
      <c r="Q54" s="277"/>
      <c r="R54" s="277"/>
      <c r="S54" s="232" t="str">
        <f t="shared" si="2"/>
        <v/>
      </c>
      <c r="T54" s="232" t="str">
        <f t="shared" si="5"/>
        <v/>
      </c>
      <c r="U54" s="232" t="str">
        <f t="shared" si="6"/>
        <v/>
      </c>
      <c r="V54" s="566"/>
      <c r="W54" s="38"/>
      <c r="X54" s="228"/>
      <c r="Y54" s="229"/>
      <c r="Z54" s="229"/>
    </row>
    <row r="55" spans="1:26" ht="29.45" customHeight="1" thickBot="1" x14ac:dyDescent="0.3">
      <c r="A55" s="542"/>
      <c r="B55" s="548"/>
      <c r="C55" s="551"/>
      <c r="D55" s="554"/>
      <c r="E55" s="278">
        <v>6</v>
      </c>
      <c r="F55" s="261"/>
      <c r="G55" s="195"/>
      <c r="H55" s="195"/>
      <c r="I55" s="221" t="str">
        <f t="shared" si="0"/>
        <v xml:space="preserve">  </v>
      </c>
      <c r="J55" s="280"/>
      <c r="K55" s="232" t="str">
        <f>+IFERROR(VLOOKUP($J55,'10 FORMULAS'!$B$53:$C$53,2,0),"")</f>
        <v/>
      </c>
      <c r="L55" s="232" t="str">
        <f t="shared" si="1"/>
        <v/>
      </c>
      <c r="M55" s="276"/>
      <c r="N55" s="232" t="str">
        <f>+IFERROR(VLOOKUP($M55,'10 FORMULAS'!$B$54:$C$55,2,0),"")</f>
        <v/>
      </c>
      <c r="O55" s="277"/>
      <c r="P55" s="277"/>
      <c r="Q55" s="277"/>
      <c r="R55" s="277"/>
      <c r="S55" s="232" t="str">
        <f t="shared" si="2"/>
        <v/>
      </c>
      <c r="T55" s="232" t="str">
        <f t="shared" si="5"/>
        <v/>
      </c>
      <c r="U55" s="232" t="str">
        <f t="shared" si="6"/>
        <v/>
      </c>
      <c r="V55" s="567"/>
      <c r="W55" s="38"/>
    </row>
    <row r="56" spans="1:26" ht="29.45" customHeight="1" x14ac:dyDescent="0.25">
      <c r="A56" s="540" t="str">
        <f>'2 CONTEXTO E IDENTIFICACIÓN'!A17</f>
        <v>R9</v>
      </c>
      <c r="B56" s="546" t="str">
        <f>+'2 CONTEXTO E IDENTIFICACIÓN'!J17</f>
        <v xml:space="preserve"> por a causa de </v>
      </c>
      <c r="C56" s="549" t="str">
        <f>+'3 PROBABIL E IMPACTO INHERENTE'!E17</f>
        <v/>
      </c>
      <c r="D56" s="552" t="str">
        <f>+'3 PROBABIL E IMPACTO INHERENTE'!M17</f>
        <v/>
      </c>
      <c r="E56" s="279">
        <v>1</v>
      </c>
      <c r="F56" s="259"/>
      <c r="G56" s="52"/>
      <c r="H56" s="52"/>
      <c r="I56" s="221" t="str">
        <f t="shared" si="0"/>
        <v xml:space="preserve">  </v>
      </c>
      <c r="J56" s="280"/>
      <c r="K56" s="232" t="str">
        <f>+IFERROR(VLOOKUP($J56,'10 FORMULAS'!$B$53:$C$53,2,0),"")</f>
        <v/>
      </c>
      <c r="L56" s="232" t="str">
        <f t="shared" si="1"/>
        <v/>
      </c>
      <c r="M56" s="276"/>
      <c r="N56" s="232" t="str">
        <f>+IFERROR(VLOOKUP($M56,'10 FORMULAS'!$B$54:$C$55,2,0),"")</f>
        <v/>
      </c>
      <c r="O56" s="277"/>
      <c r="P56" s="277"/>
      <c r="Q56" s="277"/>
      <c r="R56" s="277"/>
      <c r="S56" s="232" t="str">
        <f t="shared" si="2"/>
        <v/>
      </c>
      <c r="T56" s="232" t="str">
        <f t="shared" si="5"/>
        <v/>
      </c>
      <c r="U56" s="232" t="str">
        <f t="shared" si="6"/>
        <v/>
      </c>
      <c r="V56" s="565"/>
      <c r="W56" s="38"/>
      <c r="X56" s="228"/>
      <c r="Y56" s="229"/>
      <c r="Z56" s="229"/>
    </row>
    <row r="57" spans="1:26" ht="29.45" customHeight="1" x14ac:dyDescent="0.25">
      <c r="A57" s="541"/>
      <c r="B57" s="547"/>
      <c r="C57" s="550"/>
      <c r="D57" s="553"/>
      <c r="E57" s="275">
        <v>2</v>
      </c>
      <c r="F57" s="258"/>
      <c r="G57" s="194"/>
      <c r="H57" s="194"/>
      <c r="I57" s="221" t="str">
        <f t="shared" si="0"/>
        <v xml:space="preserve">  </v>
      </c>
      <c r="J57" s="280"/>
      <c r="K57" s="232" t="str">
        <f>+IFERROR(VLOOKUP($J57,'10 FORMULAS'!$B$53:$C$53,2,0),"")</f>
        <v/>
      </c>
      <c r="L57" s="232" t="str">
        <f t="shared" si="1"/>
        <v/>
      </c>
      <c r="M57" s="276"/>
      <c r="N57" s="232" t="str">
        <f>+IFERROR(VLOOKUP($M57,'10 FORMULAS'!$B$54:$C$55,2,0),"")</f>
        <v/>
      </c>
      <c r="O57" s="277"/>
      <c r="P57" s="277"/>
      <c r="Q57" s="277"/>
      <c r="R57" s="277"/>
      <c r="S57" s="232" t="str">
        <f t="shared" si="2"/>
        <v/>
      </c>
      <c r="T57" s="232" t="str">
        <f t="shared" si="5"/>
        <v/>
      </c>
      <c r="U57" s="232" t="str">
        <f t="shared" si="6"/>
        <v/>
      </c>
      <c r="V57" s="566"/>
      <c r="W57" s="38"/>
      <c r="X57" s="228"/>
      <c r="Y57" s="229"/>
      <c r="Z57" s="229"/>
    </row>
    <row r="58" spans="1:26" ht="29.45" customHeight="1" x14ac:dyDescent="0.25">
      <c r="A58" s="541"/>
      <c r="B58" s="547"/>
      <c r="C58" s="550"/>
      <c r="D58" s="553"/>
      <c r="E58" s="275">
        <v>3</v>
      </c>
      <c r="F58" s="258"/>
      <c r="G58" s="194"/>
      <c r="H58" s="194"/>
      <c r="I58" s="221" t="str">
        <f t="shared" si="0"/>
        <v xml:space="preserve">  </v>
      </c>
      <c r="J58" s="280"/>
      <c r="K58" s="232" t="str">
        <f>+IFERROR(VLOOKUP($J58,'10 FORMULAS'!$B$53:$C$53,2,0),"")</f>
        <v/>
      </c>
      <c r="L58" s="232" t="str">
        <f t="shared" si="1"/>
        <v/>
      </c>
      <c r="M58" s="276"/>
      <c r="N58" s="232" t="str">
        <f>+IFERROR(VLOOKUP($M58,'10 FORMULAS'!$B$54:$C$55,2,0),"")</f>
        <v/>
      </c>
      <c r="O58" s="277"/>
      <c r="P58" s="277"/>
      <c r="Q58" s="277"/>
      <c r="R58" s="277"/>
      <c r="S58" s="232" t="str">
        <f t="shared" si="2"/>
        <v/>
      </c>
      <c r="T58" s="232" t="str">
        <f t="shared" si="5"/>
        <v/>
      </c>
      <c r="U58" s="232" t="str">
        <f t="shared" si="6"/>
        <v/>
      </c>
      <c r="V58" s="566"/>
      <c r="W58" s="38"/>
      <c r="X58" s="228"/>
      <c r="Y58" s="229"/>
      <c r="Z58" s="229"/>
    </row>
    <row r="59" spans="1:26" ht="29.45" customHeight="1" x14ac:dyDescent="0.25">
      <c r="A59" s="541"/>
      <c r="B59" s="547"/>
      <c r="C59" s="550"/>
      <c r="D59" s="553"/>
      <c r="E59" s="275">
        <v>4</v>
      </c>
      <c r="F59" s="258"/>
      <c r="G59" s="194"/>
      <c r="H59" s="194"/>
      <c r="I59" s="221" t="str">
        <f t="shared" si="0"/>
        <v xml:space="preserve">  </v>
      </c>
      <c r="J59" s="280"/>
      <c r="K59" s="232" t="str">
        <f>+IFERROR(VLOOKUP($J59,'10 FORMULAS'!$B$53:$C$53,2,0),"")</f>
        <v/>
      </c>
      <c r="L59" s="232" t="str">
        <f t="shared" si="1"/>
        <v/>
      </c>
      <c r="M59" s="276"/>
      <c r="N59" s="232" t="str">
        <f>+IFERROR(VLOOKUP($M59,'10 FORMULAS'!$B$54:$C$55,2,0),"")</f>
        <v/>
      </c>
      <c r="O59" s="277"/>
      <c r="P59" s="277"/>
      <c r="Q59" s="277"/>
      <c r="R59" s="277"/>
      <c r="S59" s="232" t="str">
        <f t="shared" si="2"/>
        <v/>
      </c>
      <c r="T59" s="232" t="str">
        <f t="shared" si="5"/>
        <v/>
      </c>
      <c r="U59" s="232" t="str">
        <f t="shared" si="6"/>
        <v/>
      </c>
      <c r="V59" s="566"/>
      <c r="W59" s="38"/>
      <c r="X59" s="228"/>
      <c r="Y59" s="229"/>
      <c r="Z59" s="229"/>
    </row>
    <row r="60" spans="1:26" ht="29.45" customHeight="1" x14ac:dyDescent="0.25">
      <c r="A60" s="541"/>
      <c r="B60" s="547"/>
      <c r="C60" s="550"/>
      <c r="D60" s="553"/>
      <c r="E60" s="275">
        <v>5</v>
      </c>
      <c r="F60" s="258"/>
      <c r="G60" s="194"/>
      <c r="H60" s="194"/>
      <c r="I60" s="221" t="str">
        <f t="shared" si="0"/>
        <v xml:space="preserve">  </v>
      </c>
      <c r="J60" s="280"/>
      <c r="K60" s="232" t="str">
        <f>+IFERROR(VLOOKUP($J60,'10 FORMULAS'!$B$53:$C$53,2,0),"")</f>
        <v/>
      </c>
      <c r="L60" s="232" t="str">
        <f t="shared" si="1"/>
        <v/>
      </c>
      <c r="M60" s="276"/>
      <c r="N60" s="232" t="str">
        <f>+IFERROR(VLOOKUP($M60,'10 FORMULAS'!$B$54:$C$55,2,0),"")</f>
        <v/>
      </c>
      <c r="O60" s="277"/>
      <c r="P60" s="277"/>
      <c r="Q60" s="277"/>
      <c r="R60" s="277"/>
      <c r="S60" s="232" t="str">
        <f t="shared" si="2"/>
        <v/>
      </c>
      <c r="T60" s="232" t="str">
        <f t="shared" si="5"/>
        <v/>
      </c>
      <c r="U60" s="232" t="str">
        <f t="shared" si="6"/>
        <v/>
      </c>
      <c r="V60" s="566"/>
      <c r="W60" s="38"/>
      <c r="X60" s="228"/>
      <c r="Y60" s="229"/>
      <c r="Z60" s="229"/>
    </row>
    <row r="61" spans="1:26" ht="29.45" customHeight="1" thickBot="1" x14ac:dyDescent="0.3">
      <c r="A61" s="542"/>
      <c r="B61" s="548"/>
      <c r="C61" s="551"/>
      <c r="D61" s="554"/>
      <c r="E61" s="278">
        <v>6</v>
      </c>
      <c r="F61" s="261"/>
      <c r="G61" s="195"/>
      <c r="H61" s="195"/>
      <c r="I61" s="221" t="str">
        <f t="shared" si="0"/>
        <v xml:space="preserve">  </v>
      </c>
      <c r="J61" s="280"/>
      <c r="K61" s="232" t="str">
        <f>+IFERROR(VLOOKUP($J61,'10 FORMULAS'!$B$53:$C$53,2,0),"")</f>
        <v/>
      </c>
      <c r="L61" s="232" t="str">
        <f t="shared" si="1"/>
        <v/>
      </c>
      <c r="M61" s="276"/>
      <c r="N61" s="232" t="str">
        <f>+IFERROR(VLOOKUP($M61,'10 FORMULAS'!$B$54:$C$55,2,0),"")</f>
        <v/>
      </c>
      <c r="O61" s="277"/>
      <c r="P61" s="277"/>
      <c r="Q61" s="277"/>
      <c r="R61" s="277"/>
      <c r="S61" s="232" t="str">
        <f t="shared" si="2"/>
        <v/>
      </c>
      <c r="T61" s="232" t="str">
        <f t="shared" si="5"/>
        <v/>
      </c>
      <c r="U61" s="232" t="str">
        <f t="shared" si="6"/>
        <v/>
      </c>
      <c r="V61" s="567"/>
      <c r="W61" s="38"/>
    </row>
    <row r="62" spans="1:26" ht="29.45" customHeight="1" x14ac:dyDescent="0.25">
      <c r="A62" s="540" t="str">
        <f>'2 CONTEXTO E IDENTIFICACIÓN'!A18</f>
        <v>R10</v>
      </c>
      <c r="B62" s="546" t="str">
        <f>+'2 CONTEXTO E IDENTIFICACIÓN'!J18</f>
        <v xml:space="preserve"> por a causa de </v>
      </c>
      <c r="C62" s="549" t="str">
        <f>+'3 PROBABIL E IMPACTO INHERENTE'!E18</f>
        <v/>
      </c>
      <c r="D62" s="552" t="str">
        <f>+'3 PROBABIL E IMPACTO INHERENTE'!M18</f>
        <v/>
      </c>
      <c r="E62" s="279">
        <v>1</v>
      </c>
      <c r="F62" s="259"/>
      <c r="G62" s="52"/>
      <c r="H62" s="52"/>
      <c r="I62" s="221" t="str">
        <f t="shared" si="0"/>
        <v xml:space="preserve">  </v>
      </c>
      <c r="J62" s="280"/>
      <c r="K62" s="232" t="str">
        <f>+IFERROR(VLOOKUP($J62,'10 FORMULAS'!$B$53:$C$53,2,0),"")</f>
        <v/>
      </c>
      <c r="L62" s="232" t="str">
        <f t="shared" si="1"/>
        <v/>
      </c>
      <c r="M62" s="276"/>
      <c r="N62" s="232" t="str">
        <f>+IFERROR(VLOOKUP($M62,'10 FORMULAS'!$B$54:$C$55,2,0),"")</f>
        <v/>
      </c>
      <c r="O62" s="277"/>
      <c r="P62" s="277"/>
      <c r="Q62" s="277"/>
      <c r="R62" s="277"/>
      <c r="S62" s="232" t="str">
        <f t="shared" si="2"/>
        <v/>
      </c>
      <c r="T62" s="232" t="str">
        <f t="shared" si="5"/>
        <v/>
      </c>
      <c r="U62" s="232" t="str">
        <f t="shared" si="6"/>
        <v/>
      </c>
      <c r="V62" s="565"/>
      <c r="W62" s="38"/>
      <c r="X62" s="228"/>
      <c r="Y62" s="229"/>
      <c r="Z62" s="229"/>
    </row>
    <row r="63" spans="1:26" ht="29.45" customHeight="1" x14ac:dyDescent="0.25">
      <c r="A63" s="541"/>
      <c r="B63" s="547"/>
      <c r="C63" s="550"/>
      <c r="D63" s="553"/>
      <c r="E63" s="275">
        <v>2</v>
      </c>
      <c r="F63" s="258"/>
      <c r="G63" s="194"/>
      <c r="H63" s="194"/>
      <c r="I63" s="221" t="str">
        <f t="shared" si="0"/>
        <v xml:space="preserve">  </v>
      </c>
      <c r="J63" s="280"/>
      <c r="K63" s="232" t="str">
        <f>+IFERROR(VLOOKUP($J63,'10 FORMULAS'!$B$53:$C$53,2,0),"")</f>
        <v/>
      </c>
      <c r="L63" s="232" t="str">
        <f t="shared" si="1"/>
        <v/>
      </c>
      <c r="M63" s="276"/>
      <c r="N63" s="232" t="str">
        <f>+IFERROR(VLOOKUP($M63,'10 FORMULAS'!$B$54:$C$55,2,0),"")</f>
        <v/>
      </c>
      <c r="O63" s="277"/>
      <c r="P63" s="277"/>
      <c r="Q63" s="277"/>
      <c r="R63" s="277"/>
      <c r="S63" s="232" t="str">
        <f t="shared" si="2"/>
        <v/>
      </c>
      <c r="T63" s="232" t="str">
        <f t="shared" si="5"/>
        <v/>
      </c>
      <c r="U63" s="232" t="str">
        <f t="shared" si="6"/>
        <v/>
      </c>
      <c r="V63" s="566"/>
      <c r="W63" s="38"/>
      <c r="X63" s="228"/>
      <c r="Y63" s="229"/>
      <c r="Z63" s="229"/>
    </row>
    <row r="64" spans="1:26" ht="29.45" customHeight="1" x14ac:dyDescent="0.25">
      <c r="A64" s="541"/>
      <c r="B64" s="547"/>
      <c r="C64" s="550"/>
      <c r="D64" s="553"/>
      <c r="E64" s="275">
        <v>3</v>
      </c>
      <c r="F64" s="258"/>
      <c r="G64" s="194"/>
      <c r="H64" s="194"/>
      <c r="I64" s="221" t="str">
        <f t="shared" si="0"/>
        <v xml:space="preserve">  </v>
      </c>
      <c r="J64" s="280"/>
      <c r="K64" s="232" t="str">
        <f>+IFERROR(VLOOKUP($J64,'10 FORMULAS'!$B$53:$C$53,2,0),"")</f>
        <v/>
      </c>
      <c r="L64" s="232" t="str">
        <f t="shared" si="1"/>
        <v/>
      </c>
      <c r="M64" s="276"/>
      <c r="N64" s="232" t="str">
        <f>+IFERROR(VLOOKUP($M64,'10 FORMULAS'!$B$54:$C$55,2,0),"")</f>
        <v/>
      </c>
      <c r="O64" s="277"/>
      <c r="P64" s="277"/>
      <c r="Q64" s="277"/>
      <c r="R64" s="277"/>
      <c r="S64" s="232" t="str">
        <f t="shared" si="2"/>
        <v/>
      </c>
      <c r="T64" s="232" t="str">
        <f t="shared" si="5"/>
        <v/>
      </c>
      <c r="U64" s="232" t="str">
        <f t="shared" si="6"/>
        <v/>
      </c>
      <c r="V64" s="566"/>
      <c r="W64" s="38"/>
      <c r="X64" s="228"/>
      <c r="Y64" s="229"/>
      <c r="Z64" s="229"/>
    </row>
    <row r="65" spans="1:26" ht="29.45" customHeight="1" x14ac:dyDescent="0.25">
      <c r="A65" s="541"/>
      <c r="B65" s="547"/>
      <c r="C65" s="550"/>
      <c r="D65" s="553"/>
      <c r="E65" s="275">
        <v>4</v>
      </c>
      <c r="F65" s="258"/>
      <c r="G65" s="194"/>
      <c r="H65" s="194"/>
      <c r="I65" s="221" t="str">
        <f t="shared" si="0"/>
        <v xml:space="preserve">  </v>
      </c>
      <c r="J65" s="280"/>
      <c r="K65" s="232" t="str">
        <f>+IFERROR(VLOOKUP($J65,'10 FORMULAS'!$B$53:$C$53,2,0),"")</f>
        <v/>
      </c>
      <c r="L65" s="232" t="str">
        <f t="shared" si="1"/>
        <v/>
      </c>
      <c r="M65" s="276"/>
      <c r="N65" s="232" t="str">
        <f>+IFERROR(VLOOKUP($M65,'10 FORMULAS'!$B$54:$C$55,2,0),"")</f>
        <v/>
      </c>
      <c r="O65" s="277"/>
      <c r="P65" s="277"/>
      <c r="Q65" s="277"/>
      <c r="R65" s="277"/>
      <c r="S65" s="232" t="str">
        <f t="shared" si="2"/>
        <v/>
      </c>
      <c r="T65" s="232" t="str">
        <f t="shared" si="5"/>
        <v/>
      </c>
      <c r="U65" s="232" t="str">
        <f t="shared" si="6"/>
        <v/>
      </c>
      <c r="V65" s="566"/>
      <c r="W65" s="38"/>
      <c r="X65" s="228"/>
      <c r="Y65" s="229"/>
      <c r="Z65" s="229"/>
    </row>
    <row r="66" spans="1:26" ht="29.45" customHeight="1" x14ac:dyDescent="0.25">
      <c r="A66" s="541"/>
      <c r="B66" s="547"/>
      <c r="C66" s="550"/>
      <c r="D66" s="553"/>
      <c r="E66" s="275">
        <v>5</v>
      </c>
      <c r="F66" s="258"/>
      <c r="G66" s="194"/>
      <c r="H66" s="194"/>
      <c r="I66" s="221" t="str">
        <f t="shared" si="0"/>
        <v xml:space="preserve">  </v>
      </c>
      <c r="J66" s="280"/>
      <c r="K66" s="232" t="str">
        <f>+IFERROR(VLOOKUP($J66,'10 FORMULAS'!$B$53:$C$53,2,0),"")</f>
        <v/>
      </c>
      <c r="L66" s="232" t="str">
        <f t="shared" si="1"/>
        <v/>
      </c>
      <c r="M66" s="276"/>
      <c r="N66" s="232" t="str">
        <f>+IFERROR(VLOOKUP($M66,'10 FORMULAS'!$B$54:$C$55,2,0),"")</f>
        <v/>
      </c>
      <c r="O66" s="277"/>
      <c r="P66" s="277"/>
      <c r="Q66" s="277"/>
      <c r="R66" s="277"/>
      <c r="S66" s="232" t="str">
        <f t="shared" si="2"/>
        <v/>
      </c>
      <c r="T66" s="232" t="str">
        <f t="shared" si="5"/>
        <v/>
      </c>
      <c r="U66" s="232" t="str">
        <f t="shared" si="6"/>
        <v/>
      </c>
      <c r="V66" s="566"/>
      <c r="W66" s="38"/>
      <c r="X66" s="228"/>
      <c r="Y66" s="229"/>
      <c r="Z66" s="229"/>
    </row>
    <row r="67" spans="1:26" ht="29.45" customHeight="1" thickBot="1" x14ac:dyDescent="0.3">
      <c r="A67" s="542"/>
      <c r="B67" s="548"/>
      <c r="C67" s="551"/>
      <c r="D67" s="554"/>
      <c r="E67" s="278">
        <v>6</v>
      </c>
      <c r="F67" s="261"/>
      <c r="G67" s="195"/>
      <c r="H67" s="195"/>
      <c r="I67" s="221" t="str">
        <f t="shared" si="0"/>
        <v xml:space="preserve">  </v>
      </c>
      <c r="J67" s="280"/>
      <c r="K67" s="232" t="str">
        <f>+IFERROR(VLOOKUP($J67,'10 FORMULAS'!$B$53:$C$53,2,0),"")</f>
        <v/>
      </c>
      <c r="L67" s="232" t="str">
        <f t="shared" si="1"/>
        <v/>
      </c>
      <c r="M67" s="276"/>
      <c r="N67" s="232" t="str">
        <f>+IFERROR(VLOOKUP($M67,'10 FORMULAS'!$B$54:$C$55,2,0),"")</f>
        <v/>
      </c>
      <c r="O67" s="277"/>
      <c r="P67" s="277"/>
      <c r="Q67" s="277"/>
      <c r="R67" s="277"/>
      <c r="S67" s="232" t="str">
        <f t="shared" si="2"/>
        <v/>
      </c>
      <c r="T67" s="232" t="str">
        <f t="shared" si="5"/>
        <v/>
      </c>
      <c r="U67" s="232" t="str">
        <f t="shared" si="6"/>
        <v/>
      </c>
      <c r="V67" s="567"/>
      <c r="W67" s="38"/>
    </row>
    <row r="68" spans="1:26" ht="29.45" customHeight="1" x14ac:dyDescent="0.25">
      <c r="A68" s="540" t="str">
        <f>'2 CONTEXTO E IDENTIFICACIÓN'!A19</f>
        <v>R11</v>
      </c>
      <c r="B68" s="546" t="str">
        <f>+'2 CONTEXTO E IDENTIFICACIÓN'!J19</f>
        <v xml:space="preserve"> por a causa de </v>
      </c>
      <c r="C68" s="549" t="str">
        <f>+'3 PROBABIL E IMPACTO INHERENTE'!E19</f>
        <v/>
      </c>
      <c r="D68" s="552" t="str">
        <f>+'3 PROBABIL E IMPACTO INHERENTE'!M19</f>
        <v/>
      </c>
      <c r="E68" s="279">
        <v>1</v>
      </c>
      <c r="F68" s="259"/>
      <c r="G68" s="52"/>
      <c r="H68" s="52"/>
      <c r="I68" s="221" t="str">
        <f t="shared" si="0"/>
        <v xml:space="preserve">  </v>
      </c>
      <c r="J68" s="280"/>
      <c r="K68" s="232" t="str">
        <f>+IFERROR(VLOOKUP($J68,'10 FORMULAS'!$B$53:$C$53,2,0),"")</f>
        <v/>
      </c>
      <c r="L68" s="232" t="str">
        <f t="shared" si="1"/>
        <v/>
      </c>
      <c r="M68" s="276"/>
      <c r="N68" s="232" t="str">
        <f>+IFERROR(VLOOKUP($M68,'10 FORMULAS'!$B$54:$C$55,2,0),"")</f>
        <v/>
      </c>
      <c r="O68" s="277"/>
      <c r="P68" s="277"/>
      <c r="Q68" s="277"/>
      <c r="R68" s="277"/>
      <c r="S68" s="232" t="str">
        <f t="shared" si="2"/>
        <v/>
      </c>
      <c r="T68" s="232" t="str">
        <f t="shared" si="5"/>
        <v/>
      </c>
      <c r="U68" s="232" t="str">
        <f t="shared" si="6"/>
        <v/>
      </c>
      <c r="V68" s="565"/>
      <c r="W68" s="38"/>
      <c r="X68" s="228"/>
      <c r="Y68" s="229"/>
      <c r="Z68" s="229"/>
    </row>
    <row r="69" spans="1:26" ht="29.45" customHeight="1" x14ac:dyDescent="0.25">
      <c r="A69" s="555"/>
      <c r="B69" s="562"/>
      <c r="C69" s="563"/>
      <c r="D69" s="564"/>
      <c r="E69" s="275">
        <v>2</v>
      </c>
      <c r="F69" s="257"/>
      <c r="G69" s="254"/>
      <c r="H69" s="254"/>
      <c r="I69" s="221" t="str">
        <f t="shared" si="0"/>
        <v xml:space="preserve">  </v>
      </c>
      <c r="J69" s="280"/>
      <c r="K69" s="232" t="str">
        <f>+IFERROR(VLOOKUP($J69,'10 FORMULAS'!$B$53:$C$53,2,0),"")</f>
        <v/>
      </c>
      <c r="L69" s="232" t="str">
        <f t="shared" si="1"/>
        <v/>
      </c>
      <c r="M69" s="276"/>
      <c r="N69" s="232" t="str">
        <f>+IFERROR(VLOOKUP($M69,'10 FORMULAS'!$B$54:$C$55,2,0),"")</f>
        <v/>
      </c>
      <c r="O69" s="277"/>
      <c r="P69" s="277"/>
      <c r="Q69" s="277"/>
      <c r="R69" s="277"/>
      <c r="S69" s="232" t="str">
        <f t="shared" si="2"/>
        <v/>
      </c>
      <c r="T69" s="232" t="str">
        <f t="shared" si="5"/>
        <v/>
      </c>
      <c r="U69" s="232" t="str">
        <f t="shared" si="6"/>
        <v/>
      </c>
      <c r="V69" s="587"/>
      <c r="W69" s="38"/>
      <c r="X69" s="228"/>
      <c r="Y69" s="229"/>
      <c r="Z69" s="229"/>
    </row>
    <row r="70" spans="1:26" ht="29.45" customHeight="1" x14ac:dyDescent="0.25">
      <c r="A70" s="555"/>
      <c r="B70" s="562"/>
      <c r="C70" s="563"/>
      <c r="D70" s="564"/>
      <c r="E70" s="275">
        <v>3</v>
      </c>
      <c r="F70" s="257"/>
      <c r="G70" s="254"/>
      <c r="H70" s="254"/>
      <c r="I70" s="221" t="str">
        <f t="shared" si="0"/>
        <v xml:space="preserve">  </v>
      </c>
      <c r="J70" s="280"/>
      <c r="K70" s="232" t="str">
        <f>+IFERROR(VLOOKUP($J70,'10 FORMULAS'!$B$53:$C$53,2,0),"")</f>
        <v/>
      </c>
      <c r="L70" s="232" t="str">
        <f t="shared" si="1"/>
        <v/>
      </c>
      <c r="M70" s="276"/>
      <c r="N70" s="232" t="str">
        <f>+IFERROR(VLOOKUP($M70,'10 FORMULAS'!$B$54:$C$55,2,0),"")</f>
        <v/>
      </c>
      <c r="O70" s="277"/>
      <c r="P70" s="277"/>
      <c r="Q70" s="277"/>
      <c r="R70" s="277"/>
      <c r="S70" s="232" t="str">
        <f t="shared" si="2"/>
        <v/>
      </c>
      <c r="T70" s="232" t="str">
        <f t="shared" si="5"/>
        <v/>
      </c>
      <c r="U70" s="232" t="str">
        <f t="shared" si="6"/>
        <v/>
      </c>
      <c r="V70" s="587"/>
      <c r="W70" s="38"/>
      <c r="X70" s="228"/>
      <c r="Y70" s="229"/>
      <c r="Z70" s="229"/>
    </row>
    <row r="71" spans="1:26" ht="29.45" customHeight="1" x14ac:dyDescent="0.25">
      <c r="A71" s="541"/>
      <c r="B71" s="547"/>
      <c r="C71" s="550"/>
      <c r="D71" s="553"/>
      <c r="E71" s="275">
        <v>4</v>
      </c>
      <c r="F71" s="258"/>
      <c r="G71" s="194"/>
      <c r="H71" s="194"/>
      <c r="I71" s="221" t="str">
        <f t="shared" si="0"/>
        <v xml:space="preserve">  </v>
      </c>
      <c r="J71" s="280"/>
      <c r="K71" s="232" t="str">
        <f>+IFERROR(VLOOKUP($J71,'10 FORMULAS'!$B$53:$C$53,2,0),"")</f>
        <v/>
      </c>
      <c r="L71" s="232" t="str">
        <f t="shared" si="1"/>
        <v/>
      </c>
      <c r="M71" s="276"/>
      <c r="N71" s="232" t="str">
        <f>+IFERROR(VLOOKUP($M71,'10 FORMULAS'!$B$54:$C$55,2,0),"")</f>
        <v/>
      </c>
      <c r="O71" s="277"/>
      <c r="P71" s="277"/>
      <c r="Q71" s="277"/>
      <c r="R71" s="277"/>
      <c r="S71" s="232" t="str">
        <f t="shared" si="2"/>
        <v/>
      </c>
      <c r="T71" s="232" t="str">
        <f t="shared" si="5"/>
        <v/>
      </c>
      <c r="U71" s="232" t="str">
        <f t="shared" si="6"/>
        <v/>
      </c>
      <c r="V71" s="566"/>
      <c r="W71" s="38"/>
      <c r="X71" s="228"/>
      <c r="Y71" s="229"/>
      <c r="Z71" s="229"/>
    </row>
    <row r="72" spans="1:26" ht="29.45" customHeight="1" x14ac:dyDescent="0.25">
      <c r="A72" s="541"/>
      <c r="B72" s="547"/>
      <c r="C72" s="550"/>
      <c r="D72" s="553"/>
      <c r="E72" s="275">
        <v>5</v>
      </c>
      <c r="F72" s="258"/>
      <c r="G72" s="194"/>
      <c r="H72" s="194"/>
      <c r="I72" s="221" t="str">
        <f t="shared" ref="I72:I127" si="7">+CONCATENATE(F72," ",G72," ",H72)</f>
        <v xml:space="preserve">  </v>
      </c>
      <c r="J72" s="280"/>
      <c r="K72" s="232" t="str">
        <f>+IFERROR(VLOOKUP($J72,'10 FORMULAS'!$B$53:$C$53,2,0),"")</f>
        <v/>
      </c>
      <c r="L72" s="232" t="str">
        <f t="shared" si="1"/>
        <v/>
      </c>
      <c r="M72" s="276"/>
      <c r="N72" s="232" t="str">
        <f>+IFERROR(VLOOKUP($M72,'10 FORMULAS'!$B$54:$C$55,2,0),"")</f>
        <v/>
      </c>
      <c r="O72" s="277"/>
      <c r="P72" s="277"/>
      <c r="Q72" s="277"/>
      <c r="R72" s="277"/>
      <c r="S72" s="232" t="str">
        <f t="shared" si="2"/>
        <v/>
      </c>
      <c r="T72" s="232" t="str">
        <f t="shared" si="5"/>
        <v/>
      </c>
      <c r="U72" s="232" t="str">
        <f t="shared" si="6"/>
        <v/>
      </c>
      <c r="V72" s="566"/>
      <c r="W72" s="38"/>
      <c r="X72" s="228"/>
      <c r="Y72" s="229"/>
      <c r="Z72" s="229"/>
    </row>
    <row r="73" spans="1:26" ht="29.45" customHeight="1" thickBot="1" x14ac:dyDescent="0.3">
      <c r="A73" s="542"/>
      <c r="B73" s="548"/>
      <c r="C73" s="551"/>
      <c r="D73" s="554"/>
      <c r="E73" s="278">
        <v>6</v>
      </c>
      <c r="F73" s="261"/>
      <c r="G73" s="195"/>
      <c r="H73" s="195"/>
      <c r="I73" s="221" t="str">
        <f t="shared" si="7"/>
        <v xml:space="preserve">  </v>
      </c>
      <c r="J73" s="280"/>
      <c r="K73" s="232" t="str">
        <f>+IFERROR(VLOOKUP($J73,'10 FORMULAS'!$B$53:$C$53,2,0),"")</f>
        <v/>
      </c>
      <c r="L73" s="232" t="str">
        <f t="shared" ref="L73:L127" si="8">+IF(J73="Correctivo","Impacto","")</f>
        <v/>
      </c>
      <c r="M73" s="276"/>
      <c r="N73" s="232" t="str">
        <f>+IFERROR(VLOOKUP($M73,'10 FORMULAS'!$B$54:$C$55,2,0),"")</f>
        <v/>
      </c>
      <c r="O73" s="277"/>
      <c r="P73" s="277"/>
      <c r="Q73" s="277"/>
      <c r="R73" s="277"/>
      <c r="S73" s="232" t="str">
        <f t="shared" ref="S73:S127" si="9">+IFERROR($K73+$N73,"")</f>
        <v/>
      </c>
      <c r="T73" s="232" t="str">
        <f t="shared" si="5"/>
        <v/>
      </c>
      <c r="U73" s="232" t="str">
        <f t="shared" si="6"/>
        <v/>
      </c>
      <c r="V73" s="567"/>
      <c r="W73" s="38"/>
    </row>
    <row r="74" spans="1:26" ht="29.45" customHeight="1" x14ac:dyDescent="0.25">
      <c r="A74" s="540" t="str">
        <f>'2 CONTEXTO E IDENTIFICACIÓN'!A20</f>
        <v>R12</v>
      </c>
      <c r="B74" s="546" t="str">
        <f>+'2 CONTEXTO E IDENTIFICACIÓN'!J20</f>
        <v xml:space="preserve"> por a causa de </v>
      </c>
      <c r="C74" s="549" t="str">
        <f>+'3 PROBABIL E IMPACTO INHERENTE'!E20</f>
        <v/>
      </c>
      <c r="D74" s="552" t="str">
        <f>+'3 PROBABIL E IMPACTO INHERENTE'!M20</f>
        <v/>
      </c>
      <c r="E74" s="279">
        <v>1</v>
      </c>
      <c r="F74" s="259"/>
      <c r="G74" s="52"/>
      <c r="H74" s="52"/>
      <c r="I74" s="221" t="str">
        <f t="shared" si="7"/>
        <v xml:space="preserve">  </v>
      </c>
      <c r="J74" s="280"/>
      <c r="K74" s="232" t="str">
        <f>+IFERROR(VLOOKUP($J74,'10 FORMULAS'!$B$53:$C$53,2,0),"")</f>
        <v/>
      </c>
      <c r="L74" s="232" t="str">
        <f t="shared" si="8"/>
        <v/>
      </c>
      <c r="M74" s="276"/>
      <c r="N74" s="232" t="str">
        <f>+IFERROR(VLOOKUP($M74,'10 FORMULAS'!$B$54:$C$55,2,0),"")</f>
        <v/>
      </c>
      <c r="O74" s="277"/>
      <c r="P74" s="277"/>
      <c r="Q74" s="277"/>
      <c r="R74" s="277"/>
      <c r="S74" s="232" t="str">
        <f t="shared" si="9"/>
        <v/>
      </c>
      <c r="T74" s="232" t="str">
        <f t="shared" si="5"/>
        <v/>
      </c>
      <c r="U74" s="232" t="str">
        <f t="shared" si="6"/>
        <v/>
      </c>
      <c r="V74" s="565"/>
      <c r="W74" s="38"/>
      <c r="X74" s="228"/>
      <c r="Y74" s="229"/>
      <c r="Z74" s="229"/>
    </row>
    <row r="75" spans="1:26" ht="29.45" customHeight="1" x14ac:dyDescent="0.25">
      <c r="A75" s="541"/>
      <c r="B75" s="547"/>
      <c r="C75" s="550"/>
      <c r="D75" s="553"/>
      <c r="E75" s="275">
        <v>2</v>
      </c>
      <c r="F75" s="258"/>
      <c r="G75" s="194"/>
      <c r="H75" s="194"/>
      <c r="I75" s="221" t="str">
        <f t="shared" si="7"/>
        <v xml:space="preserve">  </v>
      </c>
      <c r="J75" s="280"/>
      <c r="K75" s="232" t="str">
        <f>+IFERROR(VLOOKUP($J75,'10 FORMULAS'!$B$53:$C$53,2,0),"")</f>
        <v/>
      </c>
      <c r="L75" s="232" t="str">
        <f t="shared" si="8"/>
        <v/>
      </c>
      <c r="M75" s="276"/>
      <c r="N75" s="232" t="str">
        <f>+IFERROR(VLOOKUP($M75,'10 FORMULAS'!$B$54:$C$55,2,0),"")</f>
        <v/>
      </c>
      <c r="O75" s="277"/>
      <c r="P75" s="277"/>
      <c r="Q75" s="277"/>
      <c r="R75" s="277"/>
      <c r="S75" s="232" t="str">
        <f t="shared" si="9"/>
        <v/>
      </c>
      <c r="T75" s="232" t="str">
        <f t="shared" si="5"/>
        <v/>
      </c>
      <c r="U75" s="232" t="str">
        <f t="shared" si="6"/>
        <v/>
      </c>
      <c r="V75" s="566"/>
      <c r="W75" s="38"/>
      <c r="X75" s="228"/>
      <c r="Y75" s="229"/>
      <c r="Z75" s="229"/>
    </row>
    <row r="76" spans="1:26" ht="29.45" customHeight="1" x14ac:dyDescent="0.25">
      <c r="A76" s="541"/>
      <c r="B76" s="547"/>
      <c r="C76" s="550"/>
      <c r="D76" s="553"/>
      <c r="E76" s="275">
        <v>3</v>
      </c>
      <c r="F76" s="258"/>
      <c r="G76" s="194"/>
      <c r="H76" s="194"/>
      <c r="I76" s="221" t="str">
        <f t="shared" si="7"/>
        <v xml:space="preserve">  </v>
      </c>
      <c r="J76" s="280"/>
      <c r="K76" s="232" t="str">
        <f>+IFERROR(VLOOKUP($J76,'10 FORMULAS'!$B$53:$C$53,2,0),"")</f>
        <v/>
      </c>
      <c r="L76" s="232" t="str">
        <f t="shared" si="8"/>
        <v/>
      </c>
      <c r="M76" s="276"/>
      <c r="N76" s="232" t="str">
        <f>+IFERROR(VLOOKUP($M76,'10 FORMULAS'!$B$54:$C$55,2,0),"")</f>
        <v/>
      </c>
      <c r="O76" s="277"/>
      <c r="P76" s="277"/>
      <c r="Q76" s="277"/>
      <c r="R76" s="277"/>
      <c r="S76" s="232" t="str">
        <f t="shared" si="9"/>
        <v/>
      </c>
      <c r="T76" s="232" t="str">
        <f t="shared" si="5"/>
        <v/>
      </c>
      <c r="U76" s="232" t="str">
        <f t="shared" si="6"/>
        <v/>
      </c>
      <c r="V76" s="566"/>
      <c r="W76" s="38"/>
      <c r="X76" s="228"/>
      <c r="Y76" s="229"/>
      <c r="Z76" s="229"/>
    </row>
    <row r="77" spans="1:26" ht="29.45" customHeight="1" x14ac:dyDescent="0.25">
      <c r="A77" s="541"/>
      <c r="B77" s="547"/>
      <c r="C77" s="550"/>
      <c r="D77" s="553"/>
      <c r="E77" s="275">
        <v>4</v>
      </c>
      <c r="F77" s="258"/>
      <c r="G77" s="194"/>
      <c r="H77" s="194"/>
      <c r="I77" s="221" t="str">
        <f t="shared" si="7"/>
        <v xml:space="preserve">  </v>
      </c>
      <c r="J77" s="280"/>
      <c r="K77" s="232" t="str">
        <f>+IFERROR(VLOOKUP($J77,'10 FORMULAS'!$B$53:$C$53,2,0),"")</f>
        <v/>
      </c>
      <c r="L77" s="232" t="str">
        <f t="shared" si="8"/>
        <v/>
      </c>
      <c r="M77" s="276"/>
      <c r="N77" s="232" t="str">
        <f>+IFERROR(VLOOKUP($M77,'10 FORMULAS'!$B$54:$C$55,2,0),"")</f>
        <v/>
      </c>
      <c r="O77" s="277"/>
      <c r="P77" s="277"/>
      <c r="Q77" s="277"/>
      <c r="R77" s="277"/>
      <c r="S77" s="232" t="str">
        <f t="shared" si="9"/>
        <v/>
      </c>
      <c r="T77" s="232" t="str">
        <f t="shared" si="5"/>
        <v/>
      </c>
      <c r="U77" s="232" t="str">
        <f t="shared" si="6"/>
        <v/>
      </c>
      <c r="V77" s="566"/>
      <c r="W77" s="38"/>
      <c r="X77" s="228"/>
      <c r="Y77" s="229"/>
      <c r="Z77" s="229"/>
    </row>
    <row r="78" spans="1:26" ht="29.45" customHeight="1" x14ac:dyDescent="0.25">
      <c r="A78" s="541"/>
      <c r="B78" s="547"/>
      <c r="C78" s="550"/>
      <c r="D78" s="553"/>
      <c r="E78" s="275">
        <v>5</v>
      </c>
      <c r="F78" s="258"/>
      <c r="G78" s="194"/>
      <c r="H78" s="194"/>
      <c r="I78" s="221" t="str">
        <f t="shared" si="7"/>
        <v xml:space="preserve">  </v>
      </c>
      <c r="J78" s="280"/>
      <c r="K78" s="232" t="str">
        <f>+IFERROR(VLOOKUP($J78,'10 FORMULAS'!$B$53:$C$53,2,0),"")</f>
        <v/>
      </c>
      <c r="L78" s="232" t="str">
        <f t="shared" si="8"/>
        <v/>
      </c>
      <c r="M78" s="276"/>
      <c r="N78" s="232" t="str">
        <f>+IFERROR(VLOOKUP($M78,'10 FORMULAS'!$B$54:$C$55,2,0),"")</f>
        <v/>
      </c>
      <c r="O78" s="277"/>
      <c r="P78" s="277"/>
      <c r="Q78" s="277"/>
      <c r="R78" s="277"/>
      <c r="S78" s="232" t="str">
        <f t="shared" si="9"/>
        <v/>
      </c>
      <c r="T78" s="232" t="str">
        <f t="shared" si="5"/>
        <v/>
      </c>
      <c r="U78" s="232" t="str">
        <f t="shared" si="6"/>
        <v/>
      </c>
      <c r="V78" s="566"/>
      <c r="W78" s="38"/>
      <c r="X78" s="228"/>
      <c r="Y78" s="229"/>
      <c r="Z78" s="229"/>
    </row>
    <row r="79" spans="1:26" ht="29.45" customHeight="1" thickBot="1" x14ac:dyDescent="0.3">
      <c r="A79" s="542"/>
      <c r="B79" s="548"/>
      <c r="C79" s="551"/>
      <c r="D79" s="554"/>
      <c r="E79" s="278">
        <v>6</v>
      </c>
      <c r="F79" s="261"/>
      <c r="G79" s="195"/>
      <c r="H79" s="195"/>
      <c r="I79" s="221" t="str">
        <f t="shared" si="7"/>
        <v xml:space="preserve">  </v>
      </c>
      <c r="J79" s="280"/>
      <c r="K79" s="232" t="str">
        <f>+IFERROR(VLOOKUP($J79,'10 FORMULAS'!$B$53:$C$53,2,0),"")</f>
        <v/>
      </c>
      <c r="L79" s="232" t="str">
        <f t="shared" si="8"/>
        <v/>
      </c>
      <c r="M79" s="276"/>
      <c r="N79" s="232" t="str">
        <f>+IFERROR(VLOOKUP($M79,'10 FORMULAS'!$B$54:$C$55,2,0),"")</f>
        <v/>
      </c>
      <c r="O79" s="277"/>
      <c r="P79" s="277"/>
      <c r="Q79" s="277"/>
      <c r="R79" s="277"/>
      <c r="S79" s="232" t="str">
        <f t="shared" si="9"/>
        <v/>
      </c>
      <c r="T79" s="232" t="str">
        <f t="shared" si="5"/>
        <v/>
      </c>
      <c r="U79" s="232" t="str">
        <f t="shared" si="6"/>
        <v/>
      </c>
      <c r="V79" s="567"/>
      <c r="W79" s="38"/>
    </row>
    <row r="80" spans="1:26" ht="29.45" customHeight="1" x14ac:dyDescent="0.25">
      <c r="A80" s="540" t="str">
        <f>'2 CONTEXTO E IDENTIFICACIÓN'!A21</f>
        <v>R13</v>
      </c>
      <c r="B80" s="546" t="str">
        <f>+'2 CONTEXTO E IDENTIFICACIÓN'!J21</f>
        <v xml:space="preserve"> por a causa de </v>
      </c>
      <c r="C80" s="549" t="str">
        <f>+'3 PROBABIL E IMPACTO INHERENTE'!E21</f>
        <v/>
      </c>
      <c r="D80" s="552" t="str">
        <f>+'3 PROBABIL E IMPACTO INHERENTE'!M21</f>
        <v/>
      </c>
      <c r="E80" s="279">
        <v>1</v>
      </c>
      <c r="F80" s="259"/>
      <c r="G80" s="52"/>
      <c r="H80" s="52"/>
      <c r="I80" s="221" t="str">
        <f t="shared" si="7"/>
        <v xml:space="preserve">  </v>
      </c>
      <c r="J80" s="280"/>
      <c r="K80" s="232" t="str">
        <f>+IFERROR(VLOOKUP($J80,'10 FORMULAS'!$B$53:$C$53,2,0),"")</f>
        <v/>
      </c>
      <c r="L80" s="232" t="str">
        <f t="shared" si="8"/>
        <v/>
      </c>
      <c r="M80" s="276"/>
      <c r="N80" s="232" t="str">
        <f>+IFERROR(VLOOKUP($M80,'10 FORMULAS'!$B$54:$C$55,2,0),"")</f>
        <v/>
      </c>
      <c r="O80" s="277"/>
      <c r="P80" s="277"/>
      <c r="Q80" s="277"/>
      <c r="R80" s="277"/>
      <c r="S80" s="232" t="str">
        <f t="shared" si="9"/>
        <v/>
      </c>
      <c r="T80" s="232" t="str">
        <f t="shared" si="5"/>
        <v/>
      </c>
      <c r="U80" s="232" t="str">
        <f t="shared" si="6"/>
        <v/>
      </c>
      <c r="V80" s="565"/>
      <c r="W80" s="38"/>
      <c r="X80" s="228"/>
      <c r="Y80" s="229"/>
      <c r="Z80" s="229"/>
    </row>
    <row r="81" spans="1:26" ht="29.45" customHeight="1" x14ac:dyDescent="0.25">
      <c r="A81" s="541"/>
      <c r="B81" s="547"/>
      <c r="C81" s="550"/>
      <c r="D81" s="553"/>
      <c r="E81" s="275">
        <v>2</v>
      </c>
      <c r="F81" s="258"/>
      <c r="G81" s="194"/>
      <c r="H81" s="194"/>
      <c r="I81" s="221" t="str">
        <f t="shared" si="7"/>
        <v xml:space="preserve">  </v>
      </c>
      <c r="J81" s="280"/>
      <c r="K81" s="232" t="str">
        <f>+IFERROR(VLOOKUP($J81,'10 FORMULAS'!$B$53:$C$53,2,0),"")</f>
        <v/>
      </c>
      <c r="L81" s="232" t="str">
        <f t="shared" si="8"/>
        <v/>
      </c>
      <c r="M81" s="276"/>
      <c r="N81" s="232" t="str">
        <f>+IFERROR(VLOOKUP($M81,'10 FORMULAS'!$B$54:$C$55,2,0),"")</f>
        <v/>
      </c>
      <c r="O81" s="277"/>
      <c r="P81" s="277"/>
      <c r="Q81" s="277"/>
      <c r="R81" s="277"/>
      <c r="S81" s="232" t="str">
        <f t="shared" si="9"/>
        <v/>
      </c>
      <c r="T81" s="232" t="str">
        <f t="shared" si="5"/>
        <v/>
      </c>
      <c r="U81" s="232" t="str">
        <f t="shared" si="6"/>
        <v/>
      </c>
      <c r="V81" s="566"/>
      <c r="W81" s="38"/>
      <c r="X81" s="228"/>
      <c r="Y81" s="229"/>
      <c r="Z81" s="229"/>
    </row>
    <row r="82" spans="1:26" ht="29.45" customHeight="1" x14ac:dyDescent="0.25">
      <c r="A82" s="541"/>
      <c r="B82" s="547"/>
      <c r="C82" s="550"/>
      <c r="D82" s="553"/>
      <c r="E82" s="275">
        <v>3</v>
      </c>
      <c r="F82" s="258"/>
      <c r="G82" s="194"/>
      <c r="H82" s="194"/>
      <c r="I82" s="221" t="str">
        <f t="shared" si="7"/>
        <v xml:space="preserve">  </v>
      </c>
      <c r="J82" s="280"/>
      <c r="K82" s="232" t="str">
        <f>+IFERROR(VLOOKUP($J82,'10 FORMULAS'!$B$53:$C$53,2,0),"")</f>
        <v/>
      </c>
      <c r="L82" s="232" t="str">
        <f t="shared" si="8"/>
        <v/>
      </c>
      <c r="M82" s="276"/>
      <c r="N82" s="232" t="str">
        <f>+IFERROR(VLOOKUP($M82,'10 FORMULAS'!$B$54:$C$55,2,0),"")</f>
        <v/>
      </c>
      <c r="O82" s="277"/>
      <c r="P82" s="277"/>
      <c r="Q82" s="277"/>
      <c r="R82" s="277"/>
      <c r="S82" s="232" t="str">
        <f t="shared" si="9"/>
        <v/>
      </c>
      <c r="T82" s="232" t="str">
        <f t="shared" si="5"/>
        <v/>
      </c>
      <c r="U82" s="232" t="str">
        <f t="shared" si="6"/>
        <v/>
      </c>
      <c r="V82" s="566"/>
      <c r="W82" s="38"/>
      <c r="X82" s="228"/>
      <c r="Y82" s="229"/>
      <c r="Z82" s="229"/>
    </row>
    <row r="83" spans="1:26" ht="29.45" customHeight="1" x14ac:dyDescent="0.25">
      <c r="A83" s="541"/>
      <c r="B83" s="547"/>
      <c r="C83" s="550"/>
      <c r="D83" s="553"/>
      <c r="E83" s="275">
        <v>4</v>
      </c>
      <c r="F83" s="258"/>
      <c r="G83" s="194"/>
      <c r="H83" s="194"/>
      <c r="I83" s="221" t="str">
        <f t="shared" si="7"/>
        <v xml:space="preserve">  </v>
      </c>
      <c r="J83" s="280"/>
      <c r="K83" s="232" t="str">
        <f>+IFERROR(VLOOKUP($J83,'10 FORMULAS'!$B$53:$C$53,2,0),"")</f>
        <v/>
      </c>
      <c r="L83" s="232" t="str">
        <f t="shared" si="8"/>
        <v/>
      </c>
      <c r="M83" s="276"/>
      <c r="N83" s="232" t="str">
        <f>+IFERROR(VLOOKUP($M83,'10 FORMULAS'!$B$54:$C$55,2,0),"")</f>
        <v/>
      </c>
      <c r="O83" s="277"/>
      <c r="P83" s="277"/>
      <c r="Q83" s="277"/>
      <c r="R83" s="277"/>
      <c r="S83" s="232" t="str">
        <f t="shared" si="9"/>
        <v/>
      </c>
      <c r="T83" s="232" t="str">
        <f t="shared" si="5"/>
        <v/>
      </c>
      <c r="U83" s="232" t="str">
        <f t="shared" si="6"/>
        <v/>
      </c>
      <c r="V83" s="566"/>
      <c r="W83" s="38"/>
      <c r="X83" s="228"/>
      <c r="Y83" s="229"/>
      <c r="Z83" s="229"/>
    </row>
    <row r="84" spans="1:26" ht="29.45" customHeight="1" x14ac:dyDescent="0.25">
      <c r="A84" s="541"/>
      <c r="B84" s="547"/>
      <c r="C84" s="550"/>
      <c r="D84" s="553"/>
      <c r="E84" s="275">
        <v>5</v>
      </c>
      <c r="F84" s="258"/>
      <c r="G84" s="194"/>
      <c r="H84" s="194"/>
      <c r="I84" s="221" t="str">
        <f t="shared" si="7"/>
        <v xml:space="preserve">  </v>
      </c>
      <c r="J84" s="280"/>
      <c r="K84" s="232" t="str">
        <f>+IFERROR(VLOOKUP($J84,'10 FORMULAS'!$B$53:$C$53,2,0),"")</f>
        <v/>
      </c>
      <c r="L84" s="232" t="str">
        <f t="shared" si="8"/>
        <v/>
      </c>
      <c r="M84" s="276"/>
      <c r="N84" s="232" t="str">
        <f>+IFERROR(VLOOKUP($M84,'10 FORMULAS'!$B$54:$C$55,2,0),"")</f>
        <v/>
      </c>
      <c r="O84" s="277"/>
      <c r="P84" s="277"/>
      <c r="Q84" s="277"/>
      <c r="R84" s="277"/>
      <c r="S84" s="232" t="str">
        <f t="shared" si="9"/>
        <v/>
      </c>
      <c r="T84" s="232" t="str">
        <f t="shared" ref="T84:T115" si="10">+IFERROR(D84*S84,"")</f>
        <v/>
      </c>
      <c r="U84" s="232" t="str">
        <f t="shared" ref="U84:U115" si="11">+IFERROR(D84-T84,"")</f>
        <v/>
      </c>
      <c r="V84" s="566"/>
      <c r="W84" s="38"/>
      <c r="X84" s="228"/>
      <c r="Y84" s="229"/>
      <c r="Z84" s="229"/>
    </row>
    <row r="85" spans="1:26" ht="29.45" customHeight="1" thickBot="1" x14ac:dyDescent="0.3">
      <c r="A85" s="542"/>
      <c r="B85" s="548"/>
      <c r="C85" s="551"/>
      <c r="D85" s="554"/>
      <c r="E85" s="278">
        <v>6</v>
      </c>
      <c r="F85" s="261"/>
      <c r="G85" s="195"/>
      <c r="H85" s="195"/>
      <c r="I85" s="221" t="str">
        <f t="shared" si="7"/>
        <v xml:space="preserve">  </v>
      </c>
      <c r="J85" s="280"/>
      <c r="K85" s="232" t="str">
        <f>+IFERROR(VLOOKUP($J85,'10 FORMULAS'!$B$53:$C$53,2,0),"")</f>
        <v/>
      </c>
      <c r="L85" s="232" t="str">
        <f t="shared" si="8"/>
        <v/>
      </c>
      <c r="M85" s="276"/>
      <c r="N85" s="232" t="str">
        <f>+IFERROR(VLOOKUP($M85,'10 FORMULAS'!$B$54:$C$55,2,0),"")</f>
        <v/>
      </c>
      <c r="O85" s="277"/>
      <c r="P85" s="277"/>
      <c r="Q85" s="277"/>
      <c r="R85" s="277"/>
      <c r="S85" s="232" t="str">
        <f t="shared" si="9"/>
        <v/>
      </c>
      <c r="T85" s="232" t="str">
        <f t="shared" si="10"/>
        <v/>
      </c>
      <c r="U85" s="232" t="str">
        <f t="shared" si="11"/>
        <v/>
      </c>
      <c r="V85" s="567"/>
      <c r="W85" s="38"/>
    </row>
    <row r="86" spans="1:26" ht="29.45" customHeight="1" x14ac:dyDescent="0.25">
      <c r="A86" s="540" t="str">
        <f>'2 CONTEXTO E IDENTIFICACIÓN'!A22</f>
        <v>R14</v>
      </c>
      <c r="B86" s="546" t="str">
        <f>+'2 CONTEXTO E IDENTIFICACIÓN'!J22</f>
        <v xml:space="preserve"> por a causa de </v>
      </c>
      <c r="C86" s="549" t="str">
        <f>+'3 PROBABIL E IMPACTO INHERENTE'!E22</f>
        <v/>
      </c>
      <c r="D86" s="552" t="str">
        <f>+'3 PROBABIL E IMPACTO INHERENTE'!M22</f>
        <v/>
      </c>
      <c r="E86" s="279">
        <v>1</v>
      </c>
      <c r="F86" s="259"/>
      <c r="G86" s="52"/>
      <c r="H86" s="52"/>
      <c r="I86" s="221" t="str">
        <f t="shared" si="7"/>
        <v xml:space="preserve">  </v>
      </c>
      <c r="J86" s="280"/>
      <c r="K86" s="232" t="str">
        <f>+IFERROR(VLOOKUP($J86,'10 FORMULAS'!$B$53:$C$53,2,0),"")</f>
        <v/>
      </c>
      <c r="L86" s="232" t="str">
        <f t="shared" si="8"/>
        <v/>
      </c>
      <c r="M86" s="276"/>
      <c r="N86" s="232" t="str">
        <f>+IFERROR(VLOOKUP($M86,'10 FORMULAS'!$B$54:$C$55,2,0),"")</f>
        <v/>
      </c>
      <c r="O86" s="277"/>
      <c r="P86" s="277"/>
      <c r="Q86" s="277"/>
      <c r="R86" s="277"/>
      <c r="S86" s="232" t="str">
        <f t="shared" si="9"/>
        <v/>
      </c>
      <c r="T86" s="232" t="str">
        <f t="shared" si="10"/>
        <v/>
      </c>
      <c r="U86" s="232" t="str">
        <f t="shared" si="11"/>
        <v/>
      </c>
      <c r="V86" s="565"/>
      <c r="W86" s="38"/>
      <c r="X86" s="228"/>
      <c r="Y86" s="229"/>
      <c r="Z86" s="229"/>
    </row>
    <row r="87" spans="1:26" ht="29.45" customHeight="1" x14ac:dyDescent="0.25">
      <c r="A87" s="541"/>
      <c r="B87" s="547"/>
      <c r="C87" s="550"/>
      <c r="D87" s="553"/>
      <c r="E87" s="275">
        <v>2</v>
      </c>
      <c r="F87" s="258"/>
      <c r="G87" s="194"/>
      <c r="H87" s="194"/>
      <c r="I87" s="221" t="str">
        <f t="shared" si="7"/>
        <v xml:space="preserve">  </v>
      </c>
      <c r="J87" s="280"/>
      <c r="K87" s="232" t="str">
        <f>+IFERROR(VLOOKUP($J87,'10 FORMULAS'!$B$53:$C$53,2,0),"")</f>
        <v/>
      </c>
      <c r="L87" s="232" t="str">
        <f t="shared" si="8"/>
        <v/>
      </c>
      <c r="M87" s="276"/>
      <c r="N87" s="232" t="str">
        <f>+IFERROR(VLOOKUP($M87,'10 FORMULAS'!$B$54:$C$55,2,0),"")</f>
        <v/>
      </c>
      <c r="O87" s="277"/>
      <c r="P87" s="277"/>
      <c r="Q87" s="277"/>
      <c r="R87" s="277"/>
      <c r="S87" s="232" t="str">
        <f t="shared" si="9"/>
        <v/>
      </c>
      <c r="T87" s="232" t="str">
        <f t="shared" si="10"/>
        <v/>
      </c>
      <c r="U87" s="232" t="str">
        <f t="shared" si="11"/>
        <v/>
      </c>
      <c r="V87" s="566"/>
      <c r="W87" s="38"/>
      <c r="X87" s="228"/>
      <c r="Y87" s="229"/>
      <c r="Z87" s="229"/>
    </row>
    <row r="88" spans="1:26" ht="29.45" customHeight="1" x14ac:dyDescent="0.25">
      <c r="A88" s="541"/>
      <c r="B88" s="547"/>
      <c r="C88" s="550"/>
      <c r="D88" s="553"/>
      <c r="E88" s="275">
        <v>3</v>
      </c>
      <c r="F88" s="258"/>
      <c r="G88" s="194"/>
      <c r="H88" s="194"/>
      <c r="I88" s="221" t="str">
        <f t="shared" si="7"/>
        <v xml:space="preserve">  </v>
      </c>
      <c r="J88" s="280"/>
      <c r="K88" s="232" t="str">
        <f>+IFERROR(VLOOKUP($J88,'10 FORMULAS'!$B$53:$C$53,2,0),"")</f>
        <v/>
      </c>
      <c r="L88" s="232" t="str">
        <f t="shared" si="8"/>
        <v/>
      </c>
      <c r="M88" s="276"/>
      <c r="N88" s="232" t="str">
        <f>+IFERROR(VLOOKUP($M88,'10 FORMULAS'!$B$54:$C$55,2,0),"")</f>
        <v/>
      </c>
      <c r="O88" s="277"/>
      <c r="P88" s="277"/>
      <c r="Q88" s="277"/>
      <c r="R88" s="277"/>
      <c r="S88" s="232" t="str">
        <f t="shared" si="9"/>
        <v/>
      </c>
      <c r="T88" s="232" t="str">
        <f t="shared" si="10"/>
        <v/>
      </c>
      <c r="U88" s="232" t="str">
        <f t="shared" si="11"/>
        <v/>
      </c>
      <c r="V88" s="566"/>
      <c r="W88" s="38"/>
      <c r="X88" s="228"/>
      <c r="Y88" s="229"/>
      <c r="Z88" s="229"/>
    </row>
    <row r="89" spans="1:26" ht="29.45" customHeight="1" x14ac:dyDescent="0.25">
      <c r="A89" s="541"/>
      <c r="B89" s="547"/>
      <c r="C89" s="550"/>
      <c r="D89" s="553"/>
      <c r="E89" s="275">
        <v>4</v>
      </c>
      <c r="F89" s="258"/>
      <c r="G89" s="194"/>
      <c r="H89" s="194"/>
      <c r="I89" s="221" t="str">
        <f t="shared" si="7"/>
        <v xml:space="preserve">  </v>
      </c>
      <c r="J89" s="280"/>
      <c r="K89" s="232" t="str">
        <f>+IFERROR(VLOOKUP($J89,'10 FORMULAS'!$B$53:$C$53,2,0),"")</f>
        <v/>
      </c>
      <c r="L89" s="232" t="str">
        <f t="shared" si="8"/>
        <v/>
      </c>
      <c r="M89" s="276"/>
      <c r="N89" s="232" t="str">
        <f>+IFERROR(VLOOKUP($M89,'10 FORMULAS'!$B$54:$C$55,2,0),"")</f>
        <v/>
      </c>
      <c r="O89" s="277"/>
      <c r="P89" s="277"/>
      <c r="Q89" s="277"/>
      <c r="R89" s="277"/>
      <c r="S89" s="232" t="str">
        <f t="shared" si="9"/>
        <v/>
      </c>
      <c r="T89" s="232" t="str">
        <f t="shared" si="10"/>
        <v/>
      </c>
      <c r="U89" s="232" t="str">
        <f t="shared" si="11"/>
        <v/>
      </c>
      <c r="V89" s="566"/>
      <c r="W89" s="38"/>
      <c r="X89" s="228"/>
      <c r="Y89" s="229"/>
      <c r="Z89" s="229"/>
    </row>
    <row r="90" spans="1:26" ht="29.45" customHeight="1" x14ac:dyDescent="0.25">
      <c r="A90" s="541"/>
      <c r="B90" s="547"/>
      <c r="C90" s="550"/>
      <c r="D90" s="553"/>
      <c r="E90" s="275">
        <v>5</v>
      </c>
      <c r="F90" s="258"/>
      <c r="G90" s="194"/>
      <c r="H90" s="194"/>
      <c r="I90" s="221" t="str">
        <f t="shared" si="7"/>
        <v xml:space="preserve">  </v>
      </c>
      <c r="J90" s="280"/>
      <c r="K90" s="232" t="str">
        <f>+IFERROR(VLOOKUP($J90,'10 FORMULAS'!$B$53:$C$53,2,0),"")</f>
        <v/>
      </c>
      <c r="L90" s="232" t="str">
        <f t="shared" si="8"/>
        <v/>
      </c>
      <c r="M90" s="276"/>
      <c r="N90" s="232" t="str">
        <f>+IFERROR(VLOOKUP($M90,'10 FORMULAS'!$B$54:$C$55,2,0),"")</f>
        <v/>
      </c>
      <c r="O90" s="277"/>
      <c r="P90" s="277"/>
      <c r="Q90" s="277"/>
      <c r="R90" s="277"/>
      <c r="S90" s="232" t="str">
        <f t="shared" si="9"/>
        <v/>
      </c>
      <c r="T90" s="232" t="str">
        <f t="shared" si="10"/>
        <v/>
      </c>
      <c r="U90" s="232" t="str">
        <f t="shared" si="11"/>
        <v/>
      </c>
      <c r="V90" s="566"/>
      <c r="W90" s="38"/>
      <c r="X90" s="228"/>
      <c r="Y90" s="229"/>
      <c r="Z90" s="229"/>
    </row>
    <row r="91" spans="1:26" ht="29.45" customHeight="1" thickBot="1" x14ac:dyDescent="0.3">
      <c r="A91" s="542"/>
      <c r="B91" s="548"/>
      <c r="C91" s="551"/>
      <c r="D91" s="554"/>
      <c r="E91" s="278">
        <v>6</v>
      </c>
      <c r="F91" s="261"/>
      <c r="G91" s="195"/>
      <c r="H91" s="195"/>
      <c r="I91" s="221" t="str">
        <f t="shared" si="7"/>
        <v xml:space="preserve">  </v>
      </c>
      <c r="J91" s="280"/>
      <c r="K91" s="232" t="str">
        <f>+IFERROR(VLOOKUP($J91,'10 FORMULAS'!$B$53:$C$53,2,0),"")</f>
        <v/>
      </c>
      <c r="L91" s="232" t="str">
        <f t="shared" si="8"/>
        <v/>
      </c>
      <c r="M91" s="276"/>
      <c r="N91" s="232" t="str">
        <f>+IFERROR(VLOOKUP($M91,'10 FORMULAS'!$B$54:$C$55,2,0),"")</f>
        <v/>
      </c>
      <c r="O91" s="277"/>
      <c r="P91" s="277"/>
      <c r="Q91" s="277"/>
      <c r="R91" s="277"/>
      <c r="S91" s="232" t="str">
        <f t="shared" si="9"/>
        <v/>
      </c>
      <c r="T91" s="232" t="str">
        <f t="shared" si="10"/>
        <v/>
      </c>
      <c r="U91" s="232" t="str">
        <f t="shared" si="11"/>
        <v/>
      </c>
      <c r="V91" s="567"/>
      <c r="W91" s="38"/>
    </row>
    <row r="92" spans="1:26" ht="29.45" customHeight="1" x14ac:dyDescent="0.25">
      <c r="A92" s="540" t="str">
        <f>'2 CONTEXTO E IDENTIFICACIÓN'!A23</f>
        <v>R15</v>
      </c>
      <c r="B92" s="546" t="str">
        <f>+'2 CONTEXTO E IDENTIFICACIÓN'!J23</f>
        <v xml:space="preserve"> por a causa de </v>
      </c>
      <c r="C92" s="549" t="str">
        <f>+'3 PROBABIL E IMPACTO INHERENTE'!E23</f>
        <v/>
      </c>
      <c r="D92" s="552" t="str">
        <f>+'3 PROBABIL E IMPACTO INHERENTE'!M23</f>
        <v/>
      </c>
      <c r="E92" s="279">
        <v>1</v>
      </c>
      <c r="F92" s="259"/>
      <c r="G92" s="52"/>
      <c r="H92" s="52"/>
      <c r="I92" s="221" t="str">
        <f t="shared" si="7"/>
        <v xml:space="preserve">  </v>
      </c>
      <c r="J92" s="280"/>
      <c r="K92" s="232" t="str">
        <f>+IFERROR(VLOOKUP($J92,'10 FORMULAS'!$B$53:$C$53,2,0),"")</f>
        <v/>
      </c>
      <c r="L92" s="232" t="str">
        <f t="shared" si="8"/>
        <v/>
      </c>
      <c r="M92" s="276"/>
      <c r="N92" s="232" t="str">
        <f>+IFERROR(VLOOKUP($M92,'10 FORMULAS'!$B$54:$C$55,2,0),"")</f>
        <v/>
      </c>
      <c r="O92" s="277"/>
      <c r="P92" s="277"/>
      <c r="Q92" s="277"/>
      <c r="R92" s="277"/>
      <c r="S92" s="232" t="str">
        <f t="shared" si="9"/>
        <v/>
      </c>
      <c r="T92" s="232" t="str">
        <f t="shared" si="10"/>
        <v/>
      </c>
      <c r="U92" s="232" t="str">
        <f t="shared" si="11"/>
        <v/>
      </c>
      <c r="V92" s="565"/>
      <c r="W92" s="38"/>
      <c r="X92" s="228"/>
      <c r="Y92" s="229"/>
      <c r="Z92" s="229"/>
    </row>
    <row r="93" spans="1:26" ht="29.45" customHeight="1" x14ac:dyDescent="0.25">
      <c r="A93" s="541"/>
      <c r="B93" s="547"/>
      <c r="C93" s="550"/>
      <c r="D93" s="553"/>
      <c r="E93" s="275">
        <v>2</v>
      </c>
      <c r="F93" s="258"/>
      <c r="G93" s="194"/>
      <c r="H93" s="194"/>
      <c r="I93" s="221" t="str">
        <f t="shared" si="7"/>
        <v xml:space="preserve">  </v>
      </c>
      <c r="J93" s="280"/>
      <c r="K93" s="232" t="str">
        <f>+IFERROR(VLOOKUP($J93,'10 FORMULAS'!$B$53:$C$53,2,0),"")</f>
        <v/>
      </c>
      <c r="L93" s="232" t="str">
        <f t="shared" si="8"/>
        <v/>
      </c>
      <c r="M93" s="276"/>
      <c r="N93" s="232" t="str">
        <f>+IFERROR(VLOOKUP($M93,'10 FORMULAS'!$B$54:$C$55,2,0),"")</f>
        <v/>
      </c>
      <c r="O93" s="277"/>
      <c r="P93" s="277"/>
      <c r="Q93" s="277"/>
      <c r="R93" s="277"/>
      <c r="S93" s="232" t="str">
        <f t="shared" si="9"/>
        <v/>
      </c>
      <c r="T93" s="232" t="str">
        <f t="shared" si="10"/>
        <v/>
      </c>
      <c r="U93" s="232" t="str">
        <f t="shared" si="11"/>
        <v/>
      </c>
      <c r="V93" s="566"/>
      <c r="W93" s="38"/>
      <c r="X93" s="228"/>
      <c r="Y93" s="229"/>
      <c r="Z93" s="229"/>
    </row>
    <row r="94" spans="1:26" ht="29.45" customHeight="1" x14ac:dyDescent="0.25">
      <c r="A94" s="541"/>
      <c r="B94" s="547"/>
      <c r="C94" s="550"/>
      <c r="D94" s="553"/>
      <c r="E94" s="275">
        <v>3</v>
      </c>
      <c r="F94" s="258"/>
      <c r="G94" s="194"/>
      <c r="H94" s="194"/>
      <c r="I94" s="221" t="str">
        <f t="shared" si="7"/>
        <v xml:space="preserve">  </v>
      </c>
      <c r="J94" s="280"/>
      <c r="K94" s="232" t="str">
        <f>+IFERROR(VLOOKUP($J94,'10 FORMULAS'!$B$53:$C$53,2,0),"")</f>
        <v/>
      </c>
      <c r="L94" s="232" t="str">
        <f t="shared" si="8"/>
        <v/>
      </c>
      <c r="M94" s="276"/>
      <c r="N94" s="232" t="str">
        <f>+IFERROR(VLOOKUP($M94,'10 FORMULAS'!$B$54:$C$55,2,0),"")</f>
        <v/>
      </c>
      <c r="O94" s="277"/>
      <c r="P94" s="277"/>
      <c r="Q94" s="277"/>
      <c r="R94" s="277"/>
      <c r="S94" s="232" t="str">
        <f t="shared" si="9"/>
        <v/>
      </c>
      <c r="T94" s="232" t="str">
        <f t="shared" si="10"/>
        <v/>
      </c>
      <c r="U94" s="232" t="str">
        <f t="shared" si="11"/>
        <v/>
      </c>
      <c r="V94" s="566"/>
      <c r="W94" s="38"/>
      <c r="X94" s="228"/>
      <c r="Y94" s="229"/>
      <c r="Z94" s="229"/>
    </row>
    <row r="95" spans="1:26" ht="29.45" customHeight="1" x14ac:dyDescent="0.25">
      <c r="A95" s="541"/>
      <c r="B95" s="547"/>
      <c r="C95" s="550"/>
      <c r="D95" s="553"/>
      <c r="E95" s="275">
        <v>4</v>
      </c>
      <c r="F95" s="258"/>
      <c r="G95" s="194"/>
      <c r="H95" s="194"/>
      <c r="I95" s="221" t="str">
        <f t="shared" si="7"/>
        <v xml:space="preserve">  </v>
      </c>
      <c r="J95" s="280"/>
      <c r="K95" s="232" t="str">
        <f>+IFERROR(VLOOKUP($J95,'10 FORMULAS'!$B$53:$C$53,2,0),"")</f>
        <v/>
      </c>
      <c r="L95" s="232" t="str">
        <f t="shared" si="8"/>
        <v/>
      </c>
      <c r="M95" s="276"/>
      <c r="N95" s="232" t="str">
        <f>+IFERROR(VLOOKUP($M95,'10 FORMULAS'!$B$54:$C$55,2,0),"")</f>
        <v/>
      </c>
      <c r="O95" s="277"/>
      <c r="P95" s="277"/>
      <c r="Q95" s="277"/>
      <c r="R95" s="277"/>
      <c r="S95" s="232" t="str">
        <f t="shared" si="9"/>
        <v/>
      </c>
      <c r="T95" s="232" t="str">
        <f t="shared" si="10"/>
        <v/>
      </c>
      <c r="U95" s="232" t="str">
        <f t="shared" si="11"/>
        <v/>
      </c>
      <c r="V95" s="566"/>
      <c r="W95" s="38"/>
      <c r="X95" s="228"/>
      <c r="Y95" s="229"/>
      <c r="Z95" s="229"/>
    </row>
    <row r="96" spans="1:26" ht="29.45" customHeight="1" x14ac:dyDescent="0.25">
      <c r="A96" s="541"/>
      <c r="B96" s="547"/>
      <c r="C96" s="550"/>
      <c r="D96" s="553"/>
      <c r="E96" s="275">
        <v>5</v>
      </c>
      <c r="F96" s="258"/>
      <c r="G96" s="194"/>
      <c r="H96" s="194"/>
      <c r="I96" s="221" t="str">
        <f t="shared" si="7"/>
        <v xml:space="preserve">  </v>
      </c>
      <c r="J96" s="280"/>
      <c r="K96" s="232" t="str">
        <f>+IFERROR(VLOOKUP($J96,'10 FORMULAS'!$B$53:$C$53,2,0),"")</f>
        <v/>
      </c>
      <c r="L96" s="232" t="str">
        <f t="shared" si="8"/>
        <v/>
      </c>
      <c r="M96" s="276"/>
      <c r="N96" s="232" t="str">
        <f>+IFERROR(VLOOKUP($M96,'10 FORMULAS'!$B$54:$C$55,2,0),"")</f>
        <v/>
      </c>
      <c r="O96" s="277"/>
      <c r="P96" s="277"/>
      <c r="Q96" s="277"/>
      <c r="R96" s="277"/>
      <c r="S96" s="232" t="str">
        <f t="shared" si="9"/>
        <v/>
      </c>
      <c r="T96" s="232" t="str">
        <f t="shared" si="10"/>
        <v/>
      </c>
      <c r="U96" s="232" t="str">
        <f t="shared" si="11"/>
        <v/>
      </c>
      <c r="V96" s="566"/>
      <c r="W96" s="38"/>
      <c r="X96" s="228"/>
      <c r="Y96" s="229"/>
      <c r="Z96" s="229"/>
    </row>
    <row r="97" spans="1:26" ht="29.45" customHeight="1" thickBot="1" x14ac:dyDescent="0.3">
      <c r="A97" s="542"/>
      <c r="B97" s="548"/>
      <c r="C97" s="551"/>
      <c r="D97" s="554"/>
      <c r="E97" s="278">
        <v>6</v>
      </c>
      <c r="F97" s="261"/>
      <c r="G97" s="195"/>
      <c r="H97" s="195"/>
      <c r="I97" s="221" t="str">
        <f t="shared" si="7"/>
        <v xml:space="preserve">  </v>
      </c>
      <c r="J97" s="280"/>
      <c r="K97" s="232" t="str">
        <f>+IFERROR(VLOOKUP($J97,'10 FORMULAS'!$B$53:$C$53,2,0),"")</f>
        <v/>
      </c>
      <c r="L97" s="232" t="str">
        <f t="shared" si="8"/>
        <v/>
      </c>
      <c r="M97" s="276"/>
      <c r="N97" s="232" t="str">
        <f>+IFERROR(VLOOKUP($M97,'10 FORMULAS'!$B$54:$C$55,2,0),"")</f>
        <v/>
      </c>
      <c r="O97" s="277"/>
      <c r="P97" s="277"/>
      <c r="Q97" s="277"/>
      <c r="R97" s="277"/>
      <c r="S97" s="232" t="str">
        <f t="shared" si="9"/>
        <v/>
      </c>
      <c r="T97" s="232" t="str">
        <f t="shared" si="10"/>
        <v/>
      </c>
      <c r="U97" s="232" t="str">
        <f t="shared" si="11"/>
        <v/>
      </c>
      <c r="V97" s="567"/>
      <c r="W97" s="38"/>
    </row>
    <row r="98" spans="1:26" ht="29.45" customHeight="1" x14ac:dyDescent="0.25">
      <c r="A98" s="540" t="str">
        <f>'2 CONTEXTO E IDENTIFICACIÓN'!A24</f>
        <v>R16</v>
      </c>
      <c r="B98" s="546" t="str">
        <f>+'2 CONTEXTO E IDENTIFICACIÓN'!J24</f>
        <v xml:space="preserve"> por a causa de </v>
      </c>
      <c r="C98" s="549" t="str">
        <f>+'3 PROBABIL E IMPACTO INHERENTE'!E24</f>
        <v/>
      </c>
      <c r="D98" s="552" t="str">
        <f>+'3 PROBABIL E IMPACTO INHERENTE'!M24</f>
        <v/>
      </c>
      <c r="E98" s="279">
        <v>1</v>
      </c>
      <c r="F98" s="259"/>
      <c r="G98" s="52"/>
      <c r="H98" s="52"/>
      <c r="I98" s="221" t="str">
        <f t="shared" si="7"/>
        <v xml:space="preserve">  </v>
      </c>
      <c r="J98" s="280"/>
      <c r="K98" s="232" t="str">
        <f>+IFERROR(VLOOKUP($J98,'10 FORMULAS'!$B$53:$C$53,2,0),"")</f>
        <v/>
      </c>
      <c r="L98" s="232" t="str">
        <f t="shared" si="8"/>
        <v/>
      </c>
      <c r="M98" s="276"/>
      <c r="N98" s="232" t="str">
        <f>+IFERROR(VLOOKUP($M98,'10 FORMULAS'!$B$54:$C$55,2,0),"")</f>
        <v/>
      </c>
      <c r="O98" s="277"/>
      <c r="P98" s="277"/>
      <c r="Q98" s="277"/>
      <c r="R98" s="277"/>
      <c r="S98" s="232" t="str">
        <f t="shared" si="9"/>
        <v/>
      </c>
      <c r="T98" s="232" t="str">
        <f t="shared" si="10"/>
        <v/>
      </c>
      <c r="U98" s="232" t="str">
        <f t="shared" si="11"/>
        <v/>
      </c>
      <c r="V98" s="565"/>
      <c r="W98" s="38"/>
      <c r="X98" s="228"/>
      <c r="Y98" s="229"/>
      <c r="Z98" s="229"/>
    </row>
    <row r="99" spans="1:26" ht="29.45" customHeight="1" x14ac:dyDescent="0.25">
      <c r="A99" s="541"/>
      <c r="B99" s="547"/>
      <c r="C99" s="550"/>
      <c r="D99" s="553"/>
      <c r="E99" s="275">
        <v>2</v>
      </c>
      <c r="F99" s="258"/>
      <c r="G99" s="194"/>
      <c r="H99" s="194"/>
      <c r="I99" s="221" t="str">
        <f t="shared" si="7"/>
        <v xml:space="preserve">  </v>
      </c>
      <c r="J99" s="280"/>
      <c r="K99" s="232" t="str">
        <f>+IFERROR(VLOOKUP($J99,'10 FORMULAS'!$B$53:$C$53,2,0),"")</f>
        <v/>
      </c>
      <c r="L99" s="232" t="str">
        <f t="shared" si="8"/>
        <v/>
      </c>
      <c r="M99" s="276"/>
      <c r="N99" s="232" t="str">
        <f>+IFERROR(VLOOKUP($M99,'10 FORMULAS'!$B$54:$C$55,2,0),"")</f>
        <v/>
      </c>
      <c r="O99" s="277"/>
      <c r="P99" s="277"/>
      <c r="Q99" s="277"/>
      <c r="R99" s="277"/>
      <c r="S99" s="232" t="str">
        <f t="shared" si="9"/>
        <v/>
      </c>
      <c r="T99" s="232" t="str">
        <f t="shared" si="10"/>
        <v/>
      </c>
      <c r="U99" s="232" t="str">
        <f t="shared" si="11"/>
        <v/>
      </c>
      <c r="V99" s="566"/>
      <c r="W99" s="38"/>
      <c r="X99" s="228"/>
      <c r="Y99" s="229"/>
      <c r="Z99" s="229"/>
    </row>
    <row r="100" spans="1:26" ht="29.45" customHeight="1" x14ac:dyDescent="0.25">
      <c r="A100" s="541"/>
      <c r="B100" s="547"/>
      <c r="C100" s="550"/>
      <c r="D100" s="553"/>
      <c r="E100" s="275">
        <v>3</v>
      </c>
      <c r="F100" s="258"/>
      <c r="G100" s="194"/>
      <c r="H100" s="194"/>
      <c r="I100" s="221" t="str">
        <f t="shared" si="7"/>
        <v xml:space="preserve">  </v>
      </c>
      <c r="J100" s="280"/>
      <c r="K100" s="232" t="str">
        <f>+IFERROR(VLOOKUP($J100,'10 FORMULAS'!$B$53:$C$53,2,0),"")</f>
        <v/>
      </c>
      <c r="L100" s="232" t="str">
        <f t="shared" si="8"/>
        <v/>
      </c>
      <c r="M100" s="276"/>
      <c r="N100" s="232" t="str">
        <f>+IFERROR(VLOOKUP($M100,'10 FORMULAS'!$B$54:$C$55,2,0),"")</f>
        <v/>
      </c>
      <c r="O100" s="277"/>
      <c r="P100" s="277"/>
      <c r="Q100" s="277"/>
      <c r="R100" s="277"/>
      <c r="S100" s="232" t="str">
        <f t="shared" si="9"/>
        <v/>
      </c>
      <c r="T100" s="232" t="str">
        <f t="shared" si="10"/>
        <v/>
      </c>
      <c r="U100" s="232" t="str">
        <f t="shared" si="11"/>
        <v/>
      </c>
      <c r="V100" s="566"/>
      <c r="W100" s="38"/>
      <c r="X100" s="228"/>
      <c r="Y100" s="229"/>
      <c r="Z100" s="229"/>
    </row>
    <row r="101" spans="1:26" ht="29.45" customHeight="1" x14ac:dyDescent="0.25">
      <c r="A101" s="541"/>
      <c r="B101" s="547"/>
      <c r="C101" s="550"/>
      <c r="D101" s="553"/>
      <c r="E101" s="275">
        <v>4</v>
      </c>
      <c r="F101" s="258"/>
      <c r="G101" s="194"/>
      <c r="H101" s="194"/>
      <c r="I101" s="221" t="str">
        <f t="shared" si="7"/>
        <v xml:space="preserve">  </v>
      </c>
      <c r="J101" s="280"/>
      <c r="K101" s="232" t="str">
        <f>+IFERROR(VLOOKUP($J101,'10 FORMULAS'!$B$53:$C$53,2,0),"")</f>
        <v/>
      </c>
      <c r="L101" s="232" t="str">
        <f t="shared" si="8"/>
        <v/>
      </c>
      <c r="M101" s="276"/>
      <c r="N101" s="232" t="str">
        <f>+IFERROR(VLOOKUP($M101,'10 FORMULAS'!$B$54:$C$55,2,0),"")</f>
        <v/>
      </c>
      <c r="O101" s="277"/>
      <c r="P101" s="277"/>
      <c r="Q101" s="277"/>
      <c r="R101" s="277"/>
      <c r="S101" s="232" t="str">
        <f t="shared" si="9"/>
        <v/>
      </c>
      <c r="T101" s="232" t="str">
        <f t="shared" si="10"/>
        <v/>
      </c>
      <c r="U101" s="232" t="str">
        <f t="shared" si="11"/>
        <v/>
      </c>
      <c r="V101" s="566"/>
      <c r="W101" s="38"/>
      <c r="X101" s="228"/>
      <c r="Y101" s="229"/>
      <c r="Z101" s="229"/>
    </row>
    <row r="102" spans="1:26" ht="29.45" customHeight="1" x14ac:dyDescent="0.25">
      <c r="A102" s="541"/>
      <c r="B102" s="547"/>
      <c r="C102" s="550"/>
      <c r="D102" s="553"/>
      <c r="E102" s="275">
        <v>5</v>
      </c>
      <c r="F102" s="258"/>
      <c r="G102" s="194"/>
      <c r="H102" s="194"/>
      <c r="I102" s="221" t="str">
        <f t="shared" si="7"/>
        <v xml:space="preserve">  </v>
      </c>
      <c r="J102" s="280"/>
      <c r="K102" s="232" t="str">
        <f>+IFERROR(VLOOKUP($J102,'10 FORMULAS'!$B$53:$C$53,2,0),"")</f>
        <v/>
      </c>
      <c r="L102" s="232" t="str">
        <f t="shared" si="8"/>
        <v/>
      </c>
      <c r="M102" s="276"/>
      <c r="N102" s="232" t="str">
        <f>+IFERROR(VLOOKUP($M102,'10 FORMULAS'!$B$54:$C$55,2,0),"")</f>
        <v/>
      </c>
      <c r="O102" s="277"/>
      <c r="P102" s="277"/>
      <c r="Q102" s="277"/>
      <c r="R102" s="277"/>
      <c r="S102" s="232" t="str">
        <f t="shared" si="9"/>
        <v/>
      </c>
      <c r="T102" s="232" t="str">
        <f t="shared" si="10"/>
        <v/>
      </c>
      <c r="U102" s="232" t="str">
        <f t="shared" si="11"/>
        <v/>
      </c>
      <c r="V102" s="566"/>
      <c r="W102" s="38"/>
      <c r="X102" s="228"/>
      <c r="Y102" s="229"/>
      <c r="Z102" s="229"/>
    </row>
    <row r="103" spans="1:26" ht="29.45" customHeight="1" thickBot="1" x14ac:dyDescent="0.3">
      <c r="A103" s="542"/>
      <c r="B103" s="548"/>
      <c r="C103" s="551"/>
      <c r="D103" s="554"/>
      <c r="E103" s="278">
        <v>6</v>
      </c>
      <c r="F103" s="261"/>
      <c r="G103" s="195"/>
      <c r="H103" s="195"/>
      <c r="I103" s="221" t="str">
        <f t="shared" si="7"/>
        <v xml:space="preserve">  </v>
      </c>
      <c r="J103" s="280"/>
      <c r="K103" s="232" t="str">
        <f>+IFERROR(VLOOKUP($J103,'10 FORMULAS'!$B$53:$C$53,2,0),"")</f>
        <v/>
      </c>
      <c r="L103" s="232" t="str">
        <f t="shared" si="8"/>
        <v/>
      </c>
      <c r="M103" s="276"/>
      <c r="N103" s="232" t="str">
        <f>+IFERROR(VLOOKUP($M103,'10 FORMULAS'!$B$54:$C$55,2,0),"")</f>
        <v/>
      </c>
      <c r="O103" s="277"/>
      <c r="P103" s="277"/>
      <c r="Q103" s="277"/>
      <c r="R103" s="277"/>
      <c r="S103" s="232" t="str">
        <f t="shared" si="9"/>
        <v/>
      </c>
      <c r="T103" s="232" t="str">
        <f t="shared" si="10"/>
        <v/>
      </c>
      <c r="U103" s="232" t="str">
        <f t="shared" si="11"/>
        <v/>
      </c>
      <c r="V103" s="567"/>
      <c r="W103" s="38"/>
    </row>
    <row r="104" spans="1:26" ht="29.45" customHeight="1" x14ac:dyDescent="0.25">
      <c r="A104" s="540" t="str">
        <f>'2 CONTEXTO E IDENTIFICACIÓN'!A25</f>
        <v>R17</v>
      </c>
      <c r="B104" s="546" t="str">
        <f>+'2 CONTEXTO E IDENTIFICACIÓN'!J25</f>
        <v xml:space="preserve"> por a causa de </v>
      </c>
      <c r="C104" s="549" t="str">
        <f>+'3 PROBABIL E IMPACTO INHERENTE'!E25</f>
        <v/>
      </c>
      <c r="D104" s="552" t="str">
        <f>+'3 PROBABIL E IMPACTO INHERENTE'!M25</f>
        <v/>
      </c>
      <c r="E104" s="279">
        <v>1</v>
      </c>
      <c r="F104" s="259"/>
      <c r="G104" s="52"/>
      <c r="H104" s="52"/>
      <c r="I104" s="221" t="str">
        <f t="shared" si="7"/>
        <v xml:space="preserve">  </v>
      </c>
      <c r="J104" s="280"/>
      <c r="K104" s="232" t="str">
        <f>+IFERROR(VLOOKUP($J104,'10 FORMULAS'!$B$53:$C$53,2,0),"")</f>
        <v/>
      </c>
      <c r="L104" s="232" t="str">
        <f t="shared" si="8"/>
        <v/>
      </c>
      <c r="M104" s="276"/>
      <c r="N104" s="232" t="str">
        <f>+IFERROR(VLOOKUP($M104,'10 FORMULAS'!$B$54:$C$55,2,0),"")</f>
        <v/>
      </c>
      <c r="O104" s="277"/>
      <c r="P104" s="277"/>
      <c r="Q104" s="277"/>
      <c r="R104" s="277"/>
      <c r="S104" s="232" t="str">
        <f t="shared" si="9"/>
        <v/>
      </c>
      <c r="T104" s="232" t="str">
        <f t="shared" si="10"/>
        <v/>
      </c>
      <c r="U104" s="232" t="str">
        <f t="shared" si="11"/>
        <v/>
      </c>
      <c r="V104" s="565"/>
      <c r="W104" s="38"/>
      <c r="X104" s="228"/>
      <c r="Y104" s="229"/>
      <c r="Z104" s="229"/>
    </row>
    <row r="105" spans="1:26" ht="29.45" customHeight="1" x14ac:dyDescent="0.25">
      <c r="A105" s="555"/>
      <c r="B105" s="562"/>
      <c r="C105" s="563"/>
      <c r="D105" s="564"/>
      <c r="E105" s="275">
        <v>2</v>
      </c>
      <c r="F105" s="257"/>
      <c r="G105" s="254"/>
      <c r="H105" s="254"/>
      <c r="I105" s="221" t="str">
        <f t="shared" si="7"/>
        <v xml:space="preserve">  </v>
      </c>
      <c r="J105" s="280"/>
      <c r="K105" s="232" t="str">
        <f>+IFERROR(VLOOKUP($J105,'10 FORMULAS'!$B$53:$C$53,2,0),"")</f>
        <v/>
      </c>
      <c r="L105" s="232" t="str">
        <f t="shared" si="8"/>
        <v/>
      </c>
      <c r="M105" s="276"/>
      <c r="N105" s="232" t="str">
        <f>+IFERROR(VLOOKUP($M105,'10 FORMULAS'!$B$54:$C$55,2,0),"")</f>
        <v/>
      </c>
      <c r="O105" s="277"/>
      <c r="P105" s="277"/>
      <c r="Q105" s="277"/>
      <c r="R105" s="277"/>
      <c r="S105" s="232" t="str">
        <f t="shared" si="9"/>
        <v/>
      </c>
      <c r="T105" s="232" t="str">
        <f t="shared" si="10"/>
        <v/>
      </c>
      <c r="U105" s="232" t="str">
        <f t="shared" si="11"/>
        <v/>
      </c>
      <c r="V105" s="587"/>
      <c r="W105" s="38"/>
      <c r="X105" s="228"/>
      <c r="Y105" s="229"/>
      <c r="Z105" s="229"/>
    </row>
    <row r="106" spans="1:26" ht="29.45" customHeight="1" x14ac:dyDescent="0.25">
      <c r="A106" s="555"/>
      <c r="B106" s="562"/>
      <c r="C106" s="563"/>
      <c r="D106" s="564"/>
      <c r="E106" s="275">
        <v>3</v>
      </c>
      <c r="F106" s="257"/>
      <c r="G106" s="254"/>
      <c r="H106" s="254"/>
      <c r="I106" s="221" t="str">
        <f t="shared" si="7"/>
        <v xml:space="preserve">  </v>
      </c>
      <c r="J106" s="280"/>
      <c r="K106" s="232" t="str">
        <f>+IFERROR(VLOOKUP($J106,'10 FORMULAS'!$B$53:$C$53,2,0),"")</f>
        <v/>
      </c>
      <c r="L106" s="232" t="str">
        <f t="shared" si="8"/>
        <v/>
      </c>
      <c r="M106" s="276"/>
      <c r="N106" s="232" t="str">
        <f>+IFERROR(VLOOKUP($M106,'10 FORMULAS'!$B$54:$C$55,2,0),"")</f>
        <v/>
      </c>
      <c r="O106" s="277"/>
      <c r="P106" s="277"/>
      <c r="Q106" s="277"/>
      <c r="R106" s="277"/>
      <c r="S106" s="232" t="str">
        <f t="shared" si="9"/>
        <v/>
      </c>
      <c r="T106" s="232" t="str">
        <f t="shared" si="10"/>
        <v/>
      </c>
      <c r="U106" s="232" t="str">
        <f t="shared" si="11"/>
        <v/>
      </c>
      <c r="V106" s="587"/>
      <c r="W106" s="38"/>
      <c r="X106" s="228"/>
      <c r="Y106" s="229"/>
      <c r="Z106" s="229"/>
    </row>
    <row r="107" spans="1:26" ht="29.45" customHeight="1" x14ac:dyDescent="0.25">
      <c r="A107" s="541"/>
      <c r="B107" s="547"/>
      <c r="C107" s="550"/>
      <c r="D107" s="553"/>
      <c r="E107" s="275">
        <v>4</v>
      </c>
      <c r="F107" s="258"/>
      <c r="G107" s="194"/>
      <c r="H107" s="194"/>
      <c r="I107" s="221" t="str">
        <f t="shared" si="7"/>
        <v xml:space="preserve">  </v>
      </c>
      <c r="J107" s="280"/>
      <c r="K107" s="232" t="str">
        <f>+IFERROR(VLOOKUP($J107,'10 FORMULAS'!$B$53:$C$53,2,0),"")</f>
        <v/>
      </c>
      <c r="L107" s="232" t="str">
        <f t="shared" si="8"/>
        <v/>
      </c>
      <c r="M107" s="276"/>
      <c r="N107" s="232" t="str">
        <f>+IFERROR(VLOOKUP($M107,'10 FORMULAS'!$B$54:$C$55,2,0),"")</f>
        <v/>
      </c>
      <c r="O107" s="277"/>
      <c r="P107" s="277"/>
      <c r="Q107" s="277"/>
      <c r="R107" s="277"/>
      <c r="S107" s="232" t="str">
        <f t="shared" si="9"/>
        <v/>
      </c>
      <c r="T107" s="232" t="str">
        <f t="shared" si="10"/>
        <v/>
      </c>
      <c r="U107" s="232" t="str">
        <f t="shared" si="11"/>
        <v/>
      </c>
      <c r="V107" s="566"/>
      <c r="W107" s="38"/>
      <c r="X107" s="228"/>
      <c r="Y107" s="229"/>
      <c r="Z107" s="229"/>
    </row>
    <row r="108" spans="1:26" ht="29.45" customHeight="1" x14ac:dyDescent="0.25">
      <c r="A108" s="541"/>
      <c r="B108" s="547"/>
      <c r="C108" s="550"/>
      <c r="D108" s="553"/>
      <c r="E108" s="275">
        <v>5</v>
      </c>
      <c r="F108" s="258"/>
      <c r="G108" s="194"/>
      <c r="H108" s="194"/>
      <c r="I108" s="221" t="str">
        <f t="shared" si="7"/>
        <v xml:space="preserve">  </v>
      </c>
      <c r="J108" s="280"/>
      <c r="K108" s="232" t="str">
        <f>+IFERROR(VLOOKUP($J108,'10 FORMULAS'!$B$53:$C$53,2,0),"")</f>
        <v/>
      </c>
      <c r="L108" s="232" t="str">
        <f t="shared" si="8"/>
        <v/>
      </c>
      <c r="M108" s="276"/>
      <c r="N108" s="232" t="str">
        <f>+IFERROR(VLOOKUP($M108,'10 FORMULAS'!$B$54:$C$55,2,0),"")</f>
        <v/>
      </c>
      <c r="O108" s="277"/>
      <c r="P108" s="277"/>
      <c r="Q108" s="277"/>
      <c r="R108" s="277"/>
      <c r="S108" s="232" t="str">
        <f t="shared" si="9"/>
        <v/>
      </c>
      <c r="T108" s="232" t="str">
        <f t="shared" si="10"/>
        <v/>
      </c>
      <c r="U108" s="232" t="str">
        <f t="shared" si="11"/>
        <v/>
      </c>
      <c r="V108" s="566"/>
      <c r="W108" s="38"/>
      <c r="X108" s="228"/>
      <c r="Y108" s="229"/>
      <c r="Z108" s="229"/>
    </row>
    <row r="109" spans="1:26" ht="29.45" customHeight="1" thickBot="1" x14ac:dyDescent="0.3">
      <c r="A109" s="542"/>
      <c r="B109" s="548"/>
      <c r="C109" s="551"/>
      <c r="D109" s="554"/>
      <c r="E109" s="278">
        <v>6</v>
      </c>
      <c r="F109" s="261"/>
      <c r="G109" s="195"/>
      <c r="H109" s="195"/>
      <c r="I109" s="221" t="str">
        <f t="shared" si="7"/>
        <v xml:space="preserve">  </v>
      </c>
      <c r="J109" s="280"/>
      <c r="K109" s="232" t="str">
        <f>+IFERROR(VLOOKUP($J109,'10 FORMULAS'!$B$53:$C$53,2,0),"")</f>
        <v/>
      </c>
      <c r="L109" s="232" t="str">
        <f t="shared" si="8"/>
        <v/>
      </c>
      <c r="M109" s="276"/>
      <c r="N109" s="232" t="str">
        <f>+IFERROR(VLOOKUP($M109,'10 FORMULAS'!$B$54:$C$55,2,0),"")</f>
        <v/>
      </c>
      <c r="O109" s="277"/>
      <c r="P109" s="277"/>
      <c r="Q109" s="277"/>
      <c r="R109" s="277"/>
      <c r="S109" s="232" t="str">
        <f t="shared" si="9"/>
        <v/>
      </c>
      <c r="T109" s="232" t="str">
        <f t="shared" si="10"/>
        <v/>
      </c>
      <c r="U109" s="232" t="str">
        <f t="shared" si="11"/>
        <v/>
      </c>
      <c r="V109" s="567"/>
      <c r="W109" s="38"/>
    </row>
    <row r="110" spans="1:26" ht="29.45" customHeight="1" x14ac:dyDescent="0.25">
      <c r="A110" s="540" t="str">
        <f>'2 CONTEXTO E IDENTIFICACIÓN'!A26</f>
        <v>R18</v>
      </c>
      <c r="B110" s="546" t="str">
        <f>+'2 CONTEXTO E IDENTIFICACIÓN'!J26</f>
        <v xml:space="preserve"> por a causa de </v>
      </c>
      <c r="C110" s="549" t="str">
        <f>+'3 PROBABIL E IMPACTO INHERENTE'!E26</f>
        <v/>
      </c>
      <c r="D110" s="552" t="str">
        <f>+'3 PROBABIL E IMPACTO INHERENTE'!M26</f>
        <v/>
      </c>
      <c r="E110" s="279">
        <v>1</v>
      </c>
      <c r="F110" s="259"/>
      <c r="G110" s="52"/>
      <c r="H110" s="52"/>
      <c r="I110" s="221" t="str">
        <f t="shared" si="7"/>
        <v xml:space="preserve">  </v>
      </c>
      <c r="J110" s="280"/>
      <c r="K110" s="232" t="str">
        <f>+IFERROR(VLOOKUP($J110,'10 FORMULAS'!$B$53:$C$53,2,0),"")</f>
        <v/>
      </c>
      <c r="L110" s="232" t="str">
        <f t="shared" si="8"/>
        <v/>
      </c>
      <c r="M110" s="276"/>
      <c r="N110" s="232" t="str">
        <f>+IFERROR(VLOOKUP($M110,'10 FORMULAS'!$B$54:$C$55,2,0),"")</f>
        <v/>
      </c>
      <c r="O110" s="277"/>
      <c r="P110" s="277"/>
      <c r="Q110" s="277"/>
      <c r="R110" s="277"/>
      <c r="S110" s="232" t="str">
        <f t="shared" si="9"/>
        <v/>
      </c>
      <c r="T110" s="232" t="str">
        <f t="shared" si="10"/>
        <v/>
      </c>
      <c r="U110" s="232" t="str">
        <f t="shared" si="11"/>
        <v/>
      </c>
      <c r="V110" s="565"/>
      <c r="W110" s="38"/>
      <c r="X110" s="228"/>
      <c r="Y110" s="229"/>
      <c r="Z110" s="229"/>
    </row>
    <row r="111" spans="1:26" ht="29.45" customHeight="1" x14ac:dyDescent="0.25">
      <c r="A111" s="555"/>
      <c r="B111" s="562"/>
      <c r="C111" s="563"/>
      <c r="D111" s="564"/>
      <c r="E111" s="275">
        <v>2</v>
      </c>
      <c r="F111" s="257"/>
      <c r="G111" s="254"/>
      <c r="H111" s="254"/>
      <c r="I111" s="221" t="str">
        <f t="shared" si="7"/>
        <v xml:space="preserve">  </v>
      </c>
      <c r="J111" s="280"/>
      <c r="K111" s="232" t="str">
        <f>+IFERROR(VLOOKUP($J111,'10 FORMULAS'!$B$53:$C$53,2,0),"")</f>
        <v/>
      </c>
      <c r="L111" s="232" t="str">
        <f t="shared" si="8"/>
        <v/>
      </c>
      <c r="M111" s="276"/>
      <c r="N111" s="232" t="str">
        <f>+IFERROR(VLOOKUP($M111,'10 FORMULAS'!$B$54:$C$55,2,0),"")</f>
        <v/>
      </c>
      <c r="O111" s="277"/>
      <c r="P111" s="277"/>
      <c r="Q111" s="277"/>
      <c r="R111" s="277"/>
      <c r="S111" s="232" t="str">
        <f t="shared" si="9"/>
        <v/>
      </c>
      <c r="T111" s="232" t="str">
        <f t="shared" si="10"/>
        <v/>
      </c>
      <c r="U111" s="232" t="str">
        <f t="shared" si="11"/>
        <v/>
      </c>
      <c r="V111" s="587"/>
      <c r="W111" s="38"/>
      <c r="X111" s="228"/>
      <c r="Y111" s="229"/>
      <c r="Z111" s="229"/>
    </row>
    <row r="112" spans="1:26" ht="29.45" customHeight="1" x14ac:dyDescent="0.25">
      <c r="A112" s="555"/>
      <c r="B112" s="562"/>
      <c r="C112" s="563"/>
      <c r="D112" s="564"/>
      <c r="E112" s="275">
        <v>3</v>
      </c>
      <c r="F112" s="257"/>
      <c r="G112" s="254"/>
      <c r="H112" s="254"/>
      <c r="I112" s="221" t="str">
        <f t="shared" si="7"/>
        <v xml:space="preserve">  </v>
      </c>
      <c r="J112" s="280"/>
      <c r="K112" s="232" t="str">
        <f>+IFERROR(VLOOKUP($J112,'10 FORMULAS'!$B$53:$C$53,2,0),"")</f>
        <v/>
      </c>
      <c r="L112" s="232" t="str">
        <f t="shared" si="8"/>
        <v/>
      </c>
      <c r="M112" s="276"/>
      <c r="N112" s="232" t="str">
        <f>+IFERROR(VLOOKUP($M112,'10 FORMULAS'!$B$54:$C$55,2,0),"")</f>
        <v/>
      </c>
      <c r="O112" s="277"/>
      <c r="P112" s="277"/>
      <c r="Q112" s="277"/>
      <c r="R112" s="277"/>
      <c r="S112" s="232" t="str">
        <f t="shared" si="9"/>
        <v/>
      </c>
      <c r="T112" s="232" t="str">
        <f t="shared" si="10"/>
        <v/>
      </c>
      <c r="U112" s="232" t="str">
        <f t="shared" si="11"/>
        <v/>
      </c>
      <c r="V112" s="587"/>
      <c r="W112" s="38"/>
      <c r="X112" s="228"/>
      <c r="Y112" s="229"/>
      <c r="Z112" s="229"/>
    </row>
    <row r="113" spans="1:26" ht="29.45" customHeight="1" x14ac:dyDescent="0.25">
      <c r="A113" s="541"/>
      <c r="B113" s="547"/>
      <c r="C113" s="550"/>
      <c r="D113" s="553"/>
      <c r="E113" s="275">
        <v>4</v>
      </c>
      <c r="F113" s="258"/>
      <c r="G113" s="194"/>
      <c r="H113" s="194"/>
      <c r="I113" s="221" t="str">
        <f t="shared" si="7"/>
        <v xml:space="preserve">  </v>
      </c>
      <c r="J113" s="280"/>
      <c r="K113" s="232" t="str">
        <f>+IFERROR(VLOOKUP($J113,'10 FORMULAS'!$B$53:$C$53,2,0),"")</f>
        <v/>
      </c>
      <c r="L113" s="232" t="str">
        <f t="shared" si="8"/>
        <v/>
      </c>
      <c r="M113" s="276"/>
      <c r="N113" s="232" t="str">
        <f>+IFERROR(VLOOKUP($M113,'10 FORMULAS'!$B$54:$C$55,2,0),"")</f>
        <v/>
      </c>
      <c r="O113" s="277"/>
      <c r="P113" s="277"/>
      <c r="Q113" s="277"/>
      <c r="R113" s="277"/>
      <c r="S113" s="232" t="str">
        <f t="shared" si="9"/>
        <v/>
      </c>
      <c r="T113" s="232" t="str">
        <f t="shared" si="10"/>
        <v/>
      </c>
      <c r="U113" s="232" t="str">
        <f t="shared" si="11"/>
        <v/>
      </c>
      <c r="V113" s="566"/>
      <c r="W113" s="38"/>
      <c r="X113" s="228"/>
      <c r="Y113" s="229"/>
      <c r="Z113" s="229"/>
    </row>
    <row r="114" spans="1:26" ht="29.45" customHeight="1" x14ac:dyDescent="0.25">
      <c r="A114" s="541"/>
      <c r="B114" s="547"/>
      <c r="C114" s="550"/>
      <c r="D114" s="553"/>
      <c r="E114" s="275">
        <v>5</v>
      </c>
      <c r="F114" s="258"/>
      <c r="G114" s="194"/>
      <c r="H114" s="194"/>
      <c r="I114" s="221" t="str">
        <f t="shared" si="7"/>
        <v xml:space="preserve">  </v>
      </c>
      <c r="J114" s="280"/>
      <c r="K114" s="232" t="str">
        <f>+IFERROR(VLOOKUP($J114,'10 FORMULAS'!$B$53:$C$53,2,0),"")</f>
        <v/>
      </c>
      <c r="L114" s="232" t="str">
        <f t="shared" si="8"/>
        <v/>
      </c>
      <c r="M114" s="276"/>
      <c r="N114" s="232" t="str">
        <f>+IFERROR(VLOOKUP($M114,'10 FORMULAS'!$B$54:$C$55,2,0),"")</f>
        <v/>
      </c>
      <c r="O114" s="277"/>
      <c r="P114" s="277"/>
      <c r="Q114" s="277"/>
      <c r="R114" s="277"/>
      <c r="S114" s="232" t="str">
        <f t="shared" si="9"/>
        <v/>
      </c>
      <c r="T114" s="232" t="str">
        <f t="shared" si="10"/>
        <v/>
      </c>
      <c r="U114" s="232" t="str">
        <f t="shared" si="11"/>
        <v/>
      </c>
      <c r="V114" s="566"/>
      <c r="W114" s="38"/>
      <c r="X114" s="228"/>
      <c r="Y114" s="229"/>
      <c r="Z114" s="229"/>
    </row>
    <row r="115" spans="1:26" ht="29.45" customHeight="1" thickBot="1" x14ac:dyDescent="0.3">
      <c r="A115" s="542"/>
      <c r="B115" s="548"/>
      <c r="C115" s="551"/>
      <c r="D115" s="554"/>
      <c r="E115" s="278">
        <v>6</v>
      </c>
      <c r="F115" s="261"/>
      <c r="G115" s="195"/>
      <c r="H115" s="195"/>
      <c r="I115" s="221" t="str">
        <f t="shared" si="7"/>
        <v xml:space="preserve">  </v>
      </c>
      <c r="J115" s="280"/>
      <c r="K115" s="232" t="str">
        <f>+IFERROR(VLOOKUP($J115,'10 FORMULAS'!$B$53:$C$53,2,0),"")</f>
        <v/>
      </c>
      <c r="L115" s="232" t="str">
        <f t="shared" si="8"/>
        <v/>
      </c>
      <c r="M115" s="276"/>
      <c r="N115" s="232" t="str">
        <f>+IFERROR(VLOOKUP($M115,'10 FORMULAS'!$B$54:$C$55,2,0),"")</f>
        <v/>
      </c>
      <c r="O115" s="277"/>
      <c r="P115" s="277"/>
      <c r="Q115" s="277"/>
      <c r="R115" s="277"/>
      <c r="S115" s="232" t="str">
        <f t="shared" si="9"/>
        <v/>
      </c>
      <c r="T115" s="232" t="str">
        <f t="shared" si="10"/>
        <v/>
      </c>
      <c r="U115" s="232" t="str">
        <f t="shared" si="11"/>
        <v/>
      </c>
      <c r="V115" s="567"/>
      <c r="W115" s="38"/>
    </row>
    <row r="116" spans="1:26" ht="29.45" customHeight="1" x14ac:dyDescent="0.25">
      <c r="A116" s="540" t="str">
        <f>'2 CONTEXTO E IDENTIFICACIÓN'!A27</f>
        <v>R19</v>
      </c>
      <c r="B116" s="546" t="str">
        <f>+'2 CONTEXTO E IDENTIFICACIÓN'!J27</f>
        <v xml:space="preserve"> por a causa de </v>
      </c>
      <c r="C116" s="549" t="str">
        <f>+'3 PROBABIL E IMPACTO INHERENTE'!E27</f>
        <v/>
      </c>
      <c r="D116" s="552" t="str">
        <f>+'3 PROBABIL E IMPACTO INHERENTE'!M27</f>
        <v/>
      </c>
      <c r="E116" s="279">
        <v>1</v>
      </c>
      <c r="F116" s="259"/>
      <c r="G116" s="52"/>
      <c r="H116" s="52"/>
      <c r="I116" s="221" t="str">
        <f t="shared" si="7"/>
        <v xml:space="preserve">  </v>
      </c>
      <c r="J116" s="280"/>
      <c r="K116" s="232" t="str">
        <f>+IFERROR(VLOOKUP($J116,'10 FORMULAS'!$B$53:$C$53,2,0),"")</f>
        <v/>
      </c>
      <c r="L116" s="232" t="str">
        <f t="shared" si="8"/>
        <v/>
      </c>
      <c r="M116" s="276"/>
      <c r="N116" s="232" t="str">
        <f>+IFERROR(VLOOKUP($M116,'10 FORMULAS'!$B$54:$C$55,2,0),"")</f>
        <v/>
      </c>
      <c r="O116" s="277"/>
      <c r="P116" s="277"/>
      <c r="Q116" s="277"/>
      <c r="R116" s="277"/>
      <c r="S116" s="232" t="str">
        <f t="shared" si="9"/>
        <v/>
      </c>
      <c r="T116" s="232" t="str">
        <f t="shared" ref="T116:T127" si="12">+IFERROR(D116*S116,"")</f>
        <v/>
      </c>
      <c r="U116" s="232" t="str">
        <f t="shared" ref="U116:U127" si="13">+IFERROR(D116-T116,"")</f>
        <v/>
      </c>
      <c r="V116" s="565"/>
      <c r="W116" s="38"/>
      <c r="X116" s="228"/>
      <c r="Y116" s="229"/>
      <c r="Z116" s="229"/>
    </row>
    <row r="117" spans="1:26" ht="29.45" customHeight="1" x14ac:dyDescent="0.25">
      <c r="A117" s="555"/>
      <c r="B117" s="562"/>
      <c r="C117" s="563"/>
      <c r="D117" s="564"/>
      <c r="E117" s="275">
        <v>2</v>
      </c>
      <c r="F117" s="257"/>
      <c r="G117" s="254"/>
      <c r="H117" s="254"/>
      <c r="I117" s="221" t="str">
        <f t="shared" si="7"/>
        <v xml:space="preserve">  </v>
      </c>
      <c r="J117" s="280"/>
      <c r="K117" s="232" t="str">
        <f>+IFERROR(VLOOKUP($J117,'10 FORMULAS'!$B$53:$C$53,2,0),"")</f>
        <v/>
      </c>
      <c r="L117" s="232" t="str">
        <f t="shared" si="8"/>
        <v/>
      </c>
      <c r="M117" s="276"/>
      <c r="N117" s="232" t="str">
        <f>+IFERROR(VLOOKUP($M117,'10 FORMULAS'!$B$54:$C$55,2,0),"")</f>
        <v/>
      </c>
      <c r="O117" s="277"/>
      <c r="P117" s="277"/>
      <c r="Q117" s="277"/>
      <c r="R117" s="277"/>
      <c r="S117" s="232" t="str">
        <f t="shared" si="9"/>
        <v/>
      </c>
      <c r="T117" s="232" t="str">
        <f t="shared" si="12"/>
        <v/>
      </c>
      <c r="U117" s="232" t="str">
        <f t="shared" si="13"/>
        <v/>
      </c>
      <c r="V117" s="587"/>
      <c r="W117" s="38"/>
      <c r="X117" s="228"/>
      <c r="Y117" s="229"/>
      <c r="Z117" s="229"/>
    </row>
    <row r="118" spans="1:26" ht="29.45" customHeight="1" x14ac:dyDescent="0.25">
      <c r="A118" s="555"/>
      <c r="B118" s="562"/>
      <c r="C118" s="563"/>
      <c r="D118" s="564"/>
      <c r="E118" s="275">
        <v>3</v>
      </c>
      <c r="F118" s="257"/>
      <c r="G118" s="254"/>
      <c r="H118" s="254"/>
      <c r="I118" s="221" t="str">
        <f t="shared" si="7"/>
        <v xml:space="preserve">  </v>
      </c>
      <c r="J118" s="280"/>
      <c r="K118" s="232" t="str">
        <f>+IFERROR(VLOOKUP($J118,'10 FORMULAS'!$B$53:$C$53,2,0),"")</f>
        <v/>
      </c>
      <c r="L118" s="232" t="str">
        <f t="shared" si="8"/>
        <v/>
      </c>
      <c r="M118" s="276"/>
      <c r="N118" s="232" t="str">
        <f>+IFERROR(VLOOKUP($M118,'10 FORMULAS'!$B$54:$C$55,2,0),"")</f>
        <v/>
      </c>
      <c r="O118" s="277"/>
      <c r="P118" s="277"/>
      <c r="Q118" s="277"/>
      <c r="R118" s="277"/>
      <c r="S118" s="232" t="str">
        <f t="shared" si="9"/>
        <v/>
      </c>
      <c r="T118" s="232" t="str">
        <f t="shared" si="12"/>
        <v/>
      </c>
      <c r="U118" s="232" t="str">
        <f t="shared" si="13"/>
        <v/>
      </c>
      <c r="V118" s="587"/>
      <c r="W118" s="38"/>
      <c r="X118" s="228"/>
      <c r="Y118" s="229"/>
      <c r="Z118" s="229"/>
    </row>
    <row r="119" spans="1:26" ht="29.45" customHeight="1" x14ac:dyDescent="0.25">
      <c r="A119" s="541"/>
      <c r="B119" s="547"/>
      <c r="C119" s="550"/>
      <c r="D119" s="553"/>
      <c r="E119" s="275">
        <v>4</v>
      </c>
      <c r="F119" s="258"/>
      <c r="G119" s="194"/>
      <c r="H119" s="194"/>
      <c r="I119" s="221" t="str">
        <f t="shared" si="7"/>
        <v xml:space="preserve">  </v>
      </c>
      <c r="J119" s="280"/>
      <c r="K119" s="232" t="str">
        <f>+IFERROR(VLOOKUP($J119,'10 FORMULAS'!$B$53:$C$53,2,0),"")</f>
        <v/>
      </c>
      <c r="L119" s="232" t="str">
        <f t="shared" si="8"/>
        <v/>
      </c>
      <c r="M119" s="276"/>
      <c r="N119" s="232" t="str">
        <f>+IFERROR(VLOOKUP($M119,'10 FORMULAS'!$B$54:$C$55,2,0),"")</f>
        <v/>
      </c>
      <c r="O119" s="277"/>
      <c r="P119" s="277"/>
      <c r="Q119" s="277"/>
      <c r="R119" s="277"/>
      <c r="S119" s="232" t="str">
        <f t="shared" si="9"/>
        <v/>
      </c>
      <c r="T119" s="232" t="str">
        <f t="shared" si="12"/>
        <v/>
      </c>
      <c r="U119" s="232" t="str">
        <f t="shared" si="13"/>
        <v/>
      </c>
      <c r="V119" s="566"/>
      <c r="W119" s="38"/>
      <c r="X119" s="228"/>
      <c r="Y119" s="229"/>
      <c r="Z119" s="229"/>
    </row>
    <row r="120" spans="1:26" ht="29.45" customHeight="1" x14ac:dyDescent="0.25">
      <c r="A120" s="541"/>
      <c r="B120" s="547"/>
      <c r="C120" s="550"/>
      <c r="D120" s="553"/>
      <c r="E120" s="275">
        <v>5</v>
      </c>
      <c r="F120" s="258"/>
      <c r="G120" s="194"/>
      <c r="H120" s="194"/>
      <c r="I120" s="221" t="str">
        <f t="shared" si="7"/>
        <v xml:space="preserve">  </v>
      </c>
      <c r="J120" s="280"/>
      <c r="K120" s="232" t="str">
        <f>+IFERROR(VLOOKUP($J120,'10 FORMULAS'!$B$53:$C$53,2,0),"")</f>
        <v/>
      </c>
      <c r="L120" s="232" t="str">
        <f t="shared" si="8"/>
        <v/>
      </c>
      <c r="M120" s="276"/>
      <c r="N120" s="232" t="str">
        <f>+IFERROR(VLOOKUP($M120,'10 FORMULAS'!$B$54:$C$55,2,0),"")</f>
        <v/>
      </c>
      <c r="O120" s="277"/>
      <c r="P120" s="277"/>
      <c r="Q120" s="277"/>
      <c r="R120" s="277"/>
      <c r="S120" s="232" t="str">
        <f t="shared" si="9"/>
        <v/>
      </c>
      <c r="T120" s="232" t="str">
        <f t="shared" si="12"/>
        <v/>
      </c>
      <c r="U120" s="232" t="str">
        <f t="shared" si="13"/>
        <v/>
      </c>
      <c r="V120" s="566"/>
      <c r="W120" s="38"/>
      <c r="X120" s="228"/>
      <c r="Y120" s="229"/>
      <c r="Z120" s="229"/>
    </row>
    <row r="121" spans="1:26" ht="29.45" customHeight="1" thickBot="1" x14ac:dyDescent="0.3">
      <c r="A121" s="542"/>
      <c r="B121" s="548"/>
      <c r="C121" s="551"/>
      <c r="D121" s="554"/>
      <c r="E121" s="278">
        <v>6</v>
      </c>
      <c r="F121" s="261"/>
      <c r="G121" s="195"/>
      <c r="H121" s="195"/>
      <c r="I121" s="221" t="str">
        <f t="shared" si="7"/>
        <v xml:space="preserve">  </v>
      </c>
      <c r="J121" s="280"/>
      <c r="K121" s="232" t="str">
        <f>+IFERROR(VLOOKUP($J121,'10 FORMULAS'!$B$53:$C$53,2,0),"")</f>
        <v/>
      </c>
      <c r="L121" s="232" t="str">
        <f t="shared" si="8"/>
        <v/>
      </c>
      <c r="M121" s="276"/>
      <c r="N121" s="232" t="str">
        <f>+IFERROR(VLOOKUP($M121,'10 FORMULAS'!$B$54:$C$55,2,0),"")</f>
        <v/>
      </c>
      <c r="O121" s="277"/>
      <c r="P121" s="277"/>
      <c r="Q121" s="277"/>
      <c r="R121" s="277"/>
      <c r="S121" s="232" t="str">
        <f t="shared" si="9"/>
        <v/>
      </c>
      <c r="T121" s="232" t="str">
        <f t="shared" si="12"/>
        <v/>
      </c>
      <c r="U121" s="232" t="str">
        <f t="shared" si="13"/>
        <v/>
      </c>
      <c r="V121" s="567"/>
      <c r="W121" s="38"/>
    </row>
    <row r="122" spans="1:26" ht="29.45" customHeight="1" x14ac:dyDescent="0.25">
      <c r="A122" s="540" t="str">
        <f>'2 CONTEXTO E IDENTIFICACIÓN'!A28</f>
        <v>R20</v>
      </c>
      <c r="B122" s="546" t="str">
        <f>+'2 CONTEXTO E IDENTIFICACIÓN'!J28</f>
        <v xml:space="preserve"> por a causa de </v>
      </c>
      <c r="C122" s="549" t="str">
        <f>+'3 PROBABIL E IMPACTO INHERENTE'!E28</f>
        <v/>
      </c>
      <c r="D122" s="552" t="str">
        <f>+'3 PROBABIL E IMPACTO INHERENTE'!M28</f>
        <v/>
      </c>
      <c r="E122" s="279">
        <v>1</v>
      </c>
      <c r="F122" s="259"/>
      <c r="G122" s="52"/>
      <c r="H122" s="52"/>
      <c r="I122" s="221" t="str">
        <f t="shared" si="7"/>
        <v xml:space="preserve">  </v>
      </c>
      <c r="J122" s="280"/>
      <c r="K122" s="232" t="str">
        <f>+IFERROR(VLOOKUP($J122,'10 FORMULAS'!$B$53:$C$53,2,0),"")</f>
        <v/>
      </c>
      <c r="L122" s="232" t="str">
        <f t="shared" si="8"/>
        <v/>
      </c>
      <c r="M122" s="276"/>
      <c r="N122" s="232" t="str">
        <f>+IFERROR(VLOOKUP($M122,'10 FORMULAS'!$B$54:$C$55,2,0),"")</f>
        <v/>
      </c>
      <c r="O122" s="277"/>
      <c r="P122" s="277"/>
      <c r="Q122" s="277"/>
      <c r="R122" s="277"/>
      <c r="S122" s="232" t="str">
        <f t="shared" si="9"/>
        <v/>
      </c>
      <c r="T122" s="232" t="str">
        <f t="shared" si="12"/>
        <v/>
      </c>
      <c r="U122" s="232" t="str">
        <f t="shared" si="13"/>
        <v/>
      </c>
      <c r="V122" s="565"/>
      <c r="W122" s="38"/>
      <c r="X122" s="228"/>
      <c r="Y122" s="229"/>
      <c r="Z122" s="229"/>
    </row>
    <row r="123" spans="1:26" ht="29.45" customHeight="1" x14ac:dyDescent="0.25">
      <c r="A123" s="555"/>
      <c r="B123" s="562"/>
      <c r="C123" s="563"/>
      <c r="D123" s="564"/>
      <c r="E123" s="275">
        <v>2</v>
      </c>
      <c r="F123" s="257"/>
      <c r="G123" s="254"/>
      <c r="H123" s="254"/>
      <c r="I123" s="221" t="str">
        <f t="shared" si="7"/>
        <v xml:space="preserve">  </v>
      </c>
      <c r="J123" s="280"/>
      <c r="K123" s="232" t="str">
        <f>+IFERROR(VLOOKUP($J123,'10 FORMULAS'!$B$53:$C$53,2,0),"")</f>
        <v/>
      </c>
      <c r="L123" s="232" t="str">
        <f t="shared" si="8"/>
        <v/>
      </c>
      <c r="M123" s="276"/>
      <c r="N123" s="232" t="str">
        <f>+IFERROR(VLOOKUP($M123,'10 FORMULAS'!$B$54:$C$55,2,0),"")</f>
        <v/>
      </c>
      <c r="O123" s="277"/>
      <c r="P123" s="277"/>
      <c r="Q123" s="277"/>
      <c r="R123" s="277"/>
      <c r="S123" s="232" t="str">
        <f t="shared" si="9"/>
        <v/>
      </c>
      <c r="T123" s="232" t="str">
        <f t="shared" si="12"/>
        <v/>
      </c>
      <c r="U123" s="232" t="str">
        <f t="shared" si="13"/>
        <v/>
      </c>
      <c r="V123" s="587"/>
      <c r="W123" s="38"/>
      <c r="X123" s="228"/>
      <c r="Y123" s="229"/>
      <c r="Z123" s="229"/>
    </row>
    <row r="124" spans="1:26" ht="29.45" customHeight="1" x14ac:dyDescent="0.25">
      <c r="A124" s="555"/>
      <c r="B124" s="562"/>
      <c r="C124" s="563"/>
      <c r="D124" s="564"/>
      <c r="E124" s="275">
        <v>3</v>
      </c>
      <c r="F124" s="257"/>
      <c r="G124" s="254"/>
      <c r="H124" s="254"/>
      <c r="I124" s="221" t="str">
        <f t="shared" si="7"/>
        <v xml:space="preserve">  </v>
      </c>
      <c r="J124" s="280"/>
      <c r="K124" s="232" t="str">
        <f>+IFERROR(VLOOKUP($J124,'10 FORMULAS'!$B$53:$C$53,2,0),"")</f>
        <v/>
      </c>
      <c r="L124" s="232" t="str">
        <f t="shared" si="8"/>
        <v/>
      </c>
      <c r="M124" s="276"/>
      <c r="N124" s="232" t="str">
        <f>+IFERROR(VLOOKUP($M124,'10 FORMULAS'!$B$54:$C$55,2,0),"")</f>
        <v/>
      </c>
      <c r="O124" s="277"/>
      <c r="P124" s="277"/>
      <c r="Q124" s="277"/>
      <c r="R124" s="277"/>
      <c r="S124" s="232" t="str">
        <f t="shared" si="9"/>
        <v/>
      </c>
      <c r="T124" s="232" t="str">
        <f t="shared" si="12"/>
        <v/>
      </c>
      <c r="U124" s="232" t="str">
        <f t="shared" si="13"/>
        <v/>
      </c>
      <c r="V124" s="587"/>
      <c r="W124" s="38"/>
      <c r="X124" s="228"/>
      <c r="Y124" s="229"/>
      <c r="Z124" s="229"/>
    </row>
    <row r="125" spans="1:26" ht="29.45" customHeight="1" x14ac:dyDescent="0.25">
      <c r="A125" s="541"/>
      <c r="B125" s="547"/>
      <c r="C125" s="550"/>
      <c r="D125" s="553"/>
      <c r="E125" s="275">
        <v>4</v>
      </c>
      <c r="F125" s="258"/>
      <c r="G125" s="194"/>
      <c r="H125" s="194"/>
      <c r="I125" s="221" t="str">
        <f t="shared" si="7"/>
        <v xml:space="preserve">  </v>
      </c>
      <c r="J125" s="280"/>
      <c r="K125" s="232" t="str">
        <f>+IFERROR(VLOOKUP($J125,'10 FORMULAS'!$B$53:$C$53,2,0),"")</f>
        <v/>
      </c>
      <c r="L125" s="232" t="str">
        <f t="shared" si="8"/>
        <v/>
      </c>
      <c r="M125" s="276"/>
      <c r="N125" s="232" t="str">
        <f>+IFERROR(VLOOKUP($M125,'10 FORMULAS'!$B$54:$C$55,2,0),"")</f>
        <v/>
      </c>
      <c r="O125" s="277"/>
      <c r="P125" s="277"/>
      <c r="Q125" s="277"/>
      <c r="R125" s="277"/>
      <c r="S125" s="232" t="str">
        <f t="shared" si="9"/>
        <v/>
      </c>
      <c r="T125" s="232" t="str">
        <f t="shared" si="12"/>
        <v/>
      </c>
      <c r="U125" s="232" t="str">
        <f t="shared" si="13"/>
        <v/>
      </c>
      <c r="V125" s="566"/>
      <c r="W125" s="38"/>
      <c r="X125" s="228"/>
      <c r="Y125" s="229"/>
      <c r="Z125" s="229"/>
    </row>
    <row r="126" spans="1:26" ht="29.45" customHeight="1" x14ac:dyDescent="0.25">
      <c r="A126" s="541"/>
      <c r="B126" s="547"/>
      <c r="C126" s="550"/>
      <c r="D126" s="553"/>
      <c r="E126" s="275">
        <v>5</v>
      </c>
      <c r="F126" s="258"/>
      <c r="G126" s="194"/>
      <c r="H126" s="194"/>
      <c r="I126" s="221" t="str">
        <f t="shared" si="7"/>
        <v xml:space="preserve">  </v>
      </c>
      <c r="J126" s="280"/>
      <c r="K126" s="232" t="str">
        <f>+IFERROR(VLOOKUP($J126,'10 FORMULAS'!$B$53:$C$53,2,0),"")</f>
        <v/>
      </c>
      <c r="L126" s="232" t="str">
        <f t="shared" si="8"/>
        <v/>
      </c>
      <c r="M126" s="276"/>
      <c r="N126" s="232" t="str">
        <f>+IFERROR(VLOOKUP($M126,'10 FORMULAS'!$B$54:$C$55,2,0),"")</f>
        <v/>
      </c>
      <c r="O126" s="277"/>
      <c r="P126" s="277"/>
      <c r="Q126" s="277"/>
      <c r="R126" s="277"/>
      <c r="S126" s="232" t="str">
        <f t="shared" si="9"/>
        <v/>
      </c>
      <c r="T126" s="232" t="str">
        <f t="shared" si="12"/>
        <v/>
      </c>
      <c r="U126" s="232" t="str">
        <f t="shared" si="13"/>
        <v/>
      </c>
      <c r="V126" s="566"/>
      <c r="W126" s="38"/>
      <c r="X126" s="228"/>
      <c r="Y126" s="229"/>
      <c r="Z126" s="229"/>
    </row>
    <row r="127" spans="1:26" ht="29.45" customHeight="1" thickBot="1" x14ac:dyDescent="0.3">
      <c r="A127" s="542"/>
      <c r="B127" s="548"/>
      <c r="C127" s="551"/>
      <c r="D127" s="554"/>
      <c r="E127" s="278">
        <v>6</v>
      </c>
      <c r="F127" s="261"/>
      <c r="G127" s="195"/>
      <c r="H127" s="195"/>
      <c r="I127" s="221" t="str">
        <f t="shared" si="7"/>
        <v xml:space="preserve">  </v>
      </c>
      <c r="J127" s="280"/>
      <c r="K127" s="232" t="str">
        <f>+IFERROR(VLOOKUP($J127,'10 FORMULAS'!$B$53:$C$53,2,0),"")</f>
        <v/>
      </c>
      <c r="L127" s="232" t="str">
        <f t="shared" si="8"/>
        <v/>
      </c>
      <c r="M127" s="276"/>
      <c r="N127" s="232" t="str">
        <f>+IFERROR(VLOOKUP($M127,'10 FORMULAS'!$B$54:$C$55,2,0),"")</f>
        <v/>
      </c>
      <c r="O127" s="277"/>
      <c r="P127" s="277"/>
      <c r="Q127" s="277"/>
      <c r="R127" s="277"/>
      <c r="S127" s="232" t="str">
        <f t="shared" si="9"/>
        <v/>
      </c>
      <c r="T127" s="232" t="str">
        <f t="shared" si="12"/>
        <v/>
      </c>
      <c r="U127" s="232" t="str">
        <f t="shared" si="13"/>
        <v/>
      </c>
      <c r="V127" s="567"/>
      <c r="W127" s="38"/>
    </row>
  </sheetData>
  <sheetProtection formatCells="0" formatColumns="0" formatRows="0" sort="0" autoFilter="0" pivotTables="0"/>
  <autoFilter ref="A7:W127" xr:uid="{00000000-0009-0000-0000-000006000000}"/>
  <dataConsolidate/>
  <mergeCells count="118">
    <mergeCell ref="A110:A115"/>
    <mergeCell ref="B110:B115"/>
    <mergeCell ref="C110:C115"/>
    <mergeCell ref="D110:D115"/>
    <mergeCell ref="V110:V115"/>
    <mergeCell ref="A104:A109"/>
    <mergeCell ref="B104:B109"/>
    <mergeCell ref="C104:C109"/>
    <mergeCell ref="D104:D109"/>
    <mergeCell ref="V104:V109"/>
    <mergeCell ref="A122:A127"/>
    <mergeCell ref="B122:B127"/>
    <mergeCell ref="C122:C127"/>
    <mergeCell ref="D122:D127"/>
    <mergeCell ref="V122:V127"/>
    <mergeCell ref="A116:A121"/>
    <mergeCell ref="B116:B121"/>
    <mergeCell ref="C116:C121"/>
    <mergeCell ref="D116:D121"/>
    <mergeCell ref="V116:V121"/>
    <mergeCell ref="A98:A103"/>
    <mergeCell ref="B98:B103"/>
    <mergeCell ref="C98:C103"/>
    <mergeCell ref="D98:D103"/>
    <mergeCell ref="V98:V103"/>
    <mergeCell ref="A92:A97"/>
    <mergeCell ref="B92:B97"/>
    <mergeCell ref="C92:C97"/>
    <mergeCell ref="D92:D97"/>
    <mergeCell ref="V92:V97"/>
    <mergeCell ref="A86:A91"/>
    <mergeCell ref="B86:B91"/>
    <mergeCell ref="C86:C91"/>
    <mergeCell ref="D86:D91"/>
    <mergeCell ref="V86:V91"/>
    <mergeCell ref="A80:A85"/>
    <mergeCell ref="B80:B85"/>
    <mergeCell ref="C80:C85"/>
    <mergeCell ref="D80:D85"/>
    <mergeCell ref="V80:V85"/>
    <mergeCell ref="A74:A79"/>
    <mergeCell ref="B74:B79"/>
    <mergeCell ref="C74:C79"/>
    <mergeCell ref="D74:D79"/>
    <mergeCell ref="V74:V79"/>
    <mergeCell ref="A68:A73"/>
    <mergeCell ref="B68:B73"/>
    <mergeCell ref="C68:C73"/>
    <mergeCell ref="D68:D73"/>
    <mergeCell ref="V68:V73"/>
    <mergeCell ref="A62:A67"/>
    <mergeCell ref="B62:B67"/>
    <mergeCell ref="C62:C67"/>
    <mergeCell ref="D62:D67"/>
    <mergeCell ref="V62:V67"/>
    <mergeCell ref="A56:A61"/>
    <mergeCell ref="B56:B61"/>
    <mergeCell ref="C56:C61"/>
    <mergeCell ref="D56:D61"/>
    <mergeCell ref="V56:V61"/>
    <mergeCell ref="A50:A55"/>
    <mergeCell ref="B50:B55"/>
    <mergeCell ref="C50:C55"/>
    <mergeCell ref="D50:D55"/>
    <mergeCell ref="V50:V55"/>
    <mergeCell ref="A44:A49"/>
    <mergeCell ref="B44:B49"/>
    <mergeCell ref="C44:C49"/>
    <mergeCell ref="D44:D49"/>
    <mergeCell ref="V44:V49"/>
    <mergeCell ref="A38:A43"/>
    <mergeCell ref="B38:B43"/>
    <mergeCell ref="C38:C43"/>
    <mergeCell ref="D38:D43"/>
    <mergeCell ref="V38:V43"/>
    <mergeCell ref="A32:A37"/>
    <mergeCell ref="B32:B37"/>
    <mergeCell ref="C32:C37"/>
    <mergeCell ref="D32:D37"/>
    <mergeCell ref="V32:V37"/>
    <mergeCell ref="A26:A31"/>
    <mergeCell ref="B26:B31"/>
    <mergeCell ref="C26:C31"/>
    <mergeCell ref="D26:D31"/>
    <mergeCell ref="V26:V31"/>
    <mergeCell ref="A20:A25"/>
    <mergeCell ref="B20:B25"/>
    <mergeCell ref="C20:C25"/>
    <mergeCell ref="D20:D25"/>
    <mergeCell ref="V20:V25"/>
    <mergeCell ref="A14:A19"/>
    <mergeCell ref="B14:B19"/>
    <mergeCell ref="C14:C19"/>
    <mergeCell ref="D14:D19"/>
    <mergeCell ref="V14:V19"/>
    <mergeCell ref="A8:A13"/>
    <mergeCell ref="B8:B13"/>
    <mergeCell ref="C8:C13"/>
    <mergeCell ref="D8:D13"/>
    <mergeCell ref="V8:V13"/>
    <mergeCell ref="T4:U6"/>
    <mergeCell ref="X4:Z4"/>
    <mergeCell ref="A6:A7"/>
    <mergeCell ref="B6:B7"/>
    <mergeCell ref="C6:C7"/>
    <mergeCell ref="D6:D7"/>
    <mergeCell ref="E6:E7"/>
    <mergeCell ref="A1:A2"/>
    <mergeCell ref="B1:B2"/>
    <mergeCell ref="C1:D1"/>
    <mergeCell ref="B3:D3"/>
    <mergeCell ref="B4:D4"/>
    <mergeCell ref="J6:N6"/>
    <mergeCell ref="O6:R6"/>
    <mergeCell ref="S4:S6"/>
    <mergeCell ref="V4:V6"/>
    <mergeCell ref="F6:I6"/>
    <mergeCell ref="J4:R5"/>
  </mergeCells>
  <conditionalFormatting sqref="C8:D8 V8 C14:D14 V14 C20:D20 V20 C26:D26 V26 C32:D34 V32:V34 C38:D40 V38:V40 C44:D44 V44 C50:D50 V50 C56:D56 V56 C62:D62 V62 C68:D70 V68:V70 C74:D74 V74 C80:D80 V80 C86:D86 V86 C92:D92 V92 C98:D98 V98 C104:D106 V104:V106 C110:D112 V110:V112 C116:D118 V116:V118 C122:D124 V122:V124">
    <cfRule type="cellIs" dxfId="36" priority="1" operator="between">
      <formula>$Y$6</formula>
      <formula>$Z$6</formula>
    </cfRule>
    <cfRule type="cellIs" dxfId="35" priority="2" operator="between">
      <formula>$Y$7</formula>
      <formula>$Z$7</formula>
    </cfRule>
    <cfRule type="cellIs" dxfId="34" priority="3" operator="between">
      <formula>$Y$8</formula>
      <formula>$Z$8</formula>
    </cfRule>
    <cfRule type="cellIs" dxfId="33" priority="4" operator="between">
      <formula>$Y$9</formula>
      <formula>$Z$9</formula>
    </cfRule>
    <cfRule type="cellIs" dxfId="32" priority="5" operator="between">
      <formula>$Y$10</formula>
      <formula>$Z$10</formula>
    </cfRule>
  </conditionalFormatting>
  <dataValidations count="1">
    <dataValidation type="list" allowBlank="1" showInputMessage="1" showErrorMessage="1" sqref="P8" xr:uid="{00000000-0002-0000-0600-000000000000}">
      <formula1>$B$64:$B$69</formula1>
    </dataValidation>
  </dataValidations>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7" max="16383" man="1"/>
    <brk id="75" max="26" man="1"/>
  </row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600-000001000000}">
          <x14:formula1>
            <xm:f>'10 FORMULAS'!$B$53</xm:f>
          </x14:formula1>
          <xm:sqref>J8:J127</xm:sqref>
        </x14:dataValidation>
        <x14:dataValidation type="list" allowBlank="1" showInputMessage="1" showErrorMessage="1" xr:uid="{00000000-0002-0000-0600-000002000000}">
          <x14:formula1>
            <xm:f>'10 FORMULAS'!$B$64:$B$70</xm:f>
          </x14:formula1>
          <xm:sqref>P9:P127</xm:sqref>
        </x14:dataValidation>
        <x14:dataValidation type="list" allowBlank="1" showInputMessage="1" showErrorMessage="1" xr:uid="{00000000-0002-0000-0600-000003000000}">
          <x14:formula1>
            <xm:f>'10 FORMULAS'!$B$74:$B$76</xm:f>
          </x14:formula1>
          <xm:sqref>R8:R127</xm:sqref>
        </x14:dataValidation>
        <x14:dataValidation type="list" allowBlank="1" showInputMessage="1" showErrorMessage="1" xr:uid="{00000000-0002-0000-0600-000004000000}">
          <x14:formula1>
            <xm:f>'10 FORMULAS'!$B$71:$B$73</xm:f>
          </x14:formula1>
          <xm:sqref>Q8:Q127</xm:sqref>
        </x14:dataValidation>
        <x14:dataValidation type="list" allowBlank="1" showInputMessage="1" showErrorMessage="1" xr:uid="{00000000-0002-0000-0600-000005000000}">
          <x14:formula1>
            <xm:f>'10 FORMULAS'!$B$60:$B$63</xm:f>
          </x14:formula1>
          <xm:sqref>O8:O127</xm:sqref>
        </x14:dataValidation>
        <x14:dataValidation type="list" allowBlank="1" showInputMessage="1" showErrorMessage="1" xr:uid="{00000000-0002-0000-0600-000006000000}">
          <x14:formula1>
            <xm:f>'10 FORMULAS'!$B$54:$B$55</xm:f>
          </x14:formula1>
          <xm:sqref>M8:M127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sheetPr>
  <dimension ref="A1:XFC35"/>
  <sheetViews>
    <sheetView showGridLines="0" zoomScaleNormal="100" workbookViewId="0">
      <pane xSplit="1" ySplit="8" topLeftCell="D9" activePane="bottomRight" state="frozen"/>
      <selection pane="topRight" activeCell="B1" sqref="B1"/>
      <selection pane="bottomLeft" activeCell="A7" sqref="A7"/>
      <selection pane="bottomRight" activeCell="Y8" sqref="Y8"/>
    </sheetView>
  </sheetViews>
  <sheetFormatPr baseColWidth="10" defaultColWidth="14.42578125" defaultRowHeight="12.75" zeroHeight="1" x14ac:dyDescent="0.25"/>
  <cols>
    <col min="1" max="1" width="11.42578125" style="68" customWidth="1"/>
    <col min="2" max="2" width="48.42578125" style="73" customWidth="1"/>
    <col min="3" max="3" width="13.42578125" style="73" customWidth="1"/>
    <col min="4" max="4" width="13" style="73" customWidth="1"/>
    <col min="5" max="5" width="13.42578125" style="73" customWidth="1"/>
    <col min="6" max="6" width="11.28515625" style="73" customWidth="1"/>
    <col min="7" max="7" width="14.42578125" style="73" customWidth="1"/>
    <col min="8" max="8" width="10.140625" style="73" hidden="1" customWidth="1"/>
    <col min="9" max="9" width="7.42578125" style="73" hidden="1" customWidth="1"/>
    <col min="10" max="10" width="14" style="73" hidden="1" customWidth="1"/>
    <col min="11" max="15" width="12.42578125" style="73" hidden="1" customWidth="1"/>
    <col min="16" max="16" width="3.85546875" style="73" hidden="1" customWidth="1"/>
    <col min="17" max="17" width="4.85546875" style="68" hidden="1" customWidth="1"/>
    <col min="18" max="18" width="5.85546875" style="68" hidden="1" customWidth="1"/>
    <col min="19" max="24" width="14" style="68" hidden="1" customWidth="1"/>
    <col min="25" max="25" width="12.28515625" style="73" customWidth="1"/>
    <col min="26" max="26" width="21.28515625" style="68" customWidth="1"/>
    <col min="27" max="27" width="17.7109375" style="68" customWidth="1"/>
    <col min="28" max="28" width="11.42578125" style="68" customWidth="1"/>
    <col min="29" max="29" width="15.85546875" style="68" customWidth="1"/>
    <col min="30" max="30" width="27.42578125" style="68" customWidth="1"/>
    <col min="31" max="31" width="26.85546875" style="68" customWidth="1"/>
    <col min="32" max="36" width="22.85546875" style="73" customWidth="1"/>
    <col min="37" max="37" width="23.42578125" style="68" customWidth="1"/>
    <col min="38" max="265" width="11.42578125" style="68" customWidth="1"/>
    <col min="266" max="266" width="12.42578125" style="68" customWidth="1"/>
    <col min="267" max="267" width="47" style="68" customWidth="1"/>
    <col min="268" max="268" width="35" style="68" customWidth="1"/>
    <col min="269" max="16383" width="14.42578125" style="68"/>
    <col min="16384" max="16384" width="14.42578125" style="68" hidden="1" customWidth="1"/>
  </cols>
  <sheetData>
    <row r="1" spans="1:38" s="56" customFormat="1" ht="36" customHeight="1" x14ac:dyDescent="0.2">
      <c r="A1" s="512"/>
      <c r="B1" s="518" t="str">
        <f>+'2 CONTEXTO E IDENTIFICACIÓN'!A1</f>
        <v>MAPA DE RIESGOS INTEGRAL</v>
      </c>
      <c r="C1" s="505"/>
      <c r="D1" s="506"/>
      <c r="E1" s="57"/>
      <c r="F1" s="159"/>
      <c r="G1" s="365" t="str">
        <f>+'2 CONTEXTO E IDENTIFICACIÓN'!$I$4</f>
        <v>Elaboración o Actualización:</v>
      </c>
      <c r="H1" s="216">
        <f>'2 CONTEXTO E IDENTIFICACIÓN'!J4</f>
        <v>46038</v>
      </c>
      <c r="I1" s="13"/>
      <c r="J1" s="13"/>
      <c r="Y1" s="60"/>
      <c r="AF1" s="57"/>
      <c r="AG1" s="57"/>
      <c r="AH1" s="57"/>
      <c r="AI1" s="57"/>
      <c r="AJ1" s="57"/>
    </row>
    <row r="2" spans="1:38" s="56" customFormat="1" ht="24.75" customHeight="1" x14ac:dyDescent="0.2">
      <c r="A2" s="512"/>
      <c r="B2" s="518"/>
      <c r="C2" s="39" t="str">
        <f>+'2 CONTEXTO E IDENTIFICACIÓN'!A2</f>
        <v>VERSIÓN DEL MAPA DE RIESGOS:</v>
      </c>
      <c r="D2" s="112">
        <f>'2 CONTEXTO E IDENTIFICACIÓN'!B2</f>
        <v>1</v>
      </c>
      <c r="E2" s="57"/>
      <c r="F2" s="57"/>
      <c r="G2" s="112" t="str">
        <f>+'2 CONTEXTO E IDENTIFICACIÓN'!$E$5</f>
        <v>Vigencia: 2026</v>
      </c>
      <c r="H2" s="203">
        <f>'2 CONTEXTO E IDENTIFICACIÓN'!G5</f>
        <v>46023</v>
      </c>
      <c r="I2" s="204" t="s">
        <v>50</v>
      </c>
      <c r="J2" s="201">
        <f>'2 CONTEXTO E IDENTIFICACIÓN'!J5</f>
        <v>46386</v>
      </c>
      <c r="K2" s="59"/>
      <c r="L2" s="59"/>
      <c r="M2" s="59"/>
      <c r="N2" s="59"/>
      <c r="O2" s="59"/>
      <c r="P2" s="58"/>
      <c r="Y2" s="60"/>
      <c r="AF2" s="57"/>
      <c r="AG2" s="57"/>
      <c r="AH2" s="57"/>
      <c r="AI2" s="57"/>
      <c r="AJ2" s="57"/>
    </row>
    <row r="3" spans="1:38" s="56" customFormat="1" x14ac:dyDescent="0.2">
      <c r="A3" s="60"/>
      <c r="B3" s="58"/>
      <c r="C3" s="206"/>
      <c r="D3" s="206"/>
      <c r="E3" s="57"/>
      <c r="F3" s="206"/>
      <c r="G3" s="206"/>
      <c r="H3" s="219"/>
      <c r="I3" s="220"/>
      <c r="J3" s="199"/>
      <c r="K3" s="59"/>
      <c r="L3" s="59"/>
      <c r="M3" s="59"/>
      <c r="N3" s="59"/>
      <c r="O3" s="59"/>
      <c r="P3" s="58"/>
      <c r="Y3" s="60"/>
      <c r="AF3" s="57"/>
      <c r="AG3" s="57"/>
      <c r="AH3" s="57"/>
      <c r="AI3" s="57"/>
      <c r="AJ3" s="57"/>
    </row>
    <row r="4" spans="1:38" s="56" customFormat="1" ht="15" x14ac:dyDescent="0.2">
      <c r="A4" s="12" t="s">
        <v>46</v>
      </c>
      <c r="B4" s="497" t="str">
        <f>'2 CONTEXTO E IDENTIFICACIÓN'!B4</f>
        <v>UAERMV</v>
      </c>
      <c r="C4" s="497"/>
      <c r="D4" s="497"/>
      <c r="E4" s="366"/>
      <c r="F4" s="58"/>
      <c r="G4" s="57"/>
      <c r="Y4" s="60"/>
      <c r="AF4" s="57"/>
      <c r="AG4" s="57"/>
      <c r="AH4" s="57"/>
      <c r="AI4" s="57"/>
      <c r="AJ4" s="57"/>
    </row>
    <row r="5" spans="1:38" s="56" customFormat="1" ht="20.25" customHeight="1" thickBot="1" x14ac:dyDescent="0.45">
      <c r="A5" s="12" t="s">
        <v>47</v>
      </c>
      <c r="B5" s="497" t="str">
        <f>'2 CONTEXTO E IDENTIFICACIÓN'!F4</f>
        <v>10. Desarrollo Misional Y Comercialización</v>
      </c>
      <c r="C5" s="498"/>
      <c r="D5" s="498"/>
      <c r="E5" s="366"/>
      <c r="F5" s="58"/>
      <c r="G5" s="57"/>
      <c r="K5" s="588"/>
      <c r="L5" s="588"/>
      <c r="M5" s="588"/>
      <c r="N5" s="588"/>
      <c r="O5" s="588"/>
      <c r="P5" s="588"/>
      <c r="Q5" s="588"/>
      <c r="R5" s="588"/>
      <c r="S5" s="588"/>
      <c r="T5" s="588"/>
      <c r="U5" s="588"/>
      <c r="V5" s="588"/>
      <c r="Y5" s="60"/>
      <c r="AF5" s="57"/>
      <c r="AG5" s="57"/>
      <c r="AH5" s="57"/>
      <c r="AI5" s="57"/>
      <c r="AJ5" s="57"/>
    </row>
    <row r="6" spans="1:38" s="56" customFormat="1" ht="13.5" hidden="1" thickBot="1" x14ac:dyDescent="0.25">
      <c r="D6" s="58"/>
      <c r="E6" s="206"/>
      <c r="F6" s="58"/>
      <c r="G6" s="57"/>
      <c r="I6" s="519" t="s">
        <v>279</v>
      </c>
      <c r="J6" s="520"/>
      <c r="K6" s="520"/>
      <c r="L6" s="520"/>
      <c r="M6" s="520"/>
      <c r="N6" s="520"/>
      <c r="O6" s="521"/>
      <c r="R6" s="61"/>
      <c r="S6" s="62"/>
      <c r="T6" s="589" t="s">
        <v>125</v>
      </c>
      <c r="U6" s="590"/>
      <c r="V6" s="590"/>
      <c r="W6" s="590"/>
      <c r="X6" s="591"/>
      <c r="Y6" s="60"/>
      <c r="AF6" s="57"/>
      <c r="AG6" s="57"/>
      <c r="AH6" s="57"/>
      <c r="AI6" s="57"/>
      <c r="AJ6" s="57"/>
    </row>
    <row r="7" spans="1:38" ht="24.75" customHeight="1" x14ac:dyDescent="0.25">
      <c r="A7" s="114"/>
      <c r="B7" s="114"/>
      <c r="C7" s="65"/>
      <c r="D7" s="114"/>
      <c r="E7" s="513" t="s">
        <v>280</v>
      </c>
      <c r="F7" s="513"/>
      <c r="G7" s="513"/>
      <c r="H7" s="65"/>
      <c r="I7" s="66"/>
      <c r="J7" s="67"/>
      <c r="K7" s="510" t="s">
        <v>125</v>
      </c>
      <c r="L7" s="510"/>
      <c r="M7" s="510"/>
      <c r="N7" s="510"/>
      <c r="O7" s="511"/>
      <c r="P7" s="65"/>
      <c r="R7" s="69"/>
      <c r="T7" s="70">
        <v>0.2</v>
      </c>
      <c r="U7" s="70">
        <v>0.4</v>
      </c>
      <c r="V7" s="70">
        <v>0.6</v>
      </c>
      <c r="W7" s="70">
        <v>0.8</v>
      </c>
      <c r="X7" s="71">
        <v>1</v>
      </c>
      <c r="Y7" s="592" t="s">
        <v>363</v>
      </c>
      <c r="Z7" s="593"/>
      <c r="AA7" s="593"/>
      <c r="AB7" s="593"/>
      <c r="AC7" s="594"/>
      <c r="AD7" s="595" t="s">
        <v>364</v>
      </c>
      <c r="AE7" s="593"/>
      <c r="AF7" s="594"/>
    </row>
    <row r="8" spans="1:38" ht="39.950000000000003" customHeight="1" x14ac:dyDescent="0.2">
      <c r="A8" s="76" t="s">
        <v>219</v>
      </c>
      <c r="B8" s="76" t="s">
        <v>256</v>
      </c>
      <c r="C8" s="76" t="s">
        <v>281</v>
      </c>
      <c r="D8" s="76" t="s">
        <v>42</v>
      </c>
      <c r="E8" s="76" t="s">
        <v>106</v>
      </c>
      <c r="F8" s="76" t="s">
        <v>125</v>
      </c>
      <c r="G8" s="76" t="s">
        <v>282</v>
      </c>
      <c r="H8" s="65"/>
      <c r="I8" s="69"/>
      <c r="J8" s="78"/>
      <c r="K8" s="79" t="s">
        <v>235</v>
      </c>
      <c r="L8" s="79" t="s">
        <v>238</v>
      </c>
      <c r="M8" s="79" t="s">
        <v>242</v>
      </c>
      <c r="N8" s="79" t="s">
        <v>246</v>
      </c>
      <c r="O8" s="80" t="s">
        <v>250</v>
      </c>
      <c r="P8" s="65"/>
      <c r="R8" s="69"/>
      <c r="S8" s="81"/>
      <c r="T8" s="82" t="s">
        <v>235</v>
      </c>
      <c r="U8" s="82" t="s">
        <v>238</v>
      </c>
      <c r="V8" s="82" t="s">
        <v>242</v>
      </c>
      <c r="W8" s="82" t="s">
        <v>246</v>
      </c>
      <c r="X8" s="349" t="s">
        <v>250</v>
      </c>
      <c r="Y8" s="76" t="s">
        <v>44</v>
      </c>
      <c r="Z8" s="76" t="s">
        <v>356</v>
      </c>
      <c r="AA8" s="76" t="s">
        <v>357</v>
      </c>
      <c r="AB8" s="76" t="s">
        <v>358</v>
      </c>
      <c r="AC8" s="76" t="s">
        <v>359</v>
      </c>
      <c r="AD8" s="76" t="s">
        <v>360</v>
      </c>
      <c r="AE8" s="76" t="s">
        <v>361</v>
      </c>
      <c r="AF8" s="76" t="s">
        <v>357</v>
      </c>
      <c r="AG8" s="84"/>
      <c r="AH8" s="84"/>
      <c r="AI8" s="84"/>
      <c r="AJ8" s="84"/>
      <c r="AK8" s="84"/>
      <c r="AL8" s="84"/>
    </row>
    <row r="9" spans="1:38" ht="102" customHeight="1" x14ac:dyDescent="0.2">
      <c r="A9" s="85" t="str">
        <f>'2 CONTEXTO E IDENTIFICACIÓN'!A9</f>
        <v>R1</v>
      </c>
      <c r="B9" s="86" t="str">
        <f>+'2 CONTEXTO E IDENTIFICACIÓN'!J9</f>
        <v>Posibilidad de afectación económica y reputacional por la aprobación de un proyecto inviable para el desarrollo misional de la entidad. a causa de la deficiencia  en la revisión de aspectos economico y tecnico que se requiere para el desarrollo de la misionalidad de la entidad y/o debilidades con las  alianzas estrategicas con otras entidades.</v>
      </c>
      <c r="C9" s="115">
        <f>+'5 VALORACIÓN CONTROL PROBAB.'!V8</f>
        <v>0.13720000000000002</v>
      </c>
      <c r="D9" s="87">
        <f>+'5 VALORACIÓN CONTROL IMPACTO'!V8</f>
        <v>0.4</v>
      </c>
      <c r="E9" s="87" t="str">
        <f t="shared" ref="E9:E28" si="0">+IF(C9=0,"",IF(C9&lt;=$R$13,$S$13,IF(C9&lt;=$R$12,$S$12,IF(C9&lt;=$R$11,$S$11,IF(C9&lt;=$R$10,$S$10,IF(C9&lt;=$R$9,$S$9,""))))))</f>
        <v>Muy Baja</v>
      </c>
      <c r="F9" s="87" t="str">
        <f t="shared" ref="F9:F28" si="1">+IF(D9=0,"",IF(D9&lt;=$T$7,$T$8,IF(D9&lt;=$U$7,$U$8,IF(D9&lt;=$V$7,$V$8,IF(D9&lt;=$W$7,$W$8,IF(D9&lt;=$X$7,$X$8,""))))))</f>
        <v>Menor</v>
      </c>
      <c r="G9" s="361" t="str">
        <f t="shared" ref="G9:G28" si="2">+IF(E9=$S$9,IF(F9=$T$8,$T$9,IF(F9=$U$8,$U$9,IF(F9=$V$8,$V$9,IF(F9=$W$8,$W$9,IF(F9=$X$8,$X$9))))),IF(E9=$S$10,IF(F9=$T$8,$T$10,IF(F9=$U$8,$U$10,IF(F9=$V$8,$V$10,IF(F9=$W$8,$W$10,IF(F9=$X$8,$X$10))))),IF(E9=$S$11,IF(F9=$T$8,$T$11,IF(F9=$U$8,$U$11,IF(F9=$V$8,$V$11,IF(F9=$W$8,$W$11,IF(F9=$X$8,$X$11))))),IF(E9=$S$12,IF(F9=$T$8,$T$12,IF(F9=$U$8,$U$12,IF(F9=$V$8,$V$12,IF(F9=$W$8,$W$12,IF(F9=$X$8,$X$12))))),IF(E9=$S$13,IF(F9=$T$8,$T$13,IF(F9=$U$8,$U$13,IF(F9=$V$8,$V$13,IF(F9=$W$8,$W$13,IF(F9=$X$8,$X$13))))),"")))))</f>
        <v>Bajo</v>
      </c>
      <c r="H9" s="88"/>
      <c r="I9" s="516" t="s">
        <v>106</v>
      </c>
      <c r="J9" s="79" t="s">
        <v>248</v>
      </c>
      <c r="K9" s="89" t="str">
        <f>+IF(AND(E9=$S$9,F9=$T$8),A9,"")&amp;" "&amp;IF(AND(E10=$S$9,F10=$T$8),A10,"")&amp;" "&amp;IF(AND(E11=$S$9,F11=$T$8),A11,"")&amp;" "&amp;IF(AND(E12=$S$9,F12=$T$8),A12,"")&amp;" "&amp;IF(AND(E13=$S$9,F13=$T$8),A13,"")&amp;" "&amp;IF(AND(E14=$S$9,F14=$T$8),A14,"")&amp;" "&amp;IF(AND(E15=$S$9,F15=$T$8),A15,"")&amp;" "&amp;IF(AND(E16=$S$9,F16=$T$8),A16,"")&amp;" "&amp;IF(AND(E17=$S$9,F17=$T$8),A17,"")&amp;" "&amp;IF(AND(E18=$S$9,F18=$T$8),A18,"")&amp;" "&amp;IF(AND(E19=$S$9,F19=$T$8),A19,"")&amp;" "&amp;IF(AND(E20=$S$9,F20=$T$8),A20,"")&amp;" "&amp;IF(AND(E21=$S$9,F21=$T$8),A21,"")&amp;" "&amp;IF(AND(E22=$S$9,F22=$T$8),A22,"")&amp;" "&amp;IF(AND(E23=$S$9,F23=$T$8),A23,"")&amp;" "&amp;IF(AND(E24=$S$9,F24=$T$8),A24,"")&amp;" "&amp;IF(AND(E25=$S$9,F25=$T$8),A25,"")&amp;" "&amp;IF(AND(E26=$S$9,F26=$T$8),A26,"")&amp;" "&amp;IF(AND(E27=$S$9,F27=$T$8),A27,"")&amp;" "&amp;IF(AND(E28=$S$9,F28=$T$8),A28,"")</f>
        <v xml:space="preserve">                   </v>
      </c>
      <c r="L9" s="89" t="str">
        <f>+IF(AND(E9=$S$9,F9=$U$8),A9,"")&amp;" "&amp;IF(AND(E10=$S$9,F10=$U$8),A10,"")&amp;" "&amp;IF(AND(E11=$S$9,F11=$U$8),A11,"")&amp;" "&amp;IF(AND(E12=$S$9,F12=$U$8),A12,"")&amp;" "&amp;IF(AND(E13=$S$9,F13=$U$8),A13,"")&amp;" "&amp;IF(AND(E14=$S$9,F14=$U$8),A14,"")&amp;" "&amp;IF(AND(E15=$S$9,F15=$U$8),A15,"")&amp;" "&amp;IF(AND(E16=$S$9,F16=$U$8),A16,"")&amp;" "&amp;IF(AND(E17=$S$9,F17=$U$8),A17,"")&amp;" "&amp;IF(AND(E18=$S$9,F18=$U$8),A18,"")&amp;" "&amp;IF(AND(E19=$S$9,F19=$U$8),A19,"")&amp;" "&amp;IF(AND(E20=$S$9,F20=$U$8),A20,"")&amp;" "&amp;IF(AND(E21=$S$9,F21=$U$8),A21,"")&amp;" "&amp;IF(AND(E22=$S$9,F22=$U$8),A22,"")&amp;" "&amp;IF(AND(E23=$S$9,F23=$U$8),A23,"")&amp;" "&amp;IF(AND(E24=$S$9,F24=$U$8),A24,"")&amp;" "&amp;IF(AND(E25=$S$9,F25=$U$8),A25,"")&amp;" "&amp;IF(AND(E26=$S$9,F26=$U$8),A26,"")&amp;" "&amp;IF(AND(E27=$S$9,F27=$U$8),A27,"")&amp;" "&amp;IF(AND(E28=$S$9,F28=$U$8),A28,"")</f>
        <v xml:space="preserve">                   </v>
      </c>
      <c r="M9" s="89" t="str">
        <f>+IF(AND(E9=$S$9,F9=$V$8),A9,"")&amp;" "&amp;IF(AND(E10=$S$9,F10=$V$8),A10,"")&amp;" "&amp;IF(AND(E11=$S$9,F11=$V$8),A11,"")&amp;" "&amp;IF(AND(E12=$S$9,F12=$V$8),A12,"")&amp;" "&amp;IF(AND(E13=$S$9,F13=$V$8),A13,"")&amp;" "&amp;IF(AND(E14=$S$9,F14=$V$8),A14,"")&amp;" "&amp;IF(AND(E15=$S$9,F15=$V$8),A15,"")&amp;" "&amp;IF(AND(E16=$S$9,F16=$V$8),A16,"")&amp;" "&amp;IF(AND(E17=$S$9,F17=$V$8),A17,"")&amp;" "&amp;IF(AND(E18=$S$9,F18=$V$8),A18,"")&amp;" "&amp;IF(AND(E19=$S$9,F19=$V$8),A19,"")&amp;" "&amp;IF(AND(E20=$S$9,F20=$V$8),A20,"")&amp;" "&amp;IF(AND(E21=$S$9,F21=$V$8),A21,"")&amp;" "&amp;IF(AND(E22=$S$9,F22=$V$8),A22,"")&amp;" "&amp;IF(AND(E23=$S$9,F23=$V$8),A23,"")&amp;" "&amp;IF(AND(E24=$S$9,F24=$V$8),A24,"")&amp;" "&amp;IF(AND(E25=$S$9,F25=$V$8),A25,"")&amp;" "&amp;IF(AND(E26=$S$9,F26=$V$8),A26,"")&amp;" "&amp;IF(AND(E27=$S$9,F27=$V$8),A27,"")&amp;" "&amp;IF(AND(E28=$S$9,F28=$V$8),A28,"")</f>
        <v xml:space="preserve">                   </v>
      </c>
      <c r="N9" s="89" t="str">
        <f>+IF(AND(E9=$S$9,F9=$W$8),A9,"")&amp;" "&amp;IF(AND(E10=$S$9,F10=$W$8),A10,"")&amp;" "&amp;IF(AND(E11=$S$9,F11=$W$8),A11,"")&amp;" "&amp;IF(AND(E12=$S$9,F12=$W$8),A12,"")&amp;" "&amp;IF(AND(E13=$S$9,F13=$W$8),A13,"")&amp;" "&amp;IF(AND(E14=$S$9,F14=$W$8),A14,"")&amp;" "&amp;IF(AND(E15=$S$9,F15=$W$8),A15,"")&amp;" "&amp;IF(AND(E16=$S$9,F16=$W$8),A16,"")&amp;" "&amp;IF(AND(E17=$S$9,F17=$W$8),A17,"")&amp;" "&amp;IF(AND(E18=$S$9,F18=$W$8),A18,"")&amp;" "&amp;IF(AND(E19=$S$9,F19=$W$8),A19,"")&amp;" "&amp;IF(AND(E20=$S$9,F20=$W$8),A20,"")&amp;" "&amp;IF(AND(E21=$S$9,F21=$W$8),A21,"")&amp;" "&amp;IF(AND(E22=$S$9,F22=$W$8),A22,"")&amp;" "&amp;IF(AND(E23=$S$9,F23=$W$8),A23,"")&amp;" "&amp;IF(AND(E24=$S$9,F24=$W$8),A24,"")&amp;" "&amp;IF(AND(E25=$S$9,F25=$W$8),A25,"")&amp;" "&amp;IF(AND(E26=$S$9,F26=$W$8),A26,"")&amp;" "&amp;IF(AND(E27=$S$9,F27=$W$8),A27,"")&amp;" "&amp;IF(AND(E28=$S$9,F28=$W$8),A28,"")</f>
        <v xml:space="preserve">                   </v>
      </c>
      <c r="O9" s="90" t="str">
        <f>+IF(AND(E9=$S$9,F9=$X$8),A9,"")&amp;" "&amp;IF(AND(E10=$S$9,F10=$X$8),A10,"")&amp;" "&amp;IF(AND(E11=$S$9,F11=$X$8),A11,"")&amp;" "&amp;IF(AND(E12=$S$9,F12=$X$8),A12,"")&amp;" "&amp;IF(AND(E13=$S$9,F13=$X$8),A13,"")&amp;" "&amp;IF(AND(E14=$S$9,F14=$X$8),A14,"")&amp;" "&amp;IF(AND(E15=$S$9,F15=$X$8),A15,"")&amp;" "&amp;IF(AND(E16=$S$9,F16=$X$8),A16,"")&amp;" "&amp;IF(AND(E17=$S$9,F17=$X$8),A17,"")&amp;" "&amp;IF(AND(E18=$S$9,F18=$X$8),A18,"")&amp;" "&amp;IF(AND(E19=$S$9,F19=$X$8),A19,"")&amp;" "&amp;IF(AND(E20=$S$9,F20=$X$8),A20,"")&amp;" "&amp;IF(AND(E21=$S$9,F21=$X$8),A21,"")&amp;" "&amp;IF(AND(E22=$S$9,F22=$X$8),A22,"")&amp;" "&amp;IF(AND(E23=$S$9,F23=$X$8),A23,"")&amp;" "&amp;IF(AND(E24=$S$9,F24=$X$8),A24,"")&amp;" "&amp;IF(AND(E25=$S$9,F25=$X$8),A25,"")&amp;" "&amp;IF(AND(E26=$S$9,F26=$X$8),A26,"")&amp;" "&amp;IF(AND(E27=$S$9,F27=$X$8),A27,"")&amp;" "&amp;IF(AND(E28=$S$9,F28=$X$8),A28,"")</f>
        <v xml:space="preserve">                   </v>
      </c>
      <c r="P9" s="88"/>
      <c r="Q9" s="596" t="s">
        <v>106</v>
      </c>
      <c r="R9" s="91">
        <v>1</v>
      </c>
      <c r="S9" s="82" t="s">
        <v>248</v>
      </c>
      <c r="T9" s="89" t="s">
        <v>257</v>
      </c>
      <c r="U9" s="89" t="s">
        <v>257</v>
      </c>
      <c r="V9" s="89" t="s">
        <v>257</v>
      </c>
      <c r="W9" s="89" t="s">
        <v>257</v>
      </c>
      <c r="X9" s="350" t="s">
        <v>258</v>
      </c>
      <c r="Y9" s="362" t="s">
        <v>126</v>
      </c>
      <c r="Z9" s="81"/>
      <c r="AA9" s="352"/>
      <c r="AB9" s="352"/>
      <c r="AC9" s="353"/>
      <c r="AD9" s="381" t="s">
        <v>419</v>
      </c>
      <c r="AE9" s="381" t="s">
        <v>410</v>
      </c>
      <c r="AF9" s="381" t="s">
        <v>406</v>
      </c>
      <c r="AG9" s="92"/>
      <c r="AH9" s="92"/>
      <c r="AI9" s="92"/>
      <c r="AJ9" s="92"/>
      <c r="AK9" s="84"/>
      <c r="AL9" s="84"/>
    </row>
    <row r="10" spans="1:38" ht="115.5" customHeight="1" x14ac:dyDescent="0.2">
      <c r="A10" s="85" t="str">
        <f>'2 CONTEXTO E IDENTIFICACIÓN'!A10</f>
        <v>R2</v>
      </c>
      <c r="B10" s="86" t="str">
        <f>+'2 CONTEXTO E IDENTIFICACIÓN'!J10</f>
        <v>Posibilidad de afectación reputacional por Soborno Entrante al aceptar o solicitar una ventaja indebida en la presentación de informes  de las pruebas experimentales de los proyectos de innovación a causa de modificar los resultados de informes</v>
      </c>
      <c r="C10" s="115">
        <f>'5 VALORACIÓN CONTROL PROBAB.'!V14</f>
        <v>0.19600000000000001</v>
      </c>
      <c r="D10" s="87">
        <f>+'5 VALORACIÓN CONTROL IMPACTO'!V14</f>
        <v>0.6</v>
      </c>
      <c r="E10" s="87" t="str">
        <f t="shared" si="0"/>
        <v>Muy Baja</v>
      </c>
      <c r="F10" s="87" t="str">
        <f t="shared" si="1"/>
        <v>Moderado</v>
      </c>
      <c r="G10" s="361" t="str">
        <f t="shared" si="2"/>
        <v>Moderado</v>
      </c>
      <c r="H10" s="88"/>
      <c r="I10" s="516"/>
      <c r="J10" s="79" t="s">
        <v>244</v>
      </c>
      <c r="K10" s="93" t="str">
        <f>+IF(AND(E9=$S$10,F9=$T$8),A9,"")&amp;" "&amp;IF(AND(E10=$S$10,F10=$T$8),A10,"")&amp;" "&amp;IF(AND(E11=$S$10,F11=$T$8),A11,"")&amp;" "&amp;IF(AND(E12=$S$10,F12=$T$8),A12,"")&amp;" "&amp;IF(AND(E13=$S$10,F13=$T$8),A13,"")&amp;" "&amp;IF(AND(E14=$S$10,F14=$T$8),A14,"")&amp;" "&amp;IF(AND(E15=$S$10,F15=$T$8),A15,"")&amp;" "&amp;IF(AND(E16=$S$10,F16=$T$8),A16,"")&amp;" "&amp;IF(AND(E17=$S$10,F17=$T$8),A17,"")&amp;" "&amp;IF(AND(E18=$S$10,F18=$T$8),A18,"")&amp;" "&amp;IF(AND(E19=$S$10,F19=$T$8),A19,"")&amp;" "&amp;IF(AND(E20=$S$10,F20=$T$8),A20,"")&amp;" "&amp;IF(AND(E21=$S$10,F21=$T$8),A21,"")&amp;" "&amp;IF(AND(E22=$S$10,F22=$T$8),A22,"")&amp;" "&amp;IF(AND(E23=$S$10,F23=$T$8),A23,"")&amp;" "&amp;IF(AND(E24=$S$10,F24=$T$8),A24,"")&amp;" "&amp;IF(AND(E25=$S$10,F25=$T$8),A25,"")&amp;" "&amp;IF(AND(E26=$S$10,F26=$T$8),A26,"")&amp;" "&amp;IF(AND(E27=$S$10,F27=$T$8),A27,"")&amp;" "&amp;IF(AND(E28=$S$10,F28=$T$8),A28,"")</f>
        <v xml:space="preserve">                   </v>
      </c>
      <c r="L10" s="93" t="str">
        <f>+IF(AND(E9=$S$10,F9=$U$8),A9,"")&amp;" "&amp;IF(AND(E10=$S$10,F10=$U$8),A10,"")&amp;" "&amp;IF(AND(E11=$S$10,F11=$U$8),A11,"")&amp;" "&amp;IF(AND(E12=$S$10,F12=$U$8),A12,"")&amp;" "&amp;IF(AND(E13=$S$10,F13=$U$8),A13,"")&amp;" "&amp;IF(AND(E14=$S$10,F14=$U$8),A14,"")&amp;" "&amp;IF(AND(E15=$S$10,F15=$U$8),A15,"")&amp;" "&amp;IF(AND(E16=$S$10,F16=$U$8),A16,"")&amp;" "&amp;IF(AND(E17=$S$10,F17=$U$8),A17,"")&amp;" "&amp;IF(AND(E18=$S$10,F18=$U$8),A18,"")&amp;" "&amp;IF(AND(E19=$S$10,F19=$U$8),A19,"")&amp;" "&amp;IF(AND(E20=$S$10,F20=$U$8),A20,"")&amp;" "&amp;IF(AND(E21=$S$10,F21=$U$8),A21,"")&amp;" "&amp;IF(AND(E22=$S$10,F22=$U$8),A22,"")&amp;" "&amp;IF(AND(E23=$S$10,F23=$U$8),A23,"")&amp;" "&amp;IF(AND(E24=$S$10,F24=$U$8),A24,"")&amp;" "&amp;IF(AND(E25=$S$10,F25=$U$8),A25,"")&amp;" "&amp;IF(AND(E26=$S$10,F26=$U$8),A26,"")&amp;" "&amp;IF(AND(E27=$S$10,F27=$U$8),A27,"")&amp;" "&amp;IF(AND(E28=$S$10,F28=$U$8),A28,"")</f>
        <v xml:space="preserve">                   </v>
      </c>
      <c r="M10" s="89" t="str">
        <f>+IF(AND(E9=$S$10,F9=$V$8),A9,"")&amp;" "&amp;IF(AND(E10=$S$10,F10=$V$8),A10,"")&amp;" "&amp;IF(AND(E11=$S$10,F11=$V$8),A11,"")&amp;" "&amp;IF(AND(E12=$S$10,F12=$V$8),A12,"")&amp;" "&amp;IF(AND(E13=$S$10,F13=$V$8),A13,"")&amp;" "&amp;IF(AND(E14=$S$10,F14=$V$8),A14,"")&amp;" "&amp;IF(AND(E15=$S$10,F15=$V$8),A15,"")&amp;" "&amp;IF(AND(E16=$S$10,F16=$V$8),A16,"")&amp;" "&amp;IF(AND(E17=$S$10,F17=$V$8),A17,"")&amp;" "&amp;IF(AND(E18=$S$10,F18=$V$8),A18,"")&amp;" "&amp;IF(AND(E19=$S$10,F19=$V$8),A19,"")&amp;" "&amp;IF(AND(E20=$S$10,F20=$V$8),A20,"")&amp;" "&amp;IF(AND(E21=$S$10,F21=$V$8),A21,"")&amp;" "&amp;IF(AND(E22=$S$10,F22=$V$8),A22,"")&amp;" "&amp;IF(AND(E23=$S$10,F23=$V$8),A23,"")&amp;" "&amp;IF(AND(E24=$S$10,F24=$V$8),A24,"")&amp;" "&amp;IF(AND(E25=$S$10,F25=$V$8),A25,"")&amp;" "&amp;IF(AND(E26=$S$10,F26=$V$8),A26,"")&amp;" "&amp;IF(AND(E27=$S$10,F27=$V$8),A27,"")&amp;" "&amp;IF(AND(E28=$S$10,F28=$V$8),A28,"")</f>
        <v xml:space="preserve">                   </v>
      </c>
      <c r="N10" s="89" t="str">
        <f>+IF(AND(E9=$S$10,F9=$W$8),A9,"")&amp;" "&amp;IF(AND(E10=$S$10,F10=$W$8),A10,"")&amp;" "&amp;IF(AND(E11=$S$10,F11=$W$8),A11,"")&amp;" "&amp;IF(AND(E12=$S$10,F12=$W$8),A12,"")&amp;" "&amp;IF(AND(E13=$S$10,F13=$W$8),A13,"")&amp;" "&amp;IF(AND(E14=$S$10,F14=$W$8),A14,"")&amp;" "&amp;IF(AND(E15=$S$10,F15=$W$8),A15,"")&amp;" "&amp;IF(AND(E16=$S$10,F16=$W$8),A16,"")&amp;" "&amp;IF(AND(E17=$S$10,F17=$W$8),A17,"")&amp;" "&amp;IF(AND(E18=$S$10,F18=$W$8),A18,"")&amp;" "&amp;IF(AND(E19=$S$10,F19=$W$8),A19,"")&amp;" "&amp;IF(AND(E20=$S$10,F20=$W$8),A20,"")&amp;" "&amp;IF(AND(E21=$S$10,F21=$W$8),A21,"")&amp;" "&amp;IF(AND(E22=$S$10,F22=$W$8),A22,"")&amp;" "&amp;IF(AND(E23=$S$10,F23=$W$8),A23,"")&amp;" "&amp;IF(AND(E24=$S$10,F24=$W$8),A24,"")&amp;" "&amp;IF(AND(E25=$S$10,F25=$W$8),A25,"")&amp;" "&amp;IF(AND(E26=$S$10,F26=$W$8),A26,"")&amp;" "&amp;IF(AND(E27=$S$10,F27=$W$8),A27,"")&amp;" "&amp;IF(AND(E28=$S$10,F28=$W$8),A28,"")</f>
        <v xml:space="preserve">                   </v>
      </c>
      <c r="O10" s="90" t="str">
        <f>+IF(AND(E9=$S$10,F9=$X$8),A9,"")&amp;" "&amp;IF(AND(E10=$S$10,F10=$X$8),A10,"")&amp;" "&amp;IF(AND(E11=$S$10,F11=$X$8),A11,"")&amp;" "&amp;IF(AND(E12=$S$10,F12=$X$8),A12,"")&amp;" "&amp;IF(AND(E13=$S$10,F13=$X$8),A13,"")&amp;" "&amp;IF(AND(E14=$S$10,F14=$X$8),A14,"")&amp;" "&amp;IF(AND(E15=$S$10,F15=$X$8),A15,"")&amp;" "&amp;IF(AND(E16=$S$10,F16=$X$8),A16,"")&amp;" "&amp;IF(AND(E17=$S$10,F17=$X$8),A17,"")&amp;" "&amp;IF(AND(E18=$S$10,F18=$X$8),A18,"")&amp;" "&amp;IF(AND(E19=$S$10,F19=$X$8),A19,"")&amp;" "&amp;IF(AND(E20=$S$10,F20=$X$8),A20,"")&amp;" "&amp;IF(AND(E21=$S$10,F21=$X$8),A21,"")&amp;" "&amp;IF(AND(E22=$S$10,F22=$X$8),A22,"")&amp;" "&amp;IF(AND(E23=$S$10,F23=$X$8),A23,"")&amp;" "&amp;IF(AND(E24=$S$10,F24=$X$8),A24,"")&amp;" "&amp;IF(AND(E25=$S$10,F25=$X$8),A25,"")&amp;" "&amp;IF(AND(E26=$S$10,F26=$X$8),A26,"")&amp;" "&amp;IF(AND(E27=$S$10,F27=$X$8),A27,"")&amp;" "&amp;IF(AND(E28=$S$10,F28=$X$8),A28,"")</f>
        <v xml:space="preserve">                   </v>
      </c>
      <c r="P10" s="88"/>
      <c r="Q10" s="597"/>
      <c r="R10" s="91">
        <v>0.8</v>
      </c>
      <c r="S10" s="82" t="s">
        <v>244</v>
      </c>
      <c r="T10" s="93" t="s">
        <v>242</v>
      </c>
      <c r="U10" s="93" t="s">
        <v>242</v>
      </c>
      <c r="V10" s="89" t="s">
        <v>257</v>
      </c>
      <c r="W10" s="89" t="s">
        <v>257</v>
      </c>
      <c r="X10" s="350" t="s">
        <v>258</v>
      </c>
      <c r="Y10" s="362" t="s">
        <v>107</v>
      </c>
      <c r="Z10" s="389" t="s">
        <v>417</v>
      </c>
      <c r="AA10" s="390" t="s">
        <v>415</v>
      </c>
      <c r="AB10" s="391" t="s">
        <v>416</v>
      </c>
      <c r="AC10" s="392">
        <v>46387</v>
      </c>
      <c r="AD10" s="381" t="s">
        <v>418</v>
      </c>
      <c r="AE10" s="354" t="s">
        <v>411</v>
      </c>
      <c r="AF10" s="381" t="s">
        <v>406</v>
      </c>
      <c r="AG10" s="92"/>
      <c r="AH10" s="92"/>
      <c r="AI10" s="92"/>
      <c r="AJ10" s="92"/>
      <c r="AK10" s="84"/>
      <c r="AL10" s="84"/>
    </row>
    <row r="11" spans="1:38" ht="93" customHeight="1" x14ac:dyDescent="0.2">
      <c r="A11" s="85" t="str">
        <f>'2 CONTEXTO E IDENTIFICACIÓN'!A11</f>
        <v>R3</v>
      </c>
      <c r="B11" s="86" t="str">
        <f>+'2 CONTEXTO E IDENTIFICACIÓN'!J11</f>
        <v xml:space="preserve"> por a causa de </v>
      </c>
      <c r="C11" s="115" t="str">
        <f>'5 VALORACIÓN CONTROL PROBAB.'!V20</f>
        <v/>
      </c>
      <c r="D11" s="87" t="str">
        <f>'5 VALORACIÓN CONTROL PROBAB.'!V20</f>
        <v/>
      </c>
      <c r="E11" s="87" t="str">
        <f t="shared" si="0"/>
        <v/>
      </c>
      <c r="F11" s="87" t="str">
        <f t="shared" si="1"/>
        <v/>
      </c>
      <c r="G11" s="361" t="str">
        <f t="shared" si="2"/>
        <v/>
      </c>
      <c r="H11" s="88"/>
      <c r="I11" s="516"/>
      <c r="J11" s="79" t="s">
        <v>240</v>
      </c>
      <c r="K11" s="93" t="str">
        <f>+IF(AND(E9=$S$11,F9=$T$8),A9,"")&amp;" "&amp;IF(AND(E10=$S$11,F10=$T$8),A10,"")&amp;" "&amp;IF(AND(E11=$S$11,F11=$T$8),A11,"")&amp;" "&amp;IF(AND(E12=$S$11,F12=$T$8),A12,"")&amp;" "&amp;IF(AND(E13=$S$11,F13=$T$8),A13,"")&amp;" "&amp;IF(AND(E14=$S$11,F14=$T$8),A14,"")&amp;" "&amp;IF(AND(E15=$S$11,F15=$T$8),A15,"")&amp;" "&amp;IF(AND(E16=$S$11,F16=$T$8),A16,"")&amp;" "&amp;IF(AND(E17=$S$11,F17=$T$8),A17,"")&amp;" "&amp;IF(AND(E18=$S$11,F18=$T$8),A18,"")&amp;" "&amp;IF(AND(E19=$S$11,F19=$T$8),A19,"")&amp;" "&amp;IF(AND(E20=$S$11,F20=$T$8),A20,"")&amp;" "&amp;IF(AND(E21=$S$11,F21=$T$8),A21,"")&amp;" "&amp;IF(AND(E22=$S$11,F22=$T$8),A22,"")&amp;" "&amp;IF(AND(E23=$S$11,F23=$T$8),A23,"")&amp;" "&amp;IF(AND(E24=$S$11,F24=$T$8),A24,"")&amp;" "&amp;IF(AND(E25=$S$11,F25=$T$8),A25,"")&amp;" "&amp;IF(AND(E26=$S$11,F26=$T$8),A26,"")&amp;" "&amp;IF(AND(E27=$S$11,F27=$T$8),A27,"")&amp;" "&amp;IF(AND(E28=$S$11,F28=$T$8),A28,"")</f>
        <v xml:space="preserve">                   </v>
      </c>
      <c r="L11" s="93" t="str">
        <f>+IF(AND(E9=$S$11,F9=$U$8),A9,"")&amp;" "&amp;IF(AND(E10=$S$11,F10=$U$8),A10,"")&amp;" "&amp;IF(AND(E11=$S$11,F11=$U$8),A11,"")&amp;" "&amp;IF(AND(E12=$S$11,F12=$U$8),A12,"")&amp;" "&amp;IF(AND(E13=$S$11,F13=$U$8),A13,"")&amp;" "&amp;IF(AND(E14=$S$11,F14=$U$8),A14,"")&amp;" "&amp;IF(AND(E15=$S$11,F15=$U$8),A15,"")&amp;" "&amp;IF(AND(E16=$S$11,F16=$U$8),A16,"")&amp;" "&amp;IF(AND(E17=$S$11,F17=$U$8),A17,"")&amp;" "&amp;IF(AND(E18=$S$11,F18=$U$8),A18,"")&amp;" "&amp;IF(AND(E19=$S$11,F19=$U$8),A19,"")&amp;" "&amp;IF(AND(E20=$S$11,F20=$U$8),A20,"")&amp;" "&amp;IF(AND(E21=$S$11,F21=$U$8),A21,"")&amp;" "&amp;IF(AND(E22=$S$11,F22=$U$8),A22,"")&amp;" "&amp;IF(AND(E23=$S$11,F23=$U$8),A23,"")&amp;" "&amp;IF(AND(E24=$S$11,F24=$U$8),A24,"")&amp;" "&amp;IF(AND(E25=$S$11,F25=$U$8),A25,"")&amp;" "&amp;IF(AND(E26=$S$11,F26=$U$8),A26,"")&amp;" "&amp;IF(AND(E27=$S$11,F27=$U$8),A27,"")&amp;" "&amp;IF(AND(E28=$S$11,F28=$U$8),A28,"")</f>
        <v xml:space="preserve">                   </v>
      </c>
      <c r="M11" s="93" t="str">
        <f>+IF(AND(E9=$S$11,F9=$V$8),A9,"")&amp;" "&amp;IF(AND(E10=$S$11,F10=$V$8),A10,"")&amp;" "&amp;IF(AND(E11=$S$11,F11=$V$8),A11,"")&amp;" "&amp;IF(AND(E12=$S$11,F12=$V$8),A12,"")&amp;" "&amp;IF(AND(E13=$S$11,F13=$V$8),A13,"")&amp;" "&amp;IF(AND(E14=$S$11,F14=$V$8),A14,"")&amp;" "&amp;IF(AND(E15=$S$11,F15=$V$8),A15,"")&amp;" "&amp;IF(AND(E16=$S$11,F16=$V$8),A16,"")&amp;" "&amp;IF(AND(E17=$S$11,F17=$V$8),A17,"")&amp;" "&amp;IF(AND(E18=$S$11,F18=$V$8),A18,"")&amp;" "&amp;IF(AND(E19=$S$11,F19=$V$8),A19,"")&amp;" "&amp;IF(AND(E20=$S$11,F20=$V$8),A20,"")&amp;" "&amp;IF(AND(E21=$S$11,F21=$V$8),A21,"")&amp;" "&amp;IF(AND(E22=$S$11,F22=$V$8),A22,"")&amp;" "&amp;IF(AND(E23=$S$11,F23=$V$8),A23,"")&amp;" "&amp;IF(AND(E24=$S$11,F24=$V$8),A24,"")&amp;" "&amp;IF(AND(E25=$S$11,F25=$V$8),A25,"")&amp;" "&amp;IF(AND(E26=$S$11,F26=$V$8),A26,"")&amp;" "&amp;IF(AND(E27=$S$11,F27=$V$8),A27,"")&amp;" "&amp;IF(AND(E28=$S$11,F28=$V$8),A28,"")</f>
        <v xml:space="preserve">                   </v>
      </c>
      <c r="N11" s="89" t="str">
        <f>+IF(AND(E9=$S$11,F9=$W$8),A9,"")&amp;" "&amp;IF(AND(E10=$S$11,F10=$W$8),A10,"")&amp;" "&amp;IF(AND(E11=$S$11,F11=$W$8),A11,"")&amp;" "&amp;IF(AND(E12=$S$11,F12=$W$8),A12,"")&amp;" "&amp;IF(AND(E13=$S$11,F13=$W$8),A13,"")&amp;" "&amp;IF(AND(E14=$S$11,F14=$W$8),A14,"")&amp;" "&amp;IF(AND(E15=$S$11,F15=$W$8),A15,"")&amp;" "&amp;IF(AND(E16=$S$11,F16=$W$8),A16,"")&amp;" "&amp;IF(AND(E17=$S$11,F17=$W$8),A17,"")&amp;" "&amp;IF(AND(E18=$S$11,F18=$W$8),A18,"")&amp;" "&amp;IF(AND(E19=$S$11,F19=$W$8),A19,"")&amp;" "&amp;IF(AND(E20=$S$11,F20=$W$8),A20,"")&amp;" "&amp;IF(AND(E21=$S$11,F21=$W$8),A21,"")&amp;" "&amp;IF(AND(E22=$S$11,F22=$W$8),A22,"")&amp;" "&amp;IF(AND(E23=$S$11,F23=$W$8),A23,"")&amp;" "&amp;IF(AND(E24=$S$11,F24=$W$8),A24,"")&amp;" "&amp;IF(AND(E25=$S$11,F25=$W$8),A25,"")&amp;" "&amp;IF(AND(E26=$S$11,F26=$W$8),A26,"")&amp;" "&amp;IF(AND(E27=$S$11,F27=$W$8),A27,"")&amp;" "&amp;IF(AND(E28=$S$11,F28=$W$8),A28,"")</f>
        <v xml:space="preserve">                   </v>
      </c>
      <c r="O11" s="90" t="str">
        <f>+IF(AND(E9=$S$11,F9=$X$8),A9,"")&amp;" "&amp;IF(AND(E10=$S$11,F10=$X$8),A10,"")&amp;" "&amp;IF(AND(E11=$S$11,F11=$X$8),A11,"")&amp;" "&amp;IF(AND(E12=$S$11,F12=$X$8),A12,"")&amp;" "&amp;IF(AND(E13=$S$11,F13=$X$8),A13,"")&amp;" "&amp;IF(AND(E14=$S$11,F14=$X$8),A14,"")&amp;" "&amp;IF(AND(E15=$S$11,F15=$X$8),A15,"")&amp;" "&amp;IF(AND(E16=$S$11,F16=$X$8),A16,"")&amp;" "&amp;IF(AND(E17=$S$11,F17=$X$8),A17,"")&amp;" "&amp;IF(AND(E18=$S$11,F18=$X$8),A18,"")&amp;" "&amp;IF(AND(E19=$S$11,F19=$X$8),A19,"")&amp;" "&amp;IF(AND(E20=$S$11,F20=$X$8),A20,"")&amp;" "&amp;IF(AND(E21=$S$11,F21=$X$8),A21,"")&amp;" "&amp;IF(AND(E22=$S$11,F22=$X$8),A22,"")&amp;" "&amp;IF(AND(E23=$S$11,F23=$X$8),A23,"")&amp;" "&amp;IF(AND(E24=$S$11,F24=$X$8),A24,"")&amp;" "&amp;IF(AND(E25=$S$11,F25=$X$8),A25,"")&amp;" "&amp;IF(AND(E26=$S$11,F26=$X$8),A26,"")&amp;" "&amp;IF(AND(E27=$S$11,F27=$X$8),A27,"")&amp;" "&amp;IF(AND(E28=$S$11,F28=$X$8),A28,"")</f>
        <v xml:space="preserve">                   </v>
      </c>
      <c r="P11" s="88"/>
      <c r="Q11" s="597"/>
      <c r="R11" s="91">
        <v>0.6</v>
      </c>
      <c r="S11" s="82" t="s">
        <v>240</v>
      </c>
      <c r="T11" s="93" t="s">
        <v>242</v>
      </c>
      <c r="U11" s="93" t="s">
        <v>242</v>
      </c>
      <c r="V11" s="93" t="s">
        <v>242</v>
      </c>
      <c r="W11" s="89" t="s">
        <v>257</v>
      </c>
      <c r="X11" s="350" t="s">
        <v>258</v>
      </c>
      <c r="Y11" s="362"/>
      <c r="Z11" s="81"/>
      <c r="AA11" s="352"/>
      <c r="AB11" s="352"/>
      <c r="AC11" s="353"/>
      <c r="AD11" s="381"/>
      <c r="AE11" s="356"/>
      <c r="AF11" s="354"/>
      <c r="AG11" s="92"/>
      <c r="AH11" s="92"/>
      <c r="AI11" s="92"/>
      <c r="AJ11" s="96"/>
      <c r="AK11" s="84"/>
      <c r="AL11" s="84"/>
    </row>
    <row r="12" spans="1:38" ht="93" customHeight="1" x14ac:dyDescent="0.2">
      <c r="A12" s="85" t="str">
        <f>'2 CONTEXTO E IDENTIFICACIÓN'!A12</f>
        <v>R4</v>
      </c>
      <c r="B12" s="86" t="str">
        <f>+'2 CONTEXTO E IDENTIFICACIÓN'!J12</f>
        <v xml:space="preserve"> por a causa de </v>
      </c>
      <c r="C12" s="115">
        <f>'5 VALORACIÓN CONTROL PROBAB.'!V26</f>
        <v>0</v>
      </c>
      <c r="D12" s="87">
        <f>'5 VALORACIÓN CONTROL PROBAB.'!V26</f>
        <v>0</v>
      </c>
      <c r="E12" s="87" t="str">
        <f t="shared" si="0"/>
        <v/>
      </c>
      <c r="F12" s="87" t="str">
        <f t="shared" si="1"/>
        <v/>
      </c>
      <c r="G12" s="361" t="str">
        <f t="shared" si="2"/>
        <v/>
      </c>
      <c r="H12" s="88"/>
      <c r="I12" s="516"/>
      <c r="J12" s="79" t="s">
        <v>236</v>
      </c>
      <c r="K12" s="97" t="str">
        <f>+IF(AND(E9=$S$12,F9=$T$8),A9,"")&amp;" "&amp;IF(AND(E10=$S$12,F10=$T$8),A10,"")&amp;" "&amp;IF(AND(E11=$S$12,F11=$T$8),A11,"")&amp;" "&amp;IF(AND(E12=$S$12,F12=$T$8),A12,"")&amp;" "&amp;IF(AND(E13=$S$12,F13=$T$8),A13,"")&amp;" "&amp;IF(AND(E14=$S$12,F14=$T$8),A14,"")&amp;" "&amp;IF(AND(E15=$S$12,F15=$T$8),A15,"")&amp;" "&amp;IF(AND(E16=$S$12,F16=$T$8),A16,"")&amp;" "&amp;IF(AND(E17=$S$12,F17=$T$8),A17,"")&amp;" "&amp;IF(AND(E18=$S$12,F18=$T$8),A18,"")&amp;" "&amp;IF(AND(E19=$S$12,F19=$T$8),A19,"")&amp;" "&amp;IF(AND(E20=$S$12,F20=$T$8),A20,"")&amp;" "&amp;IF(AND(E21=$S$12,F21=$T$8),A21,"")&amp;" "&amp;IF(AND(E22=$S$12,F22=$T$8),A22,"")&amp;" "&amp;IF(AND(E23=$S$12,F23=$T$8),A23,"")&amp;" "&amp;IF(AND(E24=$S$12,F24=$T$8),A24,"")&amp;" "&amp;IF(AND(E25=$S$12,F25=$T$8),A25,"")&amp;" "&amp;IF(AND(E26=$S$12,F26=$T$8),A26,"")&amp;" "&amp;IF(AND(E27=$S$12,F27=$T$8),A27,"")&amp;" "&amp;IF(AND(E28=$S$12,F28=$T$8),A28,"")</f>
        <v xml:space="preserve">                   </v>
      </c>
      <c r="L12" s="93" t="str">
        <f>+IF(AND(E9=$S$12,F9=$U$8),A9,"")&amp;" "&amp;IF(AND(E10=$S$12,F10=$U$8),A10,"")&amp;" "&amp;IF(AND(E11=$S$12,F11=$U$8),A11,"")&amp;" "&amp;IF(AND(E12=$S$12,F12=$U$8),A12,"")&amp;" "&amp;IF(AND(E13=$S$12,F13=$U$8),A13,"")&amp;" "&amp;IF(AND(E14=$S$12,F14=$U$8),A14,"")&amp;" "&amp;IF(AND(E15=$S$12,F15=$U$8),A15,"")&amp;" "&amp;IF(AND(E16=$S$12,F16=$U$8),A16,"")&amp;" "&amp;IF(AND(E17=$S$12,F17=$U$8),A17,"")&amp;" "&amp;IF(AND(E18=$S$12,F18=$U$8),A18,"")&amp;" "&amp;IF(AND(E19=$S$12,F19=$U$8),A19,"")&amp;" "&amp;IF(AND(E20=$S$12,F20=$U$8),A20,"")&amp;" "&amp;IF(AND(E21=$S$12,F21=$U$8),A21,"")&amp;" "&amp;IF(AND(E22=$S$12,F22=$U$8),A22,"")&amp;" "&amp;IF(AND(E23=$S$12,F23=$U$8),A23,"")&amp;" "&amp;IF(AND(E24=$S$12,F24=$U$8),A24,"")&amp;" "&amp;IF(AND(E25=$S$12,F25=$U$8),A25,"")&amp;" "&amp;IF(AND(E26=$S$12,F26=$U$8),A26,"")&amp;" "&amp;IF(AND(E27=$S$12,F27=$U$8),A27,"")&amp;" "&amp;IF(AND(E28=$S$12,F28=$U$8),A28,"")</f>
        <v xml:space="preserve">                   </v>
      </c>
      <c r="M12" s="93" t="str">
        <f>+IF(AND(E9=$S$12,F9=$V$8),A9,"")&amp;" "&amp;IF(AND(E10=$S$12,F10=$V$8),A10,"")&amp;" "&amp;IF(AND(E11=$S$12,F11=$V$8),A11,"")&amp;" "&amp;IF(AND(E12=$S$12,F12=$V$8),A12,"")&amp;" "&amp;IF(AND(E13=$S$12,F13=$V$8),A13,"")&amp;" "&amp;IF(AND(E14=$S$12,F14=$V$8),A14,"")&amp;" "&amp;IF(AND(E15=$S$12,F15=$V$8),A15,"")&amp;" "&amp;IF(AND(E16=$S$12,F16=$V$8),A16,"")&amp;" "&amp;IF(AND(E17=$S$12,F17=$V$8),A17,"")&amp;" "&amp;IF(AND(E18=$S$12,F18=$V$8),A18,"")&amp;" "&amp;IF(AND(E19=$S$12,F19=$V$8),A19,"")&amp;" "&amp;IF(AND(E20=$S$12,F20=$V$8),A20,"")&amp;" "&amp;IF(AND(E21=$S$12,F21=$V$8),A21,"")&amp;" "&amp;IF(AND(E22=$S$12,F22=$V$8),A22,"")&amp;" "&amp;IF(AND(E23=$S$12,F23=$V$8),A23,"")&amp;" "&amp;IF(AND(E24=$S$12,F24=$V$8),A24,"")&amp;" "&amp;IF(AND(E25=$S$12,F25=$V$8),A25,"")&amp;" "&amp;IF(AND(E26=$S$12,F26=$V$8),A26,"")&amp;" "&amp;IF(AND(E27=$S$12,F27=$V$8),A27,"")&amp;" "&amp;IF(AND(E28=$S$12,F28=$V$8),A28,"")</f>
        <v xml:space="preserve">                   </v>
      </c>
      <c r="N12" s="89" t="str">
        <f>+IF(AND(E9=$S$12,F9=$W$8),A9,"")&amp;" "&amp;IF(AND(E10=$S$12,F10=$W$8),A10,"")&amp;" "&amp;IF(AND(E11=$S$12,F11=$W$8),A11,"")&amp;" "&amp;IF(AND(E12=$S$12,F12=$W$8),A12,"")&amp;" "&amp;IF(AND(E13=$S$12,F13=$W$8),A13,"")&amp;" "&amp;IF(AND(E14=$S$12,F14=$W$8),A14,"")&amp;" "&amp;IF(AND(E15=$S$12,F15=$W$8),A15,"")&amp;" "&amp;IF(AND(E16=$S$12,F16=$W$8),A16,"")&amp;" "&amp;IF(AND(E17=$S$12,F17=$W$8),A17,"")&amp;" "&amp;IF(AND(E18=$S$12,F18=$W$8),A18,"")&amp;" "&amp;IF(AND(E19=$S$12,F19=$W$8),A19,"")&amp;" "&amp;IF(AND(E20=$S$12,F20=$W$8),A20,"")&amp;" "&amp;IF(AND(E21=$S$12,F21=$W$8),A21,"")&amp;" "&amp;IF(AND(E22=$S$12,F22=$W$8),A22,"")&amp;" "&amp;IF(AND(E23=$S$12,F23=$W$8),A23,"")&amp;" "&amp;IF(AND(E24=$S$12,F24=$W$8),A24,"")&amp;" "&amp;IF(AND(E25=$S$12,F25=$W$8),A25,"")&amp;" "&amp;IF(AND(E26=$S$12,F26=$W$8),A26,"")&amp;" "&amp;IF(AND(E27=$S$12,F27=$W$8),A27,"")&amp;" "&amp;IF(AND(E28=$S$12,F28=$W$8),A28,"")</f>
        <v xml:space="preserve">                   </v>
      </c>
      <c r="O12" s="90" t="str">
        <f>+IF(AND(E9=$S$12,F9=$X$8),A9,"")&amp;" "&amp;IF(AND(E10=$S$12,F10=$X$8),A10,"")&amp;" "&amp;IF(AND(E11=$S$12,F11=$X$8),A11,"")&amp;" "&amp;IF(AND(E12=$S$12,F12=$X$8),A12,"")&amp;" "&amp;IF(AND(E13=$S$12,F13=$X$8),A13,"")&amp;" "&amp;IF(AND(E14=$S$12,F14=$X$8),A14,"")&amp;" "&amp;IF(AND(E15=$S$12,F15=$X$8),A15,"")&amp;" "&amp;IF(AND(E16=$S$12,F16=$X$8),A16,"")&amp;" "&amp;IF(AND(E17=$S$12,F17=$X$8),A17,"")&amp;" "&amp;IF(AND(E18=$S$12,F18=$X$8),A18,"")&amp;" "&amp;IF(AND(E19=$S$12,F19=$X$8),A19,"")&amp;" "&amp;IF(AND(E20=$S$12,F20=$X$8),A20,"")&amp;" "&amp;IF(AND(E21=$S$12,F21=$X$8),A21,"")&amp;" "&amp;IF(AND(E22=$S$12,F22=$X$8),A22,"")&amp;" "&amp;IF(AND(E23=$S$12,F23=$X$8),A23,"")&amp;" "&amp;IF(AND(E24=$S$12,F24=$X$8),A24,"")&amp;" "&amp;IF(AND(E25=$S$12,F25=$X$8),A25,"")&amp;" "&amp;IF(AND(E26=$S$12,F26=$X$8),A26,"")&amp;" "&amp;IF(AND(E27=$S$12,F27=$X$8),A27,"")&amp;" "&amp;IF(AND(E28=$S$12,F28=$X$8),A28,"")</f>
        <v xml:space="preserve">                   </v>
      </c>
      <c r="P12" s="88"/>
      <c r="Q12" s="597"/>
      <c r="R12" s="91">
        <v>0.4</v>
      </c>
      <c r="S12" s="82" t="s">
        <v>236</v>
      </c>
      <c r="T12" s="97" t="s">
        <v>259</v>
      </c>
      <c r="U12" s="93" t="s">
        <v>242</v>
      </c>
      <c r="V12" s="93" t="s">
        <v>242</v>
      </c>
      <c r="W12" s="89" t="s">
        <v>257</v>
      </c>
      <c r="X12" s="350" t="s">
        <v>258</v>
      </c>
      <c r="Y12" s="362"/>
      <c r="Z12" s="81"/>
      <c r="AA12" s="352"/>
      <c r="AB12" s="352"/>
      <c r="AC12" s="353"/>
      <c r="AD12" s="355"/>
      <c r="AE12" s="356"/>
      <c r="AF12" s="354"/>
      <c r="AG12" s="92"/>
      <c r="AH12" s="92"/>
      <c r="AI12" s="96"/>
      <c r="AJ12" s="92"/>
      <c r="AK12" s="84"/>
      <c r="AL12" s="84"/>
    </row>
    <row r="13" spans="1:38" ht="93" customHeight="1" thickBot="1" x14ac:dyDescent="0.25">
      <c r="A13" s="85" t="str">
        <f>'2 CONTEXTO E IDENTIFICACIÓN'!A13</f>
        <v>R5</v>
      </c>
      <c r="B13" s="86" t="str">
        <f>+'2 CONTEXTO E IDENTIFICACIÓN'!J13</f>
        <v xml:space="preserve"> por a causa de </v>
      </c>
      <c r="C13" s="115">
        <f>'5 VALORACIÓN CONTROL PROBAB.'!V32</f>
        <v>0</v>
      </c>
      <c r="D13" s="87">
        <f>'5 VALORACIÓN CONTROL PROBAB.'!V32</f>
        <v>0</v>
      </c>
      <c r="E13" s="87" t="str">
        <f t="shared" si="0"/>
        <v/>
      </c>
      <c r="F13" s="87" t="str">
        <f t="shared" si="1"/>
        <v/>
      </c>
      <c r="G13" s="361" t="str">
        <f t="shared" si="2"/>
        <v/>
      </c>
      <c r="H13" s="88"/>
      <c r="I13" s="517"/>
      <c r="J13" s="98" t="s">
        <v>233</v>
      </c>
      <c r="K13" s="99" t="str">
        <f>+IF(AND(E9=$S$13,F9=$T$8),A9,"")&amp;" "&amp;IF(AND(E10=$S$13,F10=$T$8),A10,"")&amp;" "&amp;IF(AND(E11=$S$13,F11=$T$8),A11,"")&amp;" "&amp;IF(AND(E12=$S$13,F12=$T$8),A12,"")&amp;" "&amp;IF(AND(E13=$S$13,F13=$T$8),A13,"")&amp;" "&amp;IF(AND(E14=$S$13,F14=$T$8),A14,"")&amp;" "&amp;IF(AND(E15=$S$13,F15=$T$8),A15,"")&amp;" "&amp;IF(AND(E16=$S$13,F16=$T$8),A16,"")&amp;" "&amp;IF(AND(E17=$S$13,F17=$T$8),A17,"")&amp;" "&amp;IF(AND(E18=$S$13,F18=$T$8),A18,"")&amp;" "&amp;IF(AND(E19=$S$13,F19=$T$8),A19,"")&amp;" "&amp;IF(AND(E20=$S$13,F20=$T$8),A20,"")&amp;" "&amp;IF(AND(E21=$S$13,F21=$T$8),A21,"")&amp;" "&amp;IF(AND(E22=$S$13,F22=$T$8),A22,"")&amp;" "&amp;IF(AND(E23=$S$13,F23=$T$8),A23,"")&amp;" "&amp;IF(AND(E24=$S$13,F24=$T$8),A24,"")&amp;" "&amp;IF(AND(E25=$S$13,F25=$T$8),A25,"")&amp;" "&amp;IF(AND(E26=$S$13,F26=$T$8),A26,"")&amp;" "&amp;IF(AND(E27=$S$13,F27=$T$8),A27,"")&amp;" "&amp;IF(AND(E28=$S$13,F28=$T$8),A28,"")</f>
        <v xml:space="preserve">                   </v>
      </c>
      <c r="L13" s="99" t="str">
        <f>+IF(AND(E9=$S$13,F9=$U$8),A9,"")&amp;" "&amp;IF(AND(E10=$S$13,F10=$U$8),A10,"")&amp;" "&amp;IF(AND(E11=$S$13,F11=$U$8),A11,"")&amp;" "&amp;IF(AND(E12=$S$13,F12=$U$8),A12,"")&amp;" "&amp;IF(AND(E13=$S$13,F13=$U$8),A13,"")&amp;" "&amp;IF(AND(E14=$S$13,F14=$U$8),A14,"")&amp;" "&amp;IF(AND(E15=$S$13,F15=$U$8),A15,"")&amp;" "&amp;IF(AND(E16=$S$13,F16=$U$8),A16,"")&amp;" "&amp;IF(AND(E17=$S$13,F17=$U$8),A17,"")&amp;" "&amp;IF(AND(E18=$S$13,F18=$U$8),A18,"")&amp;" "&amp;IF(AND(E19=$S$13,F19=$U$8),A19,"")&amp;" "&amp;IF(AND(E20=$S$13,F20=$U$8),A20,"")&amp;" "&amp;IF(AND(E21=$S$13,F21=$U$8),A21,"")&amp;" "&amp;IF(AND(E22=$S$13,F22=$U$8),A22,"")&amp;" "&amp;IF(AND(E23=$S$13,F23=$U$8),A23,"")&amp;" "&amp;IF(AND(E24=$S$13,F24=$U$8),A24,"")&amp;" "&amp;IF(AND(E25=$S$13,F25=$U$8),A25,"")&amp;" "&amp;IF(AND(E26=$S$13,F26=$U$8),A26,"")&amp;" "&amp;IF(AND(E27=$S$13,F27=$U$8),A27,"")&amp;" "&amp;IF(AND(E28=$S$13,F28=$U$8),A28,"")</f>
        <v xml:space="preserve">R1                   </v>
      </c>
      <c r="M13" s="100" t="str">
        <f>+IF(AND(E9=$S$13,F9=$V$8),A9,"")&amp;" "&amp;IF(AND(E10=$S$13,F10=$V$8),A10,"")&amp;" "&amp;IF(AND(E11=$S$13,F11=$V$8),A11,"")&amp;" "&amp;IF(AND(E12=$S$13,F12=$V$8),A12,"")&amp;" "&amp;IF(AND(E13=$S$13,F13=$V$8),A13,"")&amp;" "&amp;IF(AND(E14=$S$13,F14=$V$8),A14,"")&amp;" "&amp;IF(AND(E15=$S$13,F15=$V$8),A15,"")&amp;" "&amp;IF(AND(E16=$S$13,F16=$V$8),A16,"")&amp;" "&amp;IF(AND(E17=$S$13,F17=$V$8),A17,"")&amp;" "&amp;IF(AND(E18=$S$13,F18=$V$8),A18,"")&amp;" "&amp;IF(AND(E19=$S$13,F19=$V$8),A19,"")&amp;" "&amp;IF(AND(E20=$S$13,F20=$V$8),A20,"")&amp;" "&amp;IF(AND(E21=$S$13,F21=$V$8),A21,"")&amp;" "&amp;IF(AND(E22=$S$13,F22=$V$8),A22,"")&amp;" "&amp;IF(AND(E23=$S$13,F23=$V$8),A23,"")&amp;" "&amp;IF(AND(E24=$S$13,F24=$V$8),A24,"")&amp;" "&amp;IF(AND(E25=$S$13,F25=$V$8),A25,"")&amp;" "&amp;IF(AND(E26=$S$13,F26=$V$8),A26,"")&amp;" "&amp;IF(AND(E27=$S$13,F27=$V$8),A27,"")&amp;" "&amp;IF(AND(E28=$S$13,F28=$V$8),A28,"")</f>
        <v xml:space="preserve"> R2                  </v>
      </c>
      <c r="N13" s="101" t="str">
        <f>+IF(AND(E9=$S$13,F9=$W$8),A9,"")&amp;" "&amp;IF(AND(E10=$S$13,F10=$W$8),A10,"")&amp;" "&amp;IF(AND(E11=$S$13,F11=$W$8),A11,"")&amp;" "&amp;IF(AND(E12=$S$13,F12=$W$8),A12,"")&amp;" "&amp;IF(AND(E13=$S$13,F13=$W$8),A13,"")&amp;" "&amp;IF(AND(E14=$S$13,F14=$W$8),A14,"")&amp;" "&amp;IF(AND(E15=$S$13,F15=$W$8),A15,"")&amp;" "&amp;IF(AND(E16=$S$13,F16=$W$8),A16,"")&amp;" "&amp;IF(AND(E17=$S$13,F17=$W$8),A17,"")&amp;" "&amp;IF(AND(E18=$S$13,F18=$W$8),A18,"")&amp;" "&amp;IF(AND(E19=$S$13,F19=$W$8),A19,"")&amp;" "&amp;IF(AND(E20=$S$13,F20=$W$8),A20,"")&amp;" "&amp;IF(AND(E21=$S$13,F21=$W$8),A21,"")&amp;" "&amp;IF(AND(E22=$S$13,F22=$W$8),A22,"")&amp;" "&amp;IF(AND(E23=$S$13,F23=$W$8),A23,"")&amp;" "&amp;IF(AND(E24=$S$13,F24=$W$8),A24,"")&amp;" "&amp;IF(AND(E25=$S$13,F25=$W$8),A25,"")&amp;" "&amp;IF(AND(E26=$S$13,F26=$W$8),A26,"")&amp;" "&amp;IF(AND(E27=$S$13,F27=$W$8),A27,"")&amp;" "&amp;IF(AND(E28=$S$13,F28=$W$8),A28,"")</f>
        <v xml:space="preserve">                   </v>
      </c>
      <c r="O13" s="102" t="str">
        <f>+IF(AND(E9=$S$13,F9=$X$8),A9,"")&amp;" "&amp;IF(AND(E10=$S$13,F10=$X$8),A10,"")&amp;" "&amp;IF(AND(E11=$S$13,F11=$X$8),A11,"")&amp;" "&amp;IF(AND(E12=$S$13,F12=$X$8),A12,"")&amp;" "&amp;IF(AND(E13=$S$13,F13=$X$8),A13,"")&amp;" "&amp;IF(AND(E14=$S$13,F14=$X$8),A14,"")&amp;" "&amp;IF(AND(E15=$S$13,F15=$X$8),A15,"")&amp;" "&amp;IF(AND(E16=$S$13,F16=$X$8),A16,"")&amp;" "&amp;IF(AND(E17=$S$13,F17=$X$8),A17,"")&amp;" "&amp;IF(AND(E18=$S$13,F18=$X$8),A18,"")&amp;" "&amp;IF(AND(E19=$S$13,F19=$X$8),A19,"")&amp;" "&amp;IF(AND(E20=$S$13,F20=$X$8),A20,"")&amp;" "&amp;IF(AND(E21=$S$13,F21=$X$8),A21,"")&amp;" "&amp;IF(AND(E22=$S$13,F22=$X$8),A22,"")&amp;" "&amp;IF(AND(E23=$S$13,F23=$X$8),A23,"")&amp;" "&amp;IF(AND(E24=$S$13,F24=$X$8),A24,"")&amp;" "&amp;IF(AND(E25=$S$13,F25=$X$8),A25,"")&amp;" "&amp;IF(AND(E26=$S$13,F26=$X$8),A26,"")&amp;" "&amp;IF(AND(E27=$S$13,F27=$X$8),A27,"")&amp;" "&amp;IF(AND(E28=$S$13,F28=$X$8),A28,"")</f>
        <v xml:space="preserve">                   </v>
      </c>
      <c r="P13" s="88"/>
      <c r="Q13" s="598"/>
      <c r="R13" s="103">
        <v>0.2</v>
      </c>
      <c r="S13" s="104" t="s">
        <v>233</v>
      </c>
      <c r="T13" s="99" t="s">
        <v>259</v>
      </c>
      <c r="U13" s="99" t="s">
        <v>259</v>
      </c>
      <c r="V13" s="100" t="s">
        <v>242</v>
      </c>
      <c r="W13" s="101" t="s">
        <v>257</v>
      </c>
      <c r="X13" s="351" t="s">
        <v>258</v>
      </c>
      <c r="Y13" s="362"/>
      <c r="Z13" s="81"/>
      <c r="AA13" s="352"/>
      <c r="AB13" s="352"/>
      <c r="AC13" s="353"/>
      <c r="AD13" s="355"/>
      <c r="AE13" s="356"/>
      <c r="AF13" s="354"/>
      <c r="AG13" s="92"/>
      <c r="AH13" s="92"/>
      <c r="AI13" s="105"/>
      <c r="AJ13" s="92"/>
      <c r="AK13" s="84"/>
      <c r="AL13" s="84"/>
    </row>
    <row r="14" spans="1:38" ht="93" customHeight="1" x14ac:dyDescent="0.2">
      <c r="A14" s="85" t="str">
        <f>'2 CONTEXTO E IDENTIFICACIÓN'!A14</f>
        <v>R6</v>
      </c>
      <c r="B14" s="86" t="str">
        <f>+'2 CONTEXTO E IDENTIFICACIÓN'!J14</f>
        <v xml:space="preserve"> por a causa de </v>
      </c>
      <c r="C14" s="115">
        <f>'5 VALORACIÓN CONTROL PROBAB.'!V38</f>
        <v>0</v>
      </c>
      <c r="D14" s="87">
        <f>'5 VALORACIÓN CONTROL PROBAB.'!V38</f>
        <v>0</v>
      </c>
      <c r="E14" s="87" t="str">
        <f t="shared" si="0"/>
        <v/>
      </c>
      <c r="F14" s="87" t="str">
        <f t="shared" si="1"/>
        <v/>
      </c>
      <c r="G14" s="361" t="str">
        <f t="shared" si="2"/>
        <v/>
      </c>
      <c r="H14" s="88"/>
      <c r="I14" s="88"/>
      <c r="J14" s="88"/>
      <c r="K14" s="88"/>
      <c r="L14" s="88"/>
      <c r="M14" s="88"/>
      <c r="N14" s="88"/>
      <c r="O14" s="88"/>
      <c r="P14" s="88"/>
      <c r="Y14" s="362"/>
      <c r="Z14" s="81"/>
      <c r="AA14" s="352"/>
      <c r="AB14" s="352"/>
      <c r="AC14" s="353"/>
      <c r="AD14" s="355"/>
      <c r="AE14" s="356"/>
      <c r="AF14" s="354"/>
      <c r="AG14" s="92"/>
      <c r="AH14" s="92"/>
      <c r="AI14" s="92"/>
      <c r="AJ14" s="92"/>
      <c r="AK14" s="84"/>
      <c r="AL14" s="84"/>
    </row>
    <row r="15" spans="1:38" ht="93" customHeight="1" x14ac:dyDescent="0.2">
      <c r="A15" s="85" t="str">
        <f>'2 CONTEXTO E IDENTIFICACIÓN'!A15</f>
        <v>R7</v>
      </c>
      <c r="B15" s="86" t="str">
        <f>+'2 CONTEXTO E IDENTIFICACIÓN'!J15</f>
        <v xml:space="preserve"> por a causa de </v>
      </c>
      <c r="C15" s="115" t="str">
        <f>'5 VALORACIÓN CONTROL PROBAB.'!C44</f>
        <v/>
      </c>
      <c r="D15" s="87">
        <f>'5 VALORACIÓN CONTROL PROBAB.'!V44</f>
        <v>0</v>
      </c>
      <c r="E15" s="87" t="str">
        <f t="shared" si="0"/>
        <v/>
      </c>
      <c r="F15" s="87" t="str">
        <f t="shared" si="1"/>
        <v/>
      </c>
      <c r="G15" s="361" t="str">
        <f t="shared" si="2"/>
        <v/>
      </c>
      <c r="H15" s="88"/>
      <c r="I15" s="88"/>
      <c r="J15" s="76" t="s">
        <v>260</v>
      </c>
      <c r="K15" s="88"/>
      <c r="L15" s="88"/>
      <c r="M15" s="88"/>
      <c r="N15" s="88"/>
      <c r="O15" s="88"/>
      <c r="P15" s="88"/>
      <c r="V15" s="72"/>
      <c r="W15" s="72"/>
      <c r="X15" s="72"/>
      <c r="Y15" s="363"/>
      <c r="Z15" s="352"/>
      <c r="AA15" s="352"/>
      <c r="AB15" s="352"/>
      <c r="AC15" s="353"/>
      <c r="AD15" s="355"/>
      <c r="AE15" s="353"/>
      <c r="AF15" s="356"/>
      <c r="AG15" s="95"/>
      <c r="AH15" s="95"/>
      <c r="AI15" s="95"/>
      <c r="AJ15" s="95"/>
      <c r="AK15" s="84"/>
      <c r="AL15" s="84"/>
    </row>
    <row r="16" spans="1:38" ht="93" customHeight="1" x14ac:dyDescent="0.2">
      <c r="A16" s="85" t="str">
        <f>'2 CONTEXTO E IDENTIFICACIÓN'!A16</f>
        <v>R8</v>
      </c>
      <c r="B16" s="86" t="str">
        <f>+'2 CONTEXTO E IDENTIFICACIÓN'!J16</f>
        <v xml:space="preserve"> por a causa de </v>
      </c>
      <c r="C16" s="115">
        <f>'5 VALORACIÓN CONTROL PROBAB.'!V50</f>
        <v>0</v>
      </c>
      <c r="D16" s="87">
        <f>'5 VALORACIÓN CONTROL PROBAB.'!V50</f>
        <v>0</v>
      </c>
      <c r="E16" s="87" t="str">
        <f t="shared" si="0"/>
        <v/>
      </c>
      <c r="F16" s="87" t="str">
        <f t="shared" si="1"/>
        <v/>
      </c>
      <c r="G16" s="361" t="str">
        <f t="shared" si="2"/>
        <v/>
      </c>
      <c r="H16" s="88"/>
      <c r="I16" s="88"/>
      <c r="J16" s="106" t="s">
        <v>258</v>
      </c>
      <c r="K16" s="88"/>
      <c r="L16" s="88"/>
      <c r="M16" s="88"/>
      <c r="N16" s="88"/>
      <c r="O16" s="88"/>
      <c r="P16" s="88"/>
      <c r="V16" s="72"/>
      <c r="W16" s="72"/>
      <c r="X16" s="72"/>
      <c r="Y16" s="363"/>
      <c r="Z16" s="352"/>
      <c r="AA16" s="352"/>
      <c r="AB16" s="352"/>
      <c r="AC16" s="353"/>
      <c r="AD16" s="353"/>
      <c r="AE16" s="353"/>
      <c r="AF16" s="354"/>
      <c r="AG16" s="92"/>
      <c r="AH16" s="92"/>
      <c r="AI16" s="92"/>
      <c r="AJ16" s="92"/>
      <c r="AK16" s="84"/>
      <c r="AL16" s="84"/>
    </row>
    <row r="17" spans="1:38" ht="93" customHeight="1" x14ac:dyDescent="0.2">
      <c r="A17" s="85" t="str">
        <f>'2 CONTEXTO E IDENTIFICACIÓN'!A17</f>
        <v>R9</v>
      </c>
      <c r="B17" s="86" t="str">
        <f>+'2 CONTEXTO E IDENTIFICACIÓN'!J17</f>
        <v xml:space="preserve"> por a causa de </v>
      </c>
      <c r="C17" s="115">
        <f>'5 VALORACIÓN CONTROL PROBAB.'!V56</f>
        <v>0</v>
      </c>
      <c r="D17" s="87">
        <f>'5 VALORACIÓN CONTROL PROBAB.'!V56</f>
        <v>0</v>
      </c>
      <c r="E17" s="87" t="str">
        <f t="shared" si="0"/>
        <v/>
      </c>
      <c r="F17" s="87" t="str">
        <f t="shared" si="1"/>
        <v/>
      </c>
      <c r="G17" s="361" t="str">
        <f t="shared" si="2"/>
        <v/>
      </c>
      <c r="H17" s="88"/>
      <c r="I17" s="88"/>
      <c r="J17" s="89" t="s">
        <v>257</v>
      </c>
      <c r="K17" s="88"/>
      <c r="L17" s="88"/>
      <c r="M17" s="88"/>
      <c r="N17" s="88"/>
      <c r="O17" s="88"/>
      <c r="P17" s="88"/>
      <c r="U17" s="72"/>
      <c r="V17" s="72"/>
      <c r="W17" s="72"/>
      <c r="X17" s="72"/>
      <c r="Y17" s="363"/>
      <c r="Z17" s="352"/>
      <c r="AA17" s="352"/>
      <c r="AB17" s="352"/>
      <c r="AC17" s="353"/>
      <c r="AD17" s="353"/>
      <c r="AE17" s="353"/>
      <c r="AF17" s="354"/>
      <c r="AG17" s="92"/>
      <c r="AH17" s="92"/>
      <c r="AI17" s="92"/>
      <c r="AJ17" s="92"/>
      <c r="AK17" s="84"/>
      <c r="AL17" s="84"/>
    </row>
    <row r="18" spans="1:38" ht="93" customHeight="1" x14ac:dyDescent="0.2">
      <c r="A18" s="85" t="str">
        <f>'2 CONTEXTO E IDENTIFICACIÓN'!A18</f>
        <v>R10</v>
      </c>
      <c r="B18" s="86" t="str">
        <f>+'2 CONTEXTO E IDENTIFICACIÓN'!J18</f>
        <v xml:space="preserve"> por a causa de </v>
      </c>
      <c r="C18" s="115">
        <f>'5 VALORACIÓN CONTROL PROBAB.'!V62</f>
        <v>0</v>
      </c>
      <c r="D18" s="87">
        <f>'5 VALORACIÓN CONTROL PROBAB.'!V62</f>
        <v>0</v>
      </c>
      <c r="E18" s="87" t="str">
        <f t="shared" si="0"/>
        <v/>
      </c>
      <c r="F18" s="87" t="str">
        <f t="shared" si="1"/>
        <v/>
      </c>
      <c r="G18" s="361" t="str">
        <f t="shared" si="2"/>
        <v/>
      </c>
      <c r="H18" s="88"/>
      <c r="I18" s="88"/>
      <c r="J18" s="93" t="s">
        <v>242</v>
      </c>
      <c r="K18" s="88"/>
      <c r="L18" s="88"/>
      <c r="M18" s="88"/>
      <c r="N18" s="88"/>
      <c r="O18" s="88"/>
      <c r="P18" s="88"/>
      <c r="S18" s="107"/>
      <c r="U18" s="107"/>
      <c r="V18" s="107"/>
      <c r="W18" s="107"/>
      <c r="X18" s="107"/>
      <c r="Y18" s="364"/>
      <c r="Z18" s="357"/>
      <c r="AA18" s="357"/>
      <c r="AB18" s="357"/>
      <c r="AC18" s="353"/>
      <c r="AD18" s="353"/>
      <c r="AE18" s="358"/>
      <c r="AF18" s="358"/>
      <c r="AG18" s="108"/>
      <c r="AH18" s="108"/>
      <c r="AI18" s="108"/>
      <c r="AJ18" s="108"/>
      <c r="AK18" s="84"/>
      <c r="AL18" s="84"/>
    </row>
    <row r="19" spans="1:38" ht="93" customHeight="1" x14ac:dyDescent="0.2">
      <c r="A19" s="85" t="str">
        <f>'2 CONTEXTO E IDENTIFICACIÓN'!A19</f>
        <v>R11</v>
      </c>
      <c r="B19" s="86" t="str">
        <f>+'2 CONTEXTO E IDENTIFICACIÓN'!J19</f>
        <v xml:space="preserve"> por a causa de </v>
      </c>
      <c r="C19" s="115">
        <f>'5 VALORACIÓN CONTROL PROBAB.'!V68</f>
        <v>0</v>
      </c>
      <c r="D19" s="87">
        <f>'5 VALORACIÓN CONTROL PROBAB.'!V68</f>
        <v>0</v>
      </c>
      <c r="E19" s="87" t="str">
        <f t="shared" si="0"/>
        <v/>
      </c>
      <c r="F19" s="87" t="str">
        <f t="shared" si="1"/>
        <v/>
      </c>
      <c r="G19" s="361" t="str">
        <f t="shared" si="2"/>
        <v/>
      </c>
      <c r="H19" s="88"/>
      <c r="I19" s="88"/>
      <c r="J19" s="97" t="s">
        <v>259</v>
      </c>
      <c r="K19" s="88"/>
      <c r="L19" s="88"/>
      <c r="M19" s="88"/>
      <c r="N19" s="88"/>
      <c r="O19" s="88"/>
      <c r="P19" s="88"/>
      <c r="S19" s="107"/>
      <c r="Y19" s="362"/>
      <c r="Z19" s="81"/>
      <c r="AA19" s="357"/>
      <c r="AB19" s="357"/>
      <c r="AC19" s="353"/>
      <c r="AD19" s="353"/>
      <c r="AE19" s="353"/>
      <c r="AF19" s="354"/>
      <c r="AG19" s="92"/>
      <c r="AH19" s="92"/>
      <c r="AI19" s="92"/>
      <c r="AJ19" s="92"/>
      <c r="AK19" s="84"/>
      <c r="AL19" s="84"/>
    </row>
    <row r="20" spans="1:38" ht="93" customHeight="1" x14ac:dyDescent="0.2">
      <c r="A20" s="85" t="str">
        <f>'2 CONTEXTO E IDENTIFICACIÓN'!A20</f>
        <v>R12</v>
      </c>
      <c r="B20" s="86" t="str">
        <f>+'2 CONTEXTO E IDENTIFICACIÓN'!J20</f>
        <v xml:space="preserve"> por a causa de </v>
      </c>
      <c r="C20" s="115">
        <f>'5 VALORACIÓN CONTROL PROBAB.'!V74</f>
        <v>0</v>
      </c>
      <c r="D20" s="87">
        <f>'5 VALORACIÓN CONTROL PROBAB.'!V74</f>
        <v>0</v>
      </c>
      <c r="E20" s="87" t="str">
        <f t="shared" si="0"/>
        <v/>
      </c>
      <c r="F20" s="87" t="str">
        <f t="shared" si="1"/>
        <v/>
      </c>
      <c r="G20" s="361" t="str">
        <f t="shared" si="2"/>
        <v/>
      </c>
      <c r="H20" s="88"/>
      <c r="I20" s="88"/>
      <c r="J20" s="88"/>
      <c r="K20" s="88"/>
      <c r="L20" s="88"/>
      <c r="M20" s="88"/>
      <c r="N20" s="88"/>
      <c r="O20" s="88"/>
      <c r="P20" s="88"/>
      <c r="Q20" s="109"/>
      <c r="R20" s="109"/>
      <c r="S20" s="107"/>
      <c r="Y20" s="362"/>
      <c r="Z20" s="81"/>
      <c r="AA20" s="357"/>
      <c r="AB20" s="357"/>
      <c r="AC20" s="353"/>
      <c r="AD20" s="353"/>
      <c r="AE20" s="353"/>
      <c r="AF20" s="354"/>
      <c r="AG20" s="92"/>
      <c r="AH20" s="92"/>
      <c r="AI20" s="92"/>
      <c r="AJ20" s="92"/>
      <c r="AK20" s="84"/>
      <c r="AL20" s="84"/>
    </row>
    <row r="21" spans="1:38" ht="93" customHeight="1" x14ac:dyDescent="0.2">
      <c r="A21" s="85" t="str">
        <f>'2 CONTEXTO E IDENTIFICACIÓN'!A21</f>
        <v>R13</v>
      </c>
      <c r="B21" s="86" t="str">
        <f>+'2 CONTEXTO E IDENTIFICACIÓN'!J21</f>
        <v xml:space="preserve"> por a causa de </v>
      </c>
      <c r="C21" s="115">
        <f>'5 VALORACIÓN CONTROL PROBAB.'!V80</f>
        <v>0</v>
      </c>
      <c r="D21" s="87">
        <f>'5 VALORACIÓN CONTROL PROBAB.'!V80</f>
        <v>0</v>
      </c>
      <c r="E21" s="87" t="str">
        <f t="shared" si="0"/>
        <v/>
      </c>
      <c r="F21" s="87" t="str">
        <f t="shared" si="1"/>
        <v/>
      </c>
      <c r="G21" s="361" t="str">
        <f t="shared" si="2"/>
        <v/>
      </c>
      <c r="H21" s="88"/>
      <c r="I21" s="88"/>
      <c r="J21" s="88"/>
      <c r="K21" s="88"/>
      <c r="L21" s="88"/>
      <c r="M21" s="88"/>
      <c r="N21" s="88"/>
      <c r="O21" s="88"/>
      <c r="P21" s="88"/>
      <c r="Q21" s="109"/>
      <c r="R21" s="109"/>
      <c r="S21" s="110"/>
      <c r="Y21" s="362"/>
      <c r="Z21" s="81"/>
      <c r="AA21" s="357"/>
      <c r="AB21" s="357"/>
      <c r="AC21" s="353"/>
      <c r="AD21" s="359"/>
      <c r="AE21" s="359"/>
      <c r="AF21" s="359"/>
      <c r="AG21" s="105"/>
      <c r="AH21" s="105"/>
      <c r="AI21" s="105"/>
      <c r="AJ21" s="92"/>
      <c r="AK21" s="84"/>
      <c r="AL21" s="84"/>
    </row>
    <row r="22" spans="1:38" ht="93" customHeight="1" x14ac:dyDescent="0.2">
      <c r="A22" s="85" t="str">
        <f>'2 CONTEXTO E IDENTIFICACIÓN'!A22</f>
        <v>R14</v>
      </c>
      <c r="B22" s="86" t="str">
        <f>+'2 CONTEXTO E IDENTIFICACIÓN'!J22</f>
        <v xml:space="preserve"> por a causa de </v>
      </c>
      <c r="C22" s="115">
        <f>'5 VALORACIÓN CONTROL PROBAB.'!V86</f>
        <v>0</v>
      </c>
      <c r="D22" s="87">
        <f>'5 VALORACIÓN CONTROL PROBAB.'!V86</f>
        <v>0</v>
      </c>
      <c r="E22" s="87" t="str">
        <f t="shared" si="0"/>
        <v/>
      </c>
      <c r="F22" s="87" t="str">
        <f t="shared" si="1"/>
        <v/>
      </c>
      <c r="G22" s="361" t="str">
        <f t="shared" si="2"/>
        <v/>
      </c>
      <c r="H22" s="88"/>
      <c r="I22" s="88"/>
      <c r="J22" s="88"/>
      <c r="K22" s="88"/>
      <c r="L22" s="88"/>
      <c r="M22" s="88"/>
      <c r="N22" s="88"/>
      <c r="O22" s="88"/>
      <c r="P22" s="88"/>
      <c r="Q22" s="109"/>
      <c r="R22" s="109"/>
      <c r="Y22" s="362"/>
      <c r="Z22" s="81"/>
      <c r="AA22" s="81"/>
      <c r="AB22" s="81"/>
      <c r="AC22" s="353"/>
      <c r="AD22" s="360"/>
      <c r="AE22" s="360"/>
      <c r="AF22" s="360"/>
      <c r="AG22" s="111"/>
      <c r="AH22" s="111"/>
      <c r="AI22" s="111"/>
      <c r="AJ22" s="92"/>
      <c r="AK22" s="84"/>
      <c r="AL22" s="84"/>
    </row>
    <row r="23" spans="1:38" ht="93" customHeight="1" x14ac:dyDescent="0.2">
      <c r="A23" s="85" t="str">
        <f>'2 CONTEXTO E IDENTIFICACIÓN'!A23</f>
        <v>R15</v>
      </c>
      <c r="B23" s="86" t="str">
        <f>+'2 CONTEXTO E IDENTIFICACIÓN'!J23</f>
        <v xml:space="preserve"> por a causa de </v>
      </c>
      <c r="C23" s="115">
        <f>'5 VALORACIÓN CONTROL PROBAB.'!V92</f>
        <v>0</v>
      </c>
      <c r="D23" s="87">
        <f>'5 VALORACIÓN CONTROL PROBAB.'!V92</f>
        <v>0</v>
      </c>
      <c r="E23" s="87" t="str">
        <f t="shared" si="0"/>
        <v/>
      </c>
      <c r="F23" s="87" t="str">
        <f t="shared" si="1"/>
        <v/>
      </c>
      <c r="G23" s="361" t="str">
        <f t="shared" si="2"/>
        <v/>
      </c>
      <c r="H23" s="88"/>
      <c r="I23" s="88"/>
      <c r="J23" s="88"/>
      <c r="K23" s="88"/>
      <c r="L23" s="88"/>
      <c r="M23" s="88"/>
      <c r="N23" s="88"/>
      <c r="O23" s="88"/>
      <c r="P23" s="88"/>
      <c r="Q23" s="109"/>
      <c r="R23" s="109"/>
      <c r="Y23" s="362"/>
      <c r="Z23" s="81"/>
      <c r="AA23" s="81"/>
      <c r="AB23" s="81"/>
      <c r="AC23" s="353"/>
      <c r="AD23" s="359"/>
      <c r="AE23" s="359"/>
      <c r="AF23" s="359"/>
      <c r="AG23" s="105"/>
      <c r="AH23" s="105"/>
      <c r="AI23" s="105"/>
      <c r="AJ23" s="92"/>
      <c r="AK23" s="84"/>
      <c r="AL23" s="84"/>
    </row>
    <row r="24" spans="1:38" ht="93" customHeight="1" x14ac:dyDescent="0.2">
      <c r="A24" s="85" t="str">
        <f>'2 CONTEXTO E IDENTIFICACIÓN'!A24</f>
        <v>R16</v>
      </c>
      <c r="B24" s="86" t="str">
        <f>+'2 CONTEXTO E IDENTIFICACIÓN'!J24</f>
        <v xml:space="preserve"> por a causa de </v>
      </c>
      <c r="C24" s="115">
        <f>'5 VALORACIÓN CONTROL PROBAB.'!V98</f>
        <v>0</v>
      </c>
      <c r="D24" s="87">
        <f>'5 VALORACIÓN CONTROL PROBAB.'!V98</f>
        <v>0</v>
      </c>
      <c r="E24" s="87" t="str">
        <f t="shared" si="0"/>
        <v/>
      </c>
      <c r="F24" s="87" t="str">
        <f t="shared" si="1"/>
        <v/>
      </c>
      <c r="G24" s="361" t="str">
        <f t="shared" si="2"/>
        <v/>
      </c>
      <c r="H24" s="88"/>
      <c r="I24" s="88"/>
      <c r="J24" s="88"/>
      <c r="K24" s="88"/>
      <c r="L24" s="88"/>
      <c r="M24" s="88"/>
      <c r="N24" s="88"/>
      <c r="O24" s="88"/>
      <c r="P24" s="88"/>
      <c r="Y24" s="362"/>
      <c r="Z24" s="81"/>
      <c r="AA24" s="81"/>
      <c r="AB24" s="81"/>
      <c r="AC24" s="353"/>
      <c r="AD24" s="359"/>
      <c r="AE24" s="359"/>
      <c r="AF24" s="359"/>
      <c r="AG24" s="105"/>
      <c r="AH24" s="105"/>
      <c r="AI24" s="105"/>
      <c r="AJ24" s="92"/>
      <c r="AK24" s="84"/>
      <c r="AL24" s="84"/>
    </row>
    <row r="25" spans="1:38" ht="93" customHeight="1" x14ac:dyDescent="0.25">
      <c r="A25" s="85" t="str">
        <f>'2 CONTEXTO E IDENTIFICACIÓN'!A25</f>
        <v>R17</v>
      </c>
      <c r="B25" s="86" t="str">
        <f>+'2 CONTEXTO E IDENTIFICACIÓN'!J25</f>
        <v xml:space="preserve"> por a causa de </v>
      </c>
      <c r="C25" s="115">
        <f>'5 VALORACIÓN CONTROL PROBAB.'!V104</f>
        <v>0</v>
      </c>
      <c r="D25" s="87">
        <f>'5 VALORACIÓN CONTROL PROBAB.'!V104</f>
        <v>0</v>
      </c>
      <c r="E25" s="87" t="str">
        <f t="shared" si="0"/>
        <v/>
      </c>
      <c r="F25" s="87" t="str">
        <f t="shared" si="1"/>
        <v/>
      </c>
      <c r="G25" s="361" t="str">
        <f t="shared" si="2"/>
        <v/>
      </c>
      <c r="H25" s="88"/>
      <c r="I25" s="88"/>
      <c r="J25" s="88"/>
      <c r="K25" s="88"/>
      <c r="L25" s="88"/>
      <c r="M25" s="88"/>
      <c r="N25" s="88"/>
      <c r="O25" s="88"/>
      <c r="P25" s="88"/>
      <c r="Y25" s="362"/>
      <c r="Z25" s="81"/>
      <c r="AA25" s="81"/>
      <c r="AB25" s="81"/>
      <c r="AC25" s="81"/>
      <c r="AD25" s="81"/>
      <c r="AE25" s="81"/>
      <c r="AF25" s="361"/>
    </row>
    <row r="26" spans="1:38" ht="93" customHeight="1" x14ac:dyDescent="0.25">
      <c r="A26" s="85" t="str">
        <f>'2 CONTEXTO E IDENTIFICACIÓN'!A26</f>
        <v>R18</v>
      </c>
      <c r="B26" s="86" t="str">
        <f>+'2 CONTEXTO E IDENTIFICACIÓN'!J26</f>
        <v xml:space="preserve"> por a causa de </v>
      </c>
      <c r="C26" s="115">
        <f>'5 VALORACIÓN CONTROL PROBAB.'!V110</f>
        <v>0</v>
      </c>
      <c r="D26" s="87">
        <f>'5 VALORACIÓN CONTROL PROBAB.'!V110</f>
        <v>0</v>
      </c>
      <c r="E26" s="87" t="str">
        <f t="shared" si="0"/>
        <v/>
      </c>
      <c r="F26" s="87" t="str">
        <f t="shared" si="1"/>
        <v/>
      </c>
      <c r="G26" s="361" t="str">
        <f t="shared" si="2"/>
        <v/>
      </c>
      <c r="H26" s="88"/>
      <c r="I26" s="88"/>
      <c r="J26" s="88"/>
      <c r="K26" s="88"/>
      <c r="L26" s="88"/>
      <c r="M26" s="88"/>
      <c r="N26" s="88"/>
      <c r="O26" s="88"/>
      <c r="P26" s="88"/>
      <c r="Y26" s="362"/>
      <c r="Z26" s="81"/>
      <c r="AA26" s="81"/>
      <c r="AB26" s="81"/>
      <c r="AC26" s="81"/>
      <c r="AD26" s="81"/>
      <c r="AE26" s="81"/>
      <c r="AF26" s="361"/>
    </row>
    <row r="27" spans="1:38" ht="93" customHeight="1" x14ac:dyDescent="0.25">
      <c r="A27" s="85" t="str">
        <f>'2 CONTEXTO E IDENTIFICACIÓN'!A27</f>
        <v>R19</v>
      </c>
      <c r="B27" s="86" t="str">
        <f>+'2 CONTEXTO E IDENTIFICACIÓN'!J27</f>
        <v xml:space="preserve"> por a causa de </v>
      </c>
      <c r="C27" s="115">
        <f>'5 VALORACIÓN CONTROL PROBAB.'!V116</f>
        <v>0</v>
      </c>
      <c r="D27" s="87">
        <f>'5 VALORACIÓN CONTROL PROBAB.'!V116</f>
        <v>0</v>
      </c>
      <c r="E27" s="87" t="str">
        <f t="shared" si="0"/>
        <v/>
      </c>
      <c r="F27" s="87" t="str">
        <f t="shared" si="1"/>
        <v/>
      </c>
      <c r="G27" s="361" t="str">
        <f t="shared" si="2"/>
        <v/>
      </c>
      <c r="H27" s="88"/>
      <c r="I27" s="88"/>
      <c r="J27" s="88"/>
      <c r="K27" s="88"/>
      <c r="L27" s="88"/>
      <c r="M27" s="88"/>
      <c r="N27" s="88"/>
      <c r="O27" s="88"/>
      <c r="P27" s="88"/>
      <c r="Y27" s="362"/>
      <c r="Z27" s="81"/>
      <c r="AA27" s="81"/>
      <c r="AB27" s="81"/>
      <c r="AC27" s="81"/>
      <c r="AD27" s="81"/>
      <c r="AE27" s="81"/>
      <c r="AF27" s="361"/>
    </row>
    <row r="28" spans="1:38" ht="93" customHeight="1" x14ac:dyDescent="0.25">
      <c r="A28" s="85" t="str">
        <f>'2 CONTEXTO E IDENTIFICACIÓN'!A28</f>
        <v>R20</v>
      </c>
      <c r="B28" s="86" t="str">
        <f>+'2 CONTEXTO E IDENTIFICACIÓN'!J28</f>
        <v xml:space="preserve"> por a causa de </v>
      </c>
      <c r="C28" s="115">
        <f>'5 VALORACIÓN CONTROL PROBAB.'!V122</f>
        <v>0</v>
      </c>
      <c r="D28" s="87">
        <f>'5 VALORACIÓN CONTROL PROBAB.'!V122</f>
        <v>0</v>
      </c>
      <c r="E28" s="87" t="str">
        <f t="shared" si="0"/>
        <v/>
      </c>
      <c r="F28" s="87" t="str">
        <f t="shared" si="1"/>
        <v/>
      </c>
      <c r="G28" s="361" t="str">
        <f t="shared" si="2"/>
        <v/>
      </c>
      <c r="H28" s="88"/>
      <c r="I28" s="88"/>
      <c r="J28" s="88"/>
      <c r="K28" s="88"/>
      <c r="L28" s="88"/>
      <c r="M28" s="88"/>
      <c r="N28" s="88"/>
      <c r="O28" s="88"/>
      <c r="P28" s="88"/>
      <c r="Y28" s="362"/>
      <c r="Z28" s="81"/>
      <c r="AA28" s="81"/>
      <c r="AB28" s="81"/>
      <c r="AC28" s="81"/>
      <c r="AD28" s="81"/>
      <c r="AE28" s="81"/>
      <c r="AF28" s="361"/>
    </row>
    <row r="29" spans="1:38" ht="14.45" customHeight="1" x14ac:dyDescent="0.25">
      <c r="B29" s="68"/>
      <c r="D29" s="68"/>
      <c r="H29" s="68"/>
      <c r="I29" s="68"/>
      <c r="J29" s="68"/>
      <c r="K29" s="68"/>
      <c r="L29" s="68"/>
      <c r="M29" s="68"/>
      <c r="N29" s="68"/>
      <c r="O29" s="68"/>
      <c r="P29" s="68"/>
      <c r="AA29" s="73"/>
      <c r="AB29" s="73"/>
      <c r="AC29" s="73"/>
      <c r="AD29" s="73"/>
      <c r="AE29" s="73"/>
      <c r="AF29" s="68"/>
      <c r="AG29" s="68"/>
      <c r="AH29" s="68"/>
      <c r="AI29" s="68"/>
      <c r="AJ29" s="68"/>
    </row>
    <row r="30" spans="1:38" ht="39" hidden="1" customHeight="1" x14ac:dyDescent="0.25">
      <c r="B30" s="68"/>
      <c r="D30" s="68"/>
      <c r="H30" s="68"/>
      <c r="I30" s="68"/>
      <c r="J30" s="68"/>
      <c r="K30" s="68"/>
      <c r="L30" s="68"/>
      <c r="M30" s="68"/>
      <c r="N30" s="68"/>
      <c r="O30" s="68"/>
      <c r="P30" s="68"/>
      <c r="AA30" s="73"/>
      <c r="AB30" s="73"/>
      <c r="AC30" s="73"/>
      <c r="AD30" s="73"/>
      <c r="AE30" s="73"/>
      <c r="AF30" s="68"/>
      <c r="AG30" s="68"/>
      <c r="AH30" s="68"/>
      <c r="AI30" s="68"/>
      <c r="AJ30" s="68"/>
    </row>
    <row r="31" spans="1:38" ht="19.5" hidden="1" customHeight="1" x14ac:dyDescent="0.25">
      <c r="B31" s="68"/>
      <c r="D31" s="68"/>
      <c r="H31" s="68"/>
      <c r="I31" s="68"/>
      <c r="J31" s="68"/>
      <c r="K31" s="68"/>
      <c r="L31" s="68"/>
      <c r="M31" s="68"/>
      <c r="N31" s="68"/>
      <c r="O31" s="68"/>
      <c r="P31" s="68"/>
      <c r="AA31" s="73"/>
      <c r="AB31" s="73"/>
      <c r="AC31" s="73"/>
      <c r="AD31" s="73"/>
      <c r="AE31" s="73"/>
      <c r="AF31" s="68"/>
      <c r="AG31" s="68"/>
      <c r="AH31" s="68"/>
      <c r="AI31" s="68"/>
      <c r="AJ31" s="68"/>
    </row>
    <row r="32" spans="1:38" ht="19.5" hidden="1" customHeight="1" x14ac:dyDescent="0.25">
      <c r="B32" s="68"/>
      <c r="D32" s="68"/>
      <c r="H32" s="68"/>
      <c r="I32" s="68"/>
      <c r="J32" s="68"/>
      <c r="K32" s="68"/>
      <c r="L32" s="68"/>
      <c r="M32" s="68"/>
      <c r="N32" s="68"/>
      <c r="O32" s="68"/>
      <c r="P32" s="68"/>
      <c r="AA32" s="73"/>
      <c r="AB32" s="73"/>
      <c r="AC32" s="73"/>
      <c r="AD32" s="73"/>
      <c r="AE32" s="73"/>
      <c r="AF32" s="68"/>
      <c r="AG32" s="68"/>
      <c r="AH32" s="68"/>
      <c r="AI32" s="68"/>
      <c r="AJ32" s="68"/>
    </row>
    <row r="33" spans="3:31" s="68" customFormat="1" ht="19.5" hidden="1" customHeight="1" x14ac:dyDescent="0.25">
      <c r="C33" s="73"/>
      <c r="E33" s="73"/>
      <c r="F33" s="73"/>
      <c r="G33" s="73"/>
      <c r="Y33" s="73"/>
      <c r="AA33" s="73"/>
      <c r="AB33" s="73"/>
      <c r="AC33" s="73"/>
      <c r="AD33" s="73"/>
      <c r="AE33" s="73"/>
    </row>
    <row r="34" spans="3:31" s="68" customFormat="1" ht="19.5" hidden="1" customHeight="1" x14ac:dyDescent="0.25">
      <c r="C34" s="73"/>
      <c r="E34" s="73"/>
      <c r="F34" s="73"/>
      <c r="G34" s="73"/>
      <c r="Y34" s="73"/>
      <c r="AA34" s="73"/>
      <c r="AB34" s="73"/>
      <c r="AC34" s="73"/>
      <c r="AD34" s="73"/>
      <c r="AE34" s="73"/>
    </row>
    <row r="35" spans="3:31" s="68" customFormat="1" ht="19.5" hidden="1" customHeight="1" x14ac:dyDescent="0.25">
      <c r="C35" s="73"/>
      <c r="E35" s="73"/>
      <c r="F35" s="73"/>
      <c r="G35" s="73"/>
      <c r="Y35" s="73"/>
      <c r="AA35" s="73"/>
      <c r="AB35" s="73"/>
      <c r="AC35" s="73"/>
      <c r="AD35" s="73"/>
      <c r="AE35" s="73"/>
    </row>
  </sheetData>
  <sheetProtection formatCells="0" formatColumns="0" formatRows="0" sort="0" autoFilter="0" pivotTables="0"/>
  <dataConsolidate/>
  <mergeCells count="14">
    <mergeCell ref="Y7:AC7"/>
    <mergeCell ref="AD7:AF7"/>
    <mergeCell ref="E7:G7"/>
    <mergeCell ref="K7:O7"/>
    <mergeCell ref="I9:I13"/>
    <mergeCell ref="Q9:Q13"/>
    <mergeCell ref="A1:A2"/>
    <mergeCell ref="B1:B2"/>
    <mergeCell ref="I6:O6"/>
    <mergeCell ref="B4:D4"/>
    <mergeCell ref="B5:D5"/>
    <mergeCell ref="C1:D1"/>
    <mergeCell ref="K5:V5"/>
    <mergeCell ref="T6:X6"/>
  </mergeCells>
  <conditionalFormatting sqref="D9:E28">
    <cfRule type="cellIs" dxfId="31" priority="1" operator="equal">
      <formula>$S$13</formula>
    </cfRule>
    <cfRule type="cellIs" dxfId="30" priority="2" operator="equal">
      <formula>$S$12</formula>
    </cfRule>
    <cfRule type="cellIs" dxfId="29" priority="3" operator="equal">
      <formula>$S$11</formula>
    </cfRule>
    <cfRule type="cellIs" dxfId="28" priority="4" operator="equal">
      <formula>$S$10</formula>
    </cfRule>
    <cfRule type="cellIs" dxfId="27" priority="5" operator="equal">
      <formula>$S$9</formula>
    </cfRule>
  </conditionalFormatting>
  <conditionalFormatting sqref="F9:F28">
    <cfRule type="cellIs" dxfId="26" priority="6" operator="equal">
      <formula>$T$8</formula>
    </cfRule>
    <cfRule type="cellIs" dxfId="25" priority="7" operator="equal">
      <formula>$U$8</formula>
    </cfRule>
    <cfRule type="cellIs" dxfId="24" priority="8" operator="equal">
      <formula>$V$8</formula>
    </cfRule>
    <cfRule type="cellIs" dxfId="23" priority="9" operator="equal">
      <formula>$W$8</formula>
    </cfRule>
    <cfRule type="cellIs" dxfId="22" priority="10" operator="equal">
      <formula>$X$8</formula>
    </cfRule>
  </conditionalFormatting>
  <conditionalFormatting sqref="G9:G28">
    <cfRule type="cellIs" dxfId="21" priority="274" operator="equal">
      <formula>$J$16</formula>
    </cfRule>
    <cfRule type="cellIs" dxfId="20" priority="275" operator="equal">
      <formula>$J$17</formula>
    </cfRule>
    <cfRule type="cellIs" dxfId="19" priority="276" operator="equal">
      <formula>$J$18</formula>
    </cfRule>
    <cfRule type="cellIs" dxfId="18" priority="277" operator="equal">
      <formula>$J$19</formula>
    </cfRule>
  </conditionalFormatting>
  <dataValidations count="3">
    <dataValidation allowBlank="1" showInputMessage="1" showErrorMessage="1" prompt="Es la materialización del riesgo y las consecuencias de su aparición. Su escala es: 5 bajo impacto, 10 medio, 20 alto impacto._x000a_" sqref="JD8:JJ8" xr:uid="{00000000-0002-0000-0700-000000000000}"/>
    <dataValidation allowBlank="1" showInputMessage="1" showErrorMessage="1" prompt="La probabilidad se encuentra determinada por una escala de 1 a 3, siendo 1 la menor probabilidad de ocurrencia del riesgo y 3 la mayor probabilidad de  ocurrencia." sqref="JC8" xr:uid="{00000000-0002-0000-0700-000001000000}"/>
    <dataValidation type="list" allowBlank="1" showInputMessage="1" showErrorMessage="1" sqref="JD9:JJ16" xr:uid="{00000000-0002-0000-07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3000000}">
          <x14:formula1>
            <xm:f>'10 FORMULAS'!$S$3:$S$7</xm:f>
          </x14:formula1>
          <xm:sqref>Y9:Y28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tint="0.39997558519241921"/>
  </sheetPr>
  <dimension ref="A1:JH72"/>
  <sheetViews>
    <sheetView showGridLines="0" tabSelected="1" zoomScale="70" zoomScaleNormal="70" workbookViewId="0">
      <pane xSplit="1" ySplit="9" topLeftCell="B10" activePane="bottomRight" state="frozen"/>
      <selection pane="topRight" activeCell="B1" sqref="B1"/>
      <selection pane="bottomLeft" activeCell="A7" sqref="A7"/>
      <selection pane="bottomRight" activeCell="E5" sqref="E5"/>
    </sheetView>
  </sheetViews>
  <sheetFormatPr baseColWidth="10" defaultColWidth="0" defaultRowHeight="12.75" zeroHeight="1" x14ac:dyDescent="0.25"/>
  <cols>
    <col min="1" max="1" width="11.42578125" style="68" customWidth="1"/>
    <col min="2" max="2" width="9.140625" style="73" bestFit="1" customWidth="1"/>
    <col min="3" max="4" width="15.42578125" style="73" customWidth="1"/>
    <col min="5" max="6" width="15.42578125" style="116" customWidth="1"/>
    <col min="7" max="7" width="15.42578125" style="73" customWidth="1"/>
    <col min="8" max="8" width="3.85546875" style="73" customWidth="1"/>
    <col min="9" max="9" width="7.42578125" style="73" customWidth="1"/>
    <col min="10" max="10" width="14" style="73" customWidth="1"/>
    <col min="11" max="15" width="12.42578125" style="73" customWidth="1"/>
    <col min="16" max="16" width="3.85546875" style="73" customWidth="1"/>
    <col min="17" max="17" width="4.85546875" style="68" hidden="1" customWidth="1"/>
    <col min="18" max="18" width="6.140625" style="68" hidden="1" customWidth="1"/>
    <col min="19" max="24" width="14" style="68" hidden="1" customWidth="1"/>
    <col min="25" max="29" width="11.42578125" style="68" customWidth="1"/>
    <col min="30" max="30" width="5.42578125" style="68" bestFit="1" customWidth="1"/>
    <col min="31" max="31" width="26.85546875" style="68" customWidth="1"/>
    <col min="32" max="32" width="22.85546875" style="73" customWidth="1"/>
    <col min="33" max="36" width="22.85546875" style="73" hidden="1" customWidth="1"/>
    <col min="37" max="37" width="23.42578125" style="68" hidden="1" customWidth="1"/>
    <col min="38" max="265" width="11.42578125" style="68" hidden="1" customWidth="1"/>
    <col min="266" max="266" width="12.42578125" style="68" hidden="1" customWidth="1"/>
    <col min="267" max="267" width="47" style="68" hidden="1" customWidth="1"/>
    <col min="268" max="268" width="35" style="68" hidden="1" customWidth="1"/>
    <col min="269" max="16384" width="14.42578125" style="68" hidden="1"/>
  </cols>
  <sheetData>
    <row r="1" spans="1:38" s="56" customFormat="1" ht="27" customHeight="1" x14ac:dyDescent="0.2">
      <c r="A1" s="512"/>
      <c r="B1" s="518" t="str">
        <f>+'2 CONTEXTO E IDENTIFICACIÓN'!A1</f>
        <v>MAPA DE RIESGOS INTEGRAL</v>
      </c>
      <c r="C1" s="518"/>
      <c r="D1" s="518"/>
      <c r="E1" s="505"/>
      <c r="F1" s="506"/>
      <c r="J1" s="202" t="str">
        <f>+'2 CONTEXTO E IDENTIFICACIÓN'!$I$4</f>
        <v>Elaboración o Actualización:</v>
      </c>
      <c r="K1" s="216">
        <f>'2 CONTEXTO E IDENTIFICACIÓN'!J4</f>
        <v>46038</v>
      </c>
      <c r="L1" s="13"/>
      <c r="M1" s="13"/>
      <c r="AF1" s="57"/>
      <c r="AG1" s="57"/>
      <c r="AH1" s="57"/>
      <c r="AI1" s="57"/>
      <c r="AJ1" s="57"/>
    </row>
    <row r="2" spans="1:38" s="56" customFormat="1" ht="39.950000000000003" customHeight="1" x14ac:dyDescent="0.2">
      <c r="A2" s="512"/>
      <c r="B2" s="518"/>
      <c r="C2" s="518"/>
      <c r="D2" s="518"/>
      <c r="E2" s="39" t="str">
        <f>+'2 CONTEXTO E IDENTIFICACIÓN'!A2</f>
        <v>VERSIÓN DEL MAPA DE RIESGOS:</v>
      </c>
      <c r="F2" s="112">
        <f>'2 CONTEXTO E IDENTIFICACIÓN'!B2</f>
        <v>1</v>
      </c>
      <c r="G2" s="58"/>
      <c r="H2" s="58"/>
      <c r="J2" s="205" t="str">
        <f>+'2 CONTEXTO E IDENTIFICACIÓN'!$E$5</f>
        <v>Vigencia: 2026</v>
      </c>
      <c r="K2" s="203">
        <f>'2 CONTEXTO E IDENTIFICACIÓN'!G5</f>
        <v>46023</v>
      </c>
      <c r="L2" s="204" t="s">
        <v>50</v>
      </c>
      <c r="M2" s="201">
        <f>'2 CONTEXTO E IDENTIFICACIÓN'!J5</f>
        <v>46386</v>
      </c>
      <c r="N2" s="59"/>
      <c r="O2" s="59"/>
      <c r="P2" s="58"/>
      <c r="AF2" s="57"/>
      <c r="AG2" s="57"/>
      <c r="AH2" s="57"/>
      <c r="AI2" s="57"/>
      <c r="AJ2" s="57"/>
    </row>
    <row r="3" spans="1:38" s="56" customFormat="1" x14ac:dyDescent="0.2">
      <c r="A3" s="60"/>
      <c r="B3" s="58"/>
      <c r="C3" s="58"/>
      <c r="D3" s="58"/>
      <c r="E3" s="206"/>
      <c r="F3" s="206"/>
      <c r="G3" s="58"/>
      <c r="H3" s="58"/>
      <c r="N3" s="59"/>
      <c r="O3" s="59"/>
      <c r="P3" s="58"/>
      <c r="AF3" s="57"/>
      <c r="AG3" s="57"/>
      <c r="AH3" s="57"/>
      <c r="AI3" s="57"/>
      <c r="AJ3" s="57"/>
    </row>
    <row r="4" spans="1:38" s="56" customFormat="1" ht="15.75" customHeight="1" x14ac:dyDescent="0.2">
      <c r="A4" s="12" t="s">
        <v>46</v>
      </c>
      <c r="B4" s="497" t="str">
        <f>'2 CONTEXTO E IDENTIFICACIÓN'!B4</f>
        <v>UAERMV</v>
      </c>
      <c r="C4" s="497"/>
      <c r="D4" s="497"/>
      <c r="E4" s="54"/>
      <c r="F4" s="206"/>
      <c r="G4" s="58"/>
      <c r="H4" s="58"/>
      <c r="I4" s="207"/>
      <c r="J4" s="207"/>
      <c r="K4" s="208"/>
      <c r="L4" s="208"/>
      <c r="M4" s="208"/>
      <c r="N4" s="59"/>
      <c r="O4" s="59"/>
      <c r="P4" s="58"/>
      <c r="AF4" s="57"/>
      <c r="AG4" s="57"/>
      <c r="AH4" s="57"/>
      <c r="AI4" s="57"/>
      <c r="AJ4" s="57"/>
    </row>
    <row r="5" spans="1:38" s="56" customFormat="1" ht="32.1" customHeight="1" x14ac:dyDescent="0.2">
      <c r="A5" s="12" t="s">
        <v>47</v>
      </c>
      <c r="B5" s="497" t="str">
        <f>'2 CONTEXTO E IDENTIFICACIÓN'!F4</f>
        <v>10. Desarrollo Misional Y Comercialización</v>
      </c>
      <c r="C5" s="498"/>
      <c r="D5" s="498"/>
      <c r="E5" s="54"/>
      <c r="F5" s="206"/>
      <c r="G5" s="58"/>
      <c r="H5" s="58"/>
      <c r="I5" s="207"/>
      <c r="J5" s="207"/>
      <c r="K5" s="208"/>
      <c r="L5" s="208"/>
      <c r="M5" s="208"/>
      <c r="N5" s="59"/>
      <c r="O5" s="59"/>
      <c r="P5" s="58"/>
      <c r="AF5" s="57"/>
      <c r="AG5" s="57"/>
      <c r="AH5" s="57"/>
      <c r="AI5" s="57"/>
      <c r="AJ5" s="57"/>
    </row>
    <row r="6" spans="1:38" s="56" customFormat="1" ht="15" thickBot="1" x14ac:dyDescent="0.25">
      <c r="D6" s="54"/>
      <c r="E6" s="54"/>
      <c r="F6" s="113"/>
      <c r="AF6" s="57"/>
      <c r="AG6" s="57"/>
      <c r="AH6" s="57"/>
      <c r="AI6" s="57"/>
      <c r="AJ6" s="57"/>
    </row>
    <row r="7" spans="1:38" s="367" customFormat="1" ht="23.25" customHeight="1" thickBot="1" x14ac:dyDescent="0.3">
      <c r="A7" s="600" t="s">
        <v>253</v>
      </c>
      <c r="B7" s="601"/>
      <c r="C7" s="601"/>
      <c r="D7" s="601"/>
      <c r="E7" s="601"/>
      <c r="F7" s="601"/>
      <c r="G7" s="602"/>
      <c r="I7" s="600" t="s">
        <v>279</v>
      </c>
      <c r="J7" s="601"/>
      <c r="K7" s="601"/>
      <c r="L7" s="601"/>
      <c r="M7" s="601"/>
      <c r="N7" s="601"/>
      <c r="O7" s="602"/>
      <c r="R7" s="368"/>
      <c r="S7" s="369"/>
      <c r="T7" s="510" t="s">
        <v>125</v>
      </c>
      <c r="U7" s="510"/>
      <c r="V7" s="510"/>
      <c r="W7" s="510"/>
      <c r="X7" s="511"/>
      <c r="AF7" s="57"/>
      <c r="AG7" s="57"/>
      <c r="AH7" s="57"/>
      <c r="AI7" s="57"/>
      <c r="AJ7" s="57"/>
    </row>
    <row r="8" spans="1:38" ht="18" customHeight="1" x14ac:dyDescent="0.25">
      <c r="A8" s="66"/>
      <c r="B8" s="67"/>
      <c r="C8" s="510" t="s">
        <v>125</v>
      </c>
      <c r="D8" s="510"/>
      <c r="E8" s="510"/>
      <c r="F8" s="510"/>
      <c r="G8" s="511"/>
      <c r="H8" s="65"/>
      <c r="I8" s="66"/>
      <c r="J8" s="67"/>
      <c r="K8" s="510" t="s">
        <v>125</v>
      </c>
      <c r="L8" s="510"/>
      <c r="M8" s="510"/>
      <c r="N8" s="510"/>
      <c r="O8" s="511"/>
      <c r="P8" s="65"/>
      <c r="R8" s="69"/>
      <c r="T8" s="70">
        <v>0.2</v>
      </c>
      <c r="U8" s="70">
        <v>0.4</v>
      </c>
      <c r="V8" s="70">
        <v>0.6</v>
      </c>
      <c r="W8" s="70">
        <v>0.8</v>
      </c>
      <c r="X8" s="71">
        <v>1</v>
      </c>
      <c r="Y8" s="72"/>
      <c r="Z8" s="72"/>
      <c r="AA8" s="72"/>
      <c r="AB8" s="72"/>
      <c r="AC8" s="72"/>
      <c r="AD8" s="72"/>
      <c r="AE8" s="72"/>
    </row>
    <row r="9" spans="1:38" x14ac:dyDescent="0.2">
      <c r="A9" s="69"/>
      <c r="B9" s="78"/>
      <c r="C9" s="79" t="s">
        <v>235</v>
      </c>
      <c r="D9" s="79" t="s">
        <v>238</v>
      </c>
      <c r="E9" s="79" t="s">
        <v>242</v>
      </c>
      <c r="F9" s="79" t="s">
        <v>246</v>
      </c>
      <c r="G9" s="80" t="s">
        <v>250</v>
      </c>
      <c r="H9" s="65"/>
      <c r="I9" s="69"/>
      <c r="J9" s="78"/>
      <c r="K9" s="79" t="s">
        <v>235</v>
      </c>
      <c r="L9" s="79" t="s">
        <v>238</v>
      </c>
      <c r="M9" s="79" t="s">
        <v>242</v>
      </c>
      <c r="N9" s="79" t="s">
        <v>246</v>
      </c>
      <c r="O9" s="80" t="s">
        <v>250</v>
      </c>
      <c r="P9" s="65"/>
      <c r="R9" s="69"/>
      <c r="S9" s="81"/>
      <c r="T9" s="82" t="s">
        <v>235</v>
      </c>
      <c r="U9" s="82" t="s">
        <v>238</v>
      </c>
      <c r="V9" s="82" t="s">
        <v>242</v>
      </c>
      <c r="W9" s="82" t="s">
        <v>246</v>
      </c>
      <c r="X9" s="83" t="s">
        <v>250</v>
      </c>
      <c r="AA9" s="72"/>
      <c r="AB9" s="72"/>
      <c r="AC9" s="84"/>
      <c r="AD9" s="84"/>
      <c r="AE9" s="84"/>
      <c r="AF9" s="84"/>
      <c r="AG9" s="84"/>
      <c r="AH9" s="84"/>
      <c r="AI9" s="84"/>
      <c r="AJ9" s="84"/>
      <c r="AK9" s="84"/>
      <c r="AL9" s="84"/>
    </row>
    <row r="10" spans="1:38" ht="55.5" customHeight="1" x14ac:dyDescent="0.2">
      <c r="A10" s="516" t="s">
        <v>106</v>
      </c>
      <c r="B10" s="79" t="s">
        <v>248</v>
      </c>
      <c r="C10" s="89" t="str">
        <f>+'4 MAPA CALOR INHERENTE'!I10</f>
        <v xml:space="preserve">                   </v>
      </c>
      <c r="D10" s="89" t="str">
        <f>+'4 MAPA CALOR INHERENTE'!J10</f>
        <v xml:space="preserve">                   </v>
      </c>
      <c r="E10" s="89" t="str">
        <f>+'4 MAPA CALOR INHERENTE'!K10</f>
        <v xml:space="preserve">                   </v>
      </c>
      <c r="F10" s="89" t="str">
        <f>+'4 MAPA CALOR INHERENTE'!L10</f>
        <v xml:space="preserve">                   </v>
      </c>
      <c r="G10" s="90" t="str">
        <f>+'4 MAPA CALOR INHERENTE'!M10</f>
        <v xml:space="preserve">                   </v>
      </c>
      <c r="H10" s="88"/>
      <c r="I10" s="516" t="s">
        <v>106</v>
      </c>
      <c r="J10" s="79" t="s">
        <v>248</v>
      </c>
      <c r="K10" s="89" t="str">
        <f>+'6 MAPA CALOR RESIDUAL-TRATAMIEN'!K9</f>
        <v xml:space="preserve">                   </v>
      </c>
      <c r="L10" s="89" t="str">
        <f>+'6 MAPA CALOR RESIDUAL-TRATAMIEN'!L9</f>
        <v xml:space="preserve">                   </v>
      </c>
      <c r="M10" s="89" t="str">
        <f>+'6 MAPA CALOR RESIDUAL-TRATAMIEN'!M9</f>
        <v xml:space="preserve">                   </v>
      </c>
      <c r="N10" s="89" t="str">
        <f>+'6 MAPA CALOR RESIDUAL-TRATAMIEN'!N9</f>
        <v xml:space="preserve">                   </v>
      </c>
      <c r="O10" s="90" t="str">
        <f>+'6 MAPA CALOR RESIDUAL-TRATAMIEN'!O9</f>
        <v xml:space="preserve">                   </v>
      </c>
      <c r="P10" s="88"/>
      <c r="Q10" s="599" t="s">
        <v>106</v>
      </c>
      <c r="R10" s="91">
        <v>1</v>
      </c>
      <c r="S10" s="82" t="s">
        <v>248</v>
      </c>
      <c r="T10" s="89" t="s">
        <v>257</v>
      </c>
      <c r="U10" s="89" t="s">
        <v>257</v>
      </c>
      <c r="V10" s="89" t="s">
        <v>257</v>
      </c>
      <c r="W10" s="89" t="s">
        <v>257</v>
      </c>
      <c r="X10" s="90" t="s">
        <v>258</v>
      </c>
      <c r="AA10" s="72"/>
      <c r="AB10" s="72"/>
      <c r="AC10" s="84"/>
      <c r="AD10" s="84"/>
      <c r="AE10" s="84"/>
      <c r="AF10" s="92"/>
      <c r="AG10" s="92"/>
      <c r="AH10" s="92"/>
      <c r="AI10" s="92"/>
      <c r="AJ10" s="92"/>
      <c r="AK10" s="84"/>
      <c r="AL10" s="84"/>
    </row>
    <row r="11" spans="1:38" ht="55.5" customHeight="1" x14ac:dyDescent="0.2">
      <c r="A11" s="516"/>
      <c r="B11" s="79" t="s">
        <v>244</v>
      </c>
      <c r="C11" s="93" t="str">
        <f>+'4 MAPA CALOR INHERENTE'!I11</f>
        <v xml:space="preserve">                   </v>
      </c>
      <c r="D11" s="93" t="str">
        <f>+'4 MAPA CALOR INHERENTE'!J11</f>
        <v xml:space="preserve">                   </v>
      </c>
      <c r="E11" s="89" t="str">
        <f>+'4 MAPA CALOR INHERENTE'!K11</f>
        <v xml:space="preserve">                   </v>
      </c>
      <c r="F11" s="89" t="str">
        <f>+'4 MAPA CALOR INHERENTE'!L11</f>
        <v xml:space="preserve">                   </v>
      </c>
      <c r="G11" s="90" t="str">
        <f>+'4 MAPA CALOR INHERENTE'!M11</f>
        <v xml:space="preserve">                   </v>
      </c>
      <c r="H11" s="88"/>
      <c r="I11" s="516"/>
      <c r="J11" s="79" t="s">
        <v>244</v>
      </c>
      <c r="K11" s="93" t="str">
        <f>+'6 MAPA CALOR RESIDUAL-TRATAMIEN'!K10</f>
        <v xml:space="preserve">                   </v>
      </c>
      <c r="L11" s="93" t="str">
        <f>+'6 MAPA CALOR RESIDUAL-TRATAMIEN'!L10</f>
        <v xml:space="preserve">                   </v>
      </c>
      <c r="M11" s="89" t="str">
        <f>+'6 MAPA CALOR RESIDUAL-TRATAMIEN'!M10</f>
        <v xml:space="preserve">                   </v>
      </c>
      <c r="N11" s="89" t="str">
        <f>+'6 MAPA CALOR RESIDUAL-TRATAMIEN'!N10</f>
        <v xml:space="preserve">                   </v>
      </c>
      <c r="O11" s="90" t="str">
        <f>+'6 MAPA CALOR RESIDUAL-TRATAMIEN'!O10</f>
        <v xml:space="preserve">                   </v>
      </c>
      <c r="P11" s="88"/>
      <c r="Q11" s="599"/>
      <c r="R11" s="91">
        <v>0.8</v>
      </c>
      <c r="S11" s="82" t="s">
        <v>244</v>
      </c>
      <c r="T11" s="93" t="s">
        <v>242</v>
      </c>
      <c r="U11" s="93" t="s">
        <v>242</v>
      </c>
      <c r="V11" s="89" t="s">
        <v>257</v>
      </c>
      <c r="W11" s="89" t="s">
        <v>257</v>
      </c>
      <c r="X11" s="90" t="s">
        <v>258</v>
      </c>
      <c r="AA11" s="72"/>
      <c r="AB11" s="72"/>
      <c r="AC11" s="84"/>
      <c r="AD11" s="94"/>
      <c r="AE11" s="95"/>
      <c r="AF11" s="92"/>
      <c r="AG11" s="92"/>
      <c r="AH11" s="92"/>
      <c r="AI11" s="92"/>
      <c r="AJ11" s="92"/>
      <c r="AK11" s="84"/>
      <c r="AL11" s="84"/>
    </row>
    <row r="12" spans="1:38" ht="55.5" customHeight="1" x14ac:dyDescent="0.2">
      <c r="A12" s="516"/>
      <c r="B12" s="79" t="s">
        <v>240</v>
      </c>
      <c r="C12" s="93" t="str">
        <f>+'4 MAPA CALOR INHERENTE'!I12</f>
        <v xml:space="preserve">                   </v>
      </c>
      <c r="D12" s="93" t="str">
        <f>+'4 MAPA CALOR INHERENTE'!J12</f>
        <v xml:space="preserve">                   </v>
      </c>
      <c r="E12" s="93" t="str">
        <f>+'4 MAPA CALOR INHERENTE'!K12</f>
        <v xml:space="preserve">                   </v>
      </c>
      <c r="F12" s="89" t="str">
        <f>+'4 MAPA CALOR INHERENTE'!L12</f>
        <v xml:space="preserve">                   </v>
      </c>
      <c r="G12" s="90" t="str">
        <f>+'4 MAPA CALOR INHERENTE'!M12</f>
        <v xml:space="preserve">                   </v>
      </c>
      <c r="H12" s="88"/>
      <c r="I12" s="516"/>
      <c r="J12" s="79" t="s">
        <v>240</v>
      </c>
      <c r="K12" s="93" t="str">
        <f>+'6 MAPA CALOR RESIDUAL-TRATAMIEN'!K11</f>
        <v xml:space="preserve">                   </v>
      </c>
      <c r="L12" s="93" t="str">
        <f>+'6 MAPA CALOR RESIDUAL-TRATAMIEN'!L11</f>
        <v xml:space="preserve">                   </v>
      </c>
      <c r="M12" s="93" t="str">
        <f>+'6 MAPA CALOR RESIDUAL-TRATAMIEN'!M11</f>
        <v xml:space="preserve">                   </v>
      </c>
      <c r="N12" s="89" t="str">
        <f>+'6 MAPA CALOR RESIDUAL-TRATAMIEN'!N11</f>
        <v xml:space="preserve">                   </v>
      </c>
      <c r="O12" s="90" t="str">
        <f>+'6 MAPA CALOR RESIDUAL-TRATAMIEN'!O11</f>
        <v xml:space="preserve">                   </v>
      </c>
      <c r="P12" s="88"/>
      <c r="Q12" s="599"/>
      <c r="R12" s="91">
        <v>0.6</v>
      </c>
      <c r="S12" s="82" t="s">
        <v>240</v>
      </c>
      <c r="T12" s="93" t="s">
        <v>242</v>
      </c>
      <c r="U12" s="93" t="s">
        <v>242</v>
      </c>
      <c r="V12" s="93" t="s">
        <v>242</v>
      </c>
      <c r="W12" s="89" t="s">
        <v>257</v>
      </c>
      <c r="X12" s="90" t="s">
        <v>258</v>
      </c>
      <c r="AA12" s="72"/>
      <c r="AB12" s="72"/>
      <c r="AC12" s="84"/>
      <c r="AD12" s="94"/>
      <c r="AE12" s="95"/>
      <c r="AF12" s="92"/>
      <c r="AG12" s="92"/>
      <c r="AH12" s="92"/>
      <c r="AI12" s="92"/>
      <c r="AJ12" s="96"/>
      <c r="AK12" s="84"/>
      <c r="AL12" s="84"/>
    </row>
    <row r="13" spans="1:38" ht="55.5" customHeight="1" x14ac:dyDescent="0.2">
      <c r="A13" s="516"/>
      <c r="B13" s="79" t="s">
        <v>236</v>
      </c>
      <c r="C13" s="97" t="str">
        <f>+'4 MAPA CALOR INHERENTE'!I13</f>
        <v xml:space="preserve">                   </v>
      </c>
      <c r="D13" s="93" t="str">
        <f>+'4 MAPA CALOR INHERENTE'!J13</f>
        <v xml:space="preserve">R1                   </v>
      </c>
      <c r="E13" s="93" t="str">
        <f>+'4 MAPA CALOR INHERENTE'!K13</f>
        <v xml:space="preserve"> R2                  </v>
      </c>
      <c r="F13" s="89" t="str">
        <f>+'4 MAPA CALOR INHERENTE'!L13</f>
        <v xml:space="preserve">                   </v>
      </c>
      <c r="G13" s="90" t="str">
        <f>+'4 MAPA CALOR INHERENTE'!M13</f>
        <v xml:space="preserve">                   </v>
      </c>
      <c r="H13" s="88"/>
      <c r="I13" s="516"/>
      <c r="J13" s="79" t="s">
        <v>236</v>
      </c>
      <c r="K13" s="97" t="str">
        <f>+'6 MAPA CALOR RESIDUAL-TRATAMIEN'!K12</f>
        <v xml:space="preserve">                   </v>
      </c>
      <c r="L13" s="93" t="str">
        <f>+'6 MAPA CALOR RESIDUAL-TRATAMIEN'!L12</f>
        <v xml:space="preserve">                   </v>
      </c>
      <c r="M13" s="93" t="str">
        <f>+'6 MAPA CALOR RESIDUAL-TRATAMIEN'!M12</f>
        <v xml:space="preserve">                   </v>
      </c>
      <c r="N13" s="89" t="str">
        <f>+'6 MAPA CALOR RESIDUAL-TRATAMIEN'!N12</f>
        <v xml:space="preserve">                   </v>
      </c>
      <c r="O13" s="90" t="str">
        <f>+'6 MAPA CALOR RESIDUAL-TRATAMIEN'!O12</f>
        <v xml:space="preserve">                   </v>
      </c>
      <c r="P13" s="88"/>
      <c r="Q13" s="599"/>
      <c r="R13" s="91">
        <v>0.4</v>
      </c>
      <c r="S13" s="82" t="s">
        <v>236</v>
      </c>
      <c r="T13" s="97" t="s">
        <v>259</v>
      </c>
      <c r="U13" s="93" t="s">
        <v>242</v>
      </c>
      <c r="V13" s="93" t="s">
        <v>242</v>
      </c>
      <c r="W13" s="89" t="s">
        <v>257</v>
      </c>
      <c r="X13" s="90" t="s">
        <v>258</v>
      </c>
      <c r="AA13" s="72"/>
      <c r="AB13" s="72"/>
      <c r="AC13" s="84"/>
      <c r="AD13" s="94"/>
      <c r="AE13" s="95"/>
      <c r="AF13" s="92"/>
      <c r="AG13" s="92"/>
      <c r="AH13" s="92"/>
      <c r="AI13" s="96"/>
      <c r="AJ13" s="92"/>
      <c r="AK13" s="84"/>
      <c r="AL13" s="84"/>
    </row>
    <row r="14" spans="1:38" ht="55.5" customHeight="1" thickBot="1" x14ac:dyDescent="0.25">
      <c r="A14" s="517"/>
      <c r="B14" s="98" t="s">
        <v>233</v>
      </c>
      <c r="C14" s="99" t="str">
        <f>+'4 MAPA CALOR INHERENTE'!I14</f>
        <v xml:space="preserve">                   </v>
      </c>
      <c r="D14" s="99" t="str">
        <f>+'4 MAPA CALOR INHERENTE'!J14</f>
        <v xml:space="preserve">                   </v>
      </c>
      <c r="E14" s="100" t="str">
        <f>+'4 MAPA CALOR INHERENTE'!K14</f>
        <v xml:space="preserve">                   </v>
      </c>
      <c r="F14" s="101" t="str">
        <f>+'4 MAPA CALOR INHERENTE'!L14</f>
        <v xml:space="preserve">                   </v>
      </c>
      <c r="G14" s="102" t="str">
        <f>+'4 MAPA CALOR INHERENTE'!M14</f>
        <v xml:space="preserve">                   </v>
      </c>
      <c r="H14" s="88"/>
      <c r="I14" s="517"/>
      <c r="J14" s="98" t="s">
        <v>233</v>
      </c>
      <c r="K14" s="99" t="str">
        <f>+'6 MAPA CALOR RESIDUAL-TRATAMIEN'!K13</f>
        <v xml:space="preserve">                   </v>
      </c>
      <c r="L14" s="99" t="str">
        <f>+'6 MAPA CALOR RESIDUAL-TRATAMIEN'!L13</f>
        <v xml:space="preserve">R1                   </v>
      </c>
      <c r="M14" s="100" t="str">
        <f>+'6 MAPA CALOR RESIDUAL-TRATAMIEN'!M13</f>
        <v xml:space="preserve"> R2                  </v>
      </c>
      <c r="N14" s="101" t="str">
        <f>+'6 MAPA CALOR RESIDUAL-TRATAMIEN'!N13</f>
        <v xml:space="preserve">                   </v>
      </c>
      <c r="O14" s="102" t="str">
        <f>+'6 MAPA CALOR RESIDUAL-TRATAMIEN'!O13</f>
        <v xml:space="preserve">                   </v>
      </c>
      <c r="P14" s="88"/>
      <c r="Q14" s="599"/>
      <c r="R14" s="103">
        <v>0.2</v>
      </c>
      <c r="S14" s="104" t="s">
        <v>233</v>
      </c>
      <c r="T14" s="99" t="s">
        <v>259</v>
      </c>
      <c r="U14" s="99" t="s">
        <v>259</v>
      </c>
      <c r="V14" s="100" t="s">
        <v>242</v>
      </c>
      <c r="W14" s="101" t="s">
        <v>257</v>
      </c>
      <c r="X14" s="102" t="s">
        <v>258</v>
      </c>
      <c r="AA14" s="72"/>
      <c r="AB14" s="72"/>
      <c r="AC14" s="84"/>
      <c r="AD14" s="94"/>
      <c r="AE14" s="95"/>
      <c r="AF14" s="92"/>
      <c r="AG14" s="92"/>
      <c r="AH14" s="92"/>
      <c r="AI14" s="105"/>
      <c r="AJ14" s="92"/>
      <c r="AK14" s="84"/>
      <c r="AL14" s="84"/>
    </row>
    <row r="15" spans="1:38" x14ac:dyDescent="0.2">
      <c r="A15" s="73"/>
      <c r="B15" s="88"/>
      <c r="C15" s="177"/>
      <c r="D15" s="178"/>
      <c r="E15" s="179"/>
      <c r="F15" s="179"/>
      <c r="G15" s="88"/>
      <c r="H15" s="88"/>
      <c r="I15" s="88"/>
      <c r="J15" s="88"/>
      <c r="K15" s="88"/>
      <c r="L15" s="88"/>
      <c r="M15" s="88"/>
      <c r="N15" s="88"/>
      <c r="O15" s="88"/>
      <c r="P15" s="88"/>
      <c r="AA15" s="72"/>
      <c r="AB15" s="72"/>
      <c r="AC15" s="84"/>
      <c r="AD15" s="94"/>
      <c r="AE15" s="95"/>
      <c r="AF15" s="92"/>
      <c r="AG15" s="92"/>
      <c r="AH15" s="92"/>
      <c r="AI15" s="92"/>
      <c r="AJ15" s="92"/>
      <c r="AK15" s="84"/>
      <c r="AL15" s="84"/>
    </row>
    <row r="16" spans="1:38" ht="25.5" x14ac:dyDescent="0.2">
      <c r="A16" s="73"/>
      <c r="B16" s="88"/>
      <c r="C16" s="177"/>
      <c r="D16" s="178"/>
      <c r="E16" s="179"/>
      <c r="F16" s="179"/>
      <c r="G16" s="88"/>
      <c r="H16" s="88"/>
      <c r="I16" s="88"/>
      <c r="J16" s="88"/>
      <c r="K16" s="88"/>
      <c r="L16" s="88"/>
      <c r="M16" s="88"/>
      <c r="N16" s="88"/>
      <c r="O16" s="88"/>
      <c r="P16" s="88"/>
      <c r="T16" s="76" t="s">
        <v>260</v>
      </c>
      <c r="V16" s="72"/>
      <c r="W16" s="72"/>
      <c r="X16" s="72"/>
      <c r="Y16" s="72"/>
      <c r="Z16" s="72"/>
      <c r="AA16" s="72"/>
      <c r="AB16" s="72"/>
      <c r="AC16" s="84"/>
      <c r="AD16" s="94"/>
      <c r="AE16" s="84"/>
      <c r="AF16" s="95"/>
      <c r="AG16" s="95"/>
      <c r="AH16" s="95"/>
      <c r="AI16" s="95"/>
      <c r="AJ16" s="95"/>
      <c r="AK16" s="84"/>
      <c r="AL16" s="84"/>
    </row>
    <row r="17" spans="1:38" x14ac:dyDescent="0.2">
      <c r="A17" s="73"/>
      <c r="B17" s="88"/>
      <c r="C17" s="177"/>
      <c r="D17" s="178"/>
      <c r="E17" s="179"/>
      <c r="F17" s="179"/>
      <c r="G17" s="88"/>
      <c r="H17" s="88"/>
      <c r="I17" s="88"/>
      <c r="J17" s="88"/>
      <c r="K17" s="88"/>
      <c r="L17" s="88"/>
      <c r="M17" s="88"/>
      <c r="N17" s="88"/>
      <c r="O17" s="88"/>
      <c r="P17" s="88"/>
      <c r="T17" s="106" t="s">
        <v>258</v>
      </c>
      <c r="V17" s="72"/>
      <c r="W17" s="72"/>
      <c r="X17" s="72"/>
      <c r="Y17" s="72"/>
      <c r="Z17" s="72"/>
      <c r="AA17" s="72"/>
      <c r="AB17" s="72"/>
      <c r="AC17" s="84"/>
      <c r="AD17" s="84"/>
      <c r="AE17" s="84"/>
      <c r="AF17" s="92"/>
      <c r="AG17" s="92"/>
      <c r="AH17" s="92"/>
      <c r="AI17" s="92"/>
      <c r="AJ17" s="92"/>
      <c r="AK17" s="84"/>
      <c r="AL17" s="84"/>
    </row>
    <row r="18" spans="1:38" x14ac:dyDescent="0.2">
      <c r="A18" s="73"/>
      <c r="B18" s="88"/>
      <c r="C18" s="177"/>
      <c r="D18" s="178"/>
      <c r="E18" s="179"/>
      <c r="F18" s="179"/>
      <c r="G18" s="88"/>
      <c r="H18" s="88"/>
      <c r="I18" s="88"/>
      <c r="J18" s="88"/>
      <c r="K18" s="88"/>
      <c r="L18" s="88"/>
      <c r="M18" s="88"/>
      <c r="N18" s="88"/>
      <c r="O18" s="88"/>
      <c r="P18" s="88"/>
      <c r="T18" s="89" t="s">
        <v>257</v>
      </c>
      <c r="U18" s="72"/>
      <c r="V18" s="72"/>
      <c r="W18" s="72"/>
      <c r="X18" s="72"/>
      <c r="Y18" s="72"/>
      <c r="Z18" s="72"/>
      <c r="AA18" s="72"/>
      <c r="AB18" s="72"/>
      <c r="AC18" s="84"/>
      <c r="AD18" s="84"/>
      <c r="AE18" s="84"/>
      <c r="AF18" s="92"/>
      <c r="AG18" s="92"/>
      <c r="AH18" s="92"/>
      <c r="AI18" s="92"/>
      <c r="AJ18" s="92"/>
      <c r="AK18" s="84"/>
      <c r="AL18" s="84"/>
    </row>
    <row r="19" spans="1:38" x14ac:dyDescent="0.2">
      <c r="A19" s="73"/>
      <c r="B19" s="88"/>
      <c r="C19" s="177"/>
      <c r="D19" s="178"/>
      <c r="E19" s="179"/>
      <c r="F19" s="179"/>
      <c r="G19" s="88"/>
      <c r="H19" s="88"/>
      <c r="I19" s="88"/>
      <c r="J19" s="88"/>
      <c r="K19" s="88"/>
      <c r="L19" s="88"/>
      <c r="M19" s="88"/>
      <c r="N19" s="88"/>
      <c r="O19" s="88"/>
      <c r="P19" s="88"/>
      <c r="S19" s="107"/>
      <c r="T19" s="93" t="s">
        <v>242</v>
      </c>
      <c r="U19" s="107"/>
      <c r="V19" s="107"/>
      <c r="W19" s="107"/>
      <c r="X19" s="107"/>
      <c r="Y19" s="107"/>
      <c r="Z19" s="107"/>
      <c r="AA19" s="107"/>
      <c r="AB19" s="107"/>
      <c r="AC19" s="84"/>
      <c r="AD19" s="84"/>
      <c r="AE19" s="108"/>
      <c r="AF19" s="108"/>
      <c r="AG19" s="108"/>
      <c r="AH19" s="108"/>
      <c r="AI19" s="108"/>
      <c r="AJ19" s="108"/>
      <c r="AK19" s="84"/>
      <c r="AL19" s="84"/>
    </row>
    <row r="20" spans="1:38" x14ac:dyDescent="0.2">
      <c r="A20" s="73"/>
      <c r="B20" s="88"/>
      <c r="C20" s="177"/>
      <c r="D20" s="178"/>
      <c r="E20" s="179"/>
      <c r="F20" s="179"/>
      <c r="G20" s="88"/>
      <c r="H20" s="88"/>
      <c r="I20" s="88"/>
      <c r="J20" s="88"/>
      <c r="K20" s="88"/>
      <c r="L20" s="88"/>
      <c r="M20" s="88"/>
      <c r="N20" s="88"/>
      <c r="O20" s="88"/>
      <c r="P20" s="88"/>
      <c r="S20" s="107"/>
      <c r="T20" s="97" t="s">
        <v>259</v>
      </c>
      <c r="AA20" s="107"/>
      <c r="AB20" s="107"/>
      <c r="AC20" s="84"/>
      <c r="AD20" s="84"/>
      <c r="AE20" s="84"/>
      <c r="AF20" s="92"/>
      <c r="AG20" s="92"/>
      <c r="AH20" s="92"/>
      <c r="AI20" s="92"/>
      <c r="AJ20" s="92"/>
      <c r="AK20" s="84"/>
      <c r="AL20" s="84"/>
    </row>
    <row r="21" spans="1:38" x14ac:dyDescent="0.2">
      <c r="A21" s="73"/>
      <c r="B21" s="88"/>
      <c r="C21" s="177"/>
      <c r="D21" s="178"/>
      <c r="E21" s="179"/>
      <c r="F21" s="179"/>
      <c r="G21" s="88"/>
      <c r="H21" s="88"/>
      <c r="I21" s="88"/>
      <c r="J21" s="88"/>
      <c r="K21" s="88"/>
      <c r="L21" s="88"/>
      <c r="M21" s="88"/>
      <c r="N21" s="88"/>
      <c r="O21" s="88"/>
      <c r="P21" s="88"/>
      <c r="Q21" s="109"/>
      <c r="R21" s="109"/>
      <c r="S21" s="107"/>
      <c r="AA21" s="107"/>
      <c r="AB21" s="107"/>
      <c r="AC21" s="84"/>
      <c r="AD21" s="84"/>
      <c r="AE21" s="84"/>
      <c r="AF21" s="92"/>
      <c r="AG21" s="92"/>
      <c r="AH21" s="92"/>
      <c r="AI21" s="92"/>
      <c r="AJ21" s="92"/>
      <c r="AK21" s="84"/>
      <c r="AL21" s="84"/>
    </row>
    <row r="22" spans="1:38" x14ac:dyDescent="0.2">
      <c r="A22" s="73"/>
      <c r="B22" s="88"/>
      <c r="C22" s="177"/>
      <c r="D22" s="178"/>
      <c r="E22" s="179"/>
      <c r="F22" s="179"/>
      <c r="G22" s="88"/>
      <c r="H22" s="88"/>
      <c r="I22" s="88"/>
      <c r="J22" s="88"/>
      <c r="K22" s="88"/>
      <c r="L22" s="88"/>
      <c r="M22" s="88"/>
      <c r="N22" s="88"/>
      <c r="O22" s="88"/>
      <c r="P22" s="88"/>
      <c r="Q22" s="109"/>
      <c r="R22" s="109"/>
      <c r="S22" s="110"/>
      <c r="AA22" s="107"/>
      <c r="AB22" s="107"/>
      <c r="AC22" s="84"/>
      <c r="AD22" s="105"/>
      <c r="AE22" s="105"/>
      <c r="AF22" s="105"/>
      <c r="AG22" s="105"/>
      <c r="AH22" s="105"/>
      <c r="AI22" s="105"/>
      <c r="AJ22" s="92"/>
      <c r="AK22" s="84"/>
      <c r="AL22" s="84"/>
    </row>
    <row r="23" spans="1:38" x14ac:dyDescent="0.2">
      <c r="A23" s="73"/>
      <c r="B23" s="88"/>
      <c r="C23" s="177"/>
      <c r="D23" s="178"/>
      <c r="E23" s="179"/>
      <c r="F23" s="179"/>
      <c r="G23" s="88"/>
      <c r="H23" s="88"/>
      <c r="I23" s="88"/>
      <c r="J23" s="88"/>
      <c r="K23" s="88"/>
      <c r="L23" s="88"/>
      <c r="M23" s="88"/>
      <c r="N23" s="88"/>
      <c r="O23" s="88"/>
      <c r="P23" s="88"/>
      <c r="Q23" s="109"/>
      <c r="R23" s="109"/>
      <c r="AC23" s="84"/>
      <c r="AD23" s="111"/>
      <c r="AE23" s="111"/>
      <c r="AF23" s="111"/>
      <c r="AG23" s="111"/>
      <c r="AH23" s="111"/>
      <c r="AI23" s="111"/>
      <c r="AJ23" s="92"/>
      <c r="AK23" s="84"/>
      <c r="AL23" s="84"/>
    </row>
    <row r="24" spans="1:38" x14ac:dyDescent="0.2">
      <c r="A24" s="73"/>
      <c r="B24" s="88"/>
      <c r="C24" s="177"/>
      <c r="D24" s="178"/>
      <c r="E24" s="179"/>
      <c r="F24" s="179"/>
      <c r="G24" s="88"/>
      <c r="H24" s="88"/>
      <c r="I24" s="88"/>
      <c r="J24" s="88"/>
      <c r="K24" s="88"/>
      <c r="L24" s="88"/>
      <c r="M24" s="88"/>
      <c r="N24" s="88"/>
      <c r="O24" s="88"/>
      <c r="P24" s="88"/>
      <c r="Q24" s="109"/>
      <c r="R24" s="109"/>
      <c r="AC24" s="84"/>
      <c r="AD24" s="105"/>
      <c r="AE24" s="105"/>
      <c r="AF24" s="105"/>
      <c r="AG24" s="105"/>
      <c r="AH24" s="105"/>
      <c r="AI24" s="105"/>
      <c r="AJ24" s="92"/>
      <c r="AK24" s="84"/>
      <c r="AL24" s="84"/>
    </row>
    <row r="25" spans="1:38" x14ac:dyDescent="0.2">
      <c r="A25" s="73"/>
      <c r="B25" s="88"/>
      <c r="C25" s="177"/>
      <c r="D25" s="178"/>
      <c r="E25" s="179"/>
      <c r="F25" s="179"/>
      <c r="G25" s="88"/>
      <c r="H25" s="88"/>
      <c r="I25" s="88"/>
      <c r="J25" s="88"/>
      <c r="K25" s="88"/>
      <c r="L25" s="88"/>
      <c r="M25" s="88"/>
      <c r="N25" s="88"/>
      <c r="O25" s="88"/>
      <c r="P25" s="88"/>
      <c r="AC25" s="84"/>
      <c r="AD25" s="105"/>
      <c r="AE25" s="105"/>
      <c r="AF25" s="105"/>
      <c r="AG25" s="105"/>
      <c r="AH25" s="105"/>
      <c r="AI25" s="105"/>
      <c r="AJ25" s="92"/>
      <c r="AK25" s="84"/>
      <c r="AL25" s="84"/>
    </row>
    <row r="26" spans="1:38" x14ac:dyDescent="0.25">
      <c r="A26" s="73"/>
      <c r="B26" s="88"/>
      <c r="C26" s="177"/>
      <c r="D26" s="178"/>
      <c r="E26" s="179"/>
      <c r="F26" s="179"/>
      <c r="G26" s="88"/>
      <c r="H26" s="88"/>
      <c r="I26" s="88"/>
      <c r="J26" s="88"/>
      <c r="K26" s="88"/>
      <c r="L26" s="88"/>
      <c r="M26" s="88"/>
      <c r="N26" s="88"/>
      <c r="O26" s="88"/>
      <c r="P26" s="88"/>
    </row>
    <row r="27" spans="1:38" x14ac:dyDescent="0.25">
      <c r="A27" s="73"/>
      <c r="B27" s="88"/>
      <c r="C27" s="177"/>
      <c r="D27" s="178"/>
      <c r="E27" s="179"/>
      <c r="F27" s="179"/>
      <c r="G27" s="88"/>
      <c r="H27" s="88"/>
      <c r="I27" s="88"/>
      <c r="J27" s="88"/>
      <c r="K27" s="88"/>
      <c r="L27" s="88"/>
      <c r="M27" s="88"/>
      <c r="N27" s="88"/>
      <c r="O27" s="88"/>
      <c r="P27" s="88"/>
    </row>
    <row r="28" spans="1:38" x14ac:dyDescent="0.25">
      <c r="A28" s="73"/>
      <c r="B28" s="88"/>
      <c r="C28" s="177"/>
      <c r="D28" s="178"/>
      <c r="E28" s="179"/>
      <c r="F28" s="179"/>
      <c r="G28" s="88"/>
      <c r="H28" s="88"/>
      <c r="I28" s="88"/>
      <c r="J28" s="88"/>
      <c r="K28" s="88"/>
      <c r="L28" s="88"/>
      <c r="M28" s="88"/>
      <c r="N28" s="88"/>
      <c r="O28" s="88"/>
      <c r="P28" s="88"/>
    </row>
    <row r="29" spans="1:38" x14ac:dyDescent="0.25">
      <c r="A29" s="73"/>
      <c r="B29" s="88"/>
      <c r="C29" s="177"/>
      <c r="D29" s="178"/>
      <c r="E29" s="179"/>
      <c r="F29" s="179"/>
      <c r="G29" s="88"/>
      <c r="H29" s="88"/>
      <c r="I29" s="88"/>
      <c r="J29" s="88"/>
      <c r="K29" s="88"/>
      <c r="L29" s="88"/>
      <c r="M29" s="88"/>
      <c r="N29" s="88"/>
      <c r="O29" s="88"/>
      <c r="P29" s="88"/>
    </row>
    <row r="30" spans="1:38" ht="14.45" customHeight="1" x14ac:dyDescent="0.25">
      <c r="B30" s="68"/>
      <c r="D30" s="68"/>
      <c r="G30" s="68"/>
      <c r="H30" s="68"/>
      <c r="I30" s="68"/>
      <c r="J30" s="68"/>
      <c r="K30" s="68"/>
      <c r="L30" s="68"/>
      <c r="M30" s="68"/>
      <c r="N30" s="68"/>
      <c r="O30" s="68"/>
      <c r="P30" s="68"/>
      <c r="AA30" s="73"/>
      <c r="AB30" s="73"/>
      <c r="AC30" s="73"/>
      <c r="AD30" s="73"/>
      <c r="AE30" s="73"/>
      <c r="AF30" s="68"/>
      <c r="AG30" s="68"/>
      <c r="AH30" s="68"/>
      <c r="AI30" s="68"/>
      <c r="AJ30" s="68"/>
    </row>
    <row r="31" spans="1:38" ht="39" customHeight="1" x14ac:dyDescent="0.25">
      <c r="B31" s="68"/>
      <c r="D31" s="68"/>
      <c r="G31" s="68"/>
      <c r="H31" s="68"/>
      <c r="I31" s="68"/>
      <c r="J31" s="68"/>
      <c r="K31" s="68"/>
      <c r="L31" s="68"/>
      <c r="M31" s="68"/>
      <c r="N31" s="68"/>
      <c r="O31" s="68"/>
      <c r="P31" s="68"/>
      <c r="AA31" s="73"/>
      <c r="AB31" s="73"/>
      <c r="AC31" s="73"/>
      <c r="AD31" s="73"/>
      <c r="AE31" s="73"/>
      <c r="AF31" s="68"/>
      <c r="AG31" s="68"/>
      <c r="AH31" s="68"/>
      <c r="AI31" s="68"/>
      <c r="AJ31" s="68"/>
    </row>
    <row r="32" spans="1:38" ht="19.5" customHeight="1" x14ac:dyDescent="0.25">
      <c r="B32" s="68"/>
      <c r="D32" s="68"/>
      <c r="G32" s="68"/>
      <c r="H32" s="68"/>
      <c r="I32" s="68"/>
      <c r="J32" s="68"/>
      <c r="K32" s="68"/>
      <c r="L32" s="68"/>
      <c r="M32" s="68"/>
      <c r="N32" s="68"/>
      <c r="O32" s="68"/>
      <c r="P32" s="68"/>
      <c r="AA32" s="73"/>
      <c r="AB32" s="73"/>
      <c r="AC32" s="73"/>
      <c r="AD32" s="73"/>
      <c r="AE32" s="73"/>
      <c r="AF32" s="68"/>
      <c r="AG32" s="68"/>
      <c r="AH32" s="68"/>
      <c r="AI32" s="68"/>
      <c r="AJ32" s="68"/>
    </row>
    <row r="33" spans="2:36" ht="19.5" customHeight="1" x14ac:dyDescent="0.25">
      <c r="B33" s="68"/>
      <c r="D33" s="68"/>
      <c r="G33" s="68"/>
      <c r="H33" s="68"/>
      <c r="I33" s="68"/>
      <c r="J33" s="68"/>
      <c r="K33" s="68"/>
      <c r="L33" s="68"/>
      <c r="M33" s="68"/>
      <c r="N33" s="68"/>
      <c r="O33" s="68"/>
      <c r="P33" s="68"/>
      <c r="AA33" s="73"/>
      <c r="AB33" s="73"/>
      <c r="AC33" s="73"/>
      <c r="AD33" s="73"/>
      <c r="AE33" s="73"/>
      <c r="AF33" s="68"/>
      <c r="AG33" s="68"/>
      <c r="AH33" s="68"/>
      <c r="AI33" s="68"/>
      <c r="AJ33" s="68"/>
    </row>
    <row r="34" spans="2:36" ht="19.5" customHeight="1" x14ac:dyDescent="0.25">
      <c r="B34" s="68"/>
      <c r="D34" s="68"/>
      <c r="G34" s="68"/>
      <c r="H34" s="68"/>
      <c r="I34" s="68"/>
      <c r="J34" s="68"/>
      <c r="K34" s="68"/>
      <c r="L34" s="68"/>
      <c r="M34" s="68"/>
      <c r="N34" s="68"/>
      <c r="O34" s="68"/>
      <c r="P34" s="68"/>
      <c r="AA34" s="73"/>
      <c r="AB34" s="73"/>
      <c r="AC34" s="73"/>
      <c r="AD34" s="73"/>
      <c r="AE34" s="73"/>
      <c r="AF34" s="68"/>
      <c r="AG34" s="68"/>
      <c r="AH34" s="68"/>
      <c r="AI34" s="68"/>
      <c r="AJ34" s="68"/>
    </row>
    <row r="35" spans="2:36" ht="19.5" customHeight="1" x14ac:dyDescent="0.25">
      <c r="B35" s="68"/>
      <c r="D35" s="68"/>
      <c r="G35" s="68"/>
      <c r="H35" s="68"/>
      <c r="I35" s="68"/>
      <c r="J35" s="68"/>
      <c r="K35" s="68"/>
      <c r="L35" s="68"/>
      <c r="M35" s="68"/>
      <c r="N35" s="68"/>
      <c r="O35" s="68"/>
      <c r="P35" s="68"/>
      <c r="AA35" s="73"/>
      <c r="AB35" s="73"/>
      <c r="AC35" s="73"/>
      <c r="AD35" s="73"/>
      <c r="AE35" s="73"/>
      <c r="AF35" s="68"/>
      <c r="AG35" s="68"/>
      <c r="AH35" s="68"/>
      <c r="AI35" s="68"/>
      <c r="AJ35" s="68"/>
    </row>
    <row r="36" spans="2:36" ht="19.5" customHeight="1" x14ac:dyDescent="0.25">
      <c r="B36" s="68"/>
      <c r="D36" s="68"/>
      <c r="G36" s="68"/>
      <c r="H36" s="68"/>
      <c r="I36" s="68"/>
      <c r="J36" s="68"/>
      <c r="K36" s="68"/>
      <c r="L36" s="68"/>
      <c r="M36" s="68"/>
      <c r="N36" s="68"/>
      <c r="O36" s="68"/>
      <c r="P36" s="68"/>
      <c r="AA36" s="73"/>
      <c r="AB36" s="73"/>
      <c r="AC36" s="73"/>
      <c r="AD36" s="73"/>
      <c r="AE36" s="73"/>
      <c r="AF36" s="68"/>
      <c r="AG36" s="68"/>
      <c r="AH36" s="68"/>
      <c r="AI36" s="68"/>
      <c r="AJ36" s="68"/>
    </row>
    <row r="37" spans="2:36" x14ac:dyDescent="0.25"/>
    <row r="38" spans="2:36" x14ac:dyDescent="0.25"/>
    <row r="39" spans="2:36" x14ac:dyDescent="0.25"/>
    <row r="40" spans="2:36" x14ac:dyDescent="0.25"/>
    <row r="41" spans="2:36" x14ac:dyDescent="0.25"/>
    <row r="42" spans="2:36" x14ac:dyDescent="0.25"/>
    <row r="43" spans="2:36" x14ac:dyDescent="0.25"/>
    <row r="44" spans="2:36" x14ac:dyDescent="0.25"/>
    <row r="45" spans="2:36" x14ac:dyDescent="0.25"/>
    <row r="46" spans="2:36" x14ac:dyDescent="0.25"/>
    <row r="47" spans="2:36" x14ac:dyDescent="0.25"/>
    <row r="48" spans="2:36"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sheetData>
  <sheetProtection sheet="1" formatCells="0" formatColumns="0" formatRows="0" sort="0" autoFilter="0" pivotTables="0"/>
  <dataConsolidate/>
  <mergeCells count="13">
    <mergeCell ref="B1:D2"/>
    <mergeCell ref="A1:A2"/>
    <mergeCell ref="I7:O7"/>
    <mergeCell ref="T7:X7"/>
    <mergeCell ref="K8:O8"/>
    <mergeCell ref="B4:D4"/>
    <mergeCell ref="B5:D5"/>
    <mergeCell ref="E1:F1"/>
    <mergeCell ref="I10:I14"/>
    <mergeCell ref="Q10:Q14"/>
    <mergeCell ref="A7:G7"/>
    <mergeCell ref="C8:G8"/>
    <mergeCell ref="A10:A14"/>
  </mergeCells>
  <conditionalFormatting sqref="D15:E29">
    <cfRule type="cellIs" dxfId="17" priority="1" operator="equal">
      <formula>$S$14</formula>
    </cfRule>
    <cfRule type="cellIs" dxfId="16" priority="2" operator="equal">
      <formula>$S$13</formula>
    </cfRule>
    <cfRule type="cellIs" dxfId="15" priority="3" operator="equal">
      <formula>$S$12</formula>
    </cfRule>
    <cfRule type="cellIs" dxfId="14" priority="4" operator="equal">
      <formula>$S$11</formula>
    </cfRule>
    <cfRule type="cellIs" dxfId="13" priority="5" operator="equal">
      <formula>$S$10</formula>
    </cfRule>
  </conditionalFormatting>
  <conditionalFormatting sqref="F15:F29">
    <cfRule type="cellIs" dxfId="12" priority="6" operator="equal">
      <formula>$T$9</formula>
    </cfRule>
    <cfRule type="cellIs" dxfId="11" priority="7" operator="equal">
      <formula>$U$9</formula>
    </cfRule>
    <cfRule type="cellIs" dxfId="10" priority="8" operator="equal">
      <formula>$V$9</formula>
    </cfRule>
    <cfRule type="cellIs" dxfId="9" priority="9" operator="equal">
      <formula>$W$9</formula>
    </cfRule>
    <cfRule type="cellIs" dxfId="8" priority="10" operator="equal">
      <formula>$X$9</formula>
    </cfRule>
  </conditionalFormatting>
  <conditionalFormatting sqref="G15:G29">
    <cfRule type="cellIs" dxfId="7" priority="16" operator="equal">
      <formula>$T$17</formula>
    </cfRule>
    <cfRule type="cellIs" dxfId="6" priority="17" operator="equal">
      <formula>$T$18</formula>
    </cfRule>
    <cfRule type="cellIs" dxfId="5" priority="18" operator="equal">
      <formula>$T$19</formula>
    </cfRule>
    <cfRule type="cellIs" dxfId="4" priority="19" operator="equal">
      <formula>$T$20</formula>
    </cfRule>
  </conditionalFormatting>
  <dataValidations count="3">
    <dataValidation type="list" allowBlank="1" showInputMessage="1" showErrorMessage="1" sqref="JD10:JJ17" xr:uid="{00000000-0002-0000-08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800-000001000000}"/>
    <dataValidation allowBlank="1" showInputMessage="1" showErrorMessage="1" prompt="Es la materialización del riesgo y las consecuencias de su aparición. Su escala es: 5 bajo impacto, 10 medio, 20 alto impacto._x000a_" sqref="JD9:JJ9" xr:uid="{00000000-0002-0000-08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70eaac67-e064-433b-ba54-6f78c0f1ecb1" xsi:nil="true"/>
    <lcf76f155ced4ddcb4097134ff3c332f xmlns="64d77176-54eb-4753-be67-9b2e2fa23e0f">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5F0CCD84194CB24D8526459418388F85" ma:contentTypeVersion="21" ma:contentTypeDescription="Crear nuevo documento." ma:contentTypeScope="" ma:versionID="5733d2604a720bb2885b7b426f836bde">
  <xsd:schema xmlns:xsd="http://www.w3.org/2001/XMLSchema" xmlns:xs="http://www.w3.org/2001/XMLSchema" xmlns:p="http://schemas.microsoft.com/office/2006/metadata/properties" xmlns:ns1="http://schemas.microsoft.com/sharepoint/v3" xmlns:ns2="64d77176-54eb-4753-be67-9b2e2fa23e0f" xmlns:ns3="70eaac67-e064-433b-ba54-6f78c0f1ecb1" targetNamespace="http://schemas.microsoft.com/office/2006/metadata/properties" ma:root="true" ma:fieldsID="b20fc0b8f429c472a71be35be7945ee6" ns1:_="" ns2:_="" ns3:_="">
    <xsd:import namespace="http://schemas.microsoft.com/sharepoint/v3"/>
    <xsd:import namespace="64d77176-54eb-4753-be67-9b2e2fa23e0f"/>
    <xsd:import namespace="70eaac67-e064-433b-ba54-6f78c0f1ecb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AutoKeyPoints" minOccurs="0"/>
                <xsd:element ref="ns2:MediaServiceKeyPoints" minOccurs="0"/>
                <xsd:element ref="ns1:_ip_UnifiedCompliancePolicyProperties" minOccurs="0"/>
                <xsd:element ref="ns1:_ip_UnifiedCompliancePolicyUIAction"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Propiedades de la Directiva de cumplimiento unificado" ma:hidden="true" ma:internalName="_ip_UnifiedCompliancePolicyProperties">
      <xsd:simpleType>
        <xsd:restriction base="dms:Note"/>
      </xsd:simpleType>
    </xsd:element>
    <xsd:element name="_ip_UnifiedCompliancePolicyUIAction" ma:index="21"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4d77176-54eb-4753-be67-9b2e2fa23e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ca5960cb-9bf6-480a-8d5d-5a94d253b0e7"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0eaac67-e064-433b-ba54-6f78c0f1ecb1"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27c4427a-9750-41f9-ad55-9fc71e3b9295}" ma:internalName="TaxCatchAll" ma:showField="CatchAllData" ma:web="70eaac67-e064-433b-ba54-6f78c0f1ecb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6957C31-191E-418B-87E7-1B7431F1D449}">
  <ds:schemaRefs>
    <ds:schemaRef ds:uri="http://schemas.microsoft.com/sharepoint/v3/contenttype/forms"/>
  </ds:schemaRefs>
</ds:datastoreItem>
</file>

<file path=customXml/itemProps2.xml><?xml version="1.0" encoding="utf-8"?>
<ds:datastoreItem xmlns:ds="http://schemas.openxmlformats.org/officeDocument/2006/customXml" ds:itemID="{A14D0167-1D94-443D-9441-36E43987C786}">
  <ds:schemaRefs>
    <ds:schemaRef ds:uri="http://purl.org/dc/terms/"/>
    <ds:schemaRef ds:uri="http://schemas.openxmlformats.org/package/2006/metadata/core-properties"/>
    <ds:schemaRef ds:uri="http://purl.org/dc/dcmitype/"/>
    <ds:schemaRef ds:uri="cadaebf9-c45c-4928-a835-b6d2640c562f"/>
    <ds:schemaRef ds:uri="eb8db8e2-9e38-4af2-b3f2-f3ede193e57b"/>
    <ds:schemaRef ds:uri="http://schemas.microsoft.com/office/2006/documentManagement/types"/>
    <ds:schemaRef ds:uri="http://purl.org/dc/elements/1.1/"/>
    <ds:schemaRef ds:uri="http://www.w3.org/XML/1998/namespace"/>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14947DC-95A9-4233-88C0-846D507BB7A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24</vt:i4>
      </vt:variant>
    </vt:vector>
  </HeadingPairs>
  <TitlesOfParts>
    <vt:vector size="35" baseType="lpstr">
      <vt:lpstr>1 INSTRUCTIVO DES-DE-008</vt:lpstr>
      <vt:lpstr>2 CONTEXTO E IDENTIFICACIÓN</vt:lpstr>
      <vt:lpstr>10 FORMULAS</vt:lpstr>
      <vt:lpstr>3 PROBABIL E IMPACTO INHERENTE</vt:lpstr>
      <vt:lpstr>4 MAPA CALOR INHERENTE</vt:lpstr>
      <vt:lpstr>5 VALORACIÓN CONTROL PROBAB.</vt:lpstr>
      <vt:lpstr>5 VALORACIÓN CONTROL IMPACTO</vt:lpstr>
      <vt:lpstr>6 MAPA CALOR RESIDUAL-TRATAMIEN</vt:lpstr>
      <vt:lpstr>7 MAPA CALOR INHEREN Y RESIDUAL</vt:lpstr>
      <vt:lpstr>8 PEFIL RIESGO DEL PROCESO</vt:lpstr>
      <vt:lpstr>10 CONTROL DE CAMBIOS</vt:lpstr>
      <vt:lpstr>Afectación_Económica</vt:lpstr>
      <vt:lpstr>'10 CONTROL DE CAMBIOS'!Área_de_impresión</vt:lpstr>
      <vt:lpstr>'3 PROBABIL E IMPACTO INHERENTE'!Área_de_impresión</vt:lpstr>
      <vt:lpstr>E_Relaciones_Laborales</vt:lpstr>
      <vt:lpstr>'5 VALORACIÓN CONTROL IMPACTO'!Ejecución_administración_de_procesos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Reputacional</vt:lpstr>
      <vt:lpstr>Seguridad_Información</vt:lpstr>
      <vt:lpstr>Talento_Humano</vt:lpstr>
      <vt:lpstr>Tecnología</vt:lpstr>
      <vt:lpstr>Tipo</vt:lpstr>
      <vt:lpstr>'2 CONTEXTO E IDENTIFICACIÓN'!Títulos_a_imprimir</vt:lpstr>
      <vt:lpstr>'3 PROBABIL E IMPACTO INHERENTE'!Títulos_a_imprimir</vt:lpstr>
      <vt:lpstr>'5 VALORACIÓN CONTROL IMPACTO'!Títulos_a_imprimir</vt:lpstr>
      <vt:lpstr>'5 VALORACIÓN CONTROL PROBAB.'!Títulos_a_imprimir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maria natalia norato mora</cp:lastModifiedBy>
  <cp:revision/>
  <dcterms:created xsi:type="dcterms:W3CDTF">2006-09-16T00:00:00Z</dcterms:created>
  <dcterms:modified xsi:type="dcterms:W3CDTF">2026-02-26T19:17:37Z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0x0101005F0CCD84194CB24D8526459418388F85</vt:lpwstr>
  </property>
</Properties>
</file>