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.munoz\OneDrive\umv\escritorio\OAP\2023\SISGESTION GTHU\"/>
    </mc:Choice>
  </mc:AlternateContent>
  <workbookProtection workbookAlgorithmName="SHA-512" workbookHashValue="e3NhOIQ/qQlAxRUwrQ5CaQ2mVGsWw8nJeJGwScGy2hTv8DKtpR9/x+w7TSPMGbQ/vAl/bngjf0sxRbwzqrB2CA==" workbookSaltValue="yprOeCDFH75M5s9f8DcqCg==" workbookSpinCount="100000" lockStructure="1"/>
  <bookViews>
    <workbookView xWindow="0" yWindow="0" windowWidth="20490" windowHeight="7200" activeTab="1"/>
  </bookViews>
  <sheets>
    <sheet name="instructivo" sheetId="10" r:id="rId1"/>
    <sheet name="Listado E.P." sheetId="5" r:id="rId2"/>
    <sheet name="Calculo" sheetId="9" r:id="rId3"/>
    <sheet name="Consulta" sheetId="6" r:id="rId4"/>
    <sheet name="listas" sheetId="7" state="hidden" r:id="rId5"/>
    <sheet name="Hoja4" sheetId="4" state="hidden" r:id="rId6"/>
  </sheets>
  <definedNames>
    <definedName name="_xlnm._FilterDatabase" localSheetId="2" hidden="1">Calculo!$A$6:$AD$108</definedName>
    <definedName name="_xlnm._FilterDatabase" localSheetId="1" hidden="1">'Listado E.P.'!$A$6:$BA$106</definedName>
    <definedName name="_xlnm._FilterDatabase" localSheetId="4" hidden="1">listas!$A$25:$B$25</definedName>
    <definedName name="Dirección_General">listas!$Y$2:$Y$3</definedName>
    <definedName name="Gerencia_Administrativa_y_Financiera">listas!$Z$2:$Z$5</definedName>
    <definedName name="Gerencia_de_Contratación">listas!$AA$2</definedName>
    <definedName name="Gerencia_de_Infraestructura_Rural">listas!$AB$2</definedName>
    <definedName name="Gerencia_de_Infraestructura_Urbana">listas!$AC$2</definedName>
    <definedName name="Gerencia_de_Maquinaria_y_Equipos">listas!$AD$2</definedName>
    <definedName name="Gerencia_de_Producción">listas!$AE$2</definedName>
    <definedName name="Gerencia_para_el_Desarrollo_la_Calidad_y_la_Innovación">listas!$AF$2:$AF$4</definedName>
    <definedName name="lis_are_fun">listas!#REF!</definedName>
    <definedName name="Lis_den_emp">listas!$O$2:$O$16</definedName>
    <definedName name="lis_Dep">listas!$W$2:$W$19</definedName>
    <definedName name="lis_est_soc">listas!$H$23:$H$28</definedName>
    <definedName name="lis_gra">listas!$S$2:$S$8</definedName>
    <definedName name="Lis_nat_em">listas!$U$2:$U$5</definedName>
    <definedName name="lis_niv_jer">listas!$Q$2:$Q$6</definedName>
    <definedName name="lis_sed">listas!$G$2:$H$4</definedName>
    <definedName name="List_Cau">listas!$A$8:$A$19</definedName>
    <definedName name="List_Neg">listas!$E$2</definedName>
    <definedName name="List_P_Imp">listas!$J$2:$J$3</definedName>
    <definedName name="List_PC">listas!$B$2:$B$4</definedName>
    <definedName name="list_ser">listas!$I$23:$L$28</definedName>
    <definedName name="List_SN">listas!$A$1:$A$2</definedName>
    <definedName name="list_tip_vin">listas!$AR$2:$AR$7</definedName>
    <definedName name="Oficina_Asesora_de_Planeación">listas!$AG$2</definedName>
    <definedName name="Oficina_de_Control_Disciplinario_Interno">listas!$AH$2</definedName>
    <definedName name="Oficina_de_Control_Interno">listas!$AI$2</definedName>
    <definedName name="Oficina_de_Servicio_a_la_Ciudadanía_y_Sostenibilidad">listas!$AJ$2:$AJ$3</definedName>
    <definedName name="Oficina_de_Tecnologías_de_la_Información">listas!$AK$2</definedName>
    <definedName name="Oficina_Jurídica">listas!$AL$2</definedName>
    <definedName name="Subdirección_de_Intervención_de_la_Infraestructura">listas!$AN$2</definedName>
    <definedName name="Subdirección_de_Planificación_y_de_Conservación">listas!$AO$2</definedName>
    <definedName name="Subdirección_de_Producción_y_Apoyo_Logístico">listas!$AP$2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9" l="1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7" i="9"/>
  <c r="C7" i="9"/>
  <c r="E8" i="9"/>
  <c r="F8" i="9" s="1"/>
  <c r="G8" i="9"/>
  <c r="H8" i="9"/>
  <c r="I8" i="9"/>
  <c r="J8" i="9"/>
  <c r="K8" i="9"/>
  <c r="E9" i="9"/>
  <c r="F9" i="9" s="1"/>
  <c r="G9" i="9"/>
  <c r="H9" i="9"/>
  <c r="I9" i="9"/>
  <c r="J9" i="9"/>
  <c r="K9" i="9"/>
  <c r="E10" i="9"/>
  <c r="F10" i="9" s="1"/>
  <c r="G10" i="9"/>
  <c r="H10" i="9"/>
  <c r="I10" i="9"/>
  <c r="J10" i="9"/>
  <c r="K10" i="9"/>
  <c r="E11" i="9"/>
  <c r="F11" i="9" s="1"/>
  <c r="G11" i="9"/>
  <c r="H11" i="9"/>
  <c r="I11" i="9"/>
  <c r="J11" i="9"/>
  <c r="K11" i="9"/>
  <c r="E12" i="9"/>
  <c r="F12" i="9" s="1"/>
  <c r="G12" i="9"/>
  <c r="H12" i="9"/>
  <c r="I12" i="9"/>
  <c r="J12" i="9"/>
  <c r="K12" i="9"/>
  <c r="E13" i="9"/>
  <c r="F13" i="9" s="1"/>
  <c r="G13" i="9"/>
  <c r="H13" i="9"/>
  <c r="I13" i="9"/>
  <c r="J13" i="9"/>
  <c r="K13" i="9"/>
  <c r="E14" i="9"/>
  <c r="F14" i="9" s="1"/>
  <c r="G14" i="9"/>
  <c r="H14" i="9"/>
  <c r="I14" i="9"/>
  <c r="J14" i="9"/>
  <c r="K14" i="9"/>
  <c r="E15" i="9"/>
  <c r="F15" i="9" s="1"/>
  <c r="G15" i="9"/>
  <c r="H15" i="9"/>
  <c r="I15" i="9"/>
  <c r="J15" i="9"/>
  <c r="K15" i="9"/>
  <c r="E16" i="9"/>
  <c r="F16" i="9" s="1"/>
  <c r="G16" i="9"/>
  <c r="H16" i="9"/>
  <c r="I16" i="9"/>
  <c r="J16" i="9"/>
  <c r="K16" i="9"/>
  <c r="E17" i="9"/>
  <c r="F17" i="9" s="1"/>
  <c r="G17" i="9"/>
  <c r="H17" i="9"/>
  <c r="I17" i="9"/>
  <c r="J17" i="9"/>
  <c r="K17" i="9"/>
  <c r="E18" i="9"/>
  <c r="F18" i="9" s="1"/>
  <c r="G18" i="9"/>
  <c r="H18" i="9"/>
  <c r="I18" i="9"/>
  <c r="J18" i="9"/>
  <c r="K18" i="9"/>
  <c r="E19" i="9"/>
  <c r="F19" i="9" s="1"/>
  <c r="G19" i="9"/>
  <c r="H19" i="9"/>
  <c r="I19" i="9"/>
  <c r="J19" i="9"/>
  <c r="K19" i="9"/>
  <c r="E20" i="9"/>
  <c r="F20" i="9" s="1"/>
  <c r="G20" i="9"/>
  <c r="H20" i="9"/>
  <c r="I20" i="9"/>
  <c r="J20" i="9"/>
  <c r="K20" i="9"/>
  <c r="E21" i="9"/>
  <c r="F21" i="9" s="1"/>
  <c r="G21" i="9"/>
  <c r="H21" i="9"/>
  <c r="I21" i="9"/>
  <c r="J21" i="9"/>
  <c r="K21" i="9"/>
  <c r="E22" i="9"/>
  <c r="F22" i="9" s="1"/>
  <c r="G22" i="9"/>
  <c r="H22" i="9"/>
  <c r="I22" i="9"/>
  <c r="J22" i="9"/>
  <c r="K22" i="9"/>
  <c r="E23" i="9"/>
  <c r="F23" i="9" s="1"/>
  <c r="G23" i="9"/>
  <c r="H23" i="9"/>
  <c r="I23" i="9"/>
  <c r="J23" i="9"/>
  <c r="K23" i="9"/>
  <c r="E24" i="9"/>
  <c r="F24" i="9" s="1"/>
  <c r="G24" i="9"/>
  <c r="H24" i="9"/>
  <c r="I24" i="9"/>
  <c r="J24" i="9"/>
  <c r="K24" i="9"/>
  <c r="E25" i="9"/>
  <c r="F25" i="9" s="1"/>
  <c r="G25" i="9"/>
  <c r="H25" i="9"/>
  <c r="I25" i="9"/>
  <c r="J25" i="9"/>
  <c r="K25" i="9"/>
  <c r="E26" i="9"/>
  <c r="F26" i="9" s="1"/>
  <c r="G26" i="9"/>
  <c r="H26" i="9"/>
  <c r="I26" i="9"/>
  <c r="J26" i="9"/>
  <c r="K26" i="9"/>
  <c r="E27" i="9"/>
  <c r="F27" i="9" s="1"/>
  <c r="G27" i="9"/>
  <c r="H27" i="9"/>
  <c r="I27" i="9"/>
  <c r="J27" i="9"/>
  <c r="K27" i="9"/>
  <c r="E28" i="9"/>
  <c r="F28" i="9" s="1"/>
  <c r="G28" i="9"/>
  <c r="H28" i="9"/>
  <c r="I28" i="9"/>
  <c r="J28" i="9"/>
  <c r="K28" i="9"/>
  <c r="E29" i="9"/>
  <c r="F29" i="9" s="1"/>
  <c r="G29" i="9"/>
  <c r="H29" i="9"/>
  <c r="I29" i="9"/>
  <c r="J29" i="9"/>
  <c r="K29" i="9"/>
  <c r="E30" i="9"/>
  <c r="F30" i="9" s="1"/>
  <c r="G30" i="9"/>
  <c r="H30" i="9"/>
  <c r="I30" i="9"/>
  <c r="J30" i="9"/>
  <c r="K30" i="9"/>
  <c r="E31" i="9"/>
  <c r="F31" i="9" s="1"/>
  <c r="G31" i="9"/>
  <c r="H31" i="9"/>
  <c r="I31" i="9"/>
  <c r="J31" i="9"/>
  <c r="K31" i="9"/>
  <c r="E32" i="9"/>
  <c r="F32" i="9" s="1"/>
  <c r="G32" i="9"/>
  <c r="H32" i="9"/>
  <c r="I32" i="9"/>
  <c r="J32" i="9"/>
  <c r="K32" i="9"/>
  <c r="E33" i="9"/>
  <c r="F33" i="9" s="1"/>
  <c r="G33" i="9"/>
  <c r="H33" i="9"/>
  <c r="I33" i="9"/>
  <c r="J33" i="9"/>
  <c r="K33" i="9"/>
  <c r="E34" i="9"/>
  <c r="F34" i="9" s="1"/>
  <c r="G34" i="9"/>
  <c r="H34" i="9"/>
  <c r="I34" i="9"/>
  <c r="J34" i="9"/>
  <c r="K34" i="9"/>
  <c r="E35" i="9"/>
  <c r="F35" i="9" s="1"/>
  <c r="G35" i="9"/>
  <c r="H35" i="9"/>
  <c r="I35" i="9"/>
  <c r="J35" i="9"/>
  <c r="K35" i="9"/>
  <c r="E36" i="9"/>
  <c r="F36" i="9" s="1"/>
  <c r="G36" i="9"/>
  <c r="H36" i="9"/>
  <c r="I36" i="9"/>
  <c r="J36" i="9"/>
  <c r="K36" i="9"/>
  <c r="E37" i="9"/>
  <c r="F37" i="9" s="1"/>
  <c r="G37" i="9"/>
  <c r="H37" i="9"/>
  <c r="I37" i="9"/>
  <c r="J37" i="9"/>
  <c r="K37" i="9"/>
  <c r="E38" i="9"/>
  <c r="F38" i="9" s="1"/>
  <c r="G38" i="9"/>
  <c r="H38" i="9"/>
  <c r="I38" i="9"/>
  <c r="J38" i="9"/>
  <c r="K38" i="9"/>
  <c r="E39" i="9"/>
  <c r="F39" i="9" s="1"/>
  <c r="G39" i="9"/>
  <c r="H39" i="9"/>
  <c r="I39" i="9"/>
  <c r="J39" i="9"/>
  <c r="K39" i="9"/>
  <c r="E40" i="9"/>
  <c r="F40" i="9" s="1"/>
  <c r="G40" i="9"/>
  <c r="H40" i="9"/>
  <c r="I40" i="9"/>
  <c r="J40" i="9"/>
  <c r="K40" i="9"/>
  <c r="E41" i="9"/>
  <c r="F41" i="9" s="1"/>
  <c r="G41" i="9"/>
  <c r="H41" i="9"/>
  <c r="I41" i="9"/>
  <c r="J41" i="9"/>
  <c r="K41" i="9"/>
  <c r="E42" i="9"/>
  <c r="F42" i="9" s="1"/>
  <c r="G42" i="9"/>
  <c r="H42" i="9"/>
  <c r="I42" i="9"/>
  <c r="J42" i="9"/>
  <c r="K42" i="9"/>
  <c r="E43" i="9"/>
  <c r="F43" i="9" s="1"/>
  <c r="G43" i="9"/>
  <c r="H43" i="9"/>
  <c r="I43" i="9"/>
  <c r="J43" i="9"/>
  <c r="K43" i="9"/>
  <c r="E44" i="9"/>
  <c r="F44" i="9" s="1"/>
  <c r="G44" i="9"/>
  <c r="H44" i="9"/>
  <c r="I44" i="9"/>
  <c r="J44" i="9"/>
  <c r="K44" i="9"/>
  <c r="E45" i="9"/>
  <c r="F45" i="9" s="1"/>
  <c r="G45" i="9"/>
  <c r="H45" i="9"/>
  <c r="I45" i="9"/>
  <c r="J45" i="9"/>
  <c r="K45" i="9"/>
  <c r="E46" i="9"/>
  <c r="F46" i="9" s="1"/>
  <c r="G46" i="9"/>
  <c r="H46" i="9"/>
  <c r="I46" i="9"/>
  <c r="J46" i="9"/>
  <c r="K46" i="9"/>
  <c r="E47" i="9"/>
  <c r="F47" i="9" s="1"/>
  <c r="G47" i="9"/>
  <c r="H47" i="9"/>
  <c r="I47" i="9"/>
  <c r="J47" i="9"/>
  <c r="K47" i="9"/>
  <c r="E48" i="9"/>
  <c r="F48" i="9" s="1"/>
  <c r="G48" i="9"/>
  <c r="H48" i="9"/>
  <c r="I48" i="9"/>
  <c r="J48" i="9"/>
  <c r="K48" i="9"/>
  <c r="E49" i="9"/>
  <c r="F49" i="9" s="1"/>
  <c r="G49" i="9"/>
  <c r="H49" i="9"/>
  <c r="I49" i="9"/>
  <c r="J49" i="9"/>
  <c r="K49" i="9"/>
  <c r="E50" i="9"/>
  <c r="F50" i="9" s="1"/>
  <c r="G50" i="9"/>
  <c r="H50" i="9"/>
  <c r="I50" i="9"/>
  <c r="J50" i="9"/>
  <c r="K50" i="9"/>
  <c r="E51" i="9"/>
  <c r="F51" i="9" s="1"/>
  <c r="G51" i="9"/>
  <c r="H51" i="9"/>
  <c r="I51" i="9"/>
  <c r="J51" i="9"/>
  <c r="K51" i="9"/>
  <c r="E52" i="9"/>
  <c r="F52" i="9" s="1"/>
  <c r="G52" i="9"/>
  <c r="H52" i="9"/>
  <c r="I52" i="9"/>
  <c r="J52" i="9"/>
  <c r="K52" i="9"/>
  <c r="E53" i="9"/>
  <c r="F53" i="9" s="1"/>
  <c r="G53" i="9"/>
  <c r="H53" i="9"/>
  <c r="I53" i="9"/>
  <c r="J53" i="9"/>
  <c r="K53" i="9"/>
  <c r="E54" i="9"/>
  <c r="F54" i="9" s="1"/>
  <c r="G54" i="9"/>
  <c r="H54" i="9"/>
  <c r="I54" i="9"/>
  <c r="J54" i="9"/>
  <c r="K54" i="9"/>
  <c r="E55" i="9"/>
  <c r="F55" i="9" s="1"/>
  <c r="G55" i="9"/>
  <c r="H55" i="9"/>
  <c r="I55" i="9"/>
  <c r="J55" i="9"/>
  <c r="K55" i="9"/>
  <c r="E56" i="9"/>
  <c r="F56" i="9" s="1"/>
  <c r="G56" i="9"/>
  <c r="H56" i="9"/>
  <c r="I56" i="9"/>
  <c r="J56" i="9"/>
  <c r="K56" i="9"/>
  <c r="E57" i="9"/>
  <c r="F57" i="9" s="1"/>
  <c r="G57" i="9"/>
  <c r="H57" i="9"/>
  <c r="I57" i="9"/>
  <c r="J57" i="9"/>
  <c r="K57" i="9"/>
  <c r="E58" i="9"/>
  <c r="F58" i="9" s="1"/>
  <c r="G58" i="9"/>
  <c r="H58" i="9"/>
  <c r="I58" i="9"/>
  <c r="J58" i="9"/>
  <c r="K58" i="9"/>
  <c r="E59" i="9"/>
  <c r="F59" i="9" s="1"/>
  <c r="G59" i="9"/>
  <c r="H59" i="9"/>
  <c r="I59" i="9"/>
  <c r="J59" i="9"/>
  <c r="K59" i="9"/>
  <c r="E60" i="9"/>
  <c r="F60" i="9" s="1"/>
  <c r="G60" i="9"/>
  <c r="H60" i="9"/>
  <c r="I60" i="9"/>
  <c r="J60" i="9"/>
  <c r="K60" i="9"/>
  <c r="E61" i="9"/>
  <c r="F61" i="9" s="1"/>
  <c r="G61" i="9"/>
  <c r="H61" i="9"/>
  <c r="I61" i="9"/>
  <c r="J61" i="9"/>
  <c r="K61" i="9"/>
  <c r="E62" i="9"/>
  <c r="F62" i="9" s="1"/>
  <c r="G62" i="9"/>
  <c r="H62" i="9"/>
  <c r="I62" i="9"/>
  <c r="J62" i="9"/>
  <c r="K62" i="9"/>
  <c r="E63" i="9"/>
  <c r="F63" i="9" s="1"/>
  <c r="G63" i="9"/>
  <c r="H63" i="9"/>
  <c r="I63" i="9"/>
  <c r="J63" i="9"/>
  <c r="K63" i="9"/>
  <c r="E64" i="9"/>
  <c r="F64" i="9" s="1"/>
  <c r="G64" i="9"/>
  <c r="H64" i="9"/>
  <c r="I64" i="9"/>
  <c r="J64" i="9"/>
  <c r="K64" i="9"/>
  <c r="E65" i="9"/>
  <c r="F65" i="9" s="1"/>
  <c r="G65" i="9"/>
  <c r="H65" i="9"/>
  <c r="I65" i="9"/>
  <c r="J65" i="9"/>
  <c r="K65" i="9"/>
  <c r="E66" i="9"/>
  <c r="F66" i="9" s="1"/>
  <c r="G66" i="9"/>
  <c r="H66" i="9"/>
  <c r="I66" i="9"/>
  <c r="J66" i="9"/>
  <c r="K66" i="9"/>
  <c r="E67" i="9"/>
  <c r="F67" i="9" s="1"/>
  <c r="G67" i="9"/>
  <c r="H67" i="9"/>
  <c r="I67" i="9"/>
  <c r="J67" i="9"/>
  <c r="K67" i="9"/>
  <c r="E68" i="9"/>
  <c r="F68" i="9" s="1"/>
  <c r="G68" i="9"/>
  <c r="H68" i="9"/>
  <c r="I68" i="9"/>
  <c r="J68" i="9"/>
  <c r="K68" i="9"/>
  <c r="E69" i="9"/>
  <c r="F69" i="9" s="1"/>
  <c r="G69" i="9"/>
  <c r="H69" i="9"/>
  <c r="I69" i="9"/>
  <c r="J69" i="9"/>
  <c r="K69" i="9"/>
  <c r="E70" i="9"/>
  <c r="F70" i="9" s="1"/>
  <c r="G70" i="9"/>
  <c r="H70" i="9"/>
  <c r="I70" i="9"/>
  <c r="J70" i="9"/>
  <c r="K70" i="9"/>
  <c r="E71" i="9"/>
  <c r="F71" i="9" s="1"/>
  <c r="G71" i="9"/>
  <c r="H71" i="9"/>
  <c r="I71" i="9"/>
  <c r="J71" i="9"/>
  <c r="K71" i="9"/>
  <c r="E72" i="9"/>
  <c r="F72" i="9" s="1"/>
  <c r="G72" i="9"/>
  <c r="H72" i="9"/>
  <c r="I72" i="9"/>
  <c r="J72" i="9"/>
  <c r="K72" i="9"/>
  <c r="E73" i="9"/>
  <c r="F73" i="9" s="1"/>
  <c r="G73" i="9"/>
  <c r="H73" i="9"/>
  <c r="I73" i="9"/>
  <c r="J73" i="9"/>
  <c r="K73" i="9"/>
  <c r="E74" i="9"/>
  <c r="F74" i="9" s="1"/>
  <c r="G74" i="9"/>
  <c r="H74" i="9"/>
  <c r="I74" i="9"/>
  <c r="J74" i="9"/>
  <c r="K74" i="9"/>
  <c r="E75" i="9"/>
  <c r="F75" i="9" s="1"/>
  <c r="G75" i="9"/>
  <c r="H75" i="9"/>
  <c r="I75" i="9"/>
  <c r="J75" i="9"/>
  <c r="K75" i="9"/>
  <c r="E76" i="9"/>
  <c r="F76" i="9" s="1"/>
  <c r="G76" i="9"/>
  <c r="H76" i="9"/>
  <c r="I76" i="9"/>
  <c r="J76" i="9"/>
  <c r="K76" i="9"/>
  <c r="E77" i="9"/>
  <c r="F77" i="9" s="1"/>
  <c r="G77" i="9"/>
  <c r="H77" i="9"/>
  <c r="I77" i="9"/>
  <c r="J77" i="9"/>
  <c r="K77" i="9"/>
  <c r="E78" i="9"/>
  <c r="F78" i="9" s="1"/>
  <c r="G78" i="9"/>
  <c r="H78" i="9"/>
  <c r="I78" i="9"/>
  <c r="J78" i="9"/>
  <c r="K78" i="9"/>
  <c r="E79" i="9"/>
  <c r="F79" i="9" s="1"/>
  <c r="G79" i="9"/>
  <c r="H79" i="9"/>
  <c r="I79" i="9"/>
  <c r="J79" i="9"/>
  <c r="K79" i="9"/>
  <c r="E80" i="9"/>
  <c r="F80" i="9" s="1"/>
  <c r="G80" i="9"/>
  <c r="H80" i="9"/>
  <c r="I80" i="9"/>
  <c r="J80" i="9"/>
  <c r="K80" i="9"/>
  <c r="E81" i="9"/>
  <c r="F81" i="9" s="1"/>
  <c r="G81" i="9"/>
  <c r="H81" i="9"/>
  <c r="I81" i="9"/>
  <c r="J81" i="9"/>
  <c r="K81" i="9"/>
  <c r="E82" i="9"/>
  <c r="F82" i="9" s="1"/>
  <c r="G82" i="9"/>
  <c r="H82" i="9"/>
  <c r="I82" i="9"/>
  <c r="J82" i="9"/>
  <c r="K82" i="9"/>
  <c r="E83" i="9"/>
  <c r="F83" i="9" s="1"/>
  <c r="G83" i="9"/>
  <c r="H83" i="9"/>
  <c r="I83" i="9"/>
  <c r="J83" i="9"/>
  <c r="K83" i="9"/>
  <c r="E84" i="9"/>
  <c r="F84" i="9" s="1"/>
  <c r="G84" i="9"/>
  <c r="H84" i="9"/>
  <c r="I84" i="9"/>
  <c r="J84" i="9"/>
  <c r="K84" i="9"/>
  <c r="E85" i="9"/>
  <c r="F85" i="9" s="1"/>
  <c r="G85" i="9"/>
  <c r="H85" i="9"/>
  <c r="I85" i="9"/>
  <c r="J85" i="9"/>
  <c r="K85" i="9"/>
  <c r="E86" i="9"/>
  <c r="F86" i="9" s="1"/>
  <c r="G86" i="9"/>
  <c r="H86" i="9"/>
  <c r="I86" i="9"/>
  <c r="J86" i="9"/>
  <c r="K86" i="9"/>
  <c r="E87" i="9"/>
  <c r="F87" i="9" s="1"/>
  <c r="G87" i="9"/>
  <c r="H87" i="9"/>
  <c r="I87" i="9"/>
  <c r="J87" i="9"/>
  <c r="K87" i="9"/>
  <c r="E88" i="9"/>
  <c r="F88" i="9" s="1"/>
  <c r="G88" i="9"/>
  <c r="H88" i="9"/>
  <c r="I88" i="9"/>
  <c r="J88" i="9"/>
  <c r="K88" i="9"/>
  <c r="E89" i="9"/>
  <c r="F89" i="9" s="1"/>
  <c r="G89" i="9"/>
  <c r="H89" i="9"/>
  <c r="I89" i="9"/>
  <c r="J89" i="9"/>
  <c r="K89" i="9"/>
  <c r="E90" i="9"/>
  <c r="F90" i="9" s="1"/>
  <c r="G90" i="9"/>
  <c r="H90" i="9"/>
  <c r="I90" i="9"/>
  <c r="J90" i="9"/>
  <c r="K90" i="9"/>
  <c r="E91" i="9"/>
  <c r="F91" i="9" s="1"/>
  <c r="G91" i="9"/>
  <c r="H91" i="9"/>
  <c r="I91" i="9"/>
  <c r="J91" i="9"/>
  <c r="K91" i="9"/>
  <c r="E92" i="9"/>
  <c r="F92" i="9" s="1"/>
  <c r="G92" i="9"/>
  <c r="H92" i="9"/>
  <c r="I92" i="9"/>
  <c r="J92" i="9"/>
  <c r="K92" i="9"/>
  <c r="E93" i="9"/>
  <c r="F93" i="9" s="1"/>
  <c r="G93" i="9"/>
  <c r="H93" i="9"/>
  <c r="I93" i="9"/>
  <c r="J93" i="9"/>
  <c r="K93" i="9"/>
  <c r="E94" i="9"/>
  <c r="F94" i="9" s="1"/>
  <c r="G94" i="9"/>
  <c r="H94" i="9"/>
  <c r="I94" i="9"/>
  <c r="J94" i="9"/>
  <c r="K94" i="9"/>
  <c r="E95" i="9"/>
  <c r="F95" i="9" s="1"/>
  <c r="G95" i="9"/>
  <c r="H95" i="9"/>
  <c r="I95" i="9"/>
  <c r="J95" i="9"/>
  <c r="K95" i="9"/>
  <c r="E96" i="9"/>
  <c r="F96" i="9" s="1"/>
  <c r="G96" i="9"/>
  <c r="H96" i="9"/>
  <c r="I96" i="9"/>
  <c r="J96" i="9"/>
  <c r="K96" i="9"/>
  <c r="E97" i="9"/>
  <c r="F97" i="9" s="1"/>
  <c r="G97" i="9"/>
  <c r="H97" i="9"/>
  <c r="I97" i="9"/>
  <c r="J97" i="9"/>
  <c r="K97" i="9"/>
  <c r="E98" i="9"/>
  <c r="F98" i="9" s="1"/>
  <c r="G98" i="9"/>
  <c r="H98" i="9"/>
  <c r="I98" i="9"/>
  <c r="J98" i="9"/>
  <c r="K98" i="9"/>
  <c r="E99" i="9"/>
  <c r="F99" i="9" s="1"/>
  <c r="G99" i="9"/>
  <c r="H99" i="9"/>
  <c r="I99" i="9"/>
  <c r="J99" i="9"/>
  <c r="K99" i="9"/>
  <c r="E100" i="9"/>
  <c r="F100" i="9" s="1"/>
  <c r="G100" i="9"/>
  <c r="H100" i="9"/>
  <c r="I100" i="9"/>
  <c r="J100" i="9"/>
  <c r="K100" i="9"/>
  <c r="E101" i="9"/>
  <c r="F101" i="9" s="1"/>
  <c r="G101" i="9"/>
  <c r="H101" i="9"/>
  <c r="I101" i="9"/>
  <c r="J101" i="9"/>
  <c r="K101" i="9"/>
  <c r="E102" i="9"/>
  <c r="F102" i="9" s="1"/>
  <c r="G102" i="9"/>
  <c r="H102" i="9"/>
  <c r="I102" i="9"/>
  <c r="J102" i="9"/>
  <c r="K102" i="9"/>
  <c r="E103" i="9"/>
  <c r="F103" i="9" s="1"/>
  <c r="G103" i="9"/>
  <c r="H103" i="9"/>
  <c r="I103" i="9"/>
  <c r="J103" i="9"/>
  <c r="K103" i="9"/>
  <c r="E104" i="9"/>
  <c r="F104" i="9" s="1"/>
  <c r="G104" i="9"/>
  <c r="H104" i="9"/>
  <c r="I104" i="9"/>
  <c r="J104" i="9"/>
  <c r="K104" i="9"/>
  <c r="E105" i="9"/>
  <c r="F105" i="9" s="1"/>
  <c r="G105" i="9"/>
  <c r="H105" i="9"/>
  <c r="I105" i="9"/>
  <c r="J105" i="9"/>
  <c r="K105" i="9"/>
  <c r="E106" i="9"/>
  <c r="F106" i="9" s="1"/>
  <c r="G106" i="9"/>
  <c r="H106" i="9"/>
  <c r="I106" i="9"/>
  <c r="J106" i="9"/>
  <c r="K106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AB104" i="9" l="1"/>
  <c r="Q104" i="9"/>
  <c r="P104" i="9"/>
  <c r="O104" i="9"/>
  <c r="N104" i="9"/>
  <c r="M104" i="9"/>
  <c r="AB47" i="9"/>
  <c r="Q47" i="9"/>
  <c r="P47" i="9"/>
  <c r="O47" i="9"/>
  <c r="N47" i="9"/>
  <c r="M47" i="9"/>
  <c r="AB46" i="9"/>
  <c r="Q46" i="9"/>
  <c r="P46" i="9"/>
  <c r="O46" i="9"/>
  <c r="N46" i="9"/>
  <c r="M46" i="9"/>
  <c r="AB45" i="9"/>
  <c r="Q45" i="9"/>
  <c r="P45" i="9"/>
  <c r="O45" i="9"/>
  <c r="N45" i="9"/>
  <c r="M45" i="9"/>
  <c r="AB44" i="9"/>
  <c r="Q44" i="9"/>
  <c r="P44" i="9"/>
  <c r="O44" i="9"/>
  <c r="N44" i="9"/>
  <c r="M44" i="9"/>
  <c r="AB43" i="9"/>
  <c r="Q43" i="9"/>
  <c r="P43" i="9"/>
  <c r="O43" i="9"/>
  <c r="N43" i="9"/>
  <c r="M43" i="9"/>
  <c r="AB42" i="9"/>
  <c r="Q42" i="9"/>
  <c r="P42" i="9"/>
  <c r="O42" i="9"/>
  <c r="N42" i="9"/>
  <c r="M42" i="9"/>
  <c r="AB41" i="9"/>
  <c r="Q41" i="9"/>
  <c r="P41" i="9"/>
  <c r="O41" i="9"/>
  <c r="N41" i="9"/>
  <c r="M41" i="9"/>
  <c r="AB40" i="9"/>
  <c r="Q40" i="9"/>
  <c r="P40" i="9"/>
  <c r="O40" i="9"/>
  <c r="N40" i="9"/>
  <c r="M40" i="9"/>
  <c r="AB39" i="9"/>
  <c r="Q39" i="9"/>
  <c r="P39" i="9"/>
  <c r="O39" i="9"/>
  <c r="N39" i="9"/>
  <c r="M39" i="9"/>
  <c r="AB38" i="9"/>
  <c r="Q38" i="9"/>
  <c r="P38" i="9"/>
  <c r="O38" i="9"/>
  <c r="N38" i="9"/>
  <c r="M38" i="9"/>
  <c r="AB84" i="9"/>
  <c r="Q84" i="9"/>
  <c r="P84" i="9"/>
  <c r="O84" i="9"/>
  <c r="N84" i="9"/>
  <c r="M84" i="9"/>
  <c r="AB83" i="9"/>
  <c r="Q83" i="9"/>
  <c r="P83" i="9"/>
  <c r="O83" i="9"/>
  <c r="N83" i="9"/>
  <c r="M83" i="9"/>
  <c r="AB82" i="9"/>
  <c r="Q82" i="9"/>
  <c r="P82" i="9"/>
  <c r="O82" i="9"/>
  <c r="N82" i="9"/>
  <c r="M82" i="9"/>
  <c r="AB81" i="9"/>
  <c r="Q81" i="9"/>
  <c r="P81" i="9"/>
  <c r="O81" i="9"/>
  <c r="N81" i="9"/>
  <c r="M81" i="9"/>
  <c r="AB80" i="9"/>
  <c r="Q80" i="9"/>
  <c r="P80" i="9"/>
  <c r="O80" i="9"/>
  <c r="N80" i="9"/>
  <c r="M80" i="9"/>
  <c r="AB79" i="9"/>
  <c r="Q79" i="9"/>
  <c r="P79" i="9"/>
  <c r="O79" i="9"/>
  <c r="N79" i="9"/>
  <c r="M79" i="9"/>
  <c r="X78" i="9"/>
  <c r="Q78" i="9"/>
  <c r="P78" i="9"/>
  <c r="O78" i="9"/>
  <c r="N78" i="9"/>
  <c r="M78" i="9"/>
  <c r="AB77" i="9"/>
  <c r="Q77" i="9"/>
  <c r="P77" i="9"/>
  <c r="O77" i="9"/>
  <c r="N77" i="9"/>
  <c r="M77" i="9"/>
  <c r="AB76" i="9"/>
  <c r="Q76" i="9"/>
  <c r="P76" i="9"/>
  <c r="O76" i="9"/>
  <c r="N76" i="9"/>
  <c r="M76" i="9"/>
  <c r="X75" i="9"/>
  <c r="Q75" i="9"/>
  <c r="P75" i="9"/>
  <c r="O75" i="9"/>
  <c r="N75" i="9"/>
  <c r="M75" i="9"/>
  <c r="AB74" i="9"/>
  <c r="Q74" i="9"/>
  <c r="P74" i="9"/>
  <c r="O74" i="9"/>
  <c r="N74" i="9"/>
  <c r="M74" i="9"/>
  <c r="AB73" i="9"/>
  <c r="Q73" i="9"/>
  <c r="P73" i="9"/>
  <c r="O73" i="9"/>
  <c r="N73" i="9"/>
  <c r="M73" i="9"/>
  <c r="AY102" i="5"/>
  <c r="AJ102" i="5"/>
  <c r="Q102" i="5"/>
  <c r="M102" i="5"/>
  <c r="AY101" i="5"/>
  <c r="AJ101" i="5"/>
  <c r="Q101" i="5"/>
  <c r="M101" i="5"/>
  <c r="AY100" i="5"/>
  <c r="AJ100" i="5"/>
  <c r="Q100" i="5"/>
  <c r="M100" i="5"/>
  <c r="AY99" i="5"/>
  <c r="AJ99" i="5"/>
  <c r="Q99" i="5"/>
  <c r="M99" i="5"/>
  <c r="AY28" i="5"/>
  <c r="AJ28" i="5"/>
  <c r="Q28" i="5"/>
  <c r="M28" i="5"/>
  <c r="AY27" i="5"/>
  <c r="AJ27" i="5"/>
  <c r="Q27" i="5"/>
  <c r="M27" i="5"/>
  <c r="AY26" i="5"/>
  <c r="AJ26" i="5"/>
  <c r="Q26" i="5"/>
  <c r="M26" i="5"/>
  <c r="AY25" i="5"/>
  <c r="AJ25" i="5"/>
  <c r="Q25" i="5"/>
  <c r="M25" i="5"/>
  <c r="AY24" i="5"/>
  <c r="AJ24" i="5"/>
  <c r="Q24" i="5"/>
  <c r="M24" i="5"/>
  <c r="AY23" i="5"/>
  <c r="AJ23" i="5"/>
  <c r="Q23" i="5"/>
  <c r="M23" i="5"/>
  <c r="AY22" i="5"/>
  <c r="AJ22" i="5"/>
  <c r="Q22" i="5"/>
  <c r="M22" i="5"/>
  <c r="AY21" i="5"/>
  <c r="AJ21" i="5"/>
  <c r="Q21" i="5"/>
  <c r="M21" i="5"/>
  <c r="AY20" i="5"/>
  <c r="AJ20" i="5"/>
  <c r="Q20" i="5"/>
  <c r="M20" i="5"/>
  <c r="AY19" i="5"/>
  <c r="AJ19" i="5"/>
  <c r="Q19" i="5"/>
  <c r="M19" i="5"/>
  <c r="AY18" i="5"/>
  <c r="AJ18" i="5"/>
  <c r="Q18" i="5"/>
  <c r="M18" i="5"/>
  <c r="AY17" i="5"/>
  <c r="AJ17" i="5"/>
  <c r="Q17" i="5"/>
  <c r="M17" i="5"/>
  <c r="AY16" i="5"/>
  <c r="AJ16" i="5"/>
  <c r="Q16" i="5"/>
  <c r="M16" i="5"/>
  <c r="AY15" i="5"/>
  <c r="AJ15" i="5"/>
  <c r="Q15" i="5"/>
  <c r="M15" i="5"/>
  <c r="AY14" i="5"/>
  <c r="AJ14" i="5"/>
  <c r="Q14" i="5"/>
  <c r="M14" i="5"/>
  <c r="AY13" i="5"/>
  <c r="AJ13" i="5"/>
  <c r="Q13" i="5"/>
  <c r="M13" i="5"/>
  <c r="R104" i="9" l="1"/>
  <c r="U104" i="9"/>
  <c r="AC104" i="9" s="1"/>
  <c r="R41" i="9"/>
  <c r="R45" i="9"/>
  <c r="X104" i="9"/>
  <c r="Z104" i="9"/>
  <c r="R39" i="9"/>
  <c r="R43" i="9"/>
  <c r="R47" i="9"/>
  <c r="U47" i="9" s="1"/>
  <c r="AC47" i="9" s="1"/>
  <c r="R40" i="9"/>
  <c r="R44" i="9"/>
  <c r="U44" i="9" s="1"/>
  <c r="AC44" i="9" s="1"/>
  <c r="R38" i="9"/>
  <c r="R42" i="9"/>
  <c r="R46" i="9"/>
  <c r="R74" i="9"/>
  <c r="R78" i="9"/>
  <c r="R82" i="9"/>
  <c r="X38" i="9"/>
  <c r="X39" i="9"/>
  <c r="X40" i="9"/>
  <c r="X41" i="9"/>
  <c r="X42" i="9"/>
  <c r="X43" i="9"/>
  <c r="X44" i="9"/>
  <c r="X45" i="9"/>
  <c r="X46" i="9"/>
  <c r="X47" i="9"/>
  <c r="R73" i="9"/>
  <c r="R77" i="9"/>
  <c r="R81" i="9"/>
  <c r="U38" i="9"/>
  <c r="AC38" i="9" s="1"/>
  <c r="Z38" i="9"/>
  <c r="Z39" i="9"/>
  <c r="Z40" i="9"/>
  <c r="Z41" i="9"/>
  <c r="Z42" i="9"/>
  <c r="Z43" i="9"/>
  <c r="Z44" i="9"/>
  <c r="Z45" i="9"/>
  <c r="Z46" i="9"/>
  <c r="Z47" i="9"/>
  <c r="R80" i="9"/>
  <c r="R76" i="9"/>
  <c r="R84" i="9"/>
  <c r="R75" i="9"/>
  <c r="R79" i="9"/>
  <c r="R83" i="9"/>
  <c r="X77" i="9"/>
  <c r="X79" i="9"/>
  <c r="X81" i="9"/>
  <c r="X83" i="9"/>
  <c r="X84" i="9"/>
  <c r="U73" i="9"/>
  <c r="AC73" i="9" s="1"/>
  <c r="Z73" i="9"/>
  <c r="U74" i="9"/>
  <c r="AC74" i="9" s="1"/>
  <c r="Z74" i="9"/>
  <c r="U75" i="9"/>
  <c r="Y75" i="9" s="1"/>
  <c r="Z75" i="9"/>
  <c r="U76" i="9"/>
  <c r="AC76" i="9" s="1"/>
  <c r="Z76" i="9"/>
  <c r="U77" i="9"/>
  <c r="AC77" i="9" s="1"/>
  <c r="Z77" i="9"/>
  <c r="U78" i="9"/>
  <c r="Y78" i="9" s="1"/>
  <c r="Z78" i="9"/>
  <c r="U79" i="9"/>
  <c r="AC79" i="9" s="1"/>
  <c r="Z79" i="9"/>
  <c r="U80" i="9"/>
  <c r="AC80" i="9" s="1"/>
  <c r="Z80" i="9"/>
  <c r="U81" i="9"/>
  <c r="AC81" i="9" s="1"/>
  <c r="Z81" i="9"/>
  <c r="U82" i="9"/>
  <c r="AC82" i="9" s="1"/>
  <c r="Z82" i="9"/>
  <c r="U83" i="9"/>
  <c r="AC83" i="9" s="1"/>
  <c r="Z83" i="9"/>
  <c r="U84" i="9"/>
  <c r="AC84" i="9" s="1"/>
  <c r="Z84" i="9"/>
  <c r="X74" i="9"/>
  <c r="X76" i="9"/>
  <c r="X82" i="9"/>
  <c r="X73" i="9"/>
  <c r="X80" i="9"/>
  <c r="AB75" i="9"/>
  <c r="AB78" i="9"/>
  <c r="K7" i="9"/>
  <c r="J7" i="9"/>
  <c r="I7" i="9"/>
  <c r="H7" i="9"/>
  <c r="G7" i="9"/>
  <c r="E7" i="9"/>
  <c r="D7" i="9"/>
  <c r="AY91" i="5"/>
  <c r="AJ91" i="5"/>
  <c r="Q91" i="5"/>
  <c r="M91" i="5"/>
  <c r="AY90" i="5"/>
  <c r="AJ90" i="5"/>
  <c r="Q90" i="5"/>
  <c r="M90" i="5"/>
  <c r="AY89" i="5"/>
  <c r="AJ89" i="5"/>
  <c r="Q89" i="5"/>
  <c r="M89" i="5"/>
  <c r="AY88" i="5"/>
  <c r="AJ88" i="5"/>
  <c r="Q88" i="5"/>
  <c r="M88" i="5"/>
  <c r="AY87" i="5"/>
  <c r="AJ87" i="5"/>
  <c r="Q87" i="5"/>
  <c r="M87" i="5"/>
  <c r="AY86" i="5"/>
  <c r="AJ86" i="5"/>
  <c r="Q86" i="5"/>
  <c r="M86" i="5"/>
  <c r="AY85" i="5"/>
  <c r="AJ85" i="5"/>
  <c r="Q85" i="5"/>
  <c r="M85" i="5"/>
  <c r="AY84" i="5"/>
  <c r="AJ84" i="5"/>
  <c r="Q84" i="5"/>
  <c r="M84" i="5"/>
  <c r="AY83" i="5"/>
  <c r="AJ83" i="5"/>
  <c r="Q83" i="5"/>
  <c r="M83" i="5"/>
  <c r="AY82" i="5"/>
  <c r="AJ82" i="5"/>
  <c r="Q82" i="5"/>
  <c r="M82" i="5"/>
  <c r="U41" i="9" l="1"/>
  <c r="AC41" i="9" s="1"/>
  <c r="U42" i="9"/>
  <c r="AC42" i="9" s="1"/>
  <c r="U40" i="9"/>
  <c r="AC40" i="9" s="1"/>
  <c r="U45" i="9"/>
  <c r="AC45" i="9" s="1"/>
  <c r="U46" i="9"/>
  <c r="AC46" i="9" s="1"/>
  <c r="U43" i="9"/>
  <c r="AC43" i="9" s="1"/>
  <c r="U39" i="9"/>
  <c r="AC39" i="9" s="1"/>
  <c r="Y104" i="9"/>
  <c r="AA104" i="9"/>
  <c r="AA47" i="9"/>
  <c r="Y38" i="9"/>
  <c r="AA38" i="9"/>
  <c r="Y44" i="9"/>
  <c r="AA44" i="9"/>
  <c r="Y47" i="9"/>
  <c r="AA81" i="9"/>
  <c r="Y74" i="9"/>
  <c r="AA84" i="9"/>
  <c r="AA80" i="9"/>
  <c r="AA76" i="9"/>
  <c r="Y84" i="9"/>
  <c r="Y82" i="9"/>
  <c r="AC78" i="9"/>
  <c r="Y83" i="9"/>
  <c r="AA77" i="9"/>
  <c r="AC75" i="9"/>
  <c r="AA83" i="9"/>
  <c r="AA79" i="9"/>
  <c r="AA75" i="9"/>
  <c r="Y81" i="9"/>
  <c r="Y76" i="9"/>
  <c r="Y80" i="9"/>
  <c r="Y79" i="9"/>
  <c r="AA73" i="9"/>
  <c r="Y73" i="9"/>
  <c r="AA82" i="9"/>
  <c r="AA78" i="9"/>
  <c r="AA74" i="9"/>
  <c r="Y77" i="9"/>
  <c r="M9" i="5"/>
  <c r="Y41" i="9" l="1"/>
  <c r="AA41" i="9"/>
  <c r="AA42" i="9"/>
  <c r="Y40" i="9"/>
  <c r="AA40" i="9"/>
  <c r="Y42" i="9"/>
  <c r="AA45" i="9"/>
  <c r="Y46" i="9"/>
  <c r="AA39" i="9"/>
  <c r="Y45" i="9"/>
  <c r="AA43" i="9"/>
  <c r="Y43" i="9"/>
  <c r="AA46" i="9"/>
  <c r="Y39" i="9"/>
  <c r="AD104" i="9"/>
  <c r="AD47" i="9"/>
  <c r="AD74" i="9"/>
  <c r="AD73" i="9"/>
  <c r="AD38" i="9"/>
  <c r="AD44" i="9"/>
  <c r="AD78" i="9"/>
  <c r="AD75" i="9"/>
  <c r="AD84" i="9"/>
  <c r="AD83" i="9"/>
  <c r="AD76" i="9"/>
  <c r="AD79" i="9"/>
  <c r="AD80" i="9"/>
  <c r="AD77" i="9"/>
  <c r="AD81" i="9"/>
  <c r="AD82" i="9"/>
  <c r="M10" i="9"/>
  <c r="AD41" i="9" l="1"/>
  <c r="AD40" i="9"/>
  <c r="AD42" i="9"/>
  <c r="AD46" i="9"/>
  <c r="AD43" i="9"/>
  <c r="AD45" i="9"/>
  <c r="AD39" i="9"/>
  <c r="AJ80" i="5"/>
  <c r="Q33" i="5"/>
  <c r="F27" i="7" l="1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B264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F7" i="9" l="1"/>
  <c r="AJ8" i="5"/>
  <c r="AJ9" i="5"/>
  <c r="AJ10" i="5"/>
  <c r="AJ11" i="5"/>
  <c r="AJ12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1" i="5"/>
  <c r="AJ92" i="5"/>
  <c r="AJ93" i="5"/>
  <c r="AJ94" i="5"/>
  <c r="AJ95" i="5"/>
  <c r="AJ96" i="5"/>
  <c r="AJ97" i="5"/>
  <c r="AJ98" i="5"/>
  <c r="AJ103" i="5"/>
  <c r="AJ104" i="5"/>
  <c r="AJ105" i="5"/>
  <c r="AJ106" i="5"/>
  <c r="AJ7" i="5"/>
  <c r="Q9" i="5" l="1"/>
  <c r="AY9" i="5"/>
  <c r="AY97" i="5"/>
  <c r="Q97" i="5"/>
  <c r="M97" i="5"/>
  <c r="AY77" i="5"/>
  <c r="Q77" i="5"/>
  <c r="M77" i="5"/>
  <c r="AY76" i="5"/>
  <c r="Q76" i="5"/>
  <c r="M76" i="5"/>
  <c r="AY75" i="5"/>
  <c r="Q75" i="5"/>
  <c r="M75" i="5"/>
  <c r="AY74" i="5"/>
  <c r="Q74" i="5"/>
  <c r="M74" i="5"/>
  <c r="AY73" i="5"/>
  <c r="Q73" i="5"/>
  <c r="M73" i="5"/>
  <c r="AY72" i="5"/>
  <c r="Q72" i="5"/>
  <c r="M72" i="5"/>
  <c r="AY71" i="5"/>
  <c r="Q71" i="5"/>
  <c r="M71" i="5"/>
  <c r="AY70" i="5"/>
  <c r="Q70" i="5"/>
  <c r="M70" i="5"/>
  <c r="AY69" i="5"/>
  <c r="Q69" i="5"/>
  <c r="M69" i="5"/>
  <c r="AY81" i="5"/>
  <c r="Q81" i="5"/>
  <c r="M81" i="5"/>
  <c r="AY80" i="5"/>
  <c r="Q80" i="5"/>
  <c r="M80" i="5"/>
  <c r="AY79" i="5"/>
  <c r="Q79" i="5"/>
  <c r="M79" i="5"/>
  <c r="AY78" i="5"/>
  <c r="Q78" i="5"/>
  <c r="M78" i="5"/>
  <c r="AY68" i="5"/>
  <c r="Q68" i="5"/>
  <c r="M68" i="5"/>
  <c r="AY67" i="5"/>
  <c r="Q67" i="5"/>
  <c r="M67" i="5"/>
  <c r="AY66" i="5"/>
  <c r="Q66" i="5"/>
  <c r="M66" i="5"/>
  <c r="AY65" i="5"/>
  <c r="Q65" i="5"/>
  <c r="M65" i="5"/>
  <c r="AY64" i="5"/>
  <c r="Q64" i="5"/>
  <c r="M64" i="5"/>
  <c r="AY63" i="5"/>
  <c r="Q63" i="5"/>
  <c r="M63" i="5"/>
  <c r="Q8" i="9" l="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5" i="9"/>
  <c r="Q106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5" i="9"/>
  <c r="P106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5" i="9"/>
  <c r="O106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5" i="9"/>
  <c r="N106" i="9"/>
  <c r="M8" i="9"/>
  <c r="M9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5" i="9"/>
  <c r="M106" i="9"/>
  <c r="M7" i="9"/>
  <c r="Q8" i="5" l="1"/>
  <c r="Q10" i="5"/>
  <c r="Q11" i="5"/>
  <c r="Q12" i="5"/>
  <c r="Q29" i="5"/>
  <c r="Q30" i="5"/>
  <c r="Q31" i="5"/>
  <c r="Q32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92" i="5"/>
  <c r="Q93" i="5"/>
  <c r="Q94" i="5"/>
  <c r="Q95" i="5"/>
  <c r="Q96" i="5"/>
  <c r="Q98" i="5"/>
  <c r="Q103" i="5"/>
  <c r="Q104" i="5"/>
  <c r="Q105" i="5"/>
  <c r="Q106" i="5"/>
  <c r="Q7" i="5"/>
  <c r="R64" i="9" l="1"/>
  <c r="R103" i="9"/>
  <c r="R95" i="9"/>
  <c r="R34" i="9"/>
  <c r="R26" i="9"/>
  <c r="R18" i="9"/>
  <c r="R10" i="9"/>
  <c r="R67" i="9"/>
  <c r="U67" i="9" s="1"/>
  <c r="R87" i="9"/>
  <c r="R55" i="9"/>
  <c r="R63" i="9"/>
  <c r="Z70" i="9"/>
  <c r="AB70" i="9"/>
  <c r="X70" i="9"/>
  <c r="Z52" i="9"/>
  <c r="AB52" i="9"/>
  <c r="X52" i="9"/>
  <c r="X60" i="9"/>
  <c r="AB60" i="9"/>
  <c r="Z60" i="9"/>
  <c r="X53" i="9"/>
  <c r="Z53" i="9"/>
  <c r="AB53" i="9"/>
  <c r="Z67" i="9"/>
  <c r="AB67" i="9"/>
  <c r="X67" i="9"/>
  <c r="X87" i="9"/>
  <c r="Z87" i="9"/>
  <c r="AB87" i="9"/>
  <c r="AB55" i="9"/>
  <c r="X55" i="9"/>
  <c r="Z55" i="9"/>
  <c r="X63" i="9"/>
  <c r="Z63" i="9"/>
  <c r="AB63" i="9"/>
  <c r="Z85" i="9"/>
  <c r="AB85" i="9"/>
  <c r="X85" i="9"/>
  <c r="Z61" i="9"/>
  <c r="AB61" i="9"/>
  <c r="X61" i="9"/>
  <c r="AB86" i="9"/>
  <c r="X86" i="9"/>
  <c r="Z86" i="9"/>
  <c r="X54" i="9"/>
  <c r="Z54" i="9"/>
  <c r="AB54" i="9"/>
  <c r="X62" i="9"/>
  <c r="Z62" i="9"/>
  <c r="AB62" i="9"/>
  <c r="X68" i="9"/>
  <c r="AB68" i="9"/>
  <c r="Z68" i="9"/>
  <c r="AB88" i="9"/>
  <c r="X88" i="9"/>
  <c r="Z88" i="9"/>
  <c r="X56" i="9"/>
  <c r="Z56" i="9"/>
  <c r="AB56" i="9"/>
  <c r="AB64" i="9"/>
  <c r="X64" i="9"/>
  <c r="Z64" i="9"/>
  <c r="Z90" i="9"/>
  <c r="AB90" i="9"/>
  <c r="X90" i="9"/>
  <c r="Z58" i="9"/>
  <c r="AB58" i="9"/>
  <c r="X58" i="9"/>
  <c r="Z48" i="9"/>
  <c r="AB48" i="9"/>
  <c r="X48" i="9"/>
  <c r="X71" i="9"/>
  <c r="Z71" i="9"/>
  <c r="AB71" i="9"/>
  <c r="Z91" i="9"/>
  <c r="AB91" i="9"/>
  <c r="X91" i="9"/>
  <c r="X59" i="9"/>
  <c r="Z59" i="9"/>
  <c r="AB59" i="9"/>
  <c r="X37" i="9"/>
  <c r="Z37" i="9"/>
  <c r="AB37" i="9"/>
  <c r="X72" i="9"/>
  <c r="Z72" i="9"/>
  <c r="AB72" i="9"/>
  <c r="AB36" i="9"/>
  <c r="X36" i="9"/>
  <c r="Z36" i="9"/>
  <c r="X66" i="9"/>
  <c r="Z66" i="9"/>
  <c r="AB66" i="9"/>
  <c r="Z69" i="9"/>
  <c r="AB69" i="9"/>
  <c r="X69" i="9"/>
  <c r="AB89" i="9"/>
  <c r="X89" i="9"/>
  <c r="Z89" i="9"/>
  <c r="X57" i="9"/>
  <c r="Z57" i="9"/>
  <c r="AB57" i="9"/>
  <c r="X65" i="9"/>
  <c r="Z65" i="9"/>
  <c r="AB65" i="9"/>
  <c r="R65" i="9"/>
  <c r="U65" i="9" s="1"/>
  <c r="R70" i="9"/>
  <c r="R90" i="9"/>
  <c r="R58" i="9"/>
  <c r="U58" i="9" s="1"/>
  <c r="R106" i="9"/>
  <c r="R97" i="9"/>
  <c r="R28" i="9"/>
  <c r="R20" i="9"/>
  <c r="R12" i="9"/>
  <c r="R49" i="9"/>
  <c r="R29" i="9"/>
  <c r="R21" i="9"/>
  <c r="R13" i="9"/>
  <c r="R68" i="9"/>
  <c r="R88" i="9"/>
  <c r="R56" i="9"/>
  <c r="R98" i="9"/>
  <c r="R50" i="9"/>
  <c r="R101" i="9"/>
  <c r="R93" i="9"/>
  <c r="R32" i="9"/>
  <c r="R24" i="9"/>
  <c r="R16" i="9"/>
  <c r="R8" i="9"/>
  <c r="R69" i="9"/>
  <c r="R89" i="9"/>
  <c r="R57" i="9"/>
  <c r="U64" i="9"/>
  <c r="R35" i="9"/>
  <c r="R27" i="9"/>
  <c r="R19" i="9"/>
  <c r="R11" i="9"/>
  <c r="R96" i="9"/>
  <c r="R99" i="9"/>
  <c r="R51" i="9"/>
  <c r="R30" i="9"/>
  <c r="R22" i="9"/>
  <c r="R14" i="9"/>
  <c r="R48" i="9"/>
  <c r="U48" i="9" s="1"/>
  <c r="R71" i="9"/>
  <c r="U71" i="9" s="1"/>
  <c r="R91" i="9"/>
  <c r="R59" i="9"/>
  <c r="R105" i="9"/>
  <c r="R102" i="9"/>
  <c r="R94" i="9"/>
  <c r="R33" i="9"/>
  <c r="R25" i="9"/>
  <c r="R17" i="9"/>
  <c r="R9" i="9"/>
  <c r="R37" i="9"/>
  <c r="U37" i="9" s="1"/>
  <c r="R72" i="9"/>
  <c r="R52" i="9"/>
  <c r="R60" i="9"/>
  <c r="R36" i="9"/>
  <c r="U36" i="9" s="1"/>
  <c r="R85" i="9"/>
  <c r="U85" i="9" s="1"/>
  <c r="R53" i="9"/>
  <c r="U53" i="9" s="1"/>
  <c r="R61" i="9"/>
  <c r="U61" i="9" s="1"/>
  <c r="R100" i="9"/>
  <c r="R92" i="9"/>
  <c r="R31" i="9"/>
  <c r="R23" i="9"/>
  <c r="R15" i="9"/>
  <c r="R66" i="9"/>
  <c r="U66" i="9" s="1"/>
  <c r="R86" i="9"/>
  <c r="U86" i="9" s="1"/>
  <c r="R54" i="9"/>
  <c r="U54" i="9" s="1"/>
  <c r="R62" i="9"/>
  <c r="U63" i="9"/>
  <c r="U52" i="9"/>
  <c r="U60" i="9"/>
  <c r="U59" i="9"/>
  <c r="U56" i="9"/>
  <c r="U57" i="9"/>
  <c r="U55" i="9"/>
  <c r="U62" i="9"/>
  <c r="U72" i="9"/>
  <c r="U91" i="9"/>
  <c r="U69" i="9"/>
  <c r="U70" i="9"/>
  <c r="U89" i="9"/>
  <c r="U90" i="9"/>
  <c r="U68" i="9"/>
  <c r="U87" i="9"/>
  <c r="U88" i="9"/>
  <c r="X2" i="6"/>
  <c r="X2" i="9"/>
  <c r="P2" i="5"/>
  <c r="D2" i="5"/>
  <c r="D2" i="9"/>
  <c r="D2" i="6"/>
  <c r="D3" i="6"/>
  <c r="D3" i="9"/>
  <c r="D3" i="5"/>
  <c r="Y57" i="9" l="1"/>
  <c r="AA66" i="9"/>
  <c r="AA91" i="9"/>
  <c r="AC56" i="9"/>
  <c r="Y86" i="9"/>
  <c r="Y66" i="9"/>
  <c r="AA56" i="9"/>
  <c r="AC86" i="9"/>
  <c r="AC37" i="9"/>
  <c r="AC58" i="9"/>
  <c r="Y87" i="9"/>
  <c r="AC60" i="9"/>
  <c r="AA89" i="9"/>
  <c r="AA37" i="9"/>
  <c r="AC71" i="9"/>
  <c r="AA58" i="9"/>
  <c r="Y60" i="9"/>
  <c r="Y89" i="9"/>
  <c r="AA36" i="9"/>
  <c r="Y37" i="9"/>
  <c r="AA71" i="9"/>
  <c r="Y90" i="9"/>
  <c r="Y56" i="9"/>
  <c r="AA62" i="9"/>
  <c r="Y61" i="9"/>
  <c r="AC62" i="9"/>
  <c r="AC89" i="9"/>
  <c r="Y36" i="9"/>
  <c r="AC59" i="9"/>
  <c r="Y71" i="9"/>
  <c r="AC90" i="9"/>
  <c r="AA88" i="9"/>
  <c r="Y62" i="9"/>
  <c r="AC61" i="9"/>
  <c r="AC52" i="9"/>
  <c r="Y52" i="9"/>
  <c r="AC36" i="9"/>
  <c r="AA90" i="9"/>
  <c r="Y88" i="9"/>
  <c r="AC54" i="9"/>
  <c r="AA61" i="9"/>
  <c r="AC53" i="9"/>
  <c r="AA52" i="9"/>
  <c r="Y63" i="9"/>
  <c r="Y69" i="9"/>
  <c r="Y48" i="9"/>
  <c r="Y55" i="9"/>
  <c r="Y65" i="9"/>
  <c r="AC69" i="9"/>
  <c r="AC72" i="9"/>
  <c r="Y59" i="9"/>
  <c r="AC48" i="9"/>
  <c r="AA64" i="9"/>
  <c r="AC88" i="9"/>
  <c r="AA54" i="9"/>
  <c r="Y85" i="9"/>
  <c r="AC55" i="9"/>
  <c r="AA53" i="9"/>
  <c r="Y70" i="9"/>
  <c r="Y68" i="9"/>
  <c r="AC63" i="9"/>
  <c r="Y67" i="9"/>
  <c r="AC65" i="9"/>
  <c r="AA67" i="9"/>
  <c r="AA65" i="9"/>
  <c r="AA59" i="9"/>
  <c r="AC57" i="9"/>
  <c r="AA69" i="9"/>
  <c r="AA72" i="9"/>
  <c r="Y91" i="9"/>
  <c r="AA48" i="9"/>
  <c r="Y64" i="9"/>
  <c r="AA68" i="9"/>
  <c r="Y54" i="9"/>
  <c r="AC85" i="9"/>
  <c r="AC87" i="9"/>
  <c r="Y53" i="9"/>
  <c r="AC70" i="9"/>
  <c r="AA63" i="9"/>
  <c r="AC67" i="9"/>
  <c r="AA55" i="9"/>
  <c r="AA57" i="9"/>
  <c r="AC66" i="9"/>
  <c r="Y72" i="9"/>
  <c r="AC91" i="9"/>
  <c r="Y58" i="9"/>
  <c r="AC64" i="9"/>
  <c r="AC68" i="9"/>
  <c r="AA86" i="9"/>
  <c r="AA85" i="9"/>
  <c r="AA87" i="9"/>
  <c r="AA60" i="9"/>
  <c r="AA70" i="9"/>
  <c r="D7" i="6"/>
  <c r="M12" i="5"/>
  <c r="M8" i="5"/>
  <c r="M10" i="5"/>
  <c r="M11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92" i="5"/>
  <c r="M93" i="5"/>
  <c r="M94" i="5"/>
  <c r="M95" i="5"/>
  <c r="M96" i="5"/>
  <c r="M98" i="5"/>
  <c r="M103" i="5"/>
  <c r="M104" i="5"/>
  <c r="M105" i="5"/>
  <c r="M106" i="5"/>
  <c r="M7" i="5"/>
  <c r="AY52" i="5"/>
  <c r="AY51" i="5"/>
  <c r="AY50" i="5"/>
  <c r="AY49" i="5"/>
  <c r="AY48" i="5"/>
  <c r="AY47" i="5"/>
  <c r="AY46" i="5"/>
  <c r="AY45" i="5"/>
  <c r="AY44" i="5"/>
  <c r="AY43" i="5"/>
  <c r="AY42" i="5"/>
  <c r="AY41" i="5"/>
  <c r="AY40" i="5"/>
  <c r="AY39" i="5"/>
  <c r="U35" i="9"/>
  <c r="AD60" i="9" l="1"/>
  <c r="AD37" i="9"/>
  <c r="AD36" i="9"/>
  <c r="AD56" i="9"/>
  <c r="AD66" i="9"/>
  <c r="AD88" i="9"/>
  <c r="AD89" i="9"/>
  <c r="AD86" i="9"/>
  <c r="AD58" i="9"/>
  <c r="AD62" i="9"/>
  <c r="AD71" i="9"/>
  <c r="AD52" i="9"/>
  <c r="AD48" i="9"/>
  <c r="AD87" i="9"/>
  <c r="AD54" i="9"/>
  <c r="AD69" i="9"/>
  <c r="AD61" i="9"/>
  <c r="AD90" i="9"/>
  <c r="AD72" i="9"/>
  <c r="AD57" i="9"/>
  <c r="AD63" i="9"/>
  <c r="AB49" i="9"/>
  <c r="X49" i="9"/>
  <c r="Z49" i="9"/>
  <c r="AD91" i="9"/>
  <c r="AD53" i="9"/>
  <c r="AD64" i="9"/>
  <c r="AD70" i="9"/>
  <c r="AD85" i="9"/>
  <c r="AD65" i="9"/>
  <c r="X35" i="9"/>
  <c r="Y35" i="9" s="1"/>
  <c r="Z35" i="9"/>
  <c r="AA35" i="9" s="1"/>
  <c r="AB35" i="9"/>
  <c r="AC35" i="9" s="1"/>
  <c r="AD68" i="9"/>
  <c r="AD59" i="9"/>
  <c r="AD67" i="9"/>
  <c r="AD55" i="9"/>
  <c r="U49" i="9"/>
  <c r="F26" i="7"/>
  <c r="AA49" i="9" l="1"/>
  <c r="AB101" i="9"/>
  <c r="X101" i="9"/>
  <c r="Z101" i="9"/>
  <c r="AB97" i="9"/>
  <c r="X97" i="9"/>
  <c r="Z97" i="9"/>
  <c r="AD35" i="9"/>
  <c r="Y49" i="9"/>
  <c r="AB98" i="9"/>
  <c r="X98" i="9"/>
  <c r="Z98" i="9"/>
  <c r="X96" i="9"/>
  <c r="AB96" i="9"/>
  <c r="Z96" i="9"/>
  <c r="X94" i="9"/>
  <c r="AB94" i="9"/>
  <c r="Z94" i="9"/>
  <c r="Z99" i="9"/>
  <c r="AB99" i="9"/>
  <c r="X99" i="9"/>
  <c r="Z100" i="9"/>
  <c r="AB100" i="9"/>
  <c r="X100" i="9"/>
  <c r="AC49" i="9"/>
  <c r="AB95" i="9"/>
  <c r="X95" i="9"/>
  <c r="Z95" i="9"/>
  <c r="U99" i="9"/>
  <c r="U95" i="9"/>
  <c r="U98" i="9"/>
  <c r="U94" i="9"/>
  <c r="U101" i="9"/>
  <c r="U97" i="9"/>
  <c r="U96" i="9"/>
  <c r="U100" i="9"/>
  <c r="AA100" i="9" l="1"/>
  <c r="AC96" i="9"/>
  <c r="Y100" i="9"/>
  <c r="AC100" i="9"/>
  <c r="AA96" i="9"/>
  <c r="Y97" i="9"/>
  <c r="AC94" i="9"/>
  <c r="Y94" i="9"/>
  <c r="AA97" i="9"/>
  <c r="Y96" i="9"/>
  <c r="AC97" i="9"/>
  <c r="X19" i="9"/>
  <c r="Z19" i="9"/>
  <c r="AB19" i="9"/>
  <c r="X106" i="9"/>
  <c r="AB106" i="9"/>
  <c r="Z106" i="9"/>
  <c r="AB105" i="9"/>
  <c r="X105" i="9"/>
  <c r="Z105" i="9"/>
  <c r="X103" i="9"/>
  <c r="AB103" i="9"/>
  <c r="Z103" i="9"/>
  <c r="Z23" i="9"/>
  <c r="AB23" i="9"/>
  <c r="X23" i="9"/>
  <c r="AB27" i="9"/>
  <c r="X27" i="9"/>
  <c r="Z27" i="9"/>
  <c r="X34" i="9"/>
  <c r="Z34" i="9"/>
  <c r="AB34" i="9"/>
  <c r="AB18" i="9"/>
  <c r="X18" i="9"/>
  <c r="Z18" i="9"/>
  <c r="X10" i="9"/>
  <c r="Z10" i="9"/>
  <c r="AB10" i="9"/>
  <c r="Z25" i="9"/>
  <c r="X25" i="9"/>
  <c r="AB25" i="9"/>
  <c r="X9" i="9"/>
  <c r="Z9" i="9"/>
  <c r="AB9" i="9"/>
  <c r="AB24" i="9"/>
  <c r="X24" i="9"/>
  <c r="Z24" i="9"/>
  <c r="Z16" i="9"/>
  <c r="X16" i="9"/>
  <c r="AB16" i="9"/>
  <c r="X102" i="9"/>
  <c r="Z102" i="9"/>
  <c r="AB102" i="9"/>
  <c r="AB15" i="9"/>
  <c r="X15" i="9"/>
  <c r="Z15" i="9"/>
  <c r="Z93" i="9"/>
  <c r="AB93" i="9"/>
  <c r="X93" i="9"/>
  <c r="X22" i="9"/>
  <c r="Z22" i="9"/>
  <c r="AB22" i="9"/>
  <c r="AA95" i="9"/>
  <c r="AA98" i="9"/>
  <c r="X92" i="9"/>
  <c r="Z92" i="9"/>
  <c r="AB92" i="9"/>
  <c r="Z29" i="9"/>
  <c r="AB29" i="9"/>
  <c r="X29" i="9"/>
  <c r="AB21" i="9"/>
  <c r="X21" i="9"/>
  <c r="Z21" i="9"/>
  <c r="X13" i="9"/>
  <c r="Z13" i="9"/>
  <c r="AB13" i="9"/>
  <c r="Y95" i="9"/>
  <c r="AA99" i="9"/>
  <c r="Y98" i="9"/>
  <c r="Y101" i="9"/>
  <c r="X50" i="9"/>
  <c r="Z50" i="9"/>
  <c r="AB50" i="9"/>
  <c r="Z11" i="9"/>
  <c r="AB11" i="9"/>
  <c r="X11" i="9"/>
  <c r="AD49" i="9"/>
  <c r="X26" i="9"/>
  <c r="Z26" i="9"/>
  <c r="AB26" i="9"/>
  <c r="AB33" i="9"/>
  <c r="X33" i="9"/>
  <c r="Z33" i="9"/>
  <c r="X17" i="9"/>
  <c r="Z17" i="9"/>
  <c r="AB17" i="9"/>
  <c r="X32" i="9"/>
  <c r="Z32" i="9"/>
  <c r="AB32" i="9"/>
  <c r="X8" i="9"/>
  <c r="Z8" i="9"/>
  <c r="AB8" i="9"/>
  <c r="X31" i="9"/>
  <c r="Z31" i="9"/>
  <c r="AB31" i="9"/>
  <c r="Y99" i="9"/>
  <c r="AB30" i="9"/>
  <c r="X30" i="9"/>
  <c r="Z30" i="9"/>
  <c r="Z14" i="9"/>
  <c r="AB14" i="9"/>
  <c r="X14" i="9"/>
  <c r="AC99" i="9"/>
  <c r="AA101" i="9"/>
  <c r="X51" i="9"/>
  <c r="Z51" i="9"/>
  <c r="AB51" i="9"/>
  <c r="X28" i="9"/>
  <c r="Z28" i="9"/>
  <c r="AB28" i="9"/>
  <c r="Z20" i="9"/>
  <c r="AB20" i="9"/>
  <c r="X20" i="9"/>
  <c r="AB12" i="9"/>
  <c r="X12" i="9"/>
  <c r="Z12" i="9"/>
  <c r="AC95" i="9"/>
  <c r="AA94" i="9"/>
  <c r="AC98" i="9"/>
  <c r="AC101" i="9"/>
  <c r="AB7" i="9"/>
  <c r="Z7" i="9"/>
  <c r="X7" i="9"/>
  <c r="AY8" i="5"/>
  <c r="AY10" i="5"/>
  <c r="AY11" i="5"/>
  <c r="AY12" i="5"/>
  <c r="AY29" i="5"/>
  <c r="AY30" i="5"/>
  <c r="AY31" i="5"/>
  <c r="AY32" i="5"/>
  <c r="AY33" i="5"/>
  <c r="AY34" i="5"/>
  <c r="AY35" i="5"/>
  <c r="AY36" i="5"/>
  <c r="AY37" i="5"/>
  <c r="AY38" i="5"/>
  <c r="AY53" i="5"/>
  <c r="AY54" i="5"/>
  <c r="AY55" i="5"/>
  <c r="AY56" i="5"/>
  <c r="AY57" i="5"/>
  <c r="AY58" i="5"/>
  <c r="AY59" i="5"/>
  <c r="AY60" i="5"/>
  <c r="AY61" i="5"/>
  <c r="AY62" i="5"/>
  <c r="AY92" i="5"/>
  <c r="AY93" i="5"/>
  <c r="AY94" i="5"/>
  <c r="AY95" i="5"/>
  <c r="AY96" i="5"/>
  <c r="AY98" i="5"/>
  <c r="AY103" i="5"/>
  <c r="AY104" i="5"/>
  <c r="AY105" i="5"/>
  <c r="AY106" i="5"/>
  <c r="AY7" i="5"/>
  <c r="Z108" i="9" l="1"/>
  <c r="AB108" i="9"/>
  <c r="X108" i="9"/>
  <c r="AD94" i="9"/>
  <c r="AD100" i="9"/>
  <c r="AD96" i="9"/>
  <c r="AD97" i="9"/>
  <c r="AD101" i="9"/>
  <c r="AD95" i="9"/>
  <c r="AD98" i="9"/>
  <c r="AD99" i="9"/>
  <c r="U9" i="9"/>
  <c r="Y9" i="9" s="1"/>
  <c r="U15" i="9"/>
  <c r="AC15" i="9" s="1"/>
  <c r="U16" i="9"/>
  <c r="AC16" i="9" s="1"/>
  <c r="U18" i="9"/>
  <c r="AA18" i="9" s="1"/>
  <c r="U19" i="9"/>
  <c r="Y19" i="9" s="1"/>
  <c r="U20" i="9"/>
  <c r="Y20" i="9" s="1"/>
  <c r="U21" i="9"/>
  <c r="AA21" i="9" s="1"/>
  <c r="U22" i="9"/>
  <c r="AA22" i="9" s="1"/>
  <c r="U23" i="9"/>
  <c r="Y23" i="9" s="1"/>
  <c r="U24" i="9"/>
  <c r="AC24" i="9" s="1"/>
  <c r="U25" i="9"/>
  <c r="Y25" i="9" s="1"/>
  <c r="U26" i="9"/>
  <c r="AC26" i="9" s="1"/>
  <c r="U27" i="9"/>
  <c r="Y27" i="9" s="1"/>
  <c r="U28" i="9"/>
  <c r="Y28" i="9" s="1"/>
  <c r="U29" i="9"/>
  <c r="AC29" i="9" s="1"/>
  <c r="U31" i="9"/>
  <c r="AA31" i="9" s="1"/>
  <c r="U32" i="9"/>
  <c r="AC32" i="9" s="1"/>
  <c r="U33" i="9"/>
  <c r="Y33" i="9" s="1"/>
  <c r="U34" i="9"/>
  <c r="AA34" i="9" s="1"/>
  <c r="U50" i="9"/>
  <c r="AA50" i="9" s="1"/>
  <c r="U51" i="9"/>
  <c r="Y51" i="9" s="1"/>
  <c r="U92" i="9"/>
  <c r="Y92" i="9" s="1"/>
  <c r="U93" i="9"/>
  <c r="Y93" i="9" s="1"/>
  <c r="AA32" i="9" l="1"/>
  <c r="AC18" i="9"/>
  <c r="Y34" i="9"/>
  <c r="AC25" i="9"/>
  <c r="Y24" i="9"/>
  <c r="AA25" i="9"/>
  <c r="AA23" i="9"/>
  <c r="AA24" i="9"/>
  <c r="AA16" i="9"/>
  <c r="Y15" i="9"/>
  <c r="AC23" i="9"/>
  <c r="AA15" i="9"/>
  <c r="AC31" i="9"/>
  <c r="AA9" i="9"/>
  <c r="Y50" i="9"/>
  <c r="Y32" i="9"/>
  <c r="Y31" i="9"/>
  <c r="Y22" i="9"/>
  <c r="AC22" i="9"/>
  <c r="AA29" i="9"/>
  <c r="AC34" i="9"/>
  <c r="AC20" i="9"/>
  <c r="AC19" i="9"/>
  <c r="AA28" i="9"/>
  <c r="AC28" i="9"/>
  <c r="Y18" i="9"/>
  <c r="AA19" i="9"/>
  <c r="Y16" i="9"/>
  <c r="Y21" i="9"/>
  <c r="AA93" i="9"/>
  <c r="AC93" i="9"/>
  <c r="AA20" i="9"/>
  <c r="AC92" i="9"/>
  <c r="AC50" i="9"/>
  <c r="Y29" i="9"/>
  <c r="AC21" i="9"/>
  <c r="AC9" i="9"/>
  <c r="Y26" i="9"/>
  <c r="AC51" i="9"/>
  <c r="AA92" i="9"/>
  <c r="AA27" i="9"/>
  <c r="AC33" i="9"/>
  <c r="AA26" i="9"/>
  <c r="AA33" i="9"/>
  <c r="AA51" i="9"/>
  <c r="AC27" i="9"/>
  <c r="U106" i="9"/>
  <c r="U10" i="9"/>
  <c r="U105" i="9"/>
  <c r="U103" i="9"/>
  <c r="U102" i="9"/>
  <c r="U13" i="9"/>
  <c r="U30" i="9"/>
  <c r="Q7" i="9"/>
  <c r="P7" i="9"/>
  <c r="O7" i="9"/>
  <c r="N7" i="9"/>
  <c r="AD18" i="9" l="1"/>
  <c r="AD25" i="9"/>
  <c r="AD32" i="9"/>
  <c r="AD9" i="9"/>
  <c r="AD24" i="9"/>
  <c r="AD23" i="9"/>
  <c r="AD29" i="9"/>
  <c r="AD15" i="9"/>
  <c r="AD33" i="9"/>
  <c r="AD51" i="9"/>
  <c r="AD27" i="9"/>
  <c r="AD34" i="9"/>
  <c r="AD16" i="9"/>
  <c r="AD50" i="9"/>
  <c r="AD28" i="9"/>
  <c r="AD31" i="9"/>
  <c r="AD19" i="9"/>
  <c r="AD22" i="9"/>
  <c r="AD92" i="9"/>
  <c r="AD20" i="9"/>
  <c r="AD93" i="9"/>
  <c r="Y13" i="9"/>
  <c r="AC13" i="9"/>
  <c r="AA13" i="9"/>
  <c r="AC102" i="9"/>
  <c r="AA102" i="9"/>
  <c r="Y102" i="9"/>
  <c r="AD26" i="9"/>
  <c r="AA103" i="9"/>
  <c r="AC103" i="9"/>
  <c r="Y103" i="9"/>
  <c r="AD21" i="9"/>
  <c r="AC105" i="9"/>
  <c r="Y105" i="9"/>
  <c r="AA105" i="9"/>
  <c r="AC106" i="9"/>
  <c r="Y106" i="9"/>
  <c r="AA106" i="9"/>
  <c r="Y30" i="9"/>
  <c r="AA30" i="9"/>
  <c r="AC30" i="9"/>
  <c r="AA10" i="9"/>
  <c r="AC10" i="9"/>
  <c r="Y10" i="9"/>
  <c r="R7" i="9"/>
  <c r="U7" i="9" s="1"/>
  <c r="U11" i="9"/>
  <c r="U14" i="9"/>
  <c r="U17" i="9"/>
  <c r="U8" i="9"/>
  <c r="U12" i="9"/>
  <c r="AD102" i="9" l="1"/>
  <c r="AD10" i="9"/>
  <c r="AD106" i="9"/>
  <c r="AD105" i="9"/>
  <c r="AC12" i="9"/>
  <c r="Y12" i="9"/>
  <c r="AA12" i="9"/>
  <c r="AA8" i="9"/>
  <c r="AC8" i="9"/>
  <c r="Y8" i="9"/>
  <c r="AC17" i="9"/>
  <c r="AA17" i="9"/>
  <c r="Y17" i="9"/>
  <c r="AA14" i="9"/>
  <c r="Y14" i="9"/>
  <c r="AC14" i="9"/>
  <c r="AD30" i="9"/>
  <c r="AD103" i="9"/>
  <c r="AC11" i="9"/>
  <c r="Y11" i="9"/>
  <c r="AA11" i="9"/>
  <c r="AD13" i="9"/>
  <c r="B26" i="7"/>
  <c r="AD8" i="9" l="1"/>
  <c r="Y7" i="9"/>
  <c r="Y108" i="9" s="1"/>
  <c r="AA7" i="9"/>
  <c r="AC7" i="9"/>
  <c r="AC108" i="9" s="1"/>
  <c r="AD14" i="9"/>
  <c r="AD12" i="9"/>
  <c r="AD17" i="9"/>
  <c r="AD11" i="9"/>
  <c r="AD7" i="9" l="1"/>
  <c r="AA108" i="9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AD56" i="6"/>
  <c r="AD55" i="6"/>
  <c r="AD54" i="6"/>
  <c r="AD53" i="6"/>
  <c r="AD49" i="6"/>
  <c r="AD48" i="6"/>
  <c r="AD4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X56" i="6"/>
  <c r="W56" i="6"/>
  <c r="V56" i="6"/>
  <c r="U56" i="6"/>
  <c r="T56" i="6"/>
  <c r="S56" i="6"/>
  <c r="X55" i="6"/>
  <c r="W55" i="6"/>
  <c r="V55" i="6"/>
  <c r="U55" i="6"/>
  <c r="T55" i="6"/>
  <c r="S55" i="6"/>
  <c r="X54" i="6"/>
  <c r="W54" i="6"/>
  <c r="V54" i="6"/>
  <c r="U54" i="6"/>
  <c r="T54" i="6"/>
  <c r="S54" i="6"/>
  <c r="X53" i="6"/>
  <c r="W53" i="6"/>
  <c r="V53" i="6"/>
  <c r="U53" i="6"/>
  <c r="T53" i="6"/>
  <c r="S53" i="6"/>
  <c r="X49" i="6"/>
  <c r="W49" i="6"/>
  <c r="V49" i="6"/>
  <c r="U49" i="6"/>
  <c r="T49" i="6"/>
  <c r="S49" i="6"/>
  <c r="X48" i="6"/>
  <c r="W48" i="6"/>
  <c r="V48" i="6"/>
  <c r="U48" i="6"/>
  <c r="T48" i="6"/>
  <c r="S48" i="6"/>
  <c r="X47" i="6"/>
  <c r="W47" i="6"/>
  <c r="V47" i="6"/>
  <c r="U47" i="6"/>
  <c r="T47" i="6"/>
  <c r="S47" i="6"/>
  <c r="X36" i="6"/>
  <c r="W36" i="6"/>
  <c r="V36" i="6"/>
  <c r="U36" i="6"/>
  <c r="T36" i="6"/>
  <c r="S36" i="6"/>
  <c r="X35" i="6"/>
  <c r="W35" i="6"/>
  <c r="V35" i="6"/>
  <c r="U35" i="6"/>
  <c r="T35" i="6"/>
  <c r="S35" i="6"/>
  <c r="X34" i="6"/>
  <c r="W34" i="6"/>
  <c r="V34" i="6"/>
  <c r="U34" i="6"/>
  <c r="T34" i="6"/>
  <c r="S34" i="6"/>
  <c r="X33" i="6"/>
  <c r="W33" i="6"/>
  <c r="V33" i="6"/>
  <c r="U33" i="6"/>
  <c r="T33" i="6"/>
  <c r="S33" i="6"/>
  <c r="X32" i="6"/>
  <c r="W32" i="6"/>
  <c r="V32" i="6"/>
  <c r="U32" i="6"/>
  <c r="T32" i="6"/>
  <c r="S32" i="6"/>
  <c r="X31" i="6"/>
  <c r="W31" i="6"/>
  <c r="V31" i="6"/>
  <c r="U31" i="6"/>
  <c r="T31" i="6"/>
  <c r="S31" i="6"/>
  <c r="X30" i="6"/>
  <c r="W30" i="6"/>
  <c r="V30" i="6"/>
  <c r="U30" i="6"/>
  <c r="T30" i="6"/>
  <c r="S30" i="6"/>
  <c r="X29" i="6"/>
  <c r="W29" i="6"/>
  <c r="V29" i="6"/>
  <c r="U29" i="6"/>
  <c r="T29" i="6"/>
  <c r="S29" i="6"/>
  <c r="X28" i="6"/>
  <c r="W28" i="6"/>
  <c r="V28" i="6"/>
  <c r="U28" i="6"/>
  <c r="T28" i="6"/>
  <c r="S28" i="6"/>
  <c r="X27" i="6"/>
  <c r="W27" i="6"/>
  <c r="V27" i="6"/>
  <c r="U27" i="6"/>
  <c r="T27" i="6"/>
  <c r="S27" i="6"/>
  <c r="X26" i="6"/>
  <c r="W26" i="6"/>
  <c r="V26" i="6"/>
  <c r="U26" i="6"/>
  <c r="T26" i="6"/>
  <c r="S26" i="6"/>
  <c r="X25" i="6"/>
  <c r="W25" i="6"/>
  <c r="V25" i="6"/>
  <c r="U25" i="6"/>
  <c r="T25" i="6"/>
  <c r="S25" i="6"/>
  <c r="X24" i="6"/>
  <c r="W24" i="6"/>
  <c r="V24" i="6"/>
  <c r="U24" i="6"/>
  <c r="T24" i="6"/>
  <c r="S24" i="6"/>
  <c r="X23" i="6"/>
  <c r="W23" i="6"/>
  <c r="V23" i="6"/>
  <c r="U23" i="6"/>
  <c r="T23" i="6"/>
  <c r="S23" i="6"/>
  <c r="X22" i="6"/>
  <c r="W22" i="6"/>
  <c r="V22" i="6"/>
  <c r="U22" i="6"/>
  <c r="T22" i="6"/>
  <c r="S22" i="6"/>
  <c r="X21" i="6"/>
  <c r="W21" i="6"/>
  <c r="V21" i="6"/>
  <c r="U21" i="6"/>
  <c r="T21" i="6"/>
  <c r="S21" i="6"/>
  <c r="X20" i="6"/>
  <c r="W20" i="6"/>
  <c r="V20" i="6"/>
  <c r="U20" i="6"/>
  <c r="T20" i="6"/>
  <c r="S20" i="6"/>
  <c r="X19" i="6"/>
  <c r="W19" i="6"/>
  <c r="V19" i="6"/>
  <c r="U19" i="6"/>
  <c r="T19" i="6"/>
  <c r="S19" i="6"/>
  <c r="X18" i="6"/>
  <c r="W18" i="6"/>
  <c r="V18" i="6"/>
  <c r="U18" i="6"/>
  <c r="T18" i="6"/>
  <c r="S18" i="6"/>
  <c r="X17" i="6"/>
  <c r="W17" i="6"/>
  <c r="V17" i="6"/>
  <c r="U17" i="6"/>
  <c r="T17" i="6"/>
  <c r="S17" i="6"/>
  <c r="X16" i="6"/>
  <c r="W16" i="6"/>
  <c r="V16" i="6"/>
  <c r="U16" i="6"/>
  <c r="T16" i="6"/>
  <c r="S16" i="6"/>
  <c r="X15" i="6"/>
  <c r="W15" i="6"/>
  <c r="V15" i="6"/>
  <c r="U15" i="6"/>
  <c r="T15" i="6"/>
  <c r="S15" i="6"/>
  <c r="X14" i="6"/>
  <c r="W14" i="6"/>
  <c r="V14" i="6"/>
  <c r="U14" i="6"/>
  <c r="T14" i="6"/>
  <c r="S14" i="6"/>
  <c r="X13" i="6"/>
  <c r="W13" i="6"/>
  <c r="V13" i="6"/>
  <c r="U13" i="6"/>
  <c r="T13" i="6"/>
  <c r="S13" i="6"/>
  <c r="X12" i="6"/>
  <c r="W12" i="6"/>
  <c r="V12" i="6"/>
  <c r="U12" i="6"/>
  <c r="T12" i="6"/>
  <c r="S12" i="6"/>
  <c r="X11" i="6"/>
  <c r="W11" i="6"/>
  <c r="V11" i="6"/>
  <c r="U11" i="6"/>
  <c r="T11" i="6"/>
  <c r="S11" i="6"/>
  <c r="X10" i="6"/>
  <c r="W10" i="6"/>
  <c r="V10" i="6"/>
  <c r="U10" i="6"/>
  <c r="T10" i="6"/>
  <c r="S10" i="6"/>
  <c r="X9" i="6"/>
  <c r="W9" i="6"/>
  <c r="V9" i="6"/>
  <c r="U9" i="6"/>
  <c r="T9" i="6"/>
  <c r="S9" i="6"/>
  <c r="X8" i="6"/>
  <c r="W8" i="6"/>
  <c r="V8" i="6"/>
  <c r="U8" i="6"/>
  <c r="T8" i="6"/>
  <c r="S8" i="6"/>
  <c r="X7" i="6"/>
  <c r="W7" i="6"/>
  <c r="V7" i="6"/>
  <c r="U7" i="6"/>
  <c r="T7" i="6"/>
  <c r="S7" i="6"/>
  <c r="N56" i="6"/>
  <c r="M56" i="6"/>
  <c r="L56" i="6"/>
  <c r="K56" i="6"/>
  <c r="J56" i="6"/>
  <c r="I56" i="6"/>
  <c r="N55" i="6"/>
  <c r="M55" i="6"/>
  <c r="L55" i="6"/>
  <c r="K55" i="6"/>
  <c r="J55" i="6"/>
  <c r="I55" i="6"/>
  <c r="N54" i="6"/>
  <c r="M54" i="6"/>
  <c r="L54" i="6"/>
  <c r="K54" i="6"/>
  <c r="J54" i="6"/>
  <c r="I54" i="6"/>
  <c r="N53" i="6"/>
  <c r="M53" i="6"/>
  <c r="L53" i="6"/>
  <c r="K53" i="6"/>
  <c r="J53" i="6"/>
  <c r="I53" i="6"/>
  <c r="N49" i="6"/>
  <c r="M49" i="6"/>
  <c r="L49" i="6"/>
  <c r="K49" i="6"/>
  <c r="J49" i="6"/>
  <c r="I49" i="6"/>
  <c r="N48" i="6"/>
  <c r="M48" i="6"/>
  <c r="L48" i="6"/>
  <c r="K48" i="6"/>
  <c r="J48" i="6"/>
  <c r="I48" i="6"/>
  <c r="N47" i="6"/>
  <c r="M47" i="6"/>
  <c r="L47" i="6"/>
  <c r="K47" i="6"/>
  <c r="J47" i="6"/>
  <c r="I47" i="6"/>
  <c r="N36" i="6"/>
  <c r="M36" i="6"/>
  <c r="L36" i="6"/>
  <c r="K36" i="6"/>
  <c r="J36" i="6"/>
  <c r="I36" i="6"/>
  <c r="N35" i="6"/>
  <c r="M35" i="6"/>
  <c r="L35" i="6"/>
  <c r="K35" i="6"/>
  <c r="J35" i="6"/>
  <c r="I35" i="6"/>
  <c r="N34" i="6"/>
  <c r="M34" i="6"/>
  <c r="L34" i="6"/>
  <c r="K34" i="6"/>
  <c r="J34" i="6"/>
  <c r="I34" i="6"/>
  <c r="N33" i="6"/>
  <c r="M33" i="6"/>
  <c r="L33" i="6"/>
  <c r="K33" i="6"/>
  <c r="J33" i="6"/>
  <c r="I33" i="6"/>
  <c r="N32" i="6"/>
  <c r="M32" i="6"/>
  <c r="L32" i="6"/>
  <c r="K32" i="6"/>
  <c r="J32" i="6"/>
  <c r="I32" i="6"/>
  <c r="N31" i="6"/>
  <c r="M31" i="6"/>
  <c r="L31" i="6"/>
  <c r="K31" i="6"/>
  <c r="J31" i="6"/>
  <c r="I31" i="6"/>
  <c r="N30" i="6"/>
  <c r="M30" i="6"/>
  <c r="L30" i="6"/>
  <c r="K30" i="6"/>
  <c r="J30" i="6"/>
  <c r="I30" i="6"/>
  <c r="N29" i="6"/>
  <c r="M29" i="6"/>
  <c r="L29" i="6"/>
  <c r="K29" i="6"/>
  <c r="J29" i="6"/>
  <c r="I29" i="6"/>
  <c r="N28" i="6"/>
  <c r="M28" i="6"/>
  <c r="L28" i="6"/>
  <c r="K28" i="6"/>
  <c r="J28" i="6"/>
  <c r="I28" i="6"/>
  <c r="N27" i="6"/>
  <c r="M27" i="6"/>
  <c r="L27" i="6"/>
  <c r="K27" i="6"/>
  <c r="J27" i="6"/>
  <c r="I27" i="6"/>
  <c r="N26" i="6"/>
  <c r="M26" i="6"/>
  <c r="L26" i="6"/>
  <c r="K26" i="6"/>
  <c r="J26" i="6"/>
  <c r="I26" i="6"/>
  <c r="N25" i="6"/>
  <c r="M25" i="6"/>
  <c r="L25" i="6"/>
  <c r="K25" i="6"/>
  <c r="J25" i="6"/>
  <c r="I25" i="6"/>
  <c r="N24" i="6"/>
  <c r="M24" i="6"/>
  <c r="L24" i="6"/>
  <c r="K24" i="6"/>
  <c r="J24" i="6"/>
  <c r="I24" i="6"/>
  <c r="N23" i="6"/>
  <c r="M23" i="6"/>
  <c r="L23" i="6"/>
  <c r="K23" i="6"/>
  <c r="J23" i="6"/>
  <c r="I23" i="6"/>
  <c r="N22" i="6"/>
  <c r="M22" i="6"/>
  <c r="L22" i="6"/>
  <c r="K22" i="6"/>
  <c r="J22" i="6"/>
  <c r="I22" i="6"/>
  <c r="N21" i="6"/>
  <c r="M21" i="6"/>
  <c r="L21" i="6"/>
  <c r="K21" i="6"/>
  <c r="J21" i="6"/>
  <c r="I21" i="6"/>
  <c r="N20" i="6"/>
  <c r="M20" i="6"/>
  <c r="L20" i="6"/>
  <c r="K20" i="6"/>
  <c r="J20" i="6"/>
  <c r="I20" i="6"/>
  <c r="N19" i="6"/>
  <c r="M19" i="6"/>
  <c r="L19" i="6"/>
  <c r="K19" i="6"/>
  <c r="J19" i="6"/>
  <c r="I19" i="6"/>
  <c r="N18" i="6"/>
  <c r="M18" i="6"/>
  <c r="L18" i="6"/>
  <c r="K18" i="6"/>
  <c r="J18" i="6"/>
  <c r="I18" i="6"/>
  <c r="N17" i="6"/>
  <c r="M17" i="6"/>
  <c r="L17" i="6"/>
  <c r="K17" i="6"/>
  <c r="J17" i="6"/>
  <c r="I17" i="6"/>
  <c r="N16" i="6"/>
  <c r="M16" i="6"/>
  <c r="L16" i="6"/>
  <c r="K16" i="6"/>
  <c r="J16" i="6"/>
  <c r="I16" i="6"/>
  <c r="N15" i="6"/>
  <c r="M15" i="6"/>
  <c r="L15" i="6"/>
  <c r="K15" i="6"/>
  <c r="J15" i="6"/>
  <c r="I15" i="6"/>
  <c r="N14" i="6"/>
  <c r="M14" i="6"/>
  <c r="L14" i="6"/>
  <c r="K14" i="6"/>
  <c r="J14" i="6"/>
  <c r="I14" i="6"/>
  <c r="N13" i="6"/>
  <c r="M13" i="6"/>
  <c r="L13" i="6"/>
  <c r="K13" i="6"/>
  <c r="J13" i="6"/>
  <c r="I13" i="6"/>
  <c r="N12" i="6"/>
  <c r="M12" i="6"/>
  <c r="L12" i="6"/>
  <c r="K12" i="6"/>
  <c r="J12" i="6"/>
  <c r="I12" i="6"/>
  <c r="N11" i="6"/>
  <c r="M11" i="6"/>
  <c r="L11" i="6"/>
  <c r="K11" i="6"/>
  <c r="J11" i="6"/>
  <c r="I11" i="6"/>
  <c r="N10" i="6"/>
  <c r="M10" i="6"/>
  <c r="L10" i="6"/>
  <c r="K10" i="6"/>
  <c r="J10" i="6"/>
  <c r="I10" i="6"/>
  <c r="N9" i="6"/>
  <c r="M9" i="6"/>
  <c r="L9" i="6"/>
  <c r="K9" i="6"/>
  <c r="J9" i="6"/>
  <c r="I9" i="6"/>
  <c r="N8" i="6"/>
  <c r="M8" i="6"/>
  <c r="L8" i="6"/>
  <c r="K8" i="6"/>
  <c r="J8" i="6"/>
  <c r="I8" i="6"/>
  <c r="N7" i="6"/>
  <c r="M7" i="6"/>
  <c r="L7" i="6"/>
  <c r="K7" i="6"/>
  <c r="J7" i="6"/>
  <c r="I7" i="6"/>
  <c r="Z56" i="6"/>
  <c r="Y56" i="6"/>
  <c r="R56" i="6"/>
  <c r="Q56" i="6"/>
  <c r="P56" i="6"/>
  <c r="O56" i="6"/>
  <c r="Z55" i="6"/>
  <c r="Y55" i="6"/>
  <c r="R55" i="6"/>
  <c r="Q55" i="6"/>
  <c r="P55" i="6"/>
  <c r="O55" i="6"/>
  <c r="Z54" i="6"/>
  <c r="Y54" i="6"/>
  <c r="R54" i="6"/>
  <c r="Q54" i="6"/>
  <c r="P54" i="6"/>
  <c r="O54" i="6"/>
  <c r="Z53" i="6"/>
  <c r="Y53" i="6"/>
  <c r="R53" i="6"/>
  <c r="Q53" i="6"/>
  <c r="P53" i="6"/>
  <c r="O53" i="6"/>
  <c r="Z49" i="6"/>
  <c r="Y49" i="6"/>
  <c r="R49" i="6"/>
  <c r="Q49" i="6"/>
  <c r="P49" i="6"/>
  <c r="O49" i="6"/>
  <c r="Z48" i="6"/>
  <c r="Y48" i="6"/>
  <c r="R48" i="6"/>
  <c r="Q48" i="6"/>
  <c r="P48" i="6"/>
  <c r="O48" i="6"/>
  <c r="Z47" i="6"/>
  <c r="Y47" i="6"/>
  <c r="R47" i="6"/>
  <c r="Q47" i="6"/>
  <c r="P47" i="6"/>
  <c r="O47" i="6"/>
  <c r="Z36" i="6"/>
  <c r="Y36" i="6"/>
  <c r="R36" i="6"/>
  <c r="Q36" i="6"/>
  <c r="P36" i="6"/>
  <c r="O36" i="6"/>
  <c r="Z35" i="6"/>
  <c r="Y35" i="6"/>
  <c r="R35" i="6"/>
  <c r="Q35" i="6"/>
  <c r="P35" i="6"/>
  <c r="O35" i="6"/>
  <c r="Z34" i="6"/>
  <c r="Y34" i="6"/>
  <c r="R34" i="6"/>
  <c r="Q34" i="6"/>
  <c r="P34" i="6"/>
  <c r="O34" i="6"/>
  <c r="Z33" i="6"/>
  <c r="Y33" i="6"/>
  <c r="R33" i="6"/>
  <c r="Q33" i="6"/>
  <c r="P33" i="6"/>
  <c r="O33" i="6"/>
  <c r="Z32" i="6"/>
  <c r="Y32" i="6"/>
  <c r="R32" i="6"/>
  <c r="Q32" i="6"/>
  <c r="P32" i="6"/>
  <c r="O32" i="6"/>
  <c r="Z31" i="6"/>
  <c r="Y31" i="6"/>
  <c r="R31" i="6"/>
  <c r="Q31" i="6"/>
  <c r="P31" i="6"/>
  <c r="O31" i="6"/>
  <c r="Z30" i="6"/>
  <c r="Y30" i="6"/>
  <c r="R30" i="6"/>
  <c r="Q30" i="6"/>
  <c r="P30" i="6"/>
  <c r="O30" i="6"/>
  <c r="Z29" i="6"/>
  <c r="Y29" i="6"/>
  <c r="R29" i="6"/>
  <c r="Q29" i="6"/>
  <c r="P29" i="6"/>
  <c r="O29" i="6"/>
  <c r="Z28" i="6"/>
  <c r="Y28" i="6"/>
  <c r="R28" i="6"/>
  <c r="Q28" i="6"/>
  <c r="P28" i="6"/>
  <c r="O28" i="6"/>
  <c r="Z27" i="6"/>
  <c r="Y27" i="6"/>
  <c r="R27" i="6"/>
  <c r="Q27" i="6"/>
  <c r="P27" i="6"/>
  <c r="O27" i="6"/>
  <c r="Z26" i="6"/>
  <c r="Y26" i="6"/>
  <c r="R26" i="6"/>
  <c r="Q26" i="6"/>
  <c r="P26" i="6"/>
  <c r="O26" i="6"/>
  <c r="Z25" i="6"/>
  <c r="Y25" i="6"/>
  <c r="R25" i="6"/>
  <c r="Q25" i="6"/>
  <c r="P25" i="6"/>
  <c r="O25" i="6"/>
  <c r="Z24" i="6"/>
  <c r="Y24" i="6"/>
  <c r="R24" i="6"/>
  <c r="Q24" i="6"/>
  <c r="P24" i="6"/>
  <c r="O24" i="6"/>
  <c r="Z23" i="6"/>
  <c r="Y23" i="6"/>
  <c r="R23" i="6"/>
  <c r="Q23" i="6"/>
  <c r="P23" i="6"/>
  <c r="O23" i="6"/>
  <c r="Z22" i="6"/>
  <c r="Y22" i="6"/>
  <c r="R22" i="6"/>
  <c r="Q22" i="6"/>
  <c r="P22" i="6"/>
  <c r="O22" i="6"/>
  <c r="Z21" i="6"/>
  <c r="Y21" i="6"/>
  <c r="R21" i="6"/>
  <c r="Q21" i="6"/>
  <c r="P21" i="6"/>
  <c r="O21" i="6"/>
  <c r="Z20" i="6"/>
  <c r="Y20" i="6"/>
  <c r="R20" i="6"/>
  <c r="Q20" i="6"/>
  <c r="P20" i="6"/>
  <c r="O20" i="6"/>
  <c r="Z19" i="6"/>
  <c r="Y19" i="6"/>
  <c r="R19" i="6"/>
  <c r="Q19" i="6"/>
  <c r="P19" i="6"/>
  <c r="O19" i="6"/>
  <c r="Z18" i="6"/>
  <c r="Y18" i="6"/>
  <c r="R18" i="6"/>
  <c r="Q18" i="6"/>
  <c r="P18" i="6"/>
  <c r="O18" i="6"/>
  <c r="Z17" i="6"/>
  <c r="Y17" i="6"/>
  <c r="R17" i="6"/>
  <c r="Q17" i="6"/>
  <c r="P17" i="6"/>
  <c r="O17" i="6"/>
  <c r="Z16" i="6"/>
  <c r="Y16" i="6"/>
  <c r="R16" i="6"/>
  <c r="Q16" i="6"/>
  <c r="P16" i="6"/>
  <c r="O16" i="6"/>
  <c r="Z15" i="6"/>
  <c r="Y15" i="6"/>
  <c r="R15" i="6"/>
  <c r="Q15" i="6"/>
  <c r="P15" i="6"/>
  <c r="O15" i="6"/>
  <c r="Z14" i="6"/>
  <c r="Y14" i="6"/>
  <c r="R14" i="6"/>
  <c r="Q14" i="6"/>
  <c r="P14" i="6"/>
  <c r="O14" i="6"/>
  <c r="Z13" i="6"/>
  <c r="Y13" i="6"/>
  <c r="R13" i="6"/>
  <c r="Q13" i="6"/>
  <c r="P13" i="6"/>
  <c r="O13" i="6"/>
  <c r="Z12" i="6"/>
  <c r="Y12" i="6"/>
  <c r="R12" i="6"/>
  <c r="Q12" i="6"/>
  <c r="P12" i="6"/>
  <c r="O12" i="6"/>
  <c r="Z11" i="6"/>
  <c r="Y11" i="6"/>
  <c r="R11" i="6"/>
  <c r="Q11" i="6"/>
  <c r="P11" i="6"/>
  <c r="O11" i="6"/>
  <c r="Z10" i="6"/>
  <c r="Y10" i="6"/>
  <c r="R10" i="6"/>
  <c r="Q10" i="6"/>
  <c r="P10" i="6"/>
  <c r="O10" i="6"/>
  <c r="Z9" i="6"/>
  <c r="Y9" i="6"/>
  <c r="R9" i="6"/>
  <c r="Q9" i="6"/>
  <c r="P9" i="6"/>
  <c r="O9" i="6"/>
  <c r="Z8" i="6"/>
  <c r="Y8" i="6"/>
  <c r="R8" i="6"/>
  <c r="Q8" i="6"/>
  <c r="P8" i="6"/>
  <c r="O8" i="6"/>
  <c r="Z7" i="6"/>
  <c r="Y7" i="6"/>
  <c r="R7" i="6"/>
  <c r="Q7" i="6"/>
  <c r="P7" i="6"/>
  <c r="O7" i="6"/>
  <c r="AD108" i="9" l="1"/>
  <c r="C8" i="6"/>
  <c r="D8" i="6"/>
  <c r="F8" i="6"/>
  <c r="G8" i="6"/>
  <c r="H8" i="6"/>
  <c r="AA8" i="6"/>
  <c r="AB8" i="6"/>
  <c r="AC8" i="6"/>
  <c r="AE8" i="6"/>
  <c r="AF8" i="6"/>
  <c r="C9" i="6"/>
  <c r="D9" i="6"/>
  <c r="F9" i="6"/>
  <c r="G9" i="6"/>
  <c r="H9" i="6"/>
  <c r="AA9" i="6"/>
  <c r="AB9" i="6"/>
  <c r="AC9" i="6"/>
  <c r="AE9" i="6"/>
  <c r="AF9" i="6"/>
  <c r="C10" i="6"/>
  <c r="D10" i="6"/>
  <c r="F10" i="6"/>
  <c r="G10" i="6"/>
  <c r="H10" i="6"/>
  <c r="AA10" i="6"/>
  <c r="AB10" i="6"/>
  <c r="AC10" i="6"/>
  <c r="AE10" i="6"/>
  <c r="AF10" i="6"/>
  <c r="C11" i="6"/>
  <c r="D11" i="6"/>
  <c r="F11" i="6"/>
  <c r="G11" i="6"/>
  <c r="H11" i="6"/>
  <c r="AA11" i="6"/>
  <c r="AB11" i="6"/>
  <c r="AC11" i="6"/>
  <c r="AE11" i="6"/>
  <c r="AF11" i="6"/>
  <c r="C12" i="6"/>
  <c r="D12" i="6"/>
  <c r="F12" i="6"/>
  <c r="G12" i="6"/>
  <c r="H12" i="6"/>
  <c r="AA12" i="6"/>
  <c r="AB12" i="6"/>
  <c r="AC12" i="6"/>
  <c r="AE12" i="6"/>
  <c r="AF12" i="6"/>
  <c r="C13" i="6"/>
  <c r="D13" i="6"/>
  <c r="F13" i="6"/>
  <c r="G13" i="6"/>
  <c r="H13" i="6"/>
  <c r="AA13" i="6"/>
  <c r="AB13" i="6"/>
  <c r="AC13" i="6"/>
  <c r="AE13" i="6"/>
  <c r="AF13" i="6"/>
  <c r="C14" i="6"/>
  <c r="D14" i="6"/>
  <c r="F14" i="6"/>
  <c r="G14" i="6"/>
  <c r="H14" i="6"/>
  <c r="AA14" i="6"/>
  <c r="AB14" i="6"/>
  <c r="AC14" i="6"/>
  <c r="AE14" i="6"/>
  <c r="AF14" i="6"/>
  <c r="C15" i="6"/>
  <c r="D15" i="6"/>
  <c r="F15" i="6"/>
  <c r="G15" i="6"/>
  <c r="H15" i="6"/>
  <c r="AA15" i="6"/>
  <c r="AB15" i="6"/>
  <c r="AC15" i="6"/>
  <c r="AE15" i="6"/>
  <c r="AF15" i="6"/>
  <c r="C16" i="6"/>
  <c r="D16" i="6"/>
  <c r="F16" i="6"/>
  <c r="G16" i="6"/>
  <c r="H16" i="6"/>
  <c r="AA16" i="6"/>
  <c r="AB16" i="6"/>
  <c r="AC16" i="6"/>
  <c r="AE16" i="6"/>
  <c r="AF16" i="6"/>
  <c r="C17" i="6"/>
  <c r="D17" i="6"/>
  <c r="F17" i="6"/>
  <c r="G17" i="6"/>
  <c r="H17" i="6"/>
  <c r="AA17" i="6"/>
  <c r="AB17" i="6"/>
  <c r="AC17" i="6"/>
  <c r="AE17" i="6"/>
  <c r="AF17" i="6"/>
  <c r="C18" i="6"/>
  <c r="D18" i="6"/>
  <c r="F18" i="6"/>
  <c r="G18" i="6"/>
  <c r="H18" i="6"/>
  <c r="AA18" i="6"/>
  <c r="AB18" i="6"/>
  <c r="AC18" i="6"/>
  <c r="AE18" i="6"/>
  <c r="AF18" i="6"/>
  <c r="C19" i="6"/>
  <c r="D19" i="6"/>
  <c r="F19" i="6"/>
  <c r="G19" i="6"/>
  <c r="H19" i="6"/>
  <c r="AA19" i="6"/>
  <c r="AB19" i="6"/>
  <c r="AC19" i="6"/>
  <c r="AE19" i="6"/>
  <c r="AF19" i="6"/>
  <c r="C20" i="6"/>
  <c r="D20" i="6"/>
  <c r="F20" i="6"/>
  <c r="G20" i="6"/>
  <c r="H20" i="6"/>
  <c r="AA20" i="6"/>
  <c r="AB20" i="6"/>
  <c r="AC20" i="6"/>
  <c r="AE20" i="6"/>
  <c r="AF20" i="6"/>
  <c r="C21" i="6"/>
  <c r="D21" i="6"/>
  <c r="F21" i="6"/>
  <c r="G21" i="6"/>
  <c r="H21" i="6"/>
  <c r="AA21" i="6"/>
  <c r="AB21" i="6"/>
  <c r="AC21" i="6"/>
  <c r="AE21" i="6"/>
  <c r="AF21" i="6"/>
  <c r="C22" i="6"/>
  <c r="D22" i="6"/>
  <c r="E22" i="6"/>
  <c r="F22" i="6"/>
  <c r="G22" i="6"/>
  <c r="H22" i="6"/>
  <c r="AA22" i="6"/>
  <c r="AB22" i="6"/>
  <c r="AC22" i="6"/>
  <c r="AE22" i="6"/>
  <c r="AF22" i="6"/>
  <c r="C23" i="6"/>
  <c r="D23" i="6"/>
  <c r="E23" i="6"/>
  <c r="F23" i="6"/>
  <c r="G23" i="6"/>
  <c r="H23" i="6"/>
  <c r="AA23" i="6"/>
  <c r="AB23" i="6"/>
  <c r="AC23" i="6"/>
  <c r="AE23" i="6"/>
  <c r="AF23" i="6"/>
  <c r="C24" i="6"/>
  <c r="D24" i="6"/>
  <c r="E24" i="6"/>
  <c r="F24" i="6"/>
  <c r="G24" i="6"/>
  <c r="H24" i="6"/>
  <c r="AA24" i="6"/>
  <c r="AB24" i="6"/>
  <c r="AC24" i="6"/>
  <c r="AE24" i="6"/>
  <c r="AF24" i="6"/>
  <c r="C25" i="6"/>
  <c r="D25" i="6"/>
  <c r="E25" i="6"/>
  <c r="F25" i="6"/>
  <c r="G25" i="6"/>
  <c r="H25" i="6"/>
  <c r="AA25" i="6"/>
  <c r="AB25" i="6"/>
  <c r="AC25" i="6"/>
  <c r="AE25" i="6"/>
  <c r="AF25" i="6"/>
  <c r="C26" i="6"/>
  <c r="D26" i="6"/>
  <c r="E26" i="6"/>
  <c r="F26" i="6"/>
  <c r="G26" i="6"/>
  <c r="H26" i="6"/>
  <c r="AA26" i="6"/>
  <c r="AB26" i="6"/>
  <c r="AC26" i="6"/>
  <c r="AE26" i="6"/>
  <c r="AF26" i="6"/>
  <c r="C27" i="6"/>
  <c r="D27" i="6"/>
  <c r="E27" i="6"/>
  <c r="F27" i="6"/>
  <c r="G27" i="6"/>
  <c r="H27" i="6"/>
  <c r="AA27" i="6"/>
  <c r="AB27" i="6"/>
  <c r="AC27" i="6"/>
  <c r="AE27" i="6"/>
  <c r="AF27" i="6"/>
  <c r="C28" i="6"/>
  <c r="D28" i="6"/>
  <c r="E28" i="6"/>
  <c r="F28" i="6"/>
  <c r="G28" i="6"/>
  <c r="H28" i="6"/>
  <c r="AA28" i="6"/>
  <c r="AB28" i="6"/>
  <c r="AC28" i="6"/>
  <c r="AE28" i="6"/>
  <c r="AF28" i="6"/>
  <c r="C29" i="6"/>
  <c r="D29" i="6"/>
  <c r="E29" i="6"/>
  <c r="F29" i="6"/>
  <c r="G29" i="6"/>
  <c r="H29" i="6"/>
  <c r="AA29" i="6"/>
  <c r="AB29" i="6"/>
  <c r="AC29" i="6"/>
  <c r="AE29" i="6"/>
  <c r="AF29" i="6"/>
  <c r="C30" i="6"/>
  <c r="D30" i="6"/>
  <c r="E30" i="6"/>
  <c r="F30" i="6"/>
  <c r="G30" i="6"/>
  <c r="H30" i="6"/>
  <c r="AA30" i="6"/>
  <c r="AB30" i="6"/>
  <c r="AC30" i="6"/>
  <c r="AE30" i="6"/>
  <c r="AF30" i="6"/>
  <c r="C31" i="6"/>
  <c r="D31" i="6"/>
  <c r="E31" i="6"/>
  <c r="F31" i="6"/>
  <c r="G31" i="6"/>
  <c r="H31" i="6"/>
  <c r="AA31" i="6"/>
  <c r="AB31" i="6"/>
  <c r="AC31" i="6"/>
  <c r="AE31" i="6"/>
  <c r="AF31" i="6"/>
  <c r="C32" i="6"/>
  <c r="D32" i="6"/>
  <c r="E32" i="6"/>
  <c r="F32" i="6"/>
  <c r="G32" i="6"/>
  <c r="H32" i="6"/>
  <c r="AA32" i="6"/>
  <c r="AB32" i="6"/>
  <c r="AC32" i="6"/>
  <c r="AE32" i="6"/>
  <c r="AF32" i="6"/>
  <c r="C33" i="6"/>
  <c r="D33" i="6"/>
  <c r="E33" i="6"/>
  <c r="F33" i="6"/>
  <c r="G33" i="6"/>
  <c r="H33" i="6"/>
  <c r="AA33" i="6"/>
  <c r="AB33" i="6"/>
  <c r="AC33" i="6"/>
  <c r="AE33" i="6"/>
  <c r="AF33" i="6"/>
  <c r="C34" i="6"/>
  <c r="D34" i="6"/>
  <c r="E34" i="6"/>
  <c r="F34" i="6"/>
  <c r="G34" i="6"/>
  <c r="H34" i="6"/>
  <c r="AA34" i="6"/>
  <c r="AB34" i="6"/>
  <c r="AC34" i="6"/>
  <c r="AE34" i="6"/>
  <c r="AF34" i="6"/>
  <c r="C35" i="6"/>
  <c r="D35" i="6"/>
  <c r="E35" i="6"/>
  <c r="F35" i="6"/>
  <c r="G35" i="6"/>
  <c r="H35" i="6"/>
  <c r="AA35" i="6"/>
  <c r="AB35" i="6"/>
  <c r="AC35" i="6"/>
  <c r="AE35" i="6"/>
  <c r="AF35" i="6"/>
  <c r="C36" i="6"/>
  <c r="D36" i="6"/>
  <c r="E36" i="6"/>
  <c r="F36" i="6"/>
  <c r="G36" i="6"/>
  <c r="H36" i="6"/>
  <c r="AA36" i="6"/>
  <c r="AB36" i="6"/>
  <c r="AC36" i="6"/>
  <c r="AE36" i="6"/>
  <c r="AF36" i="6"/>
  <c r="C47" i="6"/>
  <c r="D47" i="6"/>
  <c r="E47" i="6"/>
  <c r="F47" i="6"/>
  <c r="G47" i="6"/>
  <c r="H47" i="6"/>
  <c r="AA47" i="6"/>
  <c r="AB47" i="6"/>
  <c r="AC47" i="6"/>
  <c r="AE47" i="6"/>
  <c r="AF47" i="6"/>
  <c r="C48" i="6"/>
  <c r="D48" i="6"/>
  <c r="E48" i="6"/>
  <c r="F48" i="6"/>
  <c r="G48" i="6"/>
  <c r="H48" i="6"/>
  <c r="AA48" i="6"/>
  <c r="AB48" i="6"/>
  <c r="AC48" i="6"/>
  <c r="AE48" i="6"/>
  <c r="AF48" i="6"/>
  <c r="C49" i="6"/>
  <c r="D49" i="6"/>
  <c r="E49" i="6"/>
  <c r="F49" i="6"/>
  <c r="G49" i="6"/>
  <c r="H49" i="6"/>
  <c r="AA49" i="6"/>
  <c r="AB49" i="6"/>
  <c r="AC49" i="6"/>
  <c r="AE49" i="6"/>
  <c r="AF49" i="6"/>
  <c r="C53" i="6"/>
  <c r="D53" i="6"/>
  <c r="E53" i="6"/>
  <c r="F53" i="6"/>
  <c r="G53" i="6"/>
  <c r="H53" i="6"/>
  <c r="AA53" i="6"/>
  <c r="AB53" i="6"/>
  <c r="AC53" i="6"/>
  <c r="AE53" i="6"/>
  <c r="AF53" i="6"/>
  <c r="C54" i="6"/>
  <c r="D54" i="6"/>
  <c r="E54" i="6"/>
  <c r="F54" i="6"/>
  <c r="G54" i="6"/>
  <c r="H54" i="6"/>
  <c r="AA54" i="6"/>
  <c r="AB54" i="6"/>
  <c r="AC54" i="6"/>
  <c r="AE54" i="6"/>
  <c r="AF54" i="6"/>
  <c r="C55" i="6"/>
  <c r="D55" i="6"/>
  <c r="E55" i="6"/>
  <c r="F55" i="6"/>
  <c r="G55" i="6"/>
  <c r="H55" i="6"/>
  <c r="AA55" i="6"/>
  <c r="AB55" i="6"/>
  <c r="AC55" i="6"/>
  <c r="AE55" i="6"/>
  <c r="AF55" i="6"/>
  <c r="C56" i="6"/>
  <c r="D56" i="6"/>
  <c r="E56" i="6"/>
  <c r="F56" i="6"/>
  <c r="G56" i="6"/>
  <c r="H56" i="6"/>
  <c r="AA56" i="6"/>
  <c r="AB56" i="6"/>
  <c r="AC56" i="6"/>
  <c r="AE56" i="6"/>
  <c r="AF56" i="6"/>
  <c r="AE7" i="6"/>
  <c r="AF7" i="6"/>
  <c r="AC7" i="6"/>
  <c r="AB7" i="6"/>
  <c r="AA7" i="6"/>
  <c r="H7" i="6"/>
  <c r="G7" i="6"/>
  <c r="F7" i="6"/>
  <c r="C7" i="6"/>
  <c r="E7" i="6" l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</calcChain>
</file>

<file path=xl/comments1.xml><?xml version="1.0" encoding="utf-8"?>
<comments xmlns="http://schemas.openxmlformats.org/spreadsheetml/2006/main">
  <authors>
    <author>User</author>
  </authors>
  <commentList>
    <comment ref="AO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Placas 
Terminan (1-5) IMPAR
Terminan (6-0) PAR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Coloque el primer día hábil del mes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Coloque el primer día hábil del mes</t>
        </r>
      </text>
    </comment>
    <comment ref="S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el número de días del mes que sean festivos y afecten los días de teletrabajo.</t>
        </r>
      </text>
    </comment>
    <comment ref="T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el número de días del mes que sean festivos y afecten los días de teletrabajo.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Seleccione la variable de interes (configurar la celda de acuerdo a la necesidad)</t>
        </r>
      </text>
    </comment>
  </commentList>
</comments>
</file>

<file path=xl/sharedStrings.xml><?xml version="1.0" encoding="utf-8"?>
<sst xmlns="http://schemas.openxmlformats.org/spreadsheetml/2006/main" count="271" uniqueCount="224">
  <si>
    <t>#</t>
  </si>
  <si>
    <t>Identificación</t>
  </si>
  <si>
    <t>Nivel Jerárquico</t>
  </si>
  <si>
    <t>INICIAL</t>
  </si>
  <si>
    <t>PRORROGA</t>
  </si>
  <si>
    <t>Hombre</t>
  </si>
  <si>
    <t>Mujer</t>
  </si>
  <si>
    <t>Nombre</t>
  </si>
  <si>
    <t>Número de celular</t>
  </si>
  <si>
    <t>Edad</t>
  </si>
  <si>
    <t>Fecha de Nacimiento</t>
  </si>
  <si>
    <t>Localidad</t>
  </si>
  <si>
    <t>Barrio</t>
  </si>
  <si>
    <t>Dirección</t>
  </si>
  <si>
    <t>Genero</t>
  </si>
  <si>
    <t>Correo Institucional</t>
  </si>
  <si>
    <t>Dependencia (Estructura Organizacional)</t>
  </si>
  <si>
    <t>Área Funcional del Cargo o Dependencia</t>
  </si>
  <si>
    <t>Sede</t>
  </si>
  <si>
    <t>Dirección de la sede</t>
  </si>
  <si>
    <t>GRADO</t>
  </si>
  <si>
    <t>Estrato socio económico</t>
  </si>
  <si>
    <t>Jornada laboral especial</t>
  </si>
  <si>
    <t>LUNES</t>
  </si>
  <si>
    <t>MARTES</t>
  </si>
  <si>
    <t>MIÉRCOLES</t>
  </si>
  <si>
    <t>JUEVES</t>
  </si>
  <si>
    <t>VIERNES</t>
  </si>
  <si>
    <t>HORA INICIO</t>
  </si>
  <si>
    <t>HORA FIN</t>
  </si>
  <si>
    <t>Número de Resolución</t>
  </si>
  <si>
    <t>Si</t>
  </si>
  <si>
    <t>No</t>
  </si>
  <si>
    <t>Tipo de equipo</t>
  </si>
  <si>
    <t>Escritorio</t>
  </si>
  <si>
    <t>Portátil</t>
  </si>
  <si>
    <t>Escritorio y Portátil</t>
  </si>
  <si>
    <t>Radicado de la solicitud</t>
  </si>
  <si>
    <t>Causal negación teletrabajo</t>
  </si>
  <si>
    <t>No cumplio con los requerimientos del SST/ARL</t>
  </si>
  <si>
    <t>Fecha de la solicitud</t>
  </si>
  <si>
    <t>BANCO A  CONSIGNAR</t>
  </si>
  <si>
    <t>TIPO DE  CUENTA</t>
  </si>
  <si>
    <t>NÚMERO DE  CUENTA</t>
  </si>
  <si>
    <t>Administrativa</t>
  </si>
  <si>
    <t>Operativa</t>
  </si>
  <si>
    <t>Producción</t>
  </si>
  <si>
    <t>Dias</t>
  </si>
  <si>
    <t>Impar</t>
  </si>
  <si>
    <t>Par</t>
  </si>
  <si>
    <t>Días de teletrabajo</t>
  </si>
  <si>
    <t>Horario Teletrabajo</t>
  </si>
  <si>
    <t>Dirección sede</t>
  </si>
  <si>
    <t xml:space="preserve"> Calle 26 No. 69-76, Edificio Elemento, Torre AIRE - piso 3 -Bogotá D.C.</t>
  </si>
  <si>
    <t>Calle 22d # 120-40 Predio La Elvira – Localidad Fontibón - Bogotá D.C</t>
  </si>
  <si>
    <t>Parque Minero Industrial “El Mochuelo”. Km 3 vía a Pasquilla – Localidad Ciudad Bolívar - Bogotá D.C</t>
  </si>
  <si>
    <t>CAUSAL</t>
  </si>
  <si>
    <t>Dias Impares</t>
  </si>
  <si>
    <t>Lunes</t>
  </si>
  <si>
    <t>Martes</t>
  </si>
  <si>
    <t>Miércoles</t>
  </si>
  <si>
    <t>Jueves</t>
  </si>
  <si>
    <t>Viernes</t>
  </si>
  <si>
    <t>Días ausentismo en el mes (novedades)</t>
  </si>
  <si>
    <t>TOTAL DIAS A PAGAR</t>
  </si>
  <si>
    <t>Causal</t>
  </si>
  <si>
    <t>Otra Causal</t>
  </si>
  <si>
    <t>Días de lunes a viernes en cada mes</t>
  </si>
  <si>
    <t>Observaciones</t>
  </si>
  <si>
    <t>Departamento (solo aplica fuera de ciudad)</t>
  </si>
  <si>
    <t>Municipio (solo aplica fuera de ciudad)</t>
  </si>
  <si>
    <t>Seguimiento solicitud</t>
  </si>
  <si>
    <t>Información personal del teletrabajador</t>
  </si>
  <si>
    <t>Días teletrabajables MES (Par o Impar)</t>
  </si>
  <si>
    <t>Internet</t>
  </si>
  <si>
    <t>CIRCULAR 096 DEL TELETRABAJO DISTRITAL COMPENSACION POR GASTOS 2021-2022 
- ACTUALIZACION CIRCULAR 032-2019</t>
  </si>
  <si>
    <t>COSTO DIARIO SEGÚN ESTRATO</t>
  </si>
  <si>
    <t>SERVICIO/ESTRATO</t>
  </si>
  <si>
    <t>Estrato</t>
  </si>
  <si>
    <r>
      <t xml:space="preserve">1 </t>
    </r>
    <r>
      <rPr>
        <sz val="11"/>
        <color rgb="FF050505"/>
        <rFont val="Arial"/>
        <family val="2"/>
      </rPr>
      <t xml:space="preserve">a </t>
    </r>
    <r>
      <rPr>
        <sz val="11"/>
        <color theme="1"/>
        <rFont val="Arial"/>
        <family val="2"/>
      </rPr>
      <t>2</t>
    </r>
  </si>
  <si>
    <r>
      <t xml:space="preserve">3 </t>
    </r>
    <r>
      <rPr>
        <sz val="11"/>
        <color rgb="FF000011"/>
        <rFont val="Arial"/>
        <family val="2"/>
      </rPr>
      <t xml:space="preserve">a </t>
    </r>
    <r>
      <rPr>
        <sz val="11"/>
        <color rgb="FF0A0A0A"/>
        <rFont val="Arial"/>
        <family val="2"/>
      </rPr>
      <t>4</t>
    </r>
  </si>
  <si>
    <r>
      <t xml:space="preserve">5 a </t>
    </r>
    <r>
      <rPr>
        <sz val="11"/>
        <color rgb="FF151515"/>
        <rFont val="Arial"/>
        <family val="2"/>
      </rPr>
      <t>6</t>
    </r>
  </si>
  <si>
    <t>Telefonia Fija</t>
  </si>
  <si>
    <t>Energ fa EIéctrica</t>
  </si>
  <si>
    <t>$ 1 183</t>
  </si>
  <si>
    <r>
      <t>I</t>
    </r>
    <r>
      <rPr>
        <sz val="11"/>
        <color theme="1"/>
        <rFont val="Arial"/>
        <family val="2"/>
      </rPr>
      <t>nternet</t>
    </r>
  </si>
  <si>
    <t>$ 1 025</t>
  </si>
  <si>
    <t>S 1.079</t>
  </si>
  <si>
    <t>TOTAL</t>
  </si>
  <si>
    <t>Energia electrica</t>
  </si>
  <si>
    <t>Teletrabaja días (Par o Impar)</t>
  </si>
  <si>
    <t>Primer día del mes a pagar</t>
  </si>
  <si>
    <t>Total días mes teletrabajados</t>
  </si>
  <si>
    <t>Días Festivos MES (-)</t>
  </si>
  <si>
    <t xml:space="preserve">(Día)
Telefonía fija </t>
  </si>
  <si>
    <t>(Día)
Energía eléctrica</t>
  </si>
  <si>
    <t>(Día)
Internet</t>
  </si>
  <si>
    <t>TOTAL A PAGAR MES</t>
  </si>
  <si>
    <t>(-)</t>
  </si>
  <si>
    <r>
      <t xml:space="preserve">CÓDIGO: </t>
    </r>
    <r>
      <rPr>
        <sz val="11"/>
        <color theme="1"/>
        <rFont val="Calibri"/>
        <family val="2"/>
        <scheme val="minor"/>
      </rPr>
      <t>GTHU-FM-052</t>
    </r>
  </si>
  <si>
    <t>TOTALES</t>
  </si>
  <si>
    <t>TOTAL MES</t>
  </si>
  <si>
    <t>Inserte nuevas celdas por lo menos una celda antes de la celda azul.</t>
  </si>
  <si>
    <t>Ingresar nueva columna por lo menos dos columnas antes de esta columna</t>
  </si>
  <si>
    <t>Denominación Empleo</t>
  </si>
  <si>
    <t>FORMATO DE SEGUIMIENTO A TELETRABAJADORES - UAERMV
(CALCULO DÍAS TELETRABAJADOS)</t>
  </si>
  <si>
    <t>FORMATO DE SEGUIMIENTO A TELETRABAJADORES - UAERMV
CONSULTA</t>
  </si>
  <si>
    <t>FORMATO DE SEGUIMIENTO A TELETRABAJADORES - UAERMV</t>
  </si>
  <si>
    <t>Seleccione de la lista desplegable de cada columna la información que desee filtrar, si el formato no se ajusta (acceder celda → clic derecho / formato de celda / ajustar de acuerdo a la necesidad.</t>
  </si>
  <si>
    <t>(MES)
Telefonía 
fija</t>
  </si>
  <si>
    <t>(MES)
Energía eléctrica</t>
  </si>
  <si>
    <t>(MES)
Internet</t>
  </si>
  <si>
    <t>DILIGENCIAMIENTO</t>
  </si>
  <si>
    <t>Hoja Listado E.P:</t>
  </si>
  <si>
    <t>Hoja Calculo:</t>
  </si>
  <si>
    <t>Hoja consulta</t>
  </si>
  <si>
    <t>En esta hoja se deben diligenciar las columnas: 
(B)  →       Identificación
(L)  →        Primer día del mes a pagar
(S)  →       Días festivos al mes que coincidan con los días de teletrabajo
(T)  →      Días de ausentismo al mes que coincidan con los días de teletrabajo
(V) →     Observaciones ( Si aplica)</t>
  </si>
  <si>
    <t xml:space="preserve"> (Esta hoja contiene toda la información del teletrabajador, se debe diligenciar por completo)</t>
  </si>
  <si>
    <t>Ingresar el número de identificación y seleccionar las columnas (lista desplegable) de interés a consulta.</t>
  </si>
  <si>
    <t>OBSERVACIONES</t>
  </si>
  <si>
    <t>Fecha de la Resolución</t>
  </si>
  <si>
    <t>Teletrabajador</t>
  </si>
  <si>
    <t>TELETRABAJA días (PAR o IMPAR)</t>
  </si>
  <si>
    <t>Ultimo número de la Placa teletrabajador</t>
  </si>
  <si>
    <r>
      <t xml:space="preserve">Dias </t>
    </r>
    <r>
      <rPr>
        <sz val="11"/>
        <color rgb="FFFF0000"/>
        <rFont val="Calibri"/>
        <family val="2"/>
        <scheme val="minor"/>
      </rPr>
      <t>Impares</t>
    </r>
    <r>
      <rPr>
        <sz val="11"/>
        <color theme="1"/>
        <rFont val="Calibri"/>
        <family val="2"/>
        <scheme val="minor"/>
      </rPr>
      <t xml:space="preserve"> y festivos, sabados y domingos</t>
    </r>
  </si>
  <si>
    <r>
      <t xml:space="preserve">Dias </t>
    </r>
    <r>
      <rPr>
        <sz val="11"/>
        <color rgb="FF00B0F0"/>
        <rFont val="Calibri"/>
        <family val="2"/>
        <scheme val="minor"/>
      </rPr>
      <t>pares</t>
    </r>
    <r>
      <rPr>
        <sz val="11"/>
        <color theme="1"/>
        <rFont val="Calibri"/>
        <family val="2"/>
        <scheme val="minor"/>
      </rPr>
      <t xml:space="preserve"> y festivos, sabados y domingos</t>
    </r>
  </si>
  <si>
    <t>dias pares</t>
  </si>
  <si>
    <t>Denominacion Empleo</t>
  </si>
  <si>
    <t>Grado</t>
  </si>
  <si>
    <t>Asesor</t>
  </si>
  <si>
    <t>Almacenista general</t>
  </si>
  <si>
    <t>Asistencial</t>
  </si>
  <si>
    <t>Auxiliar administrativo</t>
  </si>
  <si>
    <t>Directivo</t>
  </si>
  <si>
    <t>Conductor</t>
  </si>
  <si>
    <t>Profesional</t>
  </si>
  <si>
    <t>Director o gerente general de entidad descentralizada</t>
  </si>
  <si>
    <t>Técnico</t>
  </si>
  <si>
    <t>Gerente</t>
  </si>
  <si>
    <t>Jefe de oficina</t>
  </si>
  <si>
    <t>Jefe de oficina asesora</t>
  </si>
  <si>
    <t>Profesional especializado</t>
  </si>
  <si>
    <t>Gestión Documental</t>
  </si>
  <si>
    <t>Profesional universitario</t>
  </si>
  <si>
    <t>Secretario ejecutivo</t>
  </si>
  <si>
    <t>Secretario general de entidad descentralizada</t>
  </si>
  <si>
    <t>Subdirector administrativo o financiero o técnico u operativo</t>
  </si>
  <si>
    <t>Técnico operativo</t>
  </si>
  <si>
    <t>Tesorero general</t>
  </si>
  <si>
    <t>Estrato socioeconomico</t>
  </si>
  <si>
    <t>Correo electrónico del jefe del teletrabajador</t>
  </si>
  <si>
    <t>a. Personas con discapacidad, movilidad reducida, enfermedades catastróficas.</t>
  </si>
  <si>
    <t>b. Cuidadores y cuidadoras en especial de hijos o padres con discapacidad que requieran su presencia.</t>
  </si>
  <si>
    <t>c. Mujeres en estado de gestación.</t>
  </si>
  <si>
    <t>d. Personas con hijos en la etapa de Primera Infancia ( 0 a 5 años)</t>
  </si>
  <si>
    <t>e. Madre o padre cabeza de Familia</t>
  </si>
  <si>
    <t>f. Población víctima del conflicto armado.</t>
  </si>
  <si>
    <t>g. Residentes en zonas rurales apartadas.</t>
  </si>
  <si>
    <t>h. Servidores en plan de retiro.</t>
  </si>
  <si>
    <t>i. Personas que se encuentren estudiando.</t>
  </si>
  <si>
    <t>j. Población de adultos mayores.</t>
  </si>
  <si>
    <t>Fecha certificación curso Teletrabajo</t>
  </si>
  <si>
    <t>Alerta fecha finalización de teletrabajo</t>
  </si>
  <si>
    <t>Número del radicado donde se da respuesta a la finalización de la solicitud</t>
  </si>
  <si>
    <t>No cumplió con los requisitos para ser teletrabajador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</si>
  <si>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5</t>
    </r>
  </si>
  <si>
    <r>
      <rPr>
        <b/>
        <sz val="11"/>
        <color theme="1"/>
        <rFont val="Calibri"/>
        <family val="2"/>
        <scheme val="minor"/>
      </rPr>
      <t>FECHA DE APLICACIÓN:</t>
    </r>
    <r>
      <rPr>
        <sz val="11"/>
        <color theme="1"/>
        <rFont val="Calibri"/>
        <family val="2"/>
        <scheme val="minor"/>
      </rPr>
      <t xml:space="preserve"> AGOSTO DE 2023</t>
    </r>
  </si>
  <si>
    <t>CÓDIGO EMPLEO</t>
  </si>
  <si>
    <t>Naturaleza del Empleo</t>
  </si>
  <si>
    <t>Carrera Administrativa</t>
  </si>
  <si>
    <t>Libre Nombramiento y Remoción</t>
  </si>
  <si>
    <t>Periodo Fijo</t>
  </si>
  <si>
    <t>Trabajador Oficial</t>
  </si>
  <si>
    <t>Dirección_General</t>
  </si>
  <si>
    <t>Gerencia_Administrativa_y_Financiera</t>
  </si>
  <si>
    <t>Gerencia_de_Contratación</t>
  </si>
  <si>
    <t>Gerencia_de_Infraestructura_Rural</t>
  </si>
  <si>
    <t>Gerencia_de_Infraestructura_Urbana</t>
  </si>
  <si>
    <t>Gerencia_de_Maquinaria_y_Equipos</t>
  </si>
  <si>
    <t>Gerencia_de_Producción</t>
  </si>
  <si>
    <t>Gerencia_para_el_Desarrollo_la_Calidad_y_la_Innovación</t>
  </si>
  <si>
    <t>Oficina_Asesora_de_Planeación</t>
  </si>
  <si>
    <t>Oficina_de_Control_Disciplinario_Interno</t>
  </si>
  <si>
    <t>Oficina_de_Control_Interno</t>
  </si>
  <si>
    <t>Oficina_de_Servicio_a_la_Ciudadanía_y_Sostenibilidad</t>
  </si>
  <si>
    <t>Oficina_de_Tecnologías_de_la_Información</t>
  </si>
  <si>
    <t>Oficina_Jurídica</t>
  </si>
  <si>
    <t>Secretaría_General</t>
  </si>
  <si>
    <t>Subdirección_de_Intervención_de_la_Infraestructura</t>
  </si>
  <si>
    <t>Subdirección_de_Planificación_y_de_Conservación</t>
  </si>
  <si>
    <t>Subdirección_de_Producción_y_Apoyo_Logístico</t>
  </si>
  <si>
    <t>Oficina_de_Servicio_a_la_Ciudadania_y_Sostenibilidad</t>
  </si>
  <si>
    <t>Comunicaciones Estratégicas</t>
  </si>
  <si>
    <t>Gestión Contractual</t>
  </si>
  <si>
    <t>Intervención de la Infraestructura</t>
  </si>
  <si>
    <t>Logística y Manejo de Maquinaria y Equipos</t>
  </si>
  <si>
    <t>Producción de Mezcla</t>
  </si>
  <si>
    <t>Gestión de Laboratorio</t>
  </si>
  <si>
    <t xml:space="preserve">Direccionamiento estratégico </t>
  </si>
  <si>
    <t xml:space="preserve"> Control Disciplinario Interno</t>
  </si>
  <si>
    <t>Control y evaluación Institucional</t>
  </si>
  <si>
    <t>Servicio a la Ciudadanía y Relacionamiento con las partes Interesadas</t>
  </si>
  <si>
    <t>Estrategia y Gobierno TI</t>
  </si>
  <si>
    <t>Gestión Jurídica</t>
  </si>
  <si>
    <t>Planificación y Conservación de la Infraestructura</t>
  </si>
  <si>
    <t>Logística y Manejo de  Maquinaria y Equipo</t>
  </si>
  <si>
    <t>Gestión Financiera</t>
  </si>
  <si>
    <t>Seguimiento y Monitoreo a la Calidad Técnica</t>
  </si>
  <si>
    <t>Gestión Ambiental</t>
  </si>
  <si>
    <t>Gestión de Recursos Físicos</t>
  </si>
  <si>
    <t>Desarrollo misional y comercialización</t>
  </si>
  <si>
    <t>Gestión del Talento Humano</t>
  </si>
  <si>
    <t>Tipo de Vinculación</t>
  </si>
  <si>
    <t>Encargo</t>
  </si>
  <si>
    <t>Escalafonado en Carrera</t>
  </si>
  <si>
    <t>Nombramiento Ordinario</t>
  </si>
  <si>
    <t>Periodo de Prueba</t>
  </si>
  <si>
    <t>Provisional</t>
  </si>
  <si>
    <t>k. Ninguna</t>
  </si>
  <si>
    <t>Direccionamiento Estratégico</t>
  </si>
  <si>
    <t>Vigencia (AÑO) inicio de teletrabajo</t>
  </si>
  <si>
    <t xml:space="preserve">¿Es cuidador?
</t>
  </si>
  <si>
    <t>Total días a la semana Teletrabajo</t>
  </si>
  <si>
    <t>l. 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</si>
</sst>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0.0"/>
    <numFmt numFmtId="165" formatCode="[$-240A]dddd\,\ dd&quot; de &quot;mmmm&quot; de &quot;yyyy;@"/>
    <numFmt numFmtId="166" formatCode="_-&quot;$&quot;\ * #,##0_-;\-&quot;$&quot;\ * #,##0_-;_-&quot;$&quot;\ * &quot;-&quot;??_-;_-@_-"/>
    <numFmt numFmtId="167" formatCode="dd\-mm\-yy;@"/>
    <numFmt numFmtId="168" formatCode="0;[Red]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6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5"/>
      <color theme="1"/>
      <name val="Arial"/>
      <family val="2"/>
    </font>
    <font>
      <sz val="14"/>
      <color rgb="FF820000"/>
      <name val="Courier New"/>
      <family val="3"/>
    </font>
    <font>
      <b/>
      <sz val="12"/>
      <color theme="1"/>
      <name val="Courier New"/>
      <family val="3"/>
    </font>
    <font>
      <sz val="9"/>
      <color theme="1"/>
      <name val="Arial"/>
      <family val="2"/>
    </font>
    <font>
      <i/>
      <sz val="8.5"/>
      <color theme="1"/>
      <name val="Arial"/>
      <family val="2"/>
    </font>
    <font>
      <sz val="11"/>
      <color rgb="FF050505"/>
      <name val="Arial"/>
      <family val="2"/>
    </font>
    <font>
      <sz val="11"/>
      <color rgb="FF000011"/>
      <name val="Arial"/>
      <family val="2"/>
    </font>
    <font>
      <sz val="11"/>
      <color rgb="FF0A0A0A"/>
      <name val="Arial"/>
      <family val="2"/>
    </font>
    <font>
      <sz val="11"/>
      <color rgb="FF151515"/>
      <name val="Arial"/>
      <family val="2"/>
    </font>
    <font>
      <sz val="11"/>
      <color rgb="FF9A080E"/>
      <name val="Arial"/>
      <family val="2"/>
    </font>
    <font>
      <b/>
      <sz val="12"/>
      <name val="Arial"/>
      <family val="2"/>
    </font>
    <font>
      <sz val="11"/>
      <color rgb="FF00B0F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rgb="FF0070C0"/>
      <name val="Arial"/>
      <family val="2"/>
    </font>
    <font>
      <b/>
      <sz val="9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8" tint="-0.499984740745262"/>
      <name val="Arial"/>
      <family val="2"/>
    </font>
    <font>
      <b/>
      <sz val="14"/>
      <name val="Arial"/>
      <family val="2"/>
    </font>
    <font>
      <b/>
      <sz val="12"/>
      <color theme="8" tint="-0.499984740745262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2B282F"/>
      </left>
      <right style="medium">
        <color rgb="FF2B282F"/>
      </right>
      <top style="medium">
        <color rgb="FF2B282F"/>
      </top>
      <bottom/>
      <diagonal/>
    </border>
    <border>
      <left style="medium">
        <color rgb="FF2B282F"/>
      </left>
      <right/>
      <top style="medium">
        <color rgb="FF2B282F"/>
      </top>
      <bottom/>
      <diagonal/>
    </border>
    <border>
      <left/>
      <right/>
      <top style="medium">
        <color rgb="FF2B282F"/>
      </top>
      <bottom/>
      <diagonal/>
    </border>
    <border>
      <left/>
      <right style="medium">
        <color rgb="FF2B282F"/>
      </right>
      <top style="medium">
        <color rgb="FF2B282F"/>
      </top>
      <bottom/>
      <diagonal/>
    </border>
    <border>
      <left style="medium">
        <color rgb="FF2B282F"/>
      </left>
      <right style="medium">
        <color rgb="FF2B282F"/>
      </right>
      <top/>
      <bottom/>
      <diagonal/>
    </border>
    <border>
      <left style="medium">
        <color rgb="FF2B282F"/>
      </left>
      <right/>
      <top/>
      <bottom/>
      <diagonal/>
    </border>
    <border>
      <left/>
      <right style="medium">
        <color rgb="FF2B282F"/>
      </right>
      <top/>
      <bottom/>
      <diagonal/>
    </border>
    <border>
      <left style="medium">
        <color rgb="FF2B282F"/>
      </left>
      <right/>
      <top/>
      <bottom style="medium">
        <color rgb="FF2B282F"/>
      </bottom>
      <diagonal/>
    </border>
    <border>
      <left/>
      <right/>
      <top/>
      <bottom style="medium">
        <color rgb="FF2B282F"/>
      </bottom>
      <diagonal/>
    </border>
    <border>
      <left/>
      <right style="medium">
        <color rgb="FF2B282F"/>
      </right>
      <top/>
      <bottom style="medium">
        <color rgb="FF2B282F"/>
      </bottom>
      <diagonal/>
    </border>
    <border>
      <left style="medium">
        <color rgb="FF2B282F"/>
      </left>
      <right style="medium">
        <color rgb="FF2B282F"/>
      </right>
      <top/>
      <bottom style="medium">
        <color rgb="FF2B282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44" fontId="1" fillId="0" borderId="0" applyFont="0" applyFill="0" applyBorder="0" applyAlignment="0" applyProtection="0"/>
    <xf numFmtId="0" fontId="36" fillId="14" borderId="45" applyNumberFormat="0" applyAlignment="0" applyProtection="0"/>
  </cellStyleXfs>
  <cellXfs count="3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13" fillId="0" borderId="0" xfId="0" applyFont="1"/>
    <xf numFmtId="165" fontId="0" fillId="0" borderId="0" xfId="0" applyNumberFormat="1"/>
    <xf numFmtId="165" fontId="0" fillId="7" borderId="0" xfId="0" applyNumberFormat="1" applyFill="1"/>
    <xf numFmtId="0" fontId="17" fillId="0" borderId="17" xfId="0" applyFont="1" applyBorder="1" applyAlignment="1">
      <alignment horizontal="left" vertical="center" wrapText="1"/>
    </xf>
    <xf numFmtId="0" fontId="0" fillId="0" borderId="21" xfId="0" applyBorder="1" applyAlignment="1">
      <alignment vertical="top" wrapText="1"/>
    </xf>
    <xf numFmtId="0" fontId="21" fillId="0" borderId="23" xfId="0" applyFont="1" applyBorder="1" applyAlignment="1">
      <alignment horizontal="left" vertical="center" wrapText="1" indent="2"/>
    </xf>
    <xf numFmtId="0" fontId="17" fillId="0" borderId="23" xfId="0" applyFont="1" applyBorder="1" applyAlignment="1">
      <alignment horizontal="left" vertical="center" wrapText="1" indent="2"/>
    </xf>
    <xf numFmtId="0" fontId="1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 indent="2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6" fontId="12" fillId="0" borderId="26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6" fontId="27" fillId="0" borderId="26" xfId="0" applyNumberFormat="1" applyFont="1" applyBorder="1" applyAlignment="1">
      <alignment horizontal="center" vertical="center" wrapText="1"/>
    </xf>
    <xf numFmtId="6" fontId="27" fillId="0" borderId="26" xfId="0" applyNumberFormat="1" applyFont="1" applyBorder="1" applyAlignment="1">
      <alignment horizontal="right" vertical="center" wrapText="1"/>
    </xf>
    <xf numFmtId="0" fontId="0" fillId="0" borderId="0" xfId="0" applyFill="1" applyBorder="1"/>
    <xf numFmtId="6" fontId="12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4" fillId="4" borderId="35" xfId="0" applyFont="1" applyFill="1" applyBorder="1" applyAlignment="1">
      <alignment horizontal="center" vertical="center"/>
    </xf>
    <xf numFmtId="0" fontId="7" fillId="0" borderId="0" xfId="0" applyFont="1" applyProtection="1"/>
    <xf numFmtId="0" fontId="8" fillId="7" borderId="0" xfId="0" applyFont="1" applyFill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 wrapText="1"/>
    </xf>
    <xf numFmtId="0" fontId="8" fillId="7" borderId="11" xfId="0" applyFont="1" applyFill="1" applyBorder="1" applyAlignment="1" applyProtection="1">
      <alignment horizontal="center" vertical="center" textRotation="90" wrapText="1"/>
    </xf>
    <xf numFmtId="0" fontId="8" fillId="7" borderId="0" xfId="0" applyFont="1" applyFill="1" applyAlignment="1" applyProtection="1">
      <alignment horizontal="center" vertical="center" wrapText="1"/>
    </xf>
    <xf numFmtId="14" fontId="8" fillId="7" borderId="0" xfId="0" applyNumberFormat="1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7" borderId="0" xfId="0" applyFill="1" applyProtection="1"/>
    <xf numFmtId="0" fontId="8" fillId="7" borderId="4" xfId="0" applyFont="1" applyFill="1" applyBorder="1" applyAlignment="1" applyProtection="1">
      <alignment horizontal="center" vertical="center" wrapText="1"/>
    </xf>
    <xf numFmtId="0" fontId="7" fillId="7" borderId="0" xfId="0" applyFont="1" applyFill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13" borderId="0" xfId="0" applyFont="1" applyFill="1" applyAlignment="1" applyProtection="1">
      <alignment horizontal="center" vertical="center" wrapText="1"/>
    </xf>
    <xf numFmtId="0" fontId="12" fillId="9" borderId="0" xfId="0" applyFont="1" applyFill="1" applyProtection="1"/>
    <xf numFmtId="0" fontId="12" fillId="9" borderId="0" xfId="0" applyFont="1" applyFill="1" applyAlignment="1" applyProtection="1">
      <alignment horizontal="center"/>
    </xf>
    <xf numFmtId="0" fontId="12" fillId="9" borderId="0" xfId="0" applyFont="1" applyFill="1" applyAlignment="1" applyProtection="1">
      <alignment textRotation="90"/>
    </xf>
    <xf numFmtId="0" fontId="12" fillId="7" borderId="0" xfId="0" applyFont="1" applyFill="1" applyProtection="1"/>
    <xf numFmtId="0" fontId="7" fillId="4" borderId="0" xfId="0" applyFont="1" applyFill="1" applyProtection="1"/>
    <xf numFmtId="0" fontId="7" fillId="0" borderId="0" xfId="0" applyFont="1" applyAlignment="1" applyProtection="1">
      <alignment textRotation="90"/>
    </xf>
    <xf numFmtId="0" fontId="7" fillId="7" borderId="0" xfId="0" applyFont="1" applyFill="1" applyProtection="1"/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15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5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8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2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15" fontId="7" fillId="0" borderId="9" xfId="0" applyNumberFormat="1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9" xfId="2" applyFill="1" applyBorder="1" applyAlignment="1" applyProtection="1">
      <alignment horizontal="center" vertical="center" wrapText="1"/>
      <protection locked="0"/>
    </xf>
    <xf numFmtId="15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8" fontId="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36" xfId="0" applyFont="1" applyFill="1" applyBorder="1" applyAlignment="1" applyProtection="1">
      <alignment horizontal="center" vertical="center"/>
    </xf>
    <xf numFmtId="0" fontId="8" fillId="7" borderId="37" xfId="0" applyFont="1" applyFill="1" applyBorder="1" applyAlignment="1" applyProtection="1">
      <alignment horizontal="center" vertical="center" wrapText="1"/>
    </xf>
    <xf numFmtId="14" fontId="8" fillId="0" borderId="4" xfId="0" applyNumberFormat="1" applyFont="1" applyBorder="1" applyAlignment="1" applyProtection="1">
      <alignment horizontal="center" vertical="center" wrapText="1"/>
    </xf>
    <xf numFmtId="0" fontId="8" fillId="11" borderId="37" xfId="0" applyFont="1" applyFill="1" applyBorder="1" applyAlignment="1" applyProtection="1">
      <alignment horizontal="center" vertical="center" wrapText="1"/>
    </xf>
    <xf numFmtId="0" fontId="8" fillId="12" borderId="41" xfId="0" applyFont="1" applyFill="1" applyBorder="1" applyAlignment="1" applyProtection="1">
      <alignment horizontal="center" vertical="center" wrapText="1"/>
    </xf>
    <xf numFmtId="0" fontId="8" fillId="12" borderId="38" xfId="0" applyFont="1" applyFill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15" fontId="0" fillId="0" borderId="1" xfId="0" applyNumberFormat="1" applyBorder="1" applyAlignment="1" applyProtection="1">
      <alignment horizontal="center" vertical="center" wrapText="1"/>
    </xf>
    <xf numFmtId="0" fontId="33" fillId="0" borderId="0" xfId="0" applyFont="1" applyAlignment="1">
      <alignment vertical="center"/>
    </xf>
    <xf numFmtId="0" fontId="34" fillId="2" borderId="14" xfId="0" applyFont="1" applyFill="1" applyBorder="1" applyAlignment="1" applyProtection="1">
      <alignment horizontal="center" vertical="center" wrapText="1"/>
      <protection locked="0"/>
    </xf>
    <xf numFmtId="0" fontId="34" fillId="2" borderId="11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8" fillId="15" borderId="42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36" fillId="14" borderId="1" xfId="7" applyBorder="1" applyAlignment="1">
      <alignment vertical="center" wrapText="1"/>
    </xf>
    <xf numFmtId="0" fontId="36" fillId="14" borderId="3" xfId="7" applyBorder="1" applyAlignment="1">
      <alignment horizontal="center" vertical="center"/>
    </xf>
    <xf numFmtId="0" fontId="36" fillId="14" borderId="4" xfId="7" applyBorder="1" applyAlignment="1">
      <alignment vertical="center" wrapText="1"/>
    </xf>
    <xf numFmtId="0" fontId="36" fillId="14" borderId="6" xfId="7" applyBorder="1" applyAlignment="1">
      <alignment horizontal="center" vertical="center"/>
    </xf>
    <xf numFmtId="0" fontId="36" fillId="14" borderId="8" xfId="7" applyBorder="1" applyAlignment="1">
      <alignment horizontal="center" vertical="center"/>
    </xf>
    <xf numFmtId="0" fontId="36" fillId="14" borderId="9" xfId="7" applyBorder="1" applyAlignment="1">
      <alignment vertical="center" wrapText="1"/>
    </xf>
    <xf numFmtId="166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30" fillId="0" borderId="1" xfId="0" applyNumberFormat="1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" fontId="30" fillId="0" borderId="9" xfId="0" applyNumberFormat="1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 applyProtection="1">
      <alignment horizontal="center" vertical="center" wrapText="1"/>
    </xf>
    <xf numFmtId="0" fontId="8" fillId="16" borderId="47" xfId="0" applyFont="1" applyFill="1" applyBorder="1" applyAlignment="1" applyProtection="1">
      <alignment horizontal="center" vertical="center" wrapText="1"/>
    </xf>
    <xf numFmtId="0" fontId="8" fillId="16" borderId="42" xfId="0" applyFont="1" applyFill="1" applyBorder="1" applyAlignment="1" applyProtection="1">
      <alignment horizontal="center" vertical="center" textRotation="90" wrapText="1"/>
    </xf>
    <xf numFmtId="165" fontId="14" fillId="7" borderId="0" xfId="0" applyNumberFormat="1" applyFont="1" applyFill="1"/>
    <xf numFmtId="165" fontId="14" fillId="0" borderId="0" xfId="0" applyNumberFormat="1" applyFont="1"/>
    <xf numFmtId="1" fontId="38" fillId="0" borderId="1" xfId="0" applyNumberFormat="1" applyFont="1" applyBorder="1" applyAlignment="1" applyProtection="1">
      <alignment horizontal="center" vertical="center"/>
    </xf>
    <xf numFmtId="0" fontId="32" fillId="7" borderId="0" xfId="0" applyFont="1" applyFill="1" applyAlignment="1" applyProtection="1">
      <alignment horizontal="center"/>
    </xf>
    <xf numFmtId="1" fontId="7" fillId="0" borderId="4" xfId="0" applyNumberFormat="1" applyFont="1" applyBorder="1" applyAlignment="1" applyProtection="1">
      <alignment horizontal="center" vertical="center"/>
    </xf>
    <xf numFmtId="1" fontId="29" fillId="0" borderId="4" xfId="0" applyNumberFormat="1" applyFont="1" applyBorder="1" applyAlignment="1" applyProtection="1">
      <alignment horizontal="center" vertical="center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" fontId="30" fillId="0" borderId="4" xfId="0" applyNumberFormat="1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</xf>
    <xf numFmtId="166" fontId="31" fillId="7" borderId="33" xfId="0" applyNumberFormat="1" applyFont="1" applyFill="1" applyBorder="1" applyAlignment="1" applyProtection="1">
      <alignment vertical="center"/>
    </xf>
    <xf numFmtId="166" fontId="29" fillId="7" borderId="34" xfId="0" applyNumberFormat="1" applyFont="1" applyFill="1" applyBorder="1" applyAlignment="1" applyProtection="1">
      <alignment vertical="center"/>
    </xf>
    <xf numFmtId="0" fontId="30" fillId="7" borderId="32" xfId="0" applyFont="1" applyFill="1" applyBorder="1" applyAlignment="1" applyProtection="1">
      <alignment vertical="center"/>
    </xf>
    <xf numFmtId="15" fontId="7" fillId="0" borderId="1" xfId="0" applyNumberFormat="1" applyFont="1" applyBorder="1" applyAlignment="1">
      <alignment horizontal="center" vertical="center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</xf>
    <xf numFmtId="0" fontId="8" fillId="16" borderId="48" xfId="0" applyFont="1" applyFill="1" applyBorder="1" applyAlignment="1" applyProtection="1">
      <alignment horizontal="center" vertical="center" wrapText="1"/>
    </xf>
    <xf numFmtId="0" fontId="8" fillId="16" borderId="52" xfId="0" applyFont="1" applyFill="1" applyBorder="1" applyAlignment="1" applyProtection="1">
      <alignment horizontal="center" vertical="center" textRotation="90" wrapText="1"/>
    </xf>
    <xf numFmtId="0" fontId="8" fillId="6" borderId="49" xfId="0" applyFont="1" applyFill="1" applyBorder="1" applyAlignment="1" applyProtection="1">
      <alignment horizontal="center" vertical="center" wrapText="1"/>
    </xf>
    <xf numFmtId="14" fontId="8" fillId="11" borderId="14" xfId="0" applyNumberFormat="1" applyFont="1" applyFill="1" applyBorder="1" applyAlignment="1" applyProtection="1">
      <alignment horizontal="center" vertical="center" textRotation="90"/>
    </xf>
    <xf numFmtId="14" fontId="8" fillId="11" borderId="11" xfId="0" applyNumberFormat="1" applyFont="1" applyFill="1" applyBorder="1" applyAlignment="1" applyProtection="1">
      <alignment horizontal="center" vertical="center" textRotation="90"/>
    </xf>
    <xf numFmtId="0" fontId="7" fillId="0" borderId="1" xfId="0" applyFont="1" applyBorder="1" applyAlignment="1" applyProtection="1">
      <alignment horizontal="center" vertical="center"/>
    </xf>
    <xf numFmtId="0" fontId="0" fillId="6" borderId="0" xfId="0" applyFill="1"/>
    <xf numFmtId="0" fontId="0" fillId="18" borderId="0" xfId="0" applyFill="1"/>
    <xf numFmtId="165" fontId="40" fillId="7" borderId="0" xfId="0" applyNumberFormat="1" applyFont="1" applyFill="1"/>
    <xf numFmtId="165" fontId="2" fillId="7" borderId="0" xfId="0" applyNumberFormat="1" applyFont="1" applyFill="1"/>
    <xf numFmtId="165" fontId="2" fillId="0" borderId="0" xfId="0" applyNumberFormat="1" applyFont="1"/>
    <xf numFmtId="14" fontId="8" fillId="0" borderId="11" xfId="0" applyNumberFormat="1" applyFont="1" applyBorder="1" applyAlignment="1" applyProtection="1">
      <alignment horizontal="center" vertical="center" wrapText="1"/>
    </xf>
    <xf numFmtId="15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15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0" fillId="7" borderId="0" xfId="0" applyFill="1"/>
    <xf numFmtId="3" fontId="8" fillId="0" borderId="6" xfId="0" applyNumberFormat="1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horizontal="center" vertical="center" wrapText="1"/>
    </xf>
    <xf numFmtId="0" fontId="8" fillId="11" borderId="11" xfId="0" applyFont="1" applyFill="1" applyBorder="1" applyAlignment="1" applyProtection="1">
      <alignment horizontal="center" vertical="center" wrapText="1"/>
    </xf>
    <xf numFmtId="0" fontId="8" fillId="11" borderId="53" xfId="0" applyFont="1" applyFill="1" applyBorder="1" applyAlignment="1" applyProtection="1">
      <alignment horizontal="center" vertical="center" wrapText="1"/>
    </xf>
    <xf numFmtId="0" fontId="8" fillId="11" borderId="51" xfId="0" applyFont="1" applyFill="1" applyBorder="1" applyAlignment="1" applyProtection="1">
      <alignment horizontal="center" vertical="center" wrapText="1"/>
    </xf>
    <xf numFmtId="0" fontId="8" fillId="12" borderId="49" xfId="0" applyFont="1" applyFill="1" applyBorder="1" applyAlignment="1" applyProtection="1">
      <alignment horizontal="center" vertical="center" wrapText="1"/>
    </xf>
    <xf numFmtId="0" fontId="8" fillId="12" borderId="54" xfId="0" applyFont="1" applyFill="1" applyBorder="1" applyAlignment="1" applyProtection="1">
      <alignment horizontal="center" vertical="center" wrapText="1"/>
    </xf>
    <xf numFmtId="0" fontId="29" fillId="0" borderId="54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37" fillId="15" borderId="52" xfId="0" applyFont="1" applyFill="1" applyBorder="1" applyAlignment="1" applyProtection="1">
      <alignment horizontal="center" vertical="center" wrapText="1"/>
    </xf>
    <xf numFmtId="0" fontId="35" fillId="0" borderId="56" xfId="0" applyFont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7" borderId="9" xfId="0" applyFont="1" applyFill="1" applyBorder="1" applyAlignment="1" applyProtection="1">
      <alignment horizontal="center" vertical="center" wrapText="1"/>
    </xf>
    <xf numFmtId="166" fontId="31" fillId="7" borderId="32" xfId="0" applyNumberFormat="1" applyFont="1" applyFill="1" applyBorder="1" applyAlignment="1" applyProtection="1">
      <alignment vertical="center"/>
    </xf>
    <xf numFmtId="166" fontId="39" fillId="7" borderId="34" xfId="1" applyNumberFormat="1" applyFont="1" applyFill="1" applyBorder="1" applyAlignment="1" applyProtection="1">
      <alignment horizontal="center" vertical="center"/>
    </xf>
    <xf numFmtId="3" fontId="8" fillId="0" borderId="3" xfId="0" applyNumberFormat="1" applyFont="1" applyBorder="1" applyAlignment="1" applyProtection="1">
      <alignment horizontal="center" vertical="center" wrapText="1"/>
    </xf>
    <xf numFmtId="1" fontId="7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8" xfId="0" applyNumberFormat="1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7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</xf>
    <xf numFmtId="164" fontId="7" fillId="0" borderId="43" xfId="0" applyNumberFormat="1" applyFont="1" applyBorder="1" applyAlignment="1" applyProtection="1">
      <alignment horizontal="center" vertical="center" wrapText="1"/>
    </xf>
    <xf numFmtId="0" fontId="8" fillId="7" borderId="43" xfId="0" applyFont="1" applyFill="1" applyBorder="1" applyAlignment="1" applyProtection="1">
      <alignment horizontal="center" vertical="center" wrapText="1"/>
      <protection locked="0"/>
    </xf>
    <xf numFmtId="15" fontId="7" fillId="0" borderId="9" xfId="0" applyNumberFormat="1" applyFont="1" applyBorder="1" applyAlignment="1">
      <alignment horizontal="center" vertical="center"/>
    </xf>
    <xf numFmtId="1" fontId="7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40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vertical="center" wrapText="1"/>
    </xf>
    <xf numFmtId="0" fontId="29" fillId="7" borderId="0" xfId="0" applyFont="1" applyFill="1" applyAlignment="1" applyProtection="1">
      <alignment horizontal="center" vertical="center" wrapText="1"/>
    </xf>
    <xf numFmtId="0" fontId="31" fillId="7" borderId="0" xfId="0" applyFont="1" applyFill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3" fontId="31" fillId="0" borderId="1" xfId="0" applyNumberFormat="1" applyFont="1" applyBorder="1" applyAlignment="1" applyProtection="1">
      <alignment horizontal="center" vertical="center" wrapText="1"/>
      <protection locked="0"/>
    </xf>
    <xf numFmtId="15" fontId="31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167" fontId="3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31" fillId="7" borderId="1" xfId="0" applyNumberFormat="1" applyFont="1" applyFill="1" applyBorder="1" applyAlignment="1" applyProtection="1">
      <alignment horizontal="center" vertical="center" wrapText="1"/>
      <protection locked="0"/>
    </xf>
    <xf numFmtId="15" fontId="3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1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7" borderId="1" xfId="0" applyFont="1" applyFill="1" applyBorder="1" applyAlignment="1" applyProtection="1">
      <alignment horizontal="center" vertical="center" wrapText="1"/>
      <protection locked="0"/>
    </xf>
    <xf numFmtId="3" fontId="8" fillId="7" borderId="6" xfId="0" applyNumberFormat="1" applyFont="1" applyFill="1" applyBorder="1" applyAlignment="1" applyProtection="1">
      <alignment horizontal="center" vertical="center" wrapText="1"/>
    </xf>
    <xf numFmtId="3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</xf>
    <xf numFmtId="164" fontId="7" fillId="7" borderId="2" xfId="0" applyNumberFormat="1" applyFon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/>
      <protection locked="0"/>
    </xf>
    <xf numFmtId="15" fontId="7" fillId="7" borderId="1" xfId="0" applyNumberFormat="1" applyFont="1" applyFill="1" applyBorder="1" applyAlignment="1">
      <alignment horizontal="center" vertical="center"/>
    </xf>
    <xf numFmtId="0" fontId="8" fillId="7" borderId="42" xfId="0" applyFont="1" applyFill="1" applyBorder="1" applyAlignment="1" applyProtection="1">
      <alignment horizontal="center" vertical="center" wrapText="1"/>
    </xf>
    <xf numFmtId="0" fontId="8" fillId="0" borderId="52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8" fillId="0" borderId="55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1" fontId="29" fillId="0" borderId="1" xfId="0" applyNumberFormat="1" applyFont="1" applyBorder="1" applyAlignment="1" applyProtection="1">
      <alignment horizontal="center" vertical="center"/>
    </xf>
    <xf numFmtId="166" fontId="7" fillId="0" borderId="1" xfId="1" applyNumberFormat="1" applyFont="1" applyBorder="1" applyAlignment="1" applyProtection="1">
      <alignment horizontal="center" vertical="center"/>
    </xf>
    <xf numFmtId="166" fontId="37" fillId="15" borderId="1" xfId="1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3" fontId="31" fillId="0" borderId="4" xfId="0" applyNumberFormat="1" applyFont="1" applyBorder="1" applyAlignment="1" applyProtection="1">
      <alignment horizontal="center" vertical="center" wrapText="1"/>
      <protection locked="0"/>
    </xf>
    <xf numFmtId="166" fontId="7" fillId="0" borderId="4" xfId="1" applyNumberFormat="1" applyFont="1" applyBorder="1" applyAlignment="1" applyProtection="1">
      <alignment horizontal="center" vertical="center"/>
    </xf>
    <xf numFmtId="166" fontId="37" fillId="15" borderId="4" xfId="1" applyNumberFormat="1" applyFont="1" applyFill="1" applyBorder="1" applyAlignment="1" applyProtection="1">
      <alignment horizontal="center" vertical="center"/>
    </xf>
    <xf numFmtId="166" fontId="30" fillId="0" borderId="5" xfId="0" applyNumberFormat="1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166" fontId="30" fillId="0" borderId="7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wrapText="1"/>
    </xf>
    <xf numFmtId="1" fontId="29" fillId="0" borderId="9" xfId="0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</xf>
    <xf numFmtId="166" fontId="37" fillId="15" borderId="9" xfId="1" applyNumberFormat="1" applyFont="1" applyFill="1" applyBorder="1" applyAlignment="1" applyProtection="1">
      <alignment horizontal="center" vertical="center"/>
    </xf>
    <xf numFmtId="166" fontId="30" fillId="0" borderId="10" xfId="0" applyNumberFormat="1" applyFont="1" applyBorder="1" applyAlignment="1" applyProtection="1">
      <alignment horizontal="center" vertical="center"/>
    </xf>
    <xf numFmtId="15" fontId="7" fillId="0" borderId="37" xfId="0" applyNumberFormat="1" applyFont="1" applyBorder="1" applyAlignment="1" applyProtection="1">
      <alignment horizontal="center" vertical="center"/>
      <protection locked="0"/>
    </xf>
    <xf numFmtId="0" fontId="11" fillId="7" borderId="1" xfId="2" applyFont="1" applyFill="1" applyBorder="1" applyAlignment="1" applyProtection="1">
      <alignment horizontal="center" vertical="center" wrapText="1"/>
      <protection locked="0"/>
    </xf>
    <xf numFmtId="0" fontId="42" fillId="7" borderId="1" xfId="0" applyFont="1" applyFill="1" applyBorder="1" applyAlignment="1" applyProtection="1">
      <alignment horizontal="center" vertical="center" wrapText="1"/>
      <protection locked="0"/>
    </xf>
    <xf numFmtId="15" fontId="42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7" borderId="1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7" borderId="60" xfId="0" applyFont="1" applyFill="1" applyBorder="1" applyAlignment="1" applyProtection="1">
      <alignment horizontal="center" vertical="center" wrapText="1"/>
      <protection locked="0"/>
    </xf>
    <xf numFmtId="168" fontId="0" fillId="7" borderId="0" xfId="0" applyNumberForma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31" fillId="7" borderId="63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3" fillId="7" borderId="2" xfId="2" applyFill="1" applyBorder="1" applyAlignment="1" applyProtection="1">
      <alignment horizontal="center" vertical="center" wrapText="1"/>
      <protection locked="0"/>
    </xf>
    <xf numFmtId="15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5" fontId="12" fillId="7" borderId="2" xfId="0" applyNumberFormat="1" applyFont="1" applyFill="1" applyBorder="1" applyAlignment="1" applyProtection="1">
      <alignment horizontal="center" vertical="center" wrapText="1"/>
      <protection locked="0"/>
    </xf>
    <xf numFmtId="15" fontId="7" fillId="0" borderId="2" xfId="0" applyNumberFormat="1" applyFont="1" applyBorder="1" applyAlignment="1">
      <alignment horizontal="center" vertical="center"/>
    </xf>
    <xf numFmtId="18" fontId="9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7" borderId="64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32" xfId="0" applyFont="1" applyFill="1" applyBorder="1" applyAlignment="1" applyProtection="1">
      <alignment horizontal="center" vertical="center" wrapText="1"/>
    </xf>
    <xf numFmtId="0" fontId="29" fillId="3" borderId="33" xfId="0" applyFont="1" applyFill="1" applyBorder="1" applyAlignment="1" applyProtection="1">
      <alignment horizontal="center" vertical="center" wrapText="1"/>
    </xf>
    <xf numFmtId="0" fontId="29" fillId="4" borderId="33" xfId="0" applyFont="1" applyFill="1" applyBorder="1" applyAlignment="1" applyProtection="1">
      <alignment horizontal="center" vertical="center" wrapText="1"/>
    </xf>
    <xf numFmtId="0" fontId="29" fillId="5" borderId="33" xfId="0" applyFont="1" applyFill="1" applyBorder="1" applyAlignment="1" applyProtection="1">
      <alignment horizontal="center" vertical="center" wrapText="1"/>
    </xf>
    <xf numFmtId="0" fontId="29" fillId="8" borderId="33" xfId="0" applyFont="1" applyFill="1" applyBorder="1" applyAlignment="1" applyProtection="1">
      <alignment horizontal="center" vertical="center" wrapText="1"/>
    </xf>
    <xf numFmtId="0" fontId="29" fillId="17" borderId="33" xfId="0" applyFont="1" applyFill="1" applyBorder="1" applyAlignment="1" applyProtection="1">
      <alignment horizontal="center" vertical="center" wrapText="1"/>
    </xf>
    <xf numFmtId="0" fontId="29" fillId="10" borderId="33" xfId="0" applyFont="1" applyFill="1" applyBorder="1" applyAlignment="1" applyProtection="1">
      <alignment horizontal="center" vertical="center" wrapText="1"/>
    </xf>
    <xf numFmtId="0" fontId="27" fillId="7" borderId="33" xfId="0" applyFont="1" applyFill="1" applyBorder="1" applyAlignment="1" applyProtection="1">
      <alignment horizontal="center" wrapText="1"/>
    </xf>
    <xf numFmtId="0" fontId="29" fillId="16" borderId="33" xfId="0" applyFont="1" applyFill="1" applyBorder="1" applyAlignment="1" applyProtection="1">
      <alignment horizontal="center" vertical="center" wrapText="1"/>
    </xf>
    <xf numFmtId="0" fontId="29" fillId="16" borderId="33" xfId="0" applyFont="1" applyFill="1" applyBorder="1" applyAlignment="1" applyProtection="1">
      <alignment horizontal="center" vertical="center" textRotation="90" wrapText="1"/>
    </xf>
    <xf numFmtId="0" fontId="29" fillId="8" borderId="33" xfId="0" applyFont="1" applyFill="1" applyBorder="1" applyAlignment="1" applyProtection="1">
      <alignment horizontal="center" vertical="center" textRotation="90" wrapText="1"/>
    </xf>
    <xf numFmtId="0" fontId="29" fillId="13" borderId="34" xfId="0" applyFont="1" applyFill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36" fillId="14" borderId="4" xfId="7" applyBorder="1" applyAlignment="1">
      <alignment horizontal="left" vertical="center" wrapText="1"/>
    </xf>
    <xf numFmtId="0" fontId="36" fillId="14" borderId="5" xfId="7" applyBorder="1" applyAlignment="1">
      <alignment horizontal="left" vertical="center" wrapText="1"/>
    </xf>
    <xf numFmtId="0" fontId="36" fillId="14" borderId="1" xfId="7" applyBorder="1" applyAlignment="1">
      <alignment horizontal="left" vertical="center" wrapText="1"/>
    </xf>
    <xf numFmtId="0" fontId="36" fillId="14" borderId="7" xfId="7" applyBorder="1" applyAlignment="1">
      <alignment horizontal="left" vertical="center" wrapText="1"/>
    </xf>
    <xf numFmtId="0" fontId="36" fillId="14" borderId="9" xfId="7" applyBorder="1" applyAlignment="1">
      <alignment horizontal="left" vertical="center" wrapText="1"/>
    </xf>
    <xf numFmtId="0" fontId="36" fillId="14" borderId="10" xfId="7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8" fillId="7" borderId="57" xfId="0" applyFont="1" applyFill="1" applyBorder="1" applyAlignment="1" applyProtection="1">
      <alignment horizontal="center" vertical="center" wrapText="1"/>
    </xf>
    <xf numFmtId="0" fontId="8" fillId="7" borderId="58" xfId="0" applyFont="1" applyFill="1" applyBorder="1" applyAlignment="1" applyProtection="1">
      <alignment horizontal="center" vertical="center" wrapText="1"/>
    </xf>
    <xf numFmtId="0" fontId="8" fillId="7" borderId="59" xfId="0" applyFont="1" applyFill="1" applyBorder="1" applyAlignment="1" applyProtection="1">
      <alignment horizontal="center" vertical="center" wrapText="1"/>
    </xf>
    <xf numFmtId="0" fontId="8" fillId="8" borderId="11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2" fillId="0" borderId="7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8" borderId="53" xfId="0" applyFont="1" applyFill="1" applyBorder="1" applyAlignment="1" applyProtection="1">
      <alignment horizontal="center" vertical="center" wrapText="1"/>
    </xf>
    <xf numFmtId="0" fontId="8" fillId="8" borderId="62" xfId="0" applyFont="1" applyFill="1" applyBorder="1" applyAlignment="1" applyProtection="1">
      <alignment horizontal="center" vertical="center" wrapText="1"/>
    </xf>
    <xf numFmtId="0" fontId="8" fillId="8" borderId="14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14" fontId="8" fillId="11" borderId="39" xfId="0" applyNumberFormat="1" applyFont="1" applyFill="1" applyBorder="1" applyAlignment="1" applyProtection="1">
      <alignment horizontal="center" vertical="center"/>
    </xf>
    <xf numFmtId="14" fontId="8" fillId="11" borderId="40" xfId="0" applyNumberFormat="1" applyFont="1" applyFill="1" applyBorder="1" applyAlignment="1" applyProtection="1">
      <alignment horizontal="center" vertical="center"/>
    </xf>
    <xf numFmtId="0" fontId="8" fillId="11" borderId="15" xfId="0" applyFont="1" applyFill="1" applyBorder="1" applyAlignment="1" applyProtection="1">
      <alignment horizontal="center" vertical="center" wrapText="1"/>
    </xf>
    <xf numFmtId="0" fontId="8" fillId="11" borderId="39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28" xfId="0" applyFont="1" applyBorder="1" applyAlignment="1" applyProtection="1">
      <alignment horizontal="left" vertical="center"/>
    </xf>
    <xf numFmtId="0" fontId="8" fillId="0" borderId="29" xfId="0" applyFont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</cellXfs>
  <cellStyles count="8">
    <cellStyle name="Hipervínculo" xfId="2" builtinId="8"/>
    <cellStyle name="Hipervínculo 2" xfId="4"/>
    <cellStyle name="Moneda" xfId="1" builtinId="4"/>
    <cellStyle name="Moneda 2" xfId="6"/>
    <cellStyle name="Moneda 3" xfId="3"/>
    <cellStyle name="Normal" xfId="0" builtinId="0"/>
    <cellStyle name="Normal 2 2" xfId="5"/>
    <cellStyle name="Salida" xfId="7" builtinId="21"/>
  </cellStyles>
  <dxfs count="601"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CB7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423281</xdr:colOff>
      <xdr:row>0</xdr:row>
      <xdr:rowOff>102535</xdr:rowOff>
    </xdr:from>
    <xdr:to>
      <xdr:col>1</xdr:col>
      <xdr:colOff>771000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A4771E-1DE0-4497-B6FE-7A995138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81" y="102535"/>
          <a:ext cx="948527" cy="97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560294</xdr:colOff>
      <xdr:row>0</xdr:row>
      <xdr:rowOff>64435</xdr:rowOff>
    </xdr:from>
    <xdr:to>
      <xdr:col>2</xdr:col>
      <xdr:colOff>1042948</xdr:colOff>
      <xdr:row>2</xdr:row>
      <xdr:rowOff>306295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CAE2BB-79D3-4DC2-ACF6-BD292BEC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2" y="64435"/>
          <a:ext cx="1647265" cy="10486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2</xdr:col>
      <xdr:colOff>130446</xdr:colOff>
      <xdr:row>2</xdr:row>
      <xdr:rowOff>354665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60E72-A969-49BA-B4C1-88F7D0B8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0"/>
          <a:ext cx="1143560" cy="11547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712304</xdr:colOff>
      <xdr:row>0</xdr:row>
      <xdr:rowOff>107674</xdr:rowOff>
    </xdr:from>
    <xdr:to>
      <xdr:col>2</xdr:col>
      <xdr:colOff>18782</xdr:colOff>
      <xdr:row>2</xdr:row>
      <xdr:rowOff>305741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B8C657-38A2-461F-99D9-073007E6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07674"/>
          <a:ext cx="639978" cy="9931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10</xdr:row>
      <xdr:rowOff>85725</xdr:rowOff>
    </xdr:from>
    <xdr:to>
      <xdr:col>8</xdr:col>
      <xdr:colOff>771525</xdr:colOff>
      <xdr:row>12</xdr:row>
      <xdr:rowOff>9525</xdr:rowOff>
    </xdr:to>
    <xdr:pic>
      <xdr:nvPicPr>
        <xdr:cNvPr id="2" name="image7.jpeg">
          <a:extLst>
            <a:ext uri="{FF2B5EF4-FFF2-40B4-BE49-F238E27FC236}">
              <a16:creationId xmlns:a16="http://schemas.microsoft.com/office/drawing/2014/main" id="{615B3BF6-4685-44B0-912E-811E7ED7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76250"/>
          <a:ext cx="438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opLeftCell="A6" zoomScale="115" zoomScaleNormal="115" workbookViewId="0">
      <selection activeCell="C9" sqref="C9:G9"/>
    </sheetView>
  </sheetViews>
  <sheetFormatPr baseColWidth="10" defaultRowHeight="15" x14ac:dyDescent="0.25"/>
  <cols>
    <col min="1" max="1" width="9" style="10" customWidth="1"/>
    <col min="2" max="2" width="24.5703125" style="3" customWidth="1"/>
    <col min="3" max="16384" width="11.42578125" style="2"/>
  </cols>
  <sheetData>
    <row r="1" spans="1:40" s="49" customFormat="1" ht="31.5" customHeight="1" x14ac:dyDescent="0.25">
      <c r="A1" s="269"/>
      <c r="B1" s="270"/>
      <c r="C1" s="281" t="s">
        <v>107</v>
      </c>
      <c r="D1" s="281"/>
      <c r="E1" s="281"/>
      <c r="F1" s="281"/>
      <c r="G1" s="282"/>
      <c r="AL1" s="50"/>
      <c r="AM1" s="50"/>
      <c r="AN1" s="50"/>
    </row>
    <row r="2" spans="1:40" s="49" customFormat="1" ht="31.5" customHeight="1" x14ac:dyDescent="0.25">
      <c r="A2" s="271"/>
      <c r="B2" s="272"/>
      <c r="C2" s="283" t="s">
        <v>99</v>
      </c>
      <c r="D2" s="283"/>
      <c r="E2" s="283"/>
      <c r="F2" s="284" t="s">
        <v>165</v>
      </c>
      <c r="G2" s="285"/>
      <c r="AL2" s="50"/>
      <c r="AM2" s="50"/>
      <c r="AN2" s="50"/>
    </row>
    <row r="3" spans="1:40" s="49" customFormat="1" ht="31.5" customHeight="1" thickBot="1" x14ac:dyDescent="0.3">
      <c r="A3" s="273"/>
      <c r="B3" s="274"/>
      <c r="C3" s="286" t="s">
        <v>166</v>
      </c>
      <c r="D3" s="286"/>
      <c r="E3" s="286"/>
      <c r="F3" s="286"/>
      <c r="G3" s="287"/>
      <c r="AL3" s="50"/>
      <c r="AM3" s="50"/>
      <c r="AN3" s="50"/>
    </row>
    <row r="4" spans="1:40" ht="9" customHeight="1" x14ac:dyDescent="0.25"/>
    <row r="5" spans="1:40" x14ac:dyDescent="0.25">
      <c r="A5" s="10" t="s">
        <v>0</v>
      </c>
      <c r="B5" s="102" t="s">
        <v>112</v>
      </c>
      <c r="C5" s="288" t="s">
        <v>119</v>
      </c>
      <c r="D5" s="288"/>
      <c r="E5" s="288"/>
      <c r="F5" s="288"/>
      <c r="G5" s="288"/>
    </row>
    <row r="6" spans="1:40" ht="9" customHeight="1" thickBot="1" x14ac:dyDescent="0.3"/>
    <row r="7" spans="1:40" ht="38.25" customHeight="1" x14ac:dyDescent="0.25">
      <c r="A7" s="104">
        <v>1</v>
      </c>
      <c r="B7" s="105" t="s">
        <v>113</v>
      </c>
      <c r="C7" s="275" t="s">
        <v>117</v>
      </c>
      <c r="D7" s="275"/>
      <c r="E7" s="275"/>
      <c r="F7" s="275"/>
      <c r="G7" s="276"/>
    </row>
    <row r="8" spans="1:40" ht="147.75" customHeight="1" x14ac:dyDescent="0.25">
      <c r="A8" s="106">
        <v>2</v>
      </c>
      <c r="B8" s="103" t="s">
        <v>114</v>
      </c>
      <c r="C8" s="277" t="s">
        <v>116</v>
      </c>
      <c r="D8" s="277"/>
      <c r="E8" s="277"/>
      <c r="F8" s="277"/>
      <c r="G8" s="278"/>
    </row>
    <row r="9" spans="1:40" ht="38.25" customHeight="1" thickBot="1" x14ac:dyDescent="0.3">
      <c r="A9" s="107">
        <v>3</v>
      </c>
      <c r="B9" s="108" t="s">
        <v>115</v>
      </c>
      <c r="C9" s="279" t="s">
        <v>118</v>
      </c>
      <c r="D9" s="279"/>
      <c r="E9" s="279"/>
      <c r="F9" s="279"/>
      <c r="G9" s="280"/>
    </row>
  </sheetData>
  <mergeCells count="9">
    <mergeCell ref="A1:B3"/>
    <mergeCell ref="C7:G7"/>
    <mergeCell ref="C8:G8"/>
    <mergeCell ref="C9:G9"/>
    <mergeCell ref="C1:G1"/>
    <mergeCell ref="C2:E2"/>
    <mergeCell ref="F2:G2"/>
    <mergeCell ref="C3:G3"/>
    <mergeCell ref="C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82"/>
  <sheetViews>
    <sheetView tabSelected="1" topLeftCell="A2" zoomScale="70" zoomScaleNormal="70" workbookViewId="0">
      <pane xSplit="3" ySplit="5" topLeftCell="D7" activePane="bottomRight" state="frozen"/>
      <selection activeCell="A2" sqref="A2"/>
      <selection pane="topRight" activeCell="D2" sqref="D2"/>
      <selection pane="bottomLeft" activeCell="A7" sqref="A7"/>
      <selection pane="bottomRight" activeCell="C6" sqref="C6"/>
    </sheetView>
  </sheetViews>
  <sheetFormatPr baseColWidth="10" defaultColWidth="9.5703125" defaultRowHeight="14.25" x14ac:dyDescent="0.2"/>
  <cols>
    <col min="1" max="1" width="6.7109375" style="38" customWidth="1"/>
    <col min="2" max="2" width="17.42578125" style="38" customWidth="1"/>
    <col min="3" max="3" width="29.85546875" style="38" customWidth="1"/>
    <col min="4" max="4" width="32.42578125" style="38" customWidth="1"/>
    <col min="5" max="5" width="18.7109375" style="38" customWidth="1"/>
    <col min="6" max="6" width="18.5703125" style="62" customWidth="1"/>
    <col min="7" max="7" width="14.7109375" style="38" customWidth="1"/>
    <col min="8" max="9" width="12" style="38" customWidth="1"/>
    <col min="10" max="10" width="14.7109375" style="38" customWidth="1"/>
    <col min="11" max="11" width="15.85546875" style="38" customWidth="1"/>
    <col min="12" max="12" width="16.42578125" style="38" customWidth="1"/>
    <col min="13" max="13" width="33.28515625" style="38" customWidth="1"/>
    <col min="14" max="14" width="31.5703125" style="38" customWidth="1"/>
    <col min="15" max="15" width="21.28515625" style="38" customWidth="1"/>
    <col min="16" max="16" width="17.7109375" style="38" customWidth="1"/>
    <col min="17" max="17" width="12" style="45" customWidth="1"/>
    <col min="18" max="18" width="12" style="38" customWidth="1"/>
    <col min="19" max="19" width="14" style="38" customWidth="1"/>
    <col min="20" max="20" width="15.5703125" style="38" customWidth="1"/>
    <col min="21" max="21" width="22.7109375" style="38" customWidth="1"/>
    <col min="22" max="22" width="13.85546875" style="38" customWidth="1"/>
    <col min="23" max="24" width="16.42578125" style="38" customWidth="1"/>
    <col min="25" max="25" width="21.7109375" style="38" customWidth="1"/>
    <col min="26" max="26" width="21.5703125" style="38" customWidth="1"/>
    <col min="27" max="27" width="24.5703125" style="38" customWidth="1"/>
    <col min="28" max="28" width="34.140625" style="38" customWidth="1"/>
    <col min="29" max="29" width="15.85546875" style="38" customWidth="1"/>
    <col min="30" max="30" width="17.5703125" style="38" customWidth="1"/>
    <col min="31" max="31" width="15.85546875" style="38" customWidth="1"/>
    <col min="32" max="32" width="21.140625" style="38" customWidth="1"/>
    <col min="33" max="33" width="15.85546875" style="38" customWidth="1"/>
    <col min="34" max="34" width="14.85546875" style="38" customWidth="1"/>
    <col min="35" max="35" width="16.42578125" style="38" customWidth="1"/>
    <col min="36" max="36" width="12.5703125" style="38" customWidth="1"/>
    <col min="37" max="37" width="26.140625" style="38" customWidth="1"/>
    <col min="38" max="38" width="19" style="38" customWidth="1"/>
    <col min="39" max="41" width="12" style="38" customWidth="1"/>
    <col min="42" max="47" width="8.85546875" style="63" customWidth="1"/>
    <col min="48" max="49" width="12" style="38" customWidth="1"/>
    <col min="50" max="50" width="14" style="38" customWidth="1"/>
    <col min="51" max="51" width="9.42578125" style="64" customWidth="1"/>
    <col min="52" max="52" width="2.140625" style="64" customWidth="1"/>
    <col min="53" max="53" width="9.5703125" style="64"/>
    <col min="54" max="16384" width="9.5703125" style="38"/>
  </cols>
  <sheetData>
    <row r="1" spans="1:53" s="49" customFormat="1" ht="31.5" customHeight="1" x14ac:dyDescent="0.25">
      <c r="A1" s="293"/>
      <c r="B1" s="294"/>
      <c r="C1" s="294"/>
      <c r="D1" s="281" t="s">
        <v>107</v>
      </c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2"/>
      <c r="AY1" s="50"/>
      <c r="AZ1" s="50"/>
      <c r="BA1" s="50"/>
    </row>
    <row r="2" spans="1:53" s="49" customFormat="1" ht="31.5" customHeight="1" x14ac:dyDescent="0.25">
      <c r="A2" s="295"/>
      <c r="B2" s="296"/>
      <c r="C2" s="296"/>
      <c r="D2" s="283" t="str">
        <f>+instructivo!C2</f>
        <v>CÓDIGO: GTHU-FM-052</v>
      </c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 t="str">
        <f>+instructivo!F2</f>
        <v>VERSIÓN: 5</v>
      </c>
      <c r="Q2" s="283"/>
      <c r="R2" s="283"/>
      <c r="S2" s="299"/>
      <c r="AY2" s="50"/>
      <c r="AZ2" s="50"/>
      <c r="BA2" s="50"/>
    </row>
    <row r="3" spans="1:53" s="49" customFormat="1" ht="31.5" customHeight="1" thickBot="1" x14ac:dyDescent="0.3">
      <c r="A3" s="297"/>
      <c r="B3" s="298"/>
      <c r="C3" s="298"/>
      <c r="D3" s="300" t="str">
        <f>+instructivo!C3</f>
        <v>FECHA DE APLICACIÓN: AGOSTO DE 2023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1"/>
      <c r="AY3" s="50"/>
      <c r="AZ3" s="50"/>
      <c r="BA3" s="50"/>
    </row>
    <row r="4" spans="1:53" s="52" customFormat="1" ht="15" x14ac:dyDescent="0.25">
      <c r="A4" s="289" t="s">
        <v>0</v>
      </c>
      <c r="B4" s="183">
        <v>1</v>
      </c>
      <c r="C4" s="51">
        <v>2</v>
      </c>
      <c r="D4" s="183">
        <v>3</v>
      </c>
      <c r="E4" s="51">
        <v>4</v>
      </c>
      <c r="F4" s="183">
        <v>5</v>
      </c>
      <c r="G4" s="51">
        <v>6</v>
      </c>
      <c r="H4" s="183">
        <v>7</v>
      </c>
      <c r="I4" s="51">
        <v>8</v>
      </c>
      <c r="J4" s="183">
        <v>9</v>
      </c>
      <c r="K4" s="51">
        <v>10</v>
      </c>
      <c r="L4" s="183">
        <v>11</v>
      </c>
      <c r="M4" s="51">
        <v>12</v>
      </c>
      <c r="N4" s="183">
        <v>13</v>
      </c>
      <c r="O4" s="51">
        <v>14</v>
      </c>
      <c r="P4" s="183">
        <v>15</v>
      </c>
      <c r="Q4" s="51">
        <v>16</v>
      </c>
      <c r="R4" s="183">
        <v>17</v>
      </c>
      <c r="S4" s="51">
        <v>18</v>
      </c>
      <c r="T4" s="183">
        <v>19</v>
      </c>
      <c r="U4" s="51">
        <v>20</v>
      </c>
      <c r="V4" s="183">
        <v>21</v>
      </c>
      <c r="W4" s="51">
        <v>22</v>
      </c>
      <c r="X4" s="183">
        <v>23</v>
      </c>
      <c r="Y4" s="51">
        <v>24</v>
      </c>
      <c r="Z4" s="183">
        <v>25</v>
      </c>
      <c r="AA4" s="51">
        <v>26</v>
      </c>
      <c r="AB4" s="183">
        <v>27</v>
      </c>
      <c r="AC4" s="51">
        <v>28</v>
      </c>
      <c r="AD4" s="183">
        <v>29</v>
      </c>
      <c r="AE4" s="51">
        <v>30</v>
      </c>
      <c r="AF4" s="183">
        <v>31</v>
      </c>
      <c r="AG4" s="51">
        <v>32</v>
      </c>
      <c r="AH4" s="183">
        <v>33</v>
      </c>
      <c r="AI4" s="51">
        <v>34</v>
      </c>
      <c r="AJ4" s="183">
        <v>35</v>
      </c>
      <c r="AK4" s="51">
        <v>36</v>
      </c>
      <c r="AL4" s="183">
        <v>37</v>
      </c>
      <c r="AM4" s="51">
        <v>38</v>
      </c>
      <c r="AN4" s="183">
        <v>39</v>
      </c>
      <c r="AO4" s="51">
        <v>40</v>
      </c>
      <c r="AP4" s="183">
        <v>41</v>
      </c>
      <c r="AQ4" s="51">
        <v>42</v>
      </c>
      <c r="AR4" s="183">
        <v>43</v>
      </c>
      <c r="AS4" s="51">
        <v>44</v>
      </c>
      <c r="AT4" s="183">
        <v>45</v>
      </c>
      <c r="AU4" s="51">
        <v>46</v>
      </c>
      <c r="AV4" s="183">
        <v>47</v>
      </c>
      <c r="AW4" s="51">
        <v>48</v>
      </c>
      <c r="AX4" s="183">
        <v>49</v>
      </c>
      <c r="AY4" s="154"/>
      <c r="AZ4" s="42"/>
    </row>
    <row r="5" spans="1:53" s="52" customFormat="1" ht="15" customHeight="1" thickBot="1" x14ac:dyDescent="0.3">
      <c r="A5" s="290"/>
      <c r="B5" s="184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303" t="s">
        <v>72</v>
      </c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2" t="s">
        <v>71</v>
      </c>
      <c r="AD5" s="302"/>
      <c r="AE5" s="302"/>
      <c r="AF5" s="302"/>
      <c r="AG5" s="304" t="s">
        <v>121</v>
      </c>
      <c r="AH5" s="305"/>
      <c r="AI5" s="305"/>
      <c r="AJ5" s="306"/>
      <c r="AK5" s="40"/>
      <c r="AL5" s="40"/>
      <c r="AM5" s="40"/>
      <c r="AN5" s="40"/>
      <c r="AO5" s="40"/>
      <c r="AP5" s="41"/>
      <c r="AQ5" s="292" t="s">
        <v>50</v>
      </c>
      <c r="AR5" s="292"/>
      <c r="AS5" s="292"/>
      <c r="AT5" s="292"/>
      <c r="AU5" s="292"/>
      <c r="AV5" s="292" t="s">
        <v>51</v>
      </c>
      <c r="AW5" s="292"/>
      <c r="AX5" s="292"/>
      <c r="AY5" s="40"/>
      <c r="AZ5" s="42"/>
    </row>
    <row r="6" spans="1:53" s="187" customFormat="1" ht="114.75" customHeight="1" thickBot="1" x14ac:dyDescent="0.3">
      <c r="A6" s="291"/>
      <c r="B6" s="257">
        <v>2023</v>
      </c>
      <c r="C6" s="258" t="s">
        <v>7</v>
      </c>
      <c r="D6" s="259" t="s">
        <v>16</v>
      </c>
      <c r="E6" s="259" t="s">
        <v>17</v>
      </c>
      <c r="F6" s="259" t="s">
        <v>104</v>
      </c>
      <c r="G6" s="259" t="s">
        <v>2</v>
      </c>
      <c r="H6" s="259" t="s">
        <v>167</v>
      </c>
      <c r="I6" s="259" t="s">
        <v>20</v>
      </c>
      <c r="J6" s="259" t="s">
        <v>168</v>
      </c>
      <c r="K6" s="259" t="s">
        <v>212</v>
      </c>
      <c r="L6" s="259" t="s">
        <v>18</v>
      </c>
      <c r="M6" s="259" t="s">
        <v>19</v>
      </c>
      <c r="N6" s="258" t="s">
        <v>15</v>
      </c>
      <c r="O6" s="258" t="s">
        <v>8</v>
      </c>
      <c r="P6" s="258" t="s">
        <v>10</v>
      </c>
      <c r="Q6" s="258" t="s">
        <v>9</v>
      </c>
      <c r="R6" s="258" t="s">
        <v>14</v>
      </c>
      <c r="S6" s="258" t="s">
        <v>11</v>
      </c>
      <c r="T6" s="258" t="s">
        <v>12</v>
      </c>
      <c r="U6" s="258" t="s">
        <v>13</v>
      </c>
      <c r="V6" s="258" t="s">
        <v>21</v>
      </c>
      <c r="W6" s="258" t="s">
        <v>41</v>
      </c>
      <c r="X6" s="258" t="s">
        <v>42</v>
      </c>
      <c r="Y6" s="258" t="s">
        <v>43</v>
      </c>
      <c r="Z6" s="258" t="s">
        <v>69</v>
      </c>
      <c r="AA6" s="258" t="s">
        <v>70</v>
      </c>
      <c r="AB6" s="258" t="s">
        <v>150</v>
      </c>
      <c r="AC6" s="260" t="s">
        <v>40</v>
      </c>
      <c r="AD6" s="260" t="s">
        <v>37</v>
      </c>
      <c r="AE6" s="260" t="s">
        <v>164</v>
      </c>
      <c r="AF6" s="260" t="s">
        <v>163</v>
      </c>
      <c r="AG6" s="261" t="s">
        <v>30</v>
      </c>
      <c r="AH6" s="261" t="s">
        <v>120</v>
      </c>
      <c r="AI6" s="262" t="s">
        <v>161</v>
      </c>
      <c r="AJ6" s="262" t="s">
        <v>162</v>
      </c>
      <c r="AK6" s="263" t="s">
        <v>65</v>
      </c>
      <c r="AL6" s="263" t="s">
        <v>66</v>
      </c>
      <c r="AM6" s="264" t="s">
        <v>221</v>
      </c>
      <c r="AN6" s="265" t="s">
        <v>22</v>
      </c>
      <c r="AO6" s="265" t="s">
        <v>123</v>
      </c>
      <c r="AP6" s="266" t="s">
        <v>122</v>
      </c>
      <c r="AQ6" s="267" t="s">
        <v>23</v>
      </c>
      <c r="AR6" s="267" t="s">
        <v>24</v>
      </c>
      <c r="AS6" s="267" t="s">
        <v>25</v>
      </c>
      <c r="AT6" s="267" t="s">
        <v>26</v>
      </c>
      <c r="AU6" s="267" t="s">
        <v>27</v>
      </c>
      <c r="AV6" s="261" t="s">
        <v>28</v>
      </c>
      <c r="AW6" s="261" t="s">
        <v>29</v>
      </c>
      <c r="AX6" s="262" t="s">
        <v>220</v>
      </c>
      <c r="AY6" s="268" t="s">
        <v>222</v>
      </c>
      <c r="AZ6" s="185" t="s">
        <v>103</v>
      </c>
      <c r="BA6" s="186"/>
    </row>
    <row r="7" spans="1:53" s="55" customFormat="1" ht="34.5" customHeight="1" x14ac:dyDescent="0.25">
      <c r="A7" s="173">
        <v>1</v>
      </c>
      <c r="B7" s="199"/>
      <c r="C7" s="245"/>
      <c r="D7" s="241"/>
      <c r="E7" s="48"/>
      <c r="F7" s="196"/>
      <c r="G7" s="48"/>
      <c r="H7" s="65"/>
      <c r="I7" s="65"/>
      <c r="J7" s="65"/>
      <c r="K7" s="65"/>
      <c r="L7" s="48"/>
      <c r="M7" s="56" t="str">
        <f t="shared" ref="M7:M54" si="0">IFERROR(VLOOKUP(L7,lis_sed,2,FALSE),"*")</f>
        <v>*</v>
      </c>
      <c r="N7" s="246"/>
      <c r="O7" s="246"/>
      <c r="P7" s="189"/>
      <c r="Q7" s="153" t="str">
        <f ca="1">IF(P7="","*",(TODAY()-P7)/365)</f>
        <v>*</v>
      </c>
      <c r="R7" s="48"/>
      <c r="S7" s="247"/>
      <c r="T7" s="247"/>
      <c r="U7" s="247"/>
      <c r="V7" s="70"/>
      <c r="W7" s="48"/>
      <c r="X7" s="46"/>
      <c r="Y7" s="248"/>
      <c r="Z7" s="249"/>
      <c r="AA7" s="249"/>
      <c r="AB7" s="250"/>
      <c r="AC7" s="251"/>
      <c r="AD7" s="252"/>
      <c r="AE7" s="251"/>
      <c r="AF7" s="251"/>
      <c r="AG7" s="252"/>
      <c r="AH7" s="253"/>
      <c r="AI7" s="251"/>
      <c r="AJ7" s="254" t="str">
        <f t="shared" ref="AJ7:AJ54" si="1">IF(AH7="","*",AH7+(335))</f>
        <v>*</v>
      </c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255"/>
      <c r="AW7" s="255"/>
      <c r="AX7" s="256"/>
      <c r="AY7" s="57">
        <f t="shared" ref="AY7:AY106" si="2">SUM(AQ7:AU7)</f>
        <v>0</v>
      </c>
      <c r="AZ7" s="52"/>
      <c r="BA7" s="52"/>
    </row>
    <row r="8" spans="1:53" s="55" customFormat="1" ht="34.5" customHeight="1" x14ac:dyDescent="0.25">
      <c r="A8" s="156">
        <v>2</v>
      </c>
      <c r="B8" s="188"/>
      <c r="C8" s="236"/>
      <c r="D8" s="240"/>
      <c r="E8" s="48"/>
      <c r="F8" s="196"/>
      <c r="G8" s="48"/>
      <c r="H8" s="65"/>
      <c r="I8" s="65"/>
      <c r="J8" s="65"/>
      <c r="K8" s="65"/>
      <c r="L8" s="48"/>
      <c r="M8" s="56" t="str">
        <f t="shared" si="0"/>
        <v>*</v>
      </c>
      <c r="N8" s="190"/>
      <c r="O8" s="190"/>
      <c r="P8" s="189"/>
      <c r="Q8" s="153" t="str">
        <f t="shared" ref="Q8:Q106" ca="1" si="3">IF(P8="","*",(TODAY()-P8)/365)</f>
        <v>*</v>
      </c>
      <c r="R8" s="48"/>
      <c r="S8" s="67"/>
      <c r="T8" s="67"/>
      <c r="U8" s="67"/>
      <c r="V8" s="70"/>
      <c r="W8" s="67"/>
      <c r="X8" s="47"/>
      <c r="Y8" s="72"/>
      <c r="Z8" s="73"/>
      <c r="AA8" s="73"/>
      <c r="AB8" s="73"/>
      <c r="AC8" s="74"/>
      <c r="AD8" s="75"/>
      <c r="AE8" s="74"/>
      <c r="AF8" s="74"/>
      <c r="AG8" s="75"/>
      <c r="AH8" s="74"/>
      <c r="AI8" s="74"/>
      <c r="AJ8" s="135" t="str">
        <f t="shared" si="1"/>
        <v>*</v>
      </c>
      <c r="AK8" s="73"/>
      <c r="AL8" s="73"/>
      <c r="AM8" s="73"/>
      <c r="AN8" s="73"/>
      <c r="AO8" s="65"/>
      <c r="AP8" s="65"/>
      <c r="AQ8" s="73"/>
      <c r="AR8" s="73"/>
      <c r="AS8" s="73"/>
      <c r="AT8" s="73"/>
      <c r="AU8" s="73"/>
      <c r="AV8" s="76"/>
      <c r="AW8" s="76"/>
      <c r="AX8" s="174"/>
      <c r="AY8" s="57">
        <f t="shared" si="2"/>
        <v>0</v>
      </c>
      <c r="AZ8" s="52"/>
      <c r="BA8" s="52"/>
    </row>
    <row r="9" spans="1:53" s="52" customFormat="1" ht="34.5" customHeight="1" x14ac:dyDescent="0.25">
      <c r="A9" s="201">
        <v>3</v>
      </c>
      <c r="B9" s="202"/>
      <c r="C9" s="237"/>
      <c r="D9" s="241"/>
      <c r="E9" s="65"/>
      <c r="F9" s="65"/>
      <c r="G9" s="65"/>
      <c r="H9" s="65"/>
      <c r="I9" s="65"/>
      <c r="J9" s="65"/>
      <c r="K9" s="65"/>
      <c r="L9" s="65"/>
      <c r="M9" s="203" t="str">
        <f>IFERROR(VLOOKUP(L9,lis_sed,2,FALSE),"*")</f>
        <v>*</v>
      </c>
      <c r="N9" s="73"/>
      <c r="O9" s="73"/>
      <c r="P9" s="74"/>
      <c r="Q9" s="204" t="str">
        <f t="shared" ca="1" si="3"/>
        <v>*</v>
      </c>
      <c r="R9" s="65"/>
      <c r="S9" s="73"/>
      <c r="T9" s="73"/>
      <c r="U9" s="73"/>
      <c r="V9" s="70"/>
      <c r="W9" s="73"/>
      <c r="X9" s="205"/>
      <c r="Y9" s="75"/>
      <c r="Z9" s="73"/>
      <c r="AA9" s="73"/>
      <c r="AB9" s="73"/>
      <c r="AC9" s="195"/>
      <c r="AD9" s="75"/>
      <c r="AE9" s="74"/>
      <c r="AF9" s="74"/>
      <c r="AG9" s="75"/>
      <c r="AH9" s="74"/>
      <c r="AI9" s="74"/>
      <c r="AJ9" s="206" t="str">
        <f t="shared" si="1"/>
        <v>*</v>
      </c>
      <c r="AK9" s="73"/>
      <c r="AL9" s="73"/>
      <c r="AM9" s="73"/>
      <c r="AN9" s="73"/>
      <c r="AO9" s="65"/>
      <c r="AP9" s="65"/>
      <c r="AQ9" s="73"/>
      <c r="AR9" s="73"/>
      <c r="AS9" s="73"/>
      <c r="AT9" s="73"/>
      <c r="AU9" s="73"/>
      <c r="AV9" s="76"/>
      <c r="AW9" s="76"/>
      <c r="AX9" s="174"/>
      <c r="AY9" s="57">
        <f t="shared" si="2"/>
        <v>0</v>
      </c>
    </row>
    <row r="10" spans="1:53" s="52" customFormat="1" ht="34.5" customHeight="1" x14ac:dyDescent="0.25">
      <c r="A10" s="201">
        <v>4</v>
      </c>
      <c r="B10" s="202"/>
      <c r="C10" s="237"/>
      <c r="D10" s="241"/>
      <c r="E10" s="65"/>
      <c r="F10" s="65"/>
      <c r="G10" s="65"/>
      <c r="H10" s="65"/>
      <c r="I10" s="65"/>
      <c r="J10" s="65"/>
      <c r="K10" s="65"/>
      <c r="L10" s="65"/>
      <c r="M10" s="203" t="str">
        <f t="shared" si="0"/>
        <v>*</v>
      </c>
      <c r="N10" s="73"/>
      <c r="O10" s="73"/>
      <c r="P10" s="74"/>
      <c r="Q10" s="204" t="str">
        <f t="shared" ca="1" si="3"/>
        <v>*</v>
      </c>
      <c r="R10" s="65"/>
      <c r="S10" s="73"/>
      <c r="T10" s="73"/>
      <c r="U10" s="73"/>
      <c r="V10" s="70"/>
      <c r="W10" s="73"/>
      <c r="X10" s="205"/>
      <c r="Y10" s="75"/>
      <c r="Z10" s="73"/>
      <c r="AA10" s="73"/>
      <c r="AB10" s="77"/>
      <c r="AC10" s="74"/>
      <c r="AD10" s="75"/>
      <c r="AE10" s="74"/>
      <c r="AF10" s="74"/>
      <c r="AG10" s="75"/>
      <c r="AH10" s="74"/>
      <c r="AI10" s="74"/>
      <c r="AJ10" s="206" t="str">
        <f t="shared" si="1"/>
        <v>*</v>
      </c>
      <c r="AK10" s="73"/>
      <c r="AL10" s="73"/>
      <c r="AM10" s="73"/>
      <c r="AN10" s="73"/>
      <c r="AO10" s="65"/>
      <c r="AP10" s="65"/>
      <c r="AQ10" s="73"/>
      <c r="AR10" s="73"/>
      <c r="AS10" s="73"/>
      <c r="AT10" s="73"/>
      <c r="AU10" s="73"/>
      <c r="AV10" s="76"/>
      <c r="AW10" s="76"/>
      <c r="AX10" s="174"/>
      <c r="AY10" s="57">
        <f t="shared" si="2"/>
        <v>0</v>
      </c>
    </row>
    <row r="11" spans="1:53" s="52" customFormat="1" ht="34.5" customHeight="1" x14ac:dyDescent="0.25">
      <c r="A11" s="201">
        <v>5</v>
      </c>
      <c r="B11" s="202"/>
      <c r="C11" s="237"/>
      <c r="D11" s="241"/>
      <c r="E11" s="65"/>
      <c r="F11" s="65"/>
      <c r="G11" s="65"/>
      <c r="H11" s="65"/>
      <c r="I11" s="65"/>
      <c r="J11" s="65"/>
      <c r="K11" s="65"/>
      <c r="L11" s="65"/>
      <c r="M11" s="203" t="str">
        <f t="shared" si="0"/>
        <v>*</v>
      </c>
      <c r="N11" s="73"/>
      <c r="O11" s="73"/>
      <c r="P11" s="74"/>
      <c r="Q11" s="204" t="str">
        <f t="shared" ca="1" si="3"/>
        <v>*</v>
      </c>
      <c r="R11" s="65"/>
      <c r="S11" s="73"/>
      <c r="T11" s="73"/>
      <c r="U11" s="73"/>
      <c r="V11" s="70"/>
      <c r="W11" s="73"/>
      <c r="X11" s="205"/>
      <c r="Y11" s="75"/>
      <c r="Z11" s="73"/>
      <c r="AA11" s="73"/>
      <c r="AB11" s="77"/>
      <c r="AC11" s="74"/>
      <c r="AD11" s="75"/>
      <c r="AE11" s="74"/>
      <c r="AF11" s="74"/>
      <c r="AG11" s="75"/>
      <c r="AH11" s="74"/>
      <c r="AI11" s="74"/>
      <c r="AJ11" s="206" t="str">
        <f t="shared" si="1"/>
        <v>*</v>
      </c>
      <c r="AK11" s="73"/>
      <c r="AL11" s="73"/>
      <c r="AM11" s="73"/>
      <c r="AN11" s="73"/>
      <c r="AO11" s="65"/>
      <c r="AP11" s="65"/>
      <c r="AQ11" s="73"/>
      <c r="AR11" s="73"/>
      <c r="AS11" s="73"/>
      <c r="AT11" s="73"/>
      <c r="AU11" s="73"/>
      <c r="AV11" s="76"/>
      <c r="AW11" s="76"/>
      <c r="AX11" s="174"/>
      <c r="AY11" s="57">
        <f t="shared" si="2"/>
        <v>0</v>
      </c>
    </row>
    <row r="12" spans="1:53" s="52" customFormat="1" ht="34.5" customHeight="1" x14ac:dyDescent="0.25">
      <c r="A12" s="201">
        <v>6</v>
      </c>
      <c r="B12" s="202"/>
      <c r="C12" s="237"/>
      <c r="D12" s="241"/>
      <c r="E12" s="65"/>
      <c r="F12" s="65"/>
      <c r="G12" s="65"/>
      <c r="H12" s="65"/>
      <c r="I12" s="65"/>
      <c r="J12" s="65"/>
      <c r="K12" s="65"/>
      <c r="L12" s="65"/>
      <c r="M12" s="203" t="str">
        <f t="shared" si="0"/>
        <v>*</v>
      </c>
      <c r="N12" s="73"/>
      <c r="O12" s="73"/>
      <c r="P12" s="74"/>
      <c r="Q12" s="204" t="str">
        <f t="shared" ca="1" si="3"/>
        <v>*</v>
      </c>
      <c r="R12" s="65"/>
      <c r="S12" s="73"/>
      <c r="T12" s="73"/>
      <c r="U12" s="73"/>
      <c r="V12" s="70"/>
      <c r="W12" s="73"/>
      <c r="X12" s="205"/>
      <c r="Y12" s="75"/>
      <c r="Z12" s="73"/>
      <c r="AA12" s="73"/>
      <c r="AB12" s="77"/>
      <c r="AC12" s="74"/>
      <c r="AD12" s="75"/>
      <c r="AE12" s="74"/>
      <c r="AF12" s="74"/>
      <c r="AG12" s="75"/>
      <c r="AH12" s="74"/>
      <c r="AI12" s="74"/>
      <c r="AJ12" s="206" t="str">
        <f t="shared" si="1"/>
        <v>*</v>
      </c>
      <c r="AK12" s="73"/>
      <c r="AL12" s="73"/>
      <c r="AM12" s="73"/>
      <c r="AN12" s="73"/>
      <c r="AO12" s="65"/>
      <c r="AP12" s="65"/>
      <c r="AQ12" s="73"/>
      <c r="AR12" s="73"/>
      <c r="AS12" s="73"/>
      <c r="AT12" s="73"/>
      <c r="AU12" s="73"/>
      <c r="AV12" s="76"/>
      <c r="AW12" s="76"/>
      <c r="AX12" s="174"/>
      <c r="AY12" s="57">
        <f t="shared" si="2"/>
        <v>0</v>
      </c>
    </row>
    <row r="13" spans="1:53" s="52" customFormat="1" ht="34.5" customHeight="1" x14ac:dyDescent="0.25">
      <c r="A13" s="201">
        <v>7</v>
      </c>
      <c r="B13" s="202"/>
      <c r="C13" s="237"/>
      <c r="D13" s="241"/>
      <c r="E13" s="65"/>
      <c r="F13" s="65"/>
      <c r="G13" s="65"/>
      <c r="H13" s="65"/>
      <c r="I13" s="65"/>
      <c r="J13" s="65"/>
      <c r="K13" s="65"/>
      <c r="L13" s="65"/>
      <c r="M13" s="203" t="str">
        <f t="shared" ref="M13:M28" si="4">IFERROR(VLOOKUP(L13,lis_sed,2,FALSE),"*")</f>
        <v>*</v>
      </c>
      <c r="N13" s="73"/>
      <c r="O13" s="73"/>
      <c r="P13" s="74"/>
      <c r="Q13" s="204" t="str">
        <f t="shared" ref="Q13:Q28" ca="1" si="5">IF(P13="","*",(TODAY()-P13)/365)</f>
        <v>*</v>
      </c>
      <c r="R13" s="65"/>
      <c r="S13" s="73"/>
      <c r="T13" s="191"/>
      <c r="U13" s="73"/>
      <c r="V13" s="70"/>
      <c r="W13" s="73"/>
      <c r="X13" s="205"/>
      <c r="Y13" s="75"/>
      <c r="Z13" s="73"/>
      <c r="AA13" s="73"/>
      <c r="AB13" s="77"/>
      <c r="AC13" s="74"/>
      <c r="AD13" s="75"/>
      <c r="AE13" s="74"/>
      <c r="AF13" s="74"/>
      <c r="AG13" s="75"/>
      <c r="AH13" s="74"/>
      <c r="AI13" s="74"/>
      <c r="AJ13" s="206" t="str">
        <f t="shared" ref="AJ13:AJ28" si="6">IF(AH13="","*",AH13+(335))</f>
        <v>*</v>
      </c>
      <c r="AK13" s="73"/>
      <c r="AL13" s="73"/>
      <c r="AM13" s="73"/>
      <c r="AN13" s="73"/>
      <c r="AO13" s="65"/>
      <c r="AP13" s="65"/>
      <c r="AQ13" s="73"/>
      <c r="AR13" s="73"/>
      <c r="AS13" s="73"/>
      <c r="AT13" s="73"/>
      <c r="AU13" s="73"/>
      <c r="AV13" s="76"/>
      <c r="AW13" s="76"/>
      <c r="AX13" s="174"/>
      <c r="AY13" s="57">
        <f t="shared" ref="AY13:AY22" si="7">SUM(AQ13:AU13)</f>
        <v>0</v>
      </c>
    </row>
    <row r="14" spans="1:53" s="52" customFormat="1" ht="34.5" customHeight="1" x14ac:dyDescent="0.25">
      <c r="A14" s="201">
        <v>8</v>
      </c>
      <c r="B14" s="202"/>
      <c r="C14" s="237"/>
      <c r="D14" s="241"/>
      <c r="E14" s="65"/>
      <c r="F14" s="65"/>
      <c r="G14" s="65"/>
      <c r="H14" s="65"/>
      <c r="I14" s="65"/>
      <c r="J14" s="65"/>
      <c r="K14" s="65"/>
      <c r="L14" s="65"/>
      <c r="M14" s="203" t="str">
        <f t="shared" si="4"/>
        <v>*</v>
      </c>
      <c r="N14" s="232"/>
      <c r="O14" s="73"/>
      <c r="P14" s="74"/>
      <c r="Q14" s="204" t="str">
        <f t="shared" ca="1" si="5"/>
        <v>*</v>
      </c>
      <c r="R14" s="65"/>
      <c r="S14" s="73"/>
      <c r="T14" s="73"/>
      <c r="U14" s="191"/>
      <c r="V14" s="192"/>
      <c r="W14" s="191"/>
      <c r="X14" s="205"/>
      <c r="Y14" s="75"/>
      <c r="Z14" s="78"/>
      <c r="AA14" s="78"/>
      <c r="AB14" s="78"/>
      <c r="AC14" s="74"/>
      <c r="AD14" s="75"/>
      <c r="AE14" s="74"/>
      <c r="AF14" s="74"/>
      <c r="AG14" s="75"/>
      <c r="AH14" s="74"/>
      <c r="AI14" s="74"/>
      <c r="AJ14" s="206" t="str">
        <f t="shared" si="6"/>
        <v>*</v>
      </c>
      <c r="AK14" s="73"/>
      <c r="AL14" s="73"/>
      <c r="AM14" s="73"/>
      <c r="AN14" s="73"/>
      <c r="AO14" s="65"/>
      <c r="AP14" s="65"/>
      <c r="AQ14" s="78"/>
      <c r="AR14" s="78"/>
      <c r="AS14" s="78"/>
      <c r="AT14" s="78"/>
      <c r="AU14" s="78"/>
      <c r="AV14" s="76"/>
      <c r="AW14" s="76"/>
      <c r="AX14" s="174"/>
      <c r="AY14" s="57">
        <f t="shared" si="7"/>
        <v>0</v>
      </c>
    </row>
    <row r="15" spans="1:53" s="52" customFormat="1" ht="34.5" customHeight="1" x14ac:dyDescent="0.25">
      <c r="A15" s="201">
        <v>9</v>
      </c>
      <c r="B15" s="202"/>
      <c r="C15" s="237"/>
      <c r="D15" s="241"/>
      <c r="E15" s="65"/>
      <c r="F15" s="65"/>
      <c r="G15" s="65"/>
      <c r="H15" s="65"/>
      <c r="I15" s="65"/>
      <c r="J15" s="65"/>
      <c r="K15" s="65"/>
      <c r="L15" s="65"/>
      <c r="M15" s="203" t="str">
        <f t="shared" si="4"/>
        <v>*</v>
      </c>
      <c r="N15" s="73"/>
      <c r="O15" s="73"/>
      <c r="P15" s="74"/>
      <c r="Q15" s="204" t="str">
        <f t="shared" ca="1" si="5"/>
        <v>*</v>
      </c>
      <c r="R15" s="65"/>
      <c r="S15" s="73"/>
      <c r="T15" s="73"/>
      <c r="U15" s="73"/>
      <c r="V15" s="70"/>
      <c r="W15" s="73"/>
      <c r="X15" s="205"/>
      <c r="Y15" s="75"/>
      <c r="Z15" s="73"/>
      <c r="AA15" s="73"/>
      <c r="AB15" s="78"/>
      <c r="AC15" s="74"/>
      <c r="AD15" s="75"/>
      <c r="AE15" s="74"/>
      <c r="AF15" s="74"/>
      <c r="AG15" s="75"/>
      <c r="AH15" s="74"/>
      <c r="AI15" s="74"/>
      <c r="AJ15" s="206" t="str">
        <f t="shared" si="6"/>
        <v>*</v>
      </c>
      <c r="AK15" s="73"/>
      <c r="AL15" s="73"/>
      <c r="AM15" s="73"/>
      <c r="AN15" s="73"/>
      <c r="AO15" s="65"/>
      <c r="AP15" s="65"/>
      <c r="AQ15" s="73"/>
      <c r="AR15" s="73"/>
      <c r="AS15" s="73"/>
      <c r="AT15" s="73"/>
      <c r="AU15" s="73"/>
      <c r="AV15" s="76"/>
      <c r="AW15" s="76"/>
      <c r="AX15" s="174"/>
      <c r="AY15" s="57">
        <f t="shared" si="7"/>
        <v>0</v>
      </c>
    </row>
    <row r="16" spans="1:53" s="52" customFormat="1" ht="34.5" customHeight="1" x14ac:dyDescent="0.25">
      <c r="A16" s="201">
        <v>10</v>
      </c>
      <c r="B16" s="202"/>
      <c r="C16" s="237"/>
      <c r="D16" s="241"/>
      <c r="E16" s="65"/>
      <c r="F16" s="65"/>
      <c r="G16" s="65"/>
      <c r="H16" s="65"/>
      <c r="I16" s="65"/>
      <c r="J16" s="65"/>
      <c r="K16" s="65"/>
      <c r="L16" s="65"/>
      <c r="M16" s="203" t="str">
        <f t="shared" si="4"/>
        <v>*</v>
      </c>
      <c r="N16" s="73"/>
      <c r="O16" s="73"/>
      <c r="P16" s="74"/>
      <c r="Q16" s="204" t="str">
        <f t="shared" ca="1" si="5"/>
        <v>*</v>
      </c>
      <c r="R16" s="65"/>
      <c r="S16" s="73"/>
      <c r="T16" s="73"/>
      <c r="U16" s="73"/>
      <c r="V16" s="70"/>
      <c r="W16" s="73"/>
      <c r="X16" s="205"/>
      <c r="Y16" s="75"/>
      <c r="Z16" s="73"/>
      <c r="AA16" s="73"/>
      <c r="AB16" s="73"/>
      <c r="AC16" s="74"/>
      <c r="AD16" s="75"/>
      <c r="AE16" s="74"/>
      <c r="AF16" s="74"/>
      <c r="AG16" s="194"/>
      <c r="AH16" s="193"/>
      <c r="AI16" s="74"/>
      <c r="AJ16" s="206" t="str">
        <f t="shared" si="6"/>
        <v>*</v>
      </c>
      <c r="AK16" s="73"/>
      <c r="AL16" s="73"/>
      <c r="AM16" s="73"/>
      <c r="AN16" s="73"/>
      <c r="AO16" s="65"/>
      <c r="AP16" s="65"/>
      <c r="AQ16" s="73"/>
      <c r="AR16" s="73"/>
      <c r="AS16" s="73"/>
      <c r="AT16" s="73"/>
      <c r="AU16" s="73"/>
      <c r="AV16" s="76"/>
      <c r="AW16" s="76"/>
      <c r="AX16" s="174"/>
      <c r="AY16" s="57">
        <f t="shared" si="7"/>
        <v>0</v>
      </c>
    </row>
    <row r="17" spans="1:51" s="52" customFormat="1" ht="34.5" customHeight="1" x14ac:dyDescent="0.25">
      <c r="A17" s="201">
        <v>11</v>
      </c>
      <c r="B17" s="202"/>
      <c r="C17" s="237"/>
      <c r="D17" s="241"/>
      <c r="E17" s="65"/>
      <c r="F17" s="65"/>
      <c r="G17" s="65"/>
      <c r="H17" s="65"/>
      <c r="I17" s="65"/>
      <c r="J17" s="65"/>
      <c r="K17" s="65"/>
      <c r="L17" s="65"/>
      <c r="M17" s="203" t="str">
        <f t="shared" si="4"/>
        <v>*</v>
      </c>
      <c r="N17" s="73"/>
      <c r="O17" s="73"/>
      <c r="P17" s="74"/>
      <c r="Q17" s="204" t="str">
        <f t="shared" ca="1" si="5"/>
        <v>*</v>
      </c>
      <c r="R17" s="65"/>
      <c r="S17" s="73"/>
      <c r="T17" s="73"/>
      <c r="U17" s="73"/>
      <c r="V17" s="70"/>
      <c r="W17" s="73"/>
      <c r="X17" s="205"/>
      <c r="Y17" s="75"/>
      <c r="Z17" s="73"/>
      <c r="AA17" s="73"/>
      <c r="AB17" s="73"/>
      <c r="AC17" s="74"/>
      <c r="AD17" s="75"/>
      <c r="AE17" s="74"/>
      <c r="AF17" s="74"/>
      <c r="AG17" s="75"/>
      <c r="AH17" s="74"/>
      <c r="AI17" s="74"/>
      <c r="AJ17" s="206" t="str">
        <f t="shared" si="6"/>
        <v>*</v>
      </c>
      <c r="AK17" s="73"/>
      <c r="AL17" s="73"/>
      <c r="AM17" s="73"/>
      <c r="AN17" s="73"/>
      <c r="AO17" s="65"/>
      <c r="AP17" s="65"/>
      <c r="AQ17" s="73"/>
      <c r="AR17" s="73"/>
      <c r="AS17" s="73"/>
      <c r="AT17" s="73"/>
      <c r="AU17" s="73"/>
      <c r="AV17" s="76"/>
      <c r="AW17" s="76"/>
      <c r="AX17" s="174"/>
      <c r="AY17" s="57">
        <f t="shared" si="7"/>
        <v>0</v>
      </c>
    </row>
    <row r="18" spans="1:51" s="52" customFormat="1" ht="34.5" customHeight="1" x14ac:dyDescent="0.25">
      <c r="A18" s="201">
        <v>12</v>
      </c>
      <c r="B18" s="202"/>
      <c r="C18" s="237"/>
      <c r="D18" s="241"/>
      <c r="E18" s="65"/>
      <c r="F18" s="65"/>
      <c r="G18" s="65"/>
      <c r="H18" s="65"/>
      <c r="I18" s="65"/>
      <c r="J18" s="65"/>
      <c r="K18" s="65"/>
      <c r="L18" s="65"/>
      <c r="M18" s="203" t="str">
        <f t="shared" si="4"/>
        <v>*</v>
      </c>
      <c r="N18" s="73"/>
      <c r="O18" s="73"/>
      <c r="P18" s="74"/>
      <c r="Q18" s="204" t="str">
        <f t="shared" ca="1" si="5"/>
        <v>*</v>
      </c>
      <c r="R18" s="65"/>
      <c r="S18" s="73"/>
      <c r="T18" s="73"/>
      <c r="U18" s="73"/>
      <c r="V18" s="70"/>
      <c r="W18" s="73"/>
      <c r="X18" s="205"/>
      <c r="Y18" s="75"/>
      <c r="Z18" s="73"/>
      <c r="AA18" s="73"/>
      <c r="AB18" s="77"/>
      <c r="AC18" s="74"/>
      <c r="AD18" s="75"/>
      <c r="AE18" s="74"/>
      <c r="AF18" s="74"/>
      <c r="AG18" s="75"/>
      <c r="AH18" s="74"/>
      <c r="AI18" s="74"/>
      <c r="AJ18" s="206" t="str">
        <f t="shared" si="6"/>
        <v>*</v>
      </c>
      <c r="AK18" s="73"/>
      <c r="AL18" s="73"/>
      <c r="AM18" s="73"/>
      <c r="AN18" s="73"/>
      <c r="AO18" s="65"/>
      <c r="AP18" s="65"/>
      <c r="AQ18" s="73"/>
      <c r="AR18" s="73"/>
      <c r="AS18" s="73"/>
      <c r="AT18" s="73"/>
      <c r="AU18" s="73"/>
      <c r="AV18" s="76"/>
      <c r="AW18" s="76"/>
      <c r="AX18" s="174"/>
      <c r="AY18" s="57">
        <f t="shared" si="7"/>
        <v>0</v>
      </c>
    </row>
    <row r="19" spans="1:51" s="52" customFormat="1" ht="34.5" customHeight="1" x14ac:dyDescent="0.25">
      <c r="A19" s="201">
        <v>13</v>
      </c>
      <c r="B19" s="202"/>
      <c r="C19" s="237"/>
      <c r="D19" s="241"/>
      <c r="E19" s="65"/>
      <c r="F19" s="65"/>
      <c r="G19" s="65"/>
      <c r="H19" s="65"/>
      <c r="I19" s="65"/>
      <c r="J19" s="65"/>
      <c r="K19" s="65"/>
      <c r="L19" s="65"/>
      <c r="M19" s="203" t="str">
        <f t="shared" si="4"/>
        <v>*</v>
      </c>
      <c r="N19" s="73"/>
      <c r="O19" s="73"/>
      <c r="P19" s="74"/>
      <c r="Q19" s="204" t="str">
        <f t="shared" ca="1" si="5"/>
        <v>*</v>
      </c>
      <c r="R19" s="65"/>
      <c r="S19" s="73"/>
      <c r="T19" s="73"/>
      <c r="U19" s="73"/>
      <c r="V19" s="70"/>
      <c r="W19" s="73"/>
      <c r="X19" s="205"/>
      <c r="Y19" s="75"/>
      <c r="Z19" s="73"/>
      <c r="AA19" s="73"/>
      <c r="AB19" s="73"/>
      <c r="AC19" s="74"/>
      <c r="AD19" s="75"/>
      <c r="AE19" s="74"/>
      <c r="AF19" s="74"/>
      <c r="AG19" s="75"/>
      <c r="AH19" s="74"/>
      <c r="AI19" s="74"/>
      <c r="AJ19" s="206" t="str">
        <f t="shared" si="6"/>
        <v>*</v>
      </c>
      <c r="AK19" s="73"/>
      <c r="AL19" s="73"/>
      <c r="AM19" s="73"/>
      <c r="AN19" s="73"/>
      <c r="AO19" s="65"/>
      <c r="AP19" s="65"/>
      <c r="AQ19" s="73"/>
      <c r="AR19" s="73"/>
      <c r="AS19" s="73"/>
      <c r="AT19" s="73"/>
      <c r="AU19" s="73"/>
      <c r="AV19" s="76"/>
      <c r="AW19" s="76"/>
      <c r="AX19" s="174"/>
      <c r="AY19" s="57">
        <f t="shared" si="7"/>
        <v>0</v>
      </c>
    </row>
    <row r="20" spans="1:51" s="52" customFormat="1" ht="34.5" customHeight="1" x14ac:dyDescent="0.25">
      <c r="A20" s="201">
        <v>14</v>
      </c>
      <c r="B20" s="202"/>
      <c r="C20" s="237"/>
      <c r="D20" s="241"/>
      <c r="E20" s="65"/>
      <c r="F20" s="65"/>
      <c r="G20" s="65"/>
      <c r="H20" s="65"/>
      <c r="I20" s="65"/>
      <c r="J20" s="65"/>
      <c r="K20" s="65"/>
      <c r="L20" s="65"/>
      <c r="M20" s="203" t="str">
        <f t="shared" si="4"/>
        <v>*</v>
      </c>
      <c r="N20" s="73"/>
      <c r="O20" s="73"/>
      <c r="P20" s="74"/>
      <c r="Q20" s="204" t="str">
        <f t="shared" ca="1" si="5"/>
        <v>*</v>
      </c>
      <c r="R20" s="65"/>
      <c r="S20" s="73"/>
      <c r="T20" s="73"/>
      <c r="U20" s="73"/>
      <c r="V20" s="70"/>
      <c r="W20" s="73"/>
      <c r="X20" s="205"/>
      <c r="Y20" s="75"/>
      <c r="Z20" s="73"/>
      <c r="AA20" s="73"/>
      <c r="AB20" s="73"/>
      <c r="AC20" s="74"/>
      <c r="AD20" s="75"/>
      <c r="AE20" s="74"/>
      <c r="AF20" s="74"/>
      <c r="AG20" s="75"/>
      <c r="AH20" s="74"/>
      <c r="AI20" s="74"/>
      <c r="AJ20" s="206" t="str">
        <f t="shared" si="6"/>
        <v>*</v>
      </c>
      <c r="AK20" s="73"/>
      <c r="AL20" s="73"/>
      <c r="AM20" s="73"/>
      <c r="AN20" s="73"/>
      <c r="AO20" s="65"/>
      <c r="AP20" s="65"/>
      <c r="AQ20" s="73"/>
      <c r="AR20" s="73"/>
      <c r="AS20" s="73"/>
      <c r="AT20" s="73"/>
      <c r="AU20" s="73"/>
      <c r="AV20" s="76"/>
      <c r="AW20" s="76"/>
      <c r="AX20" s="174"/>
      <c r="AY20" s="57">
        <f t="shared" si="7"/>
        <v>0</v>
      </c>
    </row>
    <row r="21" spans="1:51" s="52" customFormat="1" ht="34.5" customHeight="1" x14ac:dyDescent="0.25">
      <c r="A21" s="201">
        <v>15</v>
      </c>
      <c r="B21" s="202"/>
      <c r="C21" s="237"/>
      <c r="D21" s="241"/>
      <c r="E21" s="65"/>
      <c r="F21" s="65"/>
      <c r="G21" s="65"/>
      <c r="H21" s="65"/>
      <c r="I21" s="65"/>
      <c r="J21" s="65"/>
      <c r="K21" s="65"/>
      <c r="L21" s="65"/>
      <c r="M21" s="203" t="str">
        <f t="shared" si="4"/>
        <v>*</v>
      </c>
      <c r="N21" s="73"/>
      <c r="O21" s="73"/>
      <c r="P21" s="74"/>
      <c r="Q21" s="204" t="str">
        <f t="shared" ca="1" si="5"/>
        <v>*</v>
      </c>
      <c r="R21" s="65"/>
      <c r="S21" s="73"/>
      <c r="T21" s="73"/>
      <c r="U21" s="73"/>
      <c r="V21" s="70"/>
      <c r="W21" s="73"/>
      <c r="X21" s="205"/>
      <c r="Y21" s="75"/>
      <c r="Z21" s="73"/>
      <c r="AA21" s="73"/>
      <c r="AB21" s="73"/>
      <c r="AC21" s="74"/>
      <c r="AD21" s="75"/>
      <c r="AE21" s="74"/>
      <c r="AF21" s="74"/>
      <c r="AG21" s="75"/>
      <c r="AH21" s="74"/>
      <c r="AI21" s="74"/>
      <c r="AJ21" s="206" t="str">
        <f t="shared" si="6"/>
        <v>*</v>
      </c>
      <c r="AK21" s="73"/>
      <c r="AL21" s="73"/>
      <c r="AM21" s="73"/>
      <c r="AN21" s="73"/>
      <c r="AO21" s="65"/>
      <c r="AP21" s="65"/>
      <c r="AQ21" s="73"/>
      <c r="AR21" s="73"/>
      <c r="AS21" s="73"/>
      <c r="AT21" s="73"/>
      <c r="AU21" s="73"/>
      <c r="AV21" s="76"/>
      <c r="AW21" s="76"/>
      <c r="AX21" s="174"/>
      <c r="AY21" s="57">
        <f t="shared" si="7"/>
        <v>0</v>
      </c>
    </row>
    <row r="22" spans="1:51" s="52" customFormat="1" ht="34.5" customHeight="1" x14ac:dyDescent="0.25">
      <c r="A22" s="201">
        <v>16</v>
      </c>
      <c r="B22" s="202"/>
      <c r="C22" s="237"/>
      <c r="D22" s="241"/>
      <c r="E22" s="65"/>
      <c r="F22" s="65"/>
      <c r="G22" s="65"/>
      <c r="H22" s="65"/>
      <c r="I22" s="65"/>
      <c r="J22" s="65"/>
      <c r="K22" s="65"/>
      <c r="L22" s="65"/>
      <c r="M22" s="203" t="str">
        <f t="shared" si="4"/>
        <v>*</v>
      </c>
      <c r="N22" s="73"/>
      <c r="O22" s="73"/>
      <c r="P22" s="74"/>
      <c r="Q22" s="204" t="str">
        <f t="shared" ca="1" si="5"/>
        <v>*</v>
      </c>
      <c r="R22" s="65"/>
      <c r="S22" s="73"/>
      <c r="T22" s="73"/>
      <c r="U22" s="73"/>
      <c r="V22" s="70"/>
      <c r="W22" s="73"/>
      <c r="X22" s="205"/>
      <c r="Y22" s="75"/>
      <c r="Z22" s="73"/>
      <c r="AA22" s="73"/>
      <c r="AB22" s="77"/>
      <c r="AC22" s="74"/>
      <c r="AD22" s="75"/>
      <c r="AE22" s="74"/>
      <c r="AF22" s="74"/>
      <c r="AG22" s="75"/>
      <c r="AH22" s="74"/>
      <c r="AI22" s="74"/>
      <c r="AJ22" s="206" t="str">
        <f t="shared" si="6"/>
        <v>*</v>
      </c>
      <c r="AK22" s="73"/>
      <c r="AL22" s="73"/>
      <c r="AM22" s="73"/>
      <c r="AN22" s="73"/>
      <c r="AO22" s="65"/>
      <c r="AP22" s="65"/>
      <c r="AQ22" s="73"/>
      <c r="AR22" s="73"/>
      <c r="AS22" s="73"/>
      <c r="AT22" s="73"/>
      <c r="AU22" s="73"/>
      <c r="AV22" s="76"/>
      <c r="AW22" s="76"/>
      <c r="AX22" s="174"/>
      <c r="AY22" s="57">
        <f t="shared" si="7"/>
        <v>0</v>
      </c>
    </row>
    <row r="23" spans="1:51" s="52" customFormat="1" ht="34.5" customHeight="1" x14ac:dyDescent="0.25">
      <c r="A23" s="201">
        <v>17</v>
      </c>
      <c r="B23" s="202"/>
      <c r="C23" s="237"/>
      <c r="D23" s="241"/>
      <c r="E23" s="65"/>
      <c r="F23" s="65"/>
      <c r="G23" s="65"/>
      <c r="H23" s="65"/>
      <c r="I23" s="65"/>
      <c r="J23" s="65"/>
      <c r="K23" s="65"/>
      <c r="L23" s="65"/>
      <c r="M23" s="203" t="str">
        <f t="shared" si="4"/>
        <v>*</v>
      </c>
      <c r="N23" s="73"/>
      <c r="O23" s="73"/>
      <c r="P23" s="74"/>
      <c r="Q23" s="204" t="str">
        <f t="shared" ca="1" si="5"/>
        <v>*</v>
      </c>
      <c r="R23" s="65"/>
      <c r="S23" s="73"/>
      <c r="T23" s="73"/>
      <c r="U23" s="73"/>
      <c r="V23" s="70"/>
      <c r="W23" s="73"/>
      <c r="X23" s="205"/>
      <c r="Y23" s="75"/>
      <c r="Z23" s="73"/>
      <c r="AA23" s="73"/>
      <c r="AB23" s="77"/>
      <c r="AC23" s="74"/>
      <c r="AD23" s="75"/>
      <c r="AE23" s="74"/>
      <c r="AF23" s="74"/>
      <c r="AG23" s="75"/>
      <c r="AH23" s="74"/>
      <c r="AI23" s="74"/>
      <c r="AJ23" s="206" t="str">
        <f t="shared" si="6"/>
        <v>*</v>
      </c>
      <c r="AK23" s="73"/>
      <c r="AL23" s="73"/>
      <c r="AM23" s="73"/>
      <c r="AN23" s="73"/>
      <c r="AO23" s="65"/>
      <c r="AP23" s="65"/>
      <c r="AQ23" s="73"/>
      <c r="AR23" s="73"/>
      <c r="AS23" s="73"/>
      <c r="AT23" s="73"/>
      <c r="AU23" s="73"/>
      <c r="AV23" s="76"/>
      <c r="AW23" s="76"/>
      <c r="AX23" s="174"/>
      <c r="AY23" s="57">
        <f t="shared" ref="AY23:AY28" si="8">SUM(AQ23:AU23)</f>
        <v>0</v>
      </c>
    </row>
    <row r="24" spans="1:51" s="52" customFormat="1" ht="34.5" customHeight="1" x14ac:dyDescent="0.25">
      <c r="A24" s="201">
        <v>18</v>
      </c>
      <c r="B24" s="202"/>
      <c r="C24" s="237"/>
      <c r="D24" s="241"/>
      <c r="E24" s="65"/>
      <c r="F24" s="65"/>
      <c r="G24" s="65"/>
      <c r="H24" s="65"/>
      <c r="I24" s="65"/>
      <c r="J24" s="65"/>
      <c r="K24" s="65"/>
      <c r="L24" s="65"/>
      <c r="M24" s="203" t="str">
        <f t="shared" si="4"/>
        <v>*</v>
      </c>
      <c r="N24" s="73"/>
      <c r="O24" s="73"/>
      <c r="P24" s="74"/>
      <c r="Q24" s="204" t="str">
        <f t="shared" ca="1" si="5"/>
        <v>*</v>
      </c>
      <c r="R24" s="65"/>
      <c r="S24" s="73"/>
      <c r="T24" s="73"/>
      <c r="U24" s="73"/>
      <c r="V24" s="70"/>
      <c r="W24" s="73"/>
      <c r="X24" s="205"/>
      <c r="Y24" s="75"/>
      <c r="Z24" s="73"/>
      <c r="AA24" s="73"/>
      <c r="AB24" s="77"/>
      <c r="AC24" s="74"/>
      <c r="AD24" s="75"/>
      <c r="AE24" s="74"/>
      <c r="AF24" s="74"/>
      <c r="AG24" s="75"/>
      <c r="AH24" s="74"/>
      <c r="AI24" s="74"/>
      <c r="AJ24" s="206" t="str">
        <f t="shared" si="6"/>
        <v>*</v>
      </c>
      <c r="AK24" s="73"/>
      <c r="AL24" s="73"/>
      <c r="AM24" s="73"/>
      <c r="AN24" s="73"/>
      <c r="AO24" s="65"/>
      <c r="AP24" s="65"/>
      <c r="AQ24" s="73"/>
      <c r="AR24" s="73"/>
      <c r="AS24" s="73"/>
      <c r="AT24" s="73"/>
      <c r="AU24" s="73"/>
      <c r="AV24" s="76"/>
      <c r="AW24" s="76"/>
      <c r="AX24" s="174"/>
      <c r="AY24" s="57">
        <f t="shared" si="8"/>
        <v>0</v>
      </c>
    </row>
    <row r="25" spans="1:51" s="52" customFormat="1" ht="34.5" customHeight="1" x14ac:dyDescent="0.25">
      <c r="A25" s="201">
        <v>19</v>
      </c>
      <c r="B25" s="202"/>
      <c r="C25" s="237"/>
      <c r="D25" s="241"/>
      <c r="E25" s="65"/>
      <c r="F25" s="65"/>
      <c r="G25" s="65"/>
      <c r="H25" s="65"/>
      <c r="I25" s="65"/>
      <c r="J25" s="65"/>
      <c r="K25" s="65"/>
      <c r="L25" s="65"/>
      <c r="M25" s="203" t="str">
        <f t="shared" si="4"/>
        <v>*</v>
      </c>
      <c r="N25" s="73"/>
      <c r="O25" s="73"/>
      <c r="P25" s="74"/>
      <c r="Q25" s="204" t="str">
        <f t="shared" ca="1" si="5"/>
        <v>*</v>
      </c>
      <c r="R25" s="65"/>
      <c r="S25" s="73"/>
      <c r="T25" s="73"/>
      <c r="U25" s="73"/>
      <c r="V25" s="70"/>
      <c r="W25" s="73"/>
      <c r="X25" s="205"/>
      <c r="Y25" s="75"/>
      <c r="Z25" s="73"/>
      <c r="AA25" s="73"/>
      <c r="AB25" s="73"/>
      <c r="AC25" s="74"/>
      <c r="AD25" s="75"/>
      <c r="AE25" s="74"/>
      <c r="AF25" s="74"/>
      <c r="AG25" s="75"/>
      <c r="AH25" s="74"/>
      <c r="AI25" s="74"/>
      <c r="AJ25" s="206" t="str">
        <f t="shared" si="6"/>
        <v>*</v>
      </c>
      <c r="AK25" s="73"/>
      <c r="AL25" s="73"/>
      <c r="AM25" s="73"/>
      <c r="AN25" s="73"/>
      <c r="AO25" s="65"/>
      <c r="AP25" s="65"/>
      <c r="AQ25" s="73"/>
      <c r="AR25" s="73"/>
      <c r="AS25" s="73"/>
      <c r="AT25" s="73"/>
      <c r="AU25" s="73"/>
      <c r="AV25" s="76"/>
      <c r="AW25" s="76"/>
      <c r="AX25" s="174"/>
      <c r="AY25" s="57">
        <f t="shared" si="8"/>
        <v>0</v>
      </c>
    </row>
    <row r="26" spans="1:51" s="52" customFormat="1" ht="34.5" customHeight="1" x14ac:dyDescent="0.25">
      <c r="A26" s="201">
        <v>20</v>
      </c>
      <c r="B26" s="202"/>
      <c r="C26" s="237"/>
      <c r="D26" s="241"/>
      <c r="E26" s="65"/>
      <c r="F26" s="65"/>
      <c r="G26" s="65"/>
      <c r="H26" s="65"/>
      <c r="I26" s="65"/>
      <c r="J26" s="65"/>
      <c r="K26" s="65"/>
      <c r="L26" s="65"/>
      <c r="M26" s="203" t="str">
        <f t="shared" si="4"/>
        <v>*</v>
      </c>
      <c r="N26" s="73"/>
      <c r="O26" s="73"/>
      <c r="P26" s="74"/>
      <c r="Q26" s="204" t="str">
        <f t="shared" ca="1" si="5"/>
        <v>*</v>
      </c>
      <c r="R26" s="65"/>
      <c r="S26" s="73"/>
      <c r="T26" s="73"/>
      <c r="U26" s="73"/>
      <c r="V26" s="70"/>
      <c r="W26" s="73"/>
      <c r="X26" s="205"/>
      <c r="Y26" s="75"/>
      <c r="Z26" s="73"/>
      <c r="AA26" s="73"/>
      <c r="AB26" s="73"/>
      <c r="AC26" s="74"/>
      <c r="AD26" s="75"/>
      <c r="AE26" s="74"/>
      <c r="AF26" s="74"/>
      <c r="AG26" s="75"/>
      <c r="AH26" s="74"/>
      <c r="AI26" s="74"/>
      <c r="AJ26" s="206" t="str">
        <f t="shared" si="6"/>
        <v>*</v>
      </c>
      <c r="AK26" s="73"/>
      <c r="AL26" s="73"/>
      <c r="AM26" s="73"/>
      <c r="AN26" s="73"/>
      <c r="AO26" s="65"/>
      <c r="AP26" s="65"/>
      <c r="AQ26" s="73"/>
      <c r="AR26" s="73"/>
      <c r="AS26" s="73"/>
      <c r="AT26" s="73"/>
      <c r="AU26" s="73"/>
      <c r="AV26" s="76"/>
      <c r="AW26" s="76"/>
      <c r="AX26" s="174"/>
      <c r="AY26" s="57">
        <f t="shared" si="8"/>
        <v>0</v>
      </c>
    </row>
    <row r="27" spans="1:51" s="52" customFormat="1" ht="34.5" customHeight="1" x14ac:dyDescent="0.25">
      <c r="A27" s="201">
        <v>21</v>
      </c>
      <c r="B27" s="202"/>
      <c r="C27" s="237"/>
      <c r="D27" s="241"/>
      <c r="E27" s="65"/>
      <c r="F27" s="65"/>
      <c r="G27" s="65"/>
      <c r="H27" s="65"/>
      <c r="I27" s="65"/>
      <c r="J27" s="65"/>
      <c r="K27" s="65"/>
      <c r="L27" s="65"/>
      <c r="M27" s="203" t="str">
        <f t="shared" si="4"/>
        <v>*</v>
      </c>
      <c r="N27" s="73"/>
      <c r="O27" s="73"/>
      <c r="P27" s="74"/>
      <c r="Q27" s="204" t="str">
        <f t="shared" ca="1" si="5"/>
        <v>*</v>
      </c>
      <c r="R27" s="65"/>
      <c r="S27" s="73"/>
      <c r="T27" s="73"/>
      <c r="U27" s="73"/>
      <c r="V27" s="70"/>
      <c r="W27" s="73"/>
      <c r="X27" s="205"/>
      <c r="Y27" s="75"/>
      <c r="Z27" s="73"/>
      <c r="AA27" s="73"/>
      <c r="AB27" s="77"/>
      <c r="AC27" s="74"/>
      <c r="AD27" s="75"/>
      <c r="AE27" s="74"/>
      <c r="AF27" s="74"/>
      <c r="AG27" s="75"/>
      <c r="AH27" s="74"/>
      <c r="AI27" s="74"/>
      <c r="AJ27" s="206" t="str">
        <f t="shared" si="6"/>
        <v>*</v>
      </c>
      <c r="AK27" s="73"/>
      <c r="AL27" s="73"/>
      <c r="AM27" s="73"/>
      <c r="AN27" s="73"/>
      <c r="AO27" s="65"/>
      <c r="AP27" s="65"/>
      <c r="AQ27" s="73"/>
      <c r="AR27" s="73"/>
      <c r="AS27" s="73"/>
      <c r="AT27" s="73"/>
      <c r="AU27" s="73"/>
      <c r="AV27" s="76"/>
      <c r="AW27" s="76"/>
      <c r="AX27" s="174"/>
      <c r="AY27" s="57">
        <f t="shared" si="8"/>
        <v>0</v>
      </c>
    </row>
    <row r="28" spans="1:51" s="52" customFormat="1" ht="34.5" customHeight="1" x14ac:dyDescent="0.25">
      <c r="A28" s="201">
        <v>22</v>
      </c>
      <c r="B28" s="202"/>
      <c r="C28" s="237"/>
      <c r="D28" s="241"/>
      <c r="E28" s="65"/>
      <c r="F28" s="65"/>
      <c r="G28" s="65"/>
      <c r="H28" s="65"/>
      <c r="I28" s="65"/>
      <c r="J28" s="65"/>
      <c r="K28" s="65"/>
      <c r="L28" s="65"/>
      <c r="M28" s="203" t="str">
        <f t="shared" si="4"/>
        <v>*</v>
      </c>
      <c r="N28" s="73"/>
      <c r="O28" s="73"/>
      <c r="P28" s="74"/>
      <c r="Q28" s="204" t="str">
        <f t="shared" ca="1" si="5"/>
        <v>*</v>
      </c>
      <c r="R28" s="65"/>
      <c r="S28" s="73"/>
      <c r="T28" s="73"/>
      <c r="U28" s="73"/>
      <c r="V28" s="70"/>
      <c r="W28" s="73"/>
      <c r="X28" s="205"/>
      <c r="Y28" s="75"/>
      <c r="Z28" s="73"/>
      <c r="AA28" s="73"/>
      <c r="AB28" s="73"/>
      <c r="AC28" s="74"/>
      <c r="AD28" s="75"/>
      <c r="AE28" s="74"/>
      <c r="AF28" s="74"/>
      <c r="AG28" s="75"/>
      <c r="AH28" s="74"/>
      <c r="AI28" s="74"/>
      <c r="AJ28" s="206" t="str">
        <f t="shared" si="6"/>
        <v>*</v>
      </c>
      <c r="AK28" s="73"/>
      <c r="AL28" s="73"/>
      <c r="AM28" s="73"/>
      <c r="AN28" s="73"/>
      <c r="AO28" s="65"/>
      <c r="AP28" s="65"/>
      <c r="AQ28" s="73"/>
      <c r="AR28" s="73"/>
      <c r="AS28" s="73"/>
      <c r="AT28" s="73"/>
      <c r="AU28" s="73"/>
      <c r="AV28" s="76"/>
      <c r="AW28" s="76"/>
      <c r="AX28" s="174"/>
      <c r="AY28" s="57">
        <f t="shared" si="8"/>
        <v>0</v>
      </c>
    </row>
    <row r="29" spans="1:51" s="52" customFormat="1" ht="34.5" customHeight="1" x14ac:dyDescent="0.25">
      <c r="A29" s="201">
        <v>23</v>
      </c>
      <c r="B29" s="202"/>
      <c r="C29" s="237"/>
      <c r="D29" s="241"/>
      <c r="E29" s="65"/>
      <c r="F29" s="65"/>
      <c r="G29" s="65"/>
      <c r="H29" s="65"/>
      <c r="I29" s="65"/>
      <c r="J29" s="65"/>
      <c r="K29" s="65"/>
      <c r="L29" s="65"/>
      <c r="M29" s="203" t="str">
        <f t="shared" si="0"/>
        <v>*</v>
      </c>
      <c r="N29" s="73"/>
      <c r="O29" s="73"/>
      <c r="P29" s="74"/>
      <c r="Q29" s="204" t="str">
        <f t="shared" ca="1" si="3"/>
        <v>*</v>
      </c>
      <c r="R29" s="65"/>
      <c r="S29" s="73"/>
      <c r="T29" s="73"/>
      <c r="U29" s="73"/>
      <c r="V29" s="70"/>
      <c r="W29" s="73"/>
      <c r="X29" s="205"/>
      <c r="Y29" s="75"/>
      <c r="Z29" s="73"/>
      <c r="AA29" s="73"/>
      <c r="AB29" s="77"/>
      <c r="AC29" s="74"/>
      <c r="AD29" s="75"/>
      <c r="AE29" s="74"/>
      <c r="AF29" s="74"/>
      <c r="AG29" s="75"/>
      <c r="AH29" s="74"/>
      <c r="AI29" s="74"/>
      <c r="AJ29" s="206" t="str">
        <f t="shared" si="1"/>
        <v>*</v>
      </c>
      <c r="AK29" s="73"/>
      <c r="AL29" s="73"/>
      <c r="AM29" s="73"/>
      <c r="AN29" s="73"/>
      <c r="AO29" s="65"/>
      <c r="AP29" s="65"/>
      <c r="AQ29" s="73"/>
      <c r="AR29" s="73"/>
      <c r="AS29" s="73"/>
      <c r="AT29" s="73"/>
      <c r="AU29" s="73"/>
      <c r="AV29" s="76"/>
      <c r="AW29" s="76"/>
      <c r="AX29" s="174"/>
      <c r="AY29" s="57">
        <f t="shared" si="2"/>
        <v>0</v>
      </c>
    </row>
    <row r="30" spans="1:51" s="52" customFormat="1" ht="34.5" customHeight="1" x14ac:dyDescent="0.25">
      <c r="A30" s="201">
        <v>24</v>
      </c>
      <c r="B30" s="202"/>
      <c r="C30" s="237"/>
      <c r="D30" s="241"/>
      <c r="E30" s="65"/>
      <c r="F30" s="65"/>
      <c r="G30" s="65"/>
      <c r="H30" s="65"/>
      <c r="I30" s="65"/>
      <c r="J30" s="65"/>
      <c r="K30" s="65"/>
      <c r="L30" s="65"/>
      <c r="M30" s="203" t="str">
        <f t="shared" si="0"/>
        <v>*</v>
      </c>
      <c r="N30" s="232"/>
      <c r="O30" s="73"/>
      <c r="P30" s="74"/>
      <c r="Q30" s="204" t="str">
        <f t="shared" ca="1" si="3"/>
        <v>*</v>
      </c>
      <c r="R30" s="65"/>
      <c r="S30" s="73"/>
      <c r="T30" s="73"/>
      <c r="U30" s="191"/>
      <c r="V30" s="192"/>
      <c r="W30" s="191"/>
      <c r="X30" s="205"/>
      <c r="Y30" s="75"/>
      <c r="Z30" s="78"/>
      <c r="AA30" s="78"/>
      <c r="AB30" s="78"/>
      <c r="AC30" s="74"/>
      <c r="AD30" s="75"/>
      <c r="AE30" s="74"/>
      <c r="AF30" s="74"/>
      <c r="AG30" s="75"/>
      <c r="AH30" s="74"/>
      <c r="AI30" s="74"/>
      <c r="AJ30" s="206" t="str">
        <f t="shared" si="1"/>
        <v>*</v>
      </c>
      <c r="AK30" s="73"/>
      <c r="AL30" s="73"/>
      <c r="AM30" s="73"/>
      <c r="AN30" s="73"/>
      <c r="AO30" s="65"/>
      <c r="AP30" s="65"/>
      <c r="AQ30" s="78"/>
      <c r="AR30" s="78"/>
      <c r="AS30" s="78"/>
      <c r="AT30" s="78"/>
      <c r="AU30" s="78"/>
      <c r="AV30" s="76"/>
      <c r="AW30" s="76"/>
      <c r="AX30" s="174"/>
      <c r="AY30" s="57">
        <f t="shared" si="2"/>
        <v>0</v>
      </c>
    </row>
    <row r="31" spans="1:51" s="52" customFormat="1" ht="34.5" customHeight="1" x14ac:dyDescent="0.25">
      <c r="A31" s="201">
        <v>25</v>
      </c>
      <c r="B31" s="202"/>
      <c r="C31" s="237"/>
      <c r="D31" s="241"/>
      <c r="E31" s="65"/>
      <c r="F31" s="65"/>
      <c r="G31" s="65"/>
      <c r="H31" s="65"/>
      <c r="I31" s="65"/>
      <c r="J31" s="65"/>
      <c r="K31" s="65"/>
      <c r="L31" s="65"/>
      <c r="M31" s="203" t="str">
        <f t="shared" si="0"/>
        <v>*</v>
      </c>
      <c r="N31" s="73"/>
      <c r="O31" s="73"/>
      <c r="P31" s="74"/>
      <c r="Q31" s="204" t="str">
        <f t="shared" ca="1" si="3"/>
        <v>*</v>
      </c>
      <c r="R31" s="65"/>
      <c r="S31" s="73"/>
      <c r="T31" s="73"/>
      <c r="U31" s="73"/>
      <c r="V31" s="70"/>
      <c r="W31" s="73"/>
      <c r="X31" s="205"/>
      <c r="Y31" s="75"/>
      <c r="Z31" s="73"/>
      <c r="AA31" s="73"/>
      <c r="AB31" s="73"/>
      <c r="AC31" s="74"/>
      <c r="AD31" s="75"/>
      <c r="AE31" s="74"/>
      <c r="AF31" s="74"/>
      <c r="AG31" s="75"/>
      <c r="AH31" s="74"/>
      <c r="AI31" s="74"/>
      <c r="AJ31" s="206" t="str">
        <f t="shared" si="1"/>
        <v>*</v>
      </c>
      <c r="AK31" s="73"/>
      <c r="AL31" s="73"/>
      <c r="AM31" s="73"/>
      <c r="AN31" s="73"/>
      <c r="AO31" s="65"/>
      <c r="AP31" s="65"/>
      <c r="AQ31" s="73"/>
      <c r="AR31" s="73"/>
      <c r="AS31" s="73"/>
      <c r="AT31" s="73"/>
      <c r="AU31" s="73"/>
      <c r="AV31" s="76"/>
      <c r="AW31" s="76"/>
      <c r="AX31" s="174"/>
      <c r="AY31" s="57">
        <f t="shared" si="2"/>
        <v>0</v>
      </c>
    </row>
    <row r="32" spans="1:51" s="52" customFormat="1" ht="34.5" customHeight="1" x14ac:dyDescent="0.25">
      <c r="A32" s="201">
        <v>26</v>
      </c>
      <c r="B32" s="202"/>
      <c r="C32" s="237"/>
      <c r="D32" s="241"/>
      <c r="E32" s="65"/>
      <c r="F32" s="65"/>
      <c r="G32" s="65"/>
      <c r="H32" s="65"/>
      <c r="I32" s="65"/>
      <c r="J32" s="65"/>
      <c r="K32" s="65"/>
      <c r="L32" s="65"/>
      <c r="M32" s="203" t="str">
        <f t="shared" si="0"/>
        <v>*</v>
      </c>
      <c r="N32" s="73"/>
      <c r="O32" s="73"/>
      <c r="P32" s="74"/>
      <c r="Q32" s="204" t="str">
        <f t="shared" ca="1" si="3"/>
        <v>*</v>
      </c>
      <c r="R32" s="65"/>
      <c r="S32" s="73"/>
      <c r="T32" s="73"/>
      <c r="U32" s="73"/>
      <c r="V32" s="70"/>
      <c r="W32" s="73"/>
      <c r="X32" s="205"/>
      <c r="Y32" s="75"/>
      <c r="Z32" s="73"/>
      <c r="AA32" s="73"/>
      <c r="AB32" s="73"/>
      <c r="AC32" s="74"/>
      <c r="AD32" s="75"/>
      <c r="AE32" s="74"/>
      <c r="AF32" s="74"/>
      <c r="AG32" s="75"/>
      <c r="AH32" s="74"/>
      <c r="AI32" s="74"/>
      <c r="AJ32" s="206" t="str">
        <f t="shared" si="1"/>
        <v>*</v>
      </c>
      <c r="AK32" s="73"/>
      <c r="AL32" s="73"/>
      <c r="AM32" s="73"/>
      <c r="AN32" s="73"/>
      <c r="AO32" s="65"/>
      <c r="AP32" s="65"/>
      <c r="AQ32" s="73"/>
      <c r="AR32" s="73"/>
      <c r="AS32" s="73"/>
      <c r="AT32" s="73"/>
      <c r="AU32" s="73"/>
      <c r="AV32" s="76"/>
      <c r="AW32" s="76"/>
      <c r="AX32" s="174"/>
      <c r="AY32" s="57">
        <f t="shared" si="2"/>
        <v>0</v>
      </c>
    </row>
    <row r="33" spans="1:51" s="52" customFormat="1" ht="34.5" customHeight="1" x14ac:dyDescent="0.25">
      <c r="A33" s="201">
        <v>27</v>
      </c>
      <c r="B33" s="202"/>
      <c r="C33" s="237"/>
      <c r="D33" s="241"/>
      <c r="E33" s="65"/>
      <c r="F33" s="65"/>
      <c r="G33" s="65"/>
      <c r="H33" s="65"/>
      <c r="I33" s="65"/>
      <c r="J33" s="65"/>
      <c r="K33" s="65"/>
      <c r="L33" s="65"/>
      <c r="M33" s="203" t="str">
        <f t="shared" si="0"/>
        <v>*</v>
      </c>
      <c r="N33" s="73"/>
      <c r="O33" s="73"/>
      <c r="P33" s="74"/>
      <c r="Q33" s="204" t="str">
        <f t="shared" ca="1" si="3"/>
        <v>*</v>
      </c>
      <c r="R33" s="65"/>
      <c r="S33" s="73"/>
      <c r="T33" s="73"/>
      <c r="U33" s="73"/>
      <c r="V33" s="70"/>
      <c r="W33" s="73"/>
      <c r="X33" s="205"/>
      <c r="Y33" s="75"/>
      <c r="Z33" s="73"/>
      <c r="AA33" s="73"/>
      <c r="AB33" s="73"/>
      <c r="AC33" s="74"/>
      <c r="AD33" s="75"/>
      <c r="AE33" s="74"/>
      <c r="AF33" s="74"/>
      <c r="AG33" s="75"/>
      <c r="AH33" s="74"/>
      <c r="AI33" s="74"/>
      <c r="AJ33" s="206" t="str">
        <f t="shared" si="1"/>
        <v>*</v>
      </c>
      <c r="AK33" s="73"/>
      <c r="AL33" s="73"/>
      <c r="AM33" s="73"/>
      <c r="AN33" s="73"/>
      <c r="AO33" s="65"/>
      <c r="AP33" s="65"/>
      <c r="AQ33" s="73"/>
      <c r="AR33" s="73"/>
      <c r="AS33" s="73"/>
      <c r="AT33" s="73"/>
      <c r="AU33" s="73"/>
      <c r="AV33" s="76"/>
      <c r="AW33" s="76"/>
      <c r="AX33" s="174"/>
      <c r="AY33" s="57">
        <f t="shared" si="2"/>
        <v>0</v>
      </c>
    </row>
    <row r="34" spans="1:51" s="52" customFormat="1" ht="34.5" customHeight="1" x14ac:dyDescent="0.25">
      <c r="A34" s="201">
        <v>28</v>
      </c>
      <c r="B34" s="202"/>
      <c r="C34" s="237"/>
      <c r="D34" s="241"/>
      <c r="E34" s="65"/>
      <c r="F34" s="65"/>
      <c r="G34" s="65"/>
      <c r="H34" s="65"/>
      <c r="I34" s="65"/>
      <c r="J34" s="65"/>
      <c r="K34" s="65"/>
      <c r="L34" s="65"/>
      <c r="M34" s="203" t="str">
        <f t="shared" si="0"/>
        <v>*</v>
      </c>
      <c r="N34" s="73"/>
      <c r="O34" s="73"/>
      <c r="P34" s="74"/>
      <c r="Q34" s="204" t="str">
        <f t="shared" ca="1" si="3"/>
        <v>*</v>
      </c>
      <c r="R34" s="65"/>
      <c r="S34" s="73"/>
      <c r="T34" s="73"/>
      <c r="U34" s="73"/>
      <c r="V34" s="70"/>
      <c r="W34" s="73"/>
      <c r="X34" s="205"/>
      <c r="Y34" s="75"/>
      <c r="Z34" s="73"/>
      <c r="AA34" s="73"/>
      <c r="AB34" s="77"/>
      <c r="AC34" s="74"/>
      <c r="AD34" s="75"/>
      <c r="AE34" s="74"/>
      <c r="AF34" s="74"/>
      <c r="AG34" s="75"/>
      <c r="AH34" s="74"/>
      <c r="AI34" s="74"/>
      <c r="AJ34" s="206" t="str">
        <f t="shared" si="1"/>
        <v>*</v>
      </c>
      <c r="AK34" s="73"/>
      <c r="AL34" s="73"/>
      <c r="AM34" s="73"/>
      <c r="AN34" s="73"/>
      <c r="AO34" s="65"/>
      <c r="AP34" s="65"/>
      <c r="AQ34" s="73"/>
      <c r="AR34" s="73"/>
      <c r="AS34" s="73"/>
      <c r="AT34" s="73"/>
      <c r="AU34" s="73"/>
      <c r="AV34" s="76"/>
      <c r="AW34" s="76"/>
      <c r="AX34" s="174"/>
      <c r="AY34" s="57">
        <f t="shared" si="2"/>
        <v>0</v>
      </c>
    </row>
    <row r="35" spans="1:51" s="52" customFormat="1" ht="34.5" customHeight="1" x14ac:dyDescent="0.25">
      <c r="A35" s="201">
        <v>29</v>
      </c>
      <c r="B35" s="202"/>
      <c r="C35" s="237"/>
      <c r="D35" s="241"/>
      <c r="E35" s="65"/>
      <c r="F35" s="65"/>
      <c r="G35" s="65"/>
      <c r="H35" s="65"/>
      <c r="I35" s="65"/>
      <c r="J35" s="65"/>
      <c r="K35" s="65"/>
      <c r="L35" s="65"/>
      <c r="M35" s="203" t="str">
        <f t="shared" si="0"/>
        <v>*</v>
      </c>
      <c r="N35" s="73"/>
      <c r="O35" s="73"/>
      <c r="P35" s="74"/>
      <c r="Q35" s="204" t="str">
        <f t="shared" ca="1" si="3"/>
        <v>*</v>
      </c>
      <c r="R35" s="65"/>
      <c r="S35" s="73"/>
      <c r="T35" s="73"/>
      <c r="U35" s="73"/>
      <c r="V35" s="70"/>
      <c r="W35" s="73"/>
      <c r="X35" s="205"/>
      <c r="Y35" s="75"/>
      <c r="Z35" s="73"/>
      <c r="AA35" s="73"/>
      <c r="AB35" s="73"/>
      <c r="AC35" s="74"/>
      <c r="AD35" s="75"/>
      <c r="AE35" s="74"/>
      <c r="AF35" s="74"/>
      <c r="AG35" s="75"/>
      <c r="AH35" s="74"/>
      <c r="AI35" s="74"/>
      <c r="AJ35" s="206" t="str">
        <f t="shared" si="1"/>
        <v>*</v>
      </c>
      <c r="AK35" s="73"/>
      <c r="AL35" s="73"/>
      <c r="AM35" s="73"/>
      <c r="AN35" s="73"/>
      <c r="AO35" s="65"/>
      <c r="AP35" s="65"/>
      <c r="AQ35" s="73"/>
      <c r="AR35" s="73"/>
      <c r="AS35" s="73"/>
      <c r="AT35" s="73"/>
      <c r="AU35" s="73"/>
      <c r="AV35" s="76"/>
      <c r="AW35" s="76"/>
      <c r="AX35" s="174"/>
      <c r="AY35" s="57">
        <f t="shared" si="2"/>
        <v>0</v>
      </c>
    </row>
    <row r="36" spans="1:51" s="52" customFormat="1" ht="34.5" customHeight="1" x14ac:dyDescent="0.25">
      <c r="A36" s="201">
        <v>30</v>
      </c>
      <c r="B36" s="202"/>
      <c r="C36" s="237"/>
      <c r="D36" s="241"/>
      <c r="E36" s="65"/>
      <c r="F36" s="65"/>
      <c r="G36" s="65"/>
      <c r="H36" s="65"/>
      <c r="I36" s="65"/>
      <c r="J36" s="65"/>
      <c r="K36" s="65"/>
      <c r="L36" s="65"/>
      <c r="M36" s="203" t="str">
        <f t="shared" si="0"/>
        <v>*</v>
      </c>
      <c r="N36" s="73"/>
      <c r="O36" s="73"/>
      <c r="P36" s="74"/>
      <c r="Q36" s="204" t="str">
        <f t="shared" ca="1" si="3"/>
        <v>*</v>
      </c>
      <c r="R36" s="65"/>
      <c r="S36" s="73"/>
      <c r="T36" s="73"/>
      <c r="U36" s="73"/>
      <c r="V36" s="70"/>
      <c r="W36" s="73"/>
      <c r="X36" s="205"/>
      <c r="Y36" s="75"/>
      <c r="Z36" s="73"/>
      <c r="AA36" s="73"/>
      <c r="AB36" s="73"/>
      <c r="AC36" s="74"/>
      <c r="AD36" s="75"/>
      <c r="AE36" s="74"/>
      <c r="AF36" s="74"/>
      <c r="AG36" s="75"/>
      <c r="AH36" s="74"/>
      <c r="AI36" s="74"/>
      <c r="AJ36" s="206" t="str">
        <f t="shared" si="1"/>
        <v>*</v>
      </c>
      <c r="AK36" s="73"/>
      <c r="AL36" s="73"/>
      <c r="AM36" s="73"/>
      <c r="AN36" s="73"/>
      <c r="AO36" s="65"/>
      <c r="AP36" s="65"/>
      <c r="AQ36" s="73"/>
      <c r="AR36" s="73"/>
      <c r="AS36" s="73"/>
      <c r="AT36" s="73"/>
      <c r="AU36" s="73"/>
      <c r="AV36" s="76"/>
      <c r="AW36" s="76"/>
      <c r="AX36" s="174"/>
      <c r="AY36" s="57">
        <f t="shared" si="2"/>
        <v>0</v>
      </c>
    </row>
    <row r="37" spans="1:51" s="52" customFormat="1" ht="34.5" customHeight="1" x14ac:dyDescent="0.25">
      <c r="A37" s="201">
        <v>31</v>
      </c>
      <c r="B37" s="202"/>
      <c r="C37" s="237"/>
      <c r="D37" s="241"/>
      <c r="E37" s="65"/>
      <c r="F37" s="65"/>
      <c r="G37" s="65"/>
      <c r="H37" s="65"/>
      <c r="I37" s="65"/>
      <c r="J37" s="65"/>
      <c r="K37" s="65"/>
      <c r="L37" s="65"/>
      <c r="M37" s="203" t="str">
        <f t="shared" si="0"/>
        <v>*</v>
      </c>
      <c r="N37" s="73"/>
      <c r="O37" s="73"/>
      <c r="P37" s="74"/>
      <c r="Q37" s="204" t="str">
        <f t="shared" ca="1" si="3"/>
        <v>*</v>
      </c>
      <c r="R37" s="65"/>
      <c r="S37" s="73"/>
      <c r="T37" s="73"/>
      <c r="U37" s="73"/>
      <c r="V37" s="70"/>
      <c r="W37" s="73"/>
      <c r="X37" s="205"/>
      <c r="Y37" s="75"/>
      <c r="Z37" s="73"/>
      <c r="AA37" s="73"/>
      <c r="AB37" s="73"/>
      <c r="AC37" s="74"/>
      <c r="AD37" s="75"/>
      <c r="AE37" s="74"/>
      <c r="AF37" s="74"/>
      <c r="AG37" s="75"/>
      <c r="AH37" s="74"/>
      <c r="AI37" s="74"/>
      <c r="AJ37" s="206" t="str">
        <f t="shared" si="1"/>
        <v>*</v>
      </c>
      <c r="AK37" s="73"/>
      <c r="AL37" s="73"/>
      <c r="AM37" s="73"/>
      <c r="AN37" s="73"/>
      <c r="AO37" s="65"/>
      <c r="AP37" s="65"/>
      <c r="AQ37" s="73"/>
      <c r="AR37" s="73"/>
      <c r="AS37" s="73"/>
      <c r="AT37" s="73"/>
      <c r="AU37" s="73"/>
      <c r="AV37" s="76"/>
      <c r="AW37" s="76"/>
      <c r="AX37" s="174"/>
      <c r="AY37" s="57">
        <f t="shared" si="2"/>
        <v>0</v>
      </c>
    </row>
    <row r="38" spans="1:51" s="52" customFormat="1" ht="34.5" customHeight="1" x14ac:dyDescent="0.25">
      <c r="A38" s="201">
        <v>32</v>
      </c>
      <c r="B38" s="202"/>
      <c r="C38" s="237"/>
      <c r="D38" s="241"/>
      <c r="E38" s="65"/>
      <c r="F38" s="65"/>
      <c r="G38" s="65"/>
      <c r="H38" s="65"/>
      <c r="I38" s="65"/>
      <c r="J38" s="65"/>
      <c r="K38" s="65"/>
      <c r="L38" s="65"/>
      <c r="M38" s="203" t="str">
        <f t="shared" si="0"/>
        <v>*</v>
      </c>
      <c r="N38" s="73"/>
      <c r="O38" s="73"/>
      <c r="P38" s="74"/>
      <c r="Q38" s="204" t="str">
        <f t="shared" ca="1" si="3"/>
        <v>*</v>
      </c>
      <c r="R38" s="65"/>
      <c r="S38" s="73"/>
      <c r="T38" s="73"/>
      <c r="U38" s="73"/>
      <c r="V38" s="70"/>
      <c r="W38" s="73"/>
      <c r="X38" s="205"/>
      <c r="Y38" s="75"/>
      <c r="Z38" s="73"/>
      <c r="AA38" s="73"/>
      <c r="AB38" s="73"/>
      <c r="AC38" s="74"/>
      <c r="AD38" s="75"/>
      <c r="AE38" s="74"/>
      <c r="AF38" s="74"/>
      <c r="AG38" s="75"/>
      <c r="AH38" s="74"/>
      <c r="AI38" s="74"/>
      <c r="AJ38" s="206" t="str">
        <f t="shared" si="1"/>
        <v>*</v>
      </c>
      <c r="AK38" s="73"/>
      <c r="AL38" s="73"/>
      <c r="AM38" s="73"/>
      <c r="AN38" s="73"/>
      <c r="AO38" s="65"/>
      <c r="AP38" s="65"/>
      <c r="AQ38" s="73"/>
      <c r="AR38" s="73"/>
      <c r="AS38" s="73"/>
      <c r="AT38" s="73"/>
      <c r="AU38" s="73"/>
      <c r="AV38" s="76"/>
      <c r="AW38" s="76"/>
      <c r="AX38" s="174"/>
      <c r="AY38" s="57">
        <f t="shared" si="2"/>
        <v>0</v>
      </c>
    </row>
    <row r="39" spans="1:51" s="52" customFormat="1" ht="34.5" customHeight="1" x14ac:dyDescent="0.25">
      <c r="A39" s="201">
        <v>33</v>
      </c>
      <c r="B39" s="202"/>
      <c r="C39" s="237"/>
      <c r="D39" s="241"/>
      <c r="E39" s="65"/>
      <c r="F39" s="65"/>
      <c r="G39" s="65"/>
      <c r="H39" s="65"/>
      <c r="I39" s="65"/>
      <c r="J39" s="65"/>
      <c r="K39" s="65"/>
      <c r="L39" s="65"/>
      <c r="M39" s="203" t="str">
        <f t="shared" si="0"/>
        <v>*</v>
      </c>
      <c r="N39" s="73"/>
      <c r="O39" s="73"/>
      <c r="P39" s="74"/>
      <c r="Q39" s="204" t="str">
        <f t="shared" ca="1" si="3"/>
        <v>*</v>
      </c>
      <c r="R39" s="65"/>
      <c r="S39" s="73"/>
      <c r="T39" s="73"/>
      <c r="U39" s="73"/>
      <c r="V39" s="70"/>
      <c r="W39" s="73"/>
      <c r="X39" s="205"/>
      <c r="Y39" s="75"/>
      <c r="Z39" s="73"/>
      <c r="AA39" s="73"/>
      <c r="AB39" s="73"/>
      <c r="AC39" s="74"/>
      <c r="AD39" s="75"/>
      <c r="AE39" s="74"/>
      <c r="AF39" s="74"/>
      <c r="AG39" s="75"/>
      <c r="AH39" s="74"/>
      <c r="AI39" s="74"/>
      <c r="AJ39" s="206" t="str">
        <f t="shared" si="1"/>
        <v>*</v>
      </c>
      <c r="AK39" s="73"/>
      <c r="AL39" s="73"/>
      <c r="AM39" s="73"/>
      <c r="AN39" s="73"/>
      <c r="AO39" s="65"/>
      <c r="AP39" s="65"/>
      <c r="AQ39" s="73"/>
      <c r="AR39" s="73"/>
      <c r="AS39" s="73"/>
      <c r="AT39" s="73"/>
      <c r="AU39" s="73"/>
      <c r="AV39" s="76"/>
      <c r="AW39" s="76"/>
      <c r="AX39" s="174"/>
      <c r="AY39" s="57">
        <f t="shared" ref="AY39:AY52" si="9">SUM(AQ39:AU39)</f>
        <v>0</v>
      </c>
    </row>
    <row r="40" spans="1:51" s="52" customFormat="1" ht="34.5" customHeight="1" x14ac:dyDescent="0.25">
      <c r="A40" s="201">
        <v>34</v>
      </c>
      <c r="B40" s="202"/>
      <c r="C40" s="237"/>
      <c r="D40" s="241"/>
      <c r="E40" s="65"/>
      <c r="F40" s="65"/>
      <c r="G40" s="65"/>
      <c r="H40" s="65"/>
      <c r="I40" s="65"/>
      <c r="J40" s="65"/>
      <c r="K40" s="65"/>
      <c r="L40" s="65"/>
      <c r="M40" s="203" t="str">
        <f t="shared" si="0"/>
        <v>*</v>
      </c>
      <c r="N40" s="73"/>
      <c r="O40" s="73"/>
      <c r="P40" s="74"/>
      <c r="Q40" s="204" t="str">
        <f t="shared" ca="1" si="3"/>
        <v>*</v>
      </c>
      <c r="R40" s="65"/>
      <c r="S40" s="73"/>
      <c r="T40" s="73"/>
      <c r="U40" s="73"/>
      <c r="V40" s="70"/>
      <c r="W40" s="73"/>
      <c r="X40" s="205"/>
      <c r="Y40" s="75"/>
      <c r="Z40" s="73"/>
      <c r="AA40" s="73"/>
      <c r="AB40" s="77"/>
      <c r="AC40" s="74"/>
      <c r="AD40" s="75"/>
      <c r="AE40" s="74"/>
      <c r="AF40" s="74"/>
      <c r="AG40" s="75"/>
      <c r="AH40" s="74"/>
      <c r="AI40" s="74"/>
      <c r="AJ40" s="206" t="str">
        <f t="shared" si="1"/>
        <v>*</v>
      </c>
      <c r="AK40" s="73"/>
      <c r="AL40" s="73"/>
      <c r="AM40" s="73"/>
      <c r="AN40" s="73"/>
      <c r="AO40" s="65"/>
      <c r="AP40" s="65"/>
      <c r="AQ40" s="73"/>
      <c r="AR40" s="73"/>
      <c r="AS40" s="73"/>
      <c r="AT40" s="73"/>
      <c r="AU40" s="73"/>
      <c r="AV40" s="76"/>
      <c r="AW40" s="76"/>
      <c r="AX40" s="174"/>
      <c r="AY40" s="57">
        <f t="shared" si="9"/>
        <v>0</v>
      </c>
    </row>
    <row r="41" spans="1:51" s="52" customFormat="1" ht="34.5" customHeight="1" x14ac:dyDescent="0.25">
      <c r="A41" s="201">
        <v>35</v>
      </c>
      <c r="B41" s="202"/>
      <c r="C41" s="237"/>
      <c r="D41" s="241"/>
      <c r="E41" s="65"/>
      <c r="F41" s="65"/>
      <c r="G41" s="65"/>
      <c r="H41" s="65"/>
      <c r="I41" s="65"/>
      <c r="J41" s="65"/>
      <c r="K41" s="65"/>
      <c r="L41" s="65"/>
      <c r="M41" s="203" t="str">
        <f t="shared" si="0"/>
        <v>*</v>
      </c>
      <c r="N41" s="200"/>
      <c r="O41" s="200"/>
      <c r="P41" s="195"/>
      <c r="Q41" s="204" t="str">
        <f t="shared" ca="1" si="3"/>
        <v>*</v>
      </c>
      <c r="R41" s="65"/>
      <c r="S41" s="73"/>
      <c r="T41" s="73"/>
      <c r="U41" s="73"/>
      <c r="V41" s="70"/>
      <c r="W41" s="73"/>
      <c r="X41" s="205"/>
      <c r="Y41" s="75"/>
      <c r="Z41" s="73"/>
      <c r="AA41" s="73"/>
      <c r="AB41" s="73"/>
      <c r="AC41" s="195"/>
      <c r="AD41" s="194"/>
      <c r="AE41" s="74"/>
      <c r="AF41" s="74"/>
      <c r="AG41" s="75"/>
      <c r="AH41" s="74"/>
      <c r="AI41" s="74"/>
      <c r="AJ41" s="206" t="str">
        <f t="shared" si="1"/>
        <v>*</v>
      </c>
      <c r="AK41" s="73"/>
      <c r="AL41" s="73"/>
      <c r="AM41" s="73"/>
      <c r="AN41" s="73"/>
      <c r="AO41" s="65"/>
      <c r="AP41" s="65"/>
      <c r="AQ41" s="73"/>
      <c r="AR41" s="73"/>
      <c r="AS41" s="73"/>
      <c r="AT41" s="73"/>
      <c r="AU41" s="73"/>
      <c r="AV41" s="76"/>
      <c r="AW41" s="76"/>
      <c r="AX41" s="174"/>
      <c r="AY41" s="57">
        <f t="shared" si="9"/>
        <v>0</v>
      </c>
    </row>
    <row r="42" spans="1:51" s="52" customFormat="1" ht="34.5" customHeight="1" x14ac:dyDescent="0.25">
      <c r="A42" s="201">
        <v>36</v>
      </c>
      <c r="B42" s="202"/>
      <c r="C42" s="237"/>
      <c r="D42" s="241"/>
      <c r="E42" s="65"/>
      <c r="F42" s="65"/>
      <c r="G42" s="65"/>
      <c r="H42" s="65"/>
      <c r="I42" s="65"/>
      <c r="J42" s="65"/>
      <c r="K42" s="65"/>
      <c r="L42" s="65"/>
      <c r="M42" s="203" t="str">
        <f t="shared" si="0"/>
        <v>*</v>
      </c>
      <c r="N42" s="73"/>
      <c r="O42" s="73"/>
      <c r="P42" s="74"/>
      <c r="Q42" s="204" t="str">
        <f t="shared" ca="1" si="3"/>
        <v>*</v>
      </c>
      <c r="R42" s="65"/>
      <c r="S42" s="73"/>
      <c r="T42" s="73"/>
      <c r="U42" s="73"/>
      <c r="V42" s="70"/>
      <c r="W42" s="73"/>
      <c r="X42" s="205"/>
      <c r="Y42" s="75"/>
      <c r="Z42" s="73"/>
      <c r="AA42" s="73"/>
      <c r="AB42" s="73"/>
      <c r="AC42" s="74"/>
      <c r="AD42" s="75"/>
      <c r="AE42" s="74"/>
      <c r="AF42" s="74"/>
      <c r="AG42" s="75"/>
      <c r="AH42" s="74"/>
      <c r="AI42" s="74"/>
      <c r="AJ42" s="206" t="str">
        <f t="shared" si="1"/>
        <v>*</v>
      </c>
      <c r="AK42" s="73"/>
      <c r="AL42" s="73"/>
      <c r="AM42" s="73"/>
      <c r="AN42" s="73"/>
      <c r="AO42" s="65"/>
      <c r="AP42" s="65"/>
      <c r="AQ42" s="73"/>
      <c r="AR42" s="73"/>
      <c r="AS42" s="73"/>
      <c r="AT42" s="73"/>
      <c r="AU42" s="73"/>
      <c r="AV42" s="76"/>
      <c r="AW42" s="76"/>
      <c r="AX42" s="174"/>
      <c r="AY42" s="57">
        <f t="shared" si="9"/>
        <v>0</v>
      </c>
    </row>
    <row r="43" spans="1:51" s="52" customFormat="1" ht="34.5" customHeight="1" x14ac:dyDescent="0.25">
      <c r="A43" s="201">
        <v>37</v>
      </c>
      <c r="B43" s="202"/>
      <c r="C43" s="237"/>
      <c r="D43" s="241"/>
      <c r="E43" s="65"/>
      <c r="F43" s="65"/>
      <c r="G43" s="65"/>
      <c r="H43" s="65"/>
      <c r="I43" s="65"/>
      <c r="J43" s="65"/>
      <c r="K43" s="65"/>
      <c r="L43" s="65"/>
      <c r="M43" s="203" t="str">
        <f t="shared" si="0"/>
        <v>*</v>
      </c>
      <c r="N43" s="73"/>
      <c r="O43" s="73"/>
      <c r="P43" s="74"/>
      <c r="Q43" s="204" t="str">
        <f t="shared" ca="1" si="3"/>
        <v>*</v>
      </c>
      <c r="R43" s="65"/>
      <c r="S43" s="73"/>
      <c r="T43" s="73"/>
      <c r="U43" s="73"/>
      <c r="V43" s="70"/>
      <c r="W43" s="73"/>
      <c r="X43" s="205"/>
      <c r="Y43" s="75"/>
      <c r="Z43" s="73"/>
      <c r="AA43" s="73"/>
      <c r="AB43" s="73"/>
      <c r="AC43" s="74"/>
      <c r="AD43" s="75"/>
      <c r="AE43" s="74"/>
      <c r="AF43" s="74"/>
      <c r="AG43" s="75"/>
      <c r="AH43" s="74"/>
      <c r="AI43" s="74"/>
      <c r="AJ43" s="206" t="str">
        <f t="shared" si="1"/>
        <v>*</v>
      </c>
      <c r="AK43" s="73"/>
      <c r="AL43" s="73"/>
      <c r="AM43" s="73"/>
      <c r="AN43" s="73"/>
      <c r="AO43" s="65"/>
      <c r="AP43" s="65"/>
      <c r="AQ43" s="73"/>
      <c r="AR43" s="73"/>
      <c r="AS43" s="73"/>
      <c r="AT43" s="73"/>
      <c r="AU43" s="73"/>
      <c r="AV43" s="76"/>
      <c r="AW43" s="76"/>
      <c r="AX43" s="174"/>
      <c r="AY43" s="57">
        <f t="shared" si="9"/>
        <v>0</v>
      </c>
    </row>
    <row r="44" spans="1:51" s="52" customFormat="1" ht="34.5" customHeight="1" x14ac:dyDescent="0.25">
      <c r="A44" s="201">
        <v>38</v>
      </c>
      <c r="B44" s="202"/>
      <c r="C44" s="237"/>
      <c r="D44" s="241"/>
      <c r="E44" s="65"/>
      <c r="F44" s="65"/>
      <c r="G44" s="65"/>
      <c r="H44" s="65"/>
      <c r="I44" s="65"/>
      <c r="J44" s="65"/>
      <c r="K44" s="65"/>
      <c r="L44" s="65"/>
      <c r="M44" s="203" t="str">
        <f t="shared" si="0"/>
        <v>*</v>
      </c>
      <c r="N44" s="73"/>
      <c r="O44" s="73"/>
      <c r="P44" s="74"/>
      <c r="Q44" s="204" t="str">
        <f t="shared" ca="1" si="3"/>
        <v>*</v>
      </c>
      <c r="R44" s="65"/>
      <c r="S44" s="73"/>
      <c r="T44" s="73"/>
      <c r="U44" s="73"/>
      <c r="V44" s="70"/>
      <c r="W44" s="73"/>
      <c r="X44" s="205"/>
      <c r="Y44" s="75"/>
      <c r="Z44" s="73"/>
      <c r="AA44" s="73"/>
      <c r="AB44" s="73"/>
      <c r="AC44" s="74"/>
      <c r="AD44" s="75"/>
      <c r="AE44" s="74"/>
      <c r="AF44" s="74"/>
      <c r="AG44" s="75"/>
      <c r="AH44" s="74"/>
      <c r="AI44" s="74"/>
      <c r="AJ44" s="206" t="str">
        <f t="shared" si="1"/>
        <v>*</v>
      </c>
      <c r="AK44" s="73"/>
      <c r="AL44" s="73"/>
      <c r="AM44" s="73"/>
      <c r="AN44" s="73"/>
      <c r="AO44" s="65"/>
      <c r="AP44" s="65"/>
      <c r="AQ44" s="73"/>
      <c r="AR44" s="73"/>
      <c r="AS44" s="73"/>
      <c r="AT44" s="73"/>
      <c r="AU44" s="73"/>
      <c r="AV44" s="76"/>
      <c r="AW44" s="76"/>
      <c r="AX44" s="174"/>
      <c r="AY44" s="57">
        <f t="shared" si="9"/>
        <v>0</v>
      </c>
    </row>
    <row r="45" spans="1:51" s="52" customFormat="1" ht="34.5" customHeight="1" x14ac:dyDescent="0.25">
      <c r="A45" s="201">
        <v>39</v>
      </c>
      <c r="B45" s="202"/>
      <c r="C45" s="237"/>
      <c r="D45" s="241"/>
      <c r="E45" s="65"/>
      <c r="F45" s="65"/>
      <c r="G45" s="65"/>
      <c r="H45" s="65"/>
      <c r="I45" s="65"/>
      <c r="J45" s="65"/>
      <c r="K45" s="65"/>
      <c r="L45" s="65"/>
      <c r="M45" s="203" t="str">
        <f t="shared" si="0"/>
        <v>*</v>
      </c>
      <c r="N45" s="73"/>
      <c r="O45" s="73"/>
      <c r="P45" s="74"/>
      <c r="Q45" s="204" t="str">
        <f t="shared" ca="1" si="3"/>
        <v>*</v>
      </c>
      <c r="R45" s="65"/>
      <c r="S45" s="73"/>
      <c r="T45" s="73"/>
      <c r="U45" s="73"/>
      <c r="V45" s="70"/>
      <c r="W45" s="73"/>
      <c r="X45" s="205"/>
      <c r="Y45" s="75"/>
      <c r="Z45" s="73"/>
      <c r="AA45" s="73"/>
      <c r="AB45" s="73"/>
      <c r="AC45" s="74"/>
      <c r="AD45" s="75"/>
      <c r="AE45" s="74"/>
      <c r="AF45" s="74"/>
      <c r="AG45" s="75"/>
      <c r="AH45" s="74"/>
      <c r="AI45" s="74"/>
      <c r="AJ45" s="206" t="str">
        <f t="shared" si="1"/>
        <v>*</v>
      </c>
      <c r="AK45" s="73"/>
      <c r="AL45" s="73"/>
      <c r="AM45" s="73"/>
      <c r="AN45" s="73"/>
      <c r="AO45" s="65"/>
      <c r="AP45" s="65"/>
      <c r="AQ45" s="73"/>
      <c r="AR45" s="73"/>
      <c r="AS45" s="73"/>
      <c r="AT45" s="73"/>
      <c r="AU45" s="73"/>
      <c r="AV45" s="76"/>
      <c r="AW45" s="76"/>
      <c r="AX45" s="174"/>
      <c r="AY45" s="57">
        <f t="shared" si="9"/>
        <v>0</v>
      </c>
    </row>
    <row r="46" spans="1:51" s="52" customFormat="1" ht="34.5" customHeight="1" x14ac:dyDescent="0.25">
      <c r="A46" s="201">
        <v>40</v>
      </c>
      <c r="B46" s="202"/>
      <c r="C46" s="237"/>
      <c r="D46" s="241"/>
      <c r="E46" s="65"/>
      <c r="F46" s="65"/>
      <c r="G46" s="65"/>
      <c r="H46" s="65"/>
      <c r="I46" s="65"/>
      <c r="J46" s="65"/>
      <c r="K46" s="65"/>
      <c r="L46" s="65"/>
      <c r="M46" s="203" t="str">
        <f t="shared" si="0"/>
        <v>*</v>
      </c>
      <c r="N46" s="73"/>
      <c r="O46" s="73"/>
      <c r="P46" s="74"/>
      <c r="Q46" s="204" t="str">
        <f t="shared" ca="1" si="3"/>
        <v>*</v>
      </c>
      <c r="R46" s="65"/>
      <c r="S46" s="73"/>
      <c r="T46" s="73"/>
      <c r="U46" s="73"/>
      <c r="V46" s="70"/>
      <c r="W46" s="73"/>
      <c r="X46" s="205"/>
      <c r="Y46" s="75"/>
      <c r="Z46" s="73"/>
      <c r="AA46" s="73"/>
      <c r="AB46" s="77"/>
      <c r="AC46" s="74"/>
      <c r="AD46" s="75"/>
      <c r="AE46" s="74"/>
      <c r="AF46" s="74"/>
      <c r="AG46" s="75"/>
      <c r="AH46" s="74"/>
      <c r="AI46" s="74"/>
      <c r="AJ46" s="206" t="str">
        <f t="shared" si="1"/>
        <v>*</v>
      </c>
      <c r="AK46" s="73"/>
      <c r="AL46" s="73"/>
      <c r="AM46" s="73"/>
      <c r="AN46" s="73"/>
      <c r="AO46" s="65"/>
      <c r="AP46" s="65"/>
      <c r="AQ46" s="73"/>
      <c r="AR46" s="73"/>
      <c r="AS46" s="73"/>
      <c r="AT46" s="73"/>
      <c r="AU46" s="73"/>
      <c r="AV46" s="76"/>
      <c r="AW46" s="76"/>
      <c r="AX46" s="174"/>
      <c r="AY46" s="57">
        <f t="shared" si="9"/>
        <v>0</v>
      </c>
    </row>
    <row r="47" spans="1:51" s="52" customFormat="1" ht="34.5" customHeight="1" x14ac:dyDescent="0.25">
      <c r="A47" s="201">
        <v>41</v>
      </c>
      <c r="B47" s="202"/>
      <c r="C47" s="237"/>
      <c r="D47" s="241"/>
      <c r="E47" s="65"/>
      <c r="F47" s="65"/>
      <c r="G47" s="65"/>
      <c r="H47" s="65"/>
      <c r="I47" s="65"/>
      <c r="J47" s="65"/>
      <c r="K47" s="65"/>
      <c r="L47" s="65"/>
      <c r="M47" s="203" t="str">
        <f t="shared" si="0"/>
        <v>*</v>
      </c>
      <c r="N47" s="200"/>
      <c r="O47" s="200"/>
      <c r="P47" s="195"/>
      <c r="Q47" s="204" t="str">
        <f t="shared" ca="1" si="3"/>
        <v>*</v>
      </c>
      <c r="R47" s="65"/>
      <c r="S47" s="73"/>
      <c r="T47" s="73"/>
      <c r="U47" s="73"/>
      <c r="V47" s="70"/>
      <c r="W47" s="73"/>
      <c r="X47" s="205"/>
      <c r="Y47" s="75"/>
      <c r="Z47" s="73"/>
      <c r="AA47" s="73"/>
      <c r="AB47" s="73"/>
      <c r="AC47" s="74"/>
      <c r="AD47" s="75"/>
      <c r="AE47" s="74"/>
      <c r="AF47" s="74"/>
      <c r="AG47" s="75"/>
      <c r="AH47" s="74"/>
      <c r="AI47" s="74"/>
      <c r="AJ47" s="206" t="str">
        <f t="shared" si="1"/>
        <v>*</v>
      </c>
      <c r="AK47" s="73"/>
      <c r="AL47" s="73"/>
      <c r="AM47" s="73"/>
      <c r="AN47" s="73"/>
      <c r="AO47" s="65"/>
      <c r="AP47" s="65"/>
      <c r="AQ47" s="73"/>
      <c r="AR47" s="73"/>
      <c r="AS47" s="73"/>
      <c r="AT47" s="73"/>
      <c r="AU47" s="73"/>
      <c r="AV47" s="76"/>
      <c r="AW47" s="76"/>
      <c r="AX47" s="174"/>
      <c r="AY47" s="57">
        <f t="shared" si="9"/>
        <v>0</v>
      </c>
    </row>
    <row r="48" spans="1:51" s="52" customFormat="1" ht="34.5" customHeight="1" x14ac:dyDescent="0.25">
      <c r="A48" s="201">
        <v>42</v>
      </c>
      <c r="B48" s="202"/>
      <c r="C48" s="237"/>
      <c r="D48" s="241"/>
      <c r="E48" s="65"/>
      <c r="F48" s="65"/>
      <c r="G48" s="65"/>
      <c r="H48" s="65"/>
      <c r="I48" s="65"/>
      <c r="J48" s="65"/>
      <c r="K48" s="65"/>
      <c r="L48" s="65"/>
      <c r="M48" s="203" t="str">
        <f t="shared" si="0"/>
        <v>*</v>
      </c>
      <c r="N48" s="73"/>
      <c r="O48" s="73"/>
      <c r="P48" s="74"/>
      <c r="Q48" s="204" t="str">
        <f t="shared" ca="1" si="3"/>
        <v>*</v>
      </c>
      <c r="R48" s="65"/>
      <c r="S48" s="73"/>
      <c r="T48" s="73"/>
      <c r="U48" s="73"/>
      <c r="V48" s="70"/>
      <c r="W48" s="73"/>
      <c r="X48" s="205"/>
      <c r="Y48" s="75"/>
      <c r="Z48" s="73"/>
      <c r="AA48" s="73"/>
      <c r="AB48" s="73"/>
      <c r="AC48" s="74"/>
      <c r="AD48" s="75"/>
      <c r="AE48" s="74"/>
      <c r="AF48" s="74"/>
      <c r="AG48" s="75"/>
      <c r="AH48" s="74"/>
      <c r="AI48" s="74"/>
      <c r="AJ48" s="206" t="str">
        <f t="shared" si="1"/>
        <v>*</v>
      </c>
      <c r="AK48" s="73"/>
      <c r="AL48" s="73"/>
      <c r="AM48" s="73"/>
      <c r="AN48" s="73"/>
      <c r="AO48" s="65"/>
      <c r="AP48" s="65"/>
      <c r="AQ48" s="73"/>
      <c r="AR48" s="73"/>
      <c r="AS48" s="73"/>
      <c r="AT48" s="73"/>
      <c r="AU48" s="73"/>
      <c r="AV48" s="76"/>
      <c r="AW48" s="76"/>
      <c r="AX48" s="174"/>
      <c r="AY48" s="57">
        <f t="shared" si="9"/>
        <v>0</v>
      </c>
    </row>
    <row r="49" spans="1:51" s="52" customFormat="1" ht="34.5" customHeight="1" x14ac:dyDescent="0.25">
      <c r="A49" s="201">
        <v>43</v>
      </c>
      <c r="B49" s="202"/>
      <c r="C49" s="237"/>
      <c r="D49" s="241"/>
      <c r="E49" s="65"/>
      <c r="F49" s="65"/>
      <c r="G49" s="65"/>
      <c r="H49" s="65"/>
      <c r="I49" s="65"/>
      <c r="J49" s="65"/>
      <c r="K49" s="65"/>
      <c r="L49" s="65"/>
      <c r="M49" s="203" t="str">
        <f t="shared" si="0"/>
        <v>*</v>
      </c>
      <c r="N49" s="73"/>
      <c r="O49" s="73"/>
      <c r="P49" s="74"/>
      <c r="Q49" s="204" t="str">
        <f t="shared" ca="1" si="3"/>
        <v>*</v>
      </c>
      <c r="R49" s="65"/>
      <c r="S49" s="73"/>
      <c r="T49" s="73"/>
      <c r="U49" s="73"/>
      <c r="V49" s="70"/>
      <c r="W49" s="73"/>
      <c r="X49" s="205"/>
      <c r="Y49" s="75"/>
      <c r="Z49" s="73"/>
      <c r="AA49" s="73"/>
      <c r="AB49" s="73"/>
      <c r="AC49" s="74"/>
      <c r="AD49" s="75"/>
      <c r="AE49" s="74"/>
      <c r="AF49" s="74"/>
      <c r="AG49" s="75"/>
      <c r="AH49" s="74"/>
      <c r="AI49" s="74"/>
      <c r="AJ49" s="206" t="str">
        <f t="shared" si="1"/>
        <v>*</v>
      </c>
      <c r="AK49" s="73"/>
      <c r="AL49" s="73"/>
      <c r="AM49" s="73"/>
      <c r="AN49" s="73"/>
      <c r="AO49" s="65"/>
      <c r="AP49" s="65"/>
      <c r="AQ49" s="73"/>
      <c r="AR49" s="73"/>
      <c r="AS49" s="73"/>
      <c r="AT49" s="73"/>
      <c r="AU49" s="73"/>
      <c r="AV49" s="76"/>
      <c r="AW49" s="76"/>
      <c r="AX49" s="174"/>
      <c r="AY49" s="57">
        <f t="shared" si="9"/>
        <v>0</v>
      </c>
    </row>
    <row r="50" spans="1:51" s="52" customFormat="1" ht="34.5" customHeight="1" x14ac:dyDescent="0.25">
      <c r="A50" s="201">
        <v>44</v>
      </c>
      <c r="B50" s="202"/>
      <c r="C50" s="237"/>
      <c r="D50" s="241"/>
      <c r="E50" s="65"/>
      <c r="F50" s="65"/>
      <c r="G50" s="65"/>
      <c r="H50" s="65"/>
      <c r="I50" s="65"/>
      <c r="J50" s="65"/>
      <c r="K50" s="65"/>
      <c r="L50" s="65"/>
      <c r="M50" s="203" t="str">
        <f t="shared" si="0"/>
        <v>*</v>
      </c>
      <c r="N50" s="73"/>
      <c r="O50" s="73"/>
      <c r="P50" s="74"/>
      <c r="Q50" s="204" t="str">
        <f t="shared" ca="1" si="3"/>
        <v>*</v>
      </c>
      <c r="R50" s="65"/>
      <c r="S50" s="73"/>
      <c r="T50" s="73"/>
      <c r="U50" s="73"/>
      <c r="V50" s="70"/>
      <c r="W50" s="73"/>
      <c r="X50" s="205"/>
      <c r="Y50" s="75"/>
      <c r="Z50" s="73"/>
      <c r="AA50" s="73"/>
      <c r="AB50" s="73"/>
      <c r="AC50" s="74"/>
      <c r="AD50" s="75"/>
      <c r="AE50" s="74"/>
      <c r="AF50" s="74"/>
      <c r="AG50" s="75"/>
      <c r="AH50" s="74"/>
      <c r="AI50" s="74"/>
      <c r="AJ50" s="206" t="str">
        <f t="shared" si="1"/>
        <v>*</v>
      </c>
      <c r="AK50" s="73"/>
      <c r="AL50" s="73"/>
      <c r="AM50" s="73"/>
      <c r="AN50" s="73"/>
      <c r="AO50" s="65"/>
      <c r="AP50" s="65"/>
      <c r="AQ50" s="73"/>
      <c r="AR50" s="73"/>
      <c r="AS50" s="73"/>
      <c r="AT50" s="73"/>
      <c r="AU50" s="73"/>
      <c r="AV50" s="76"/>
      <c r="AW50" s="76"/>
      <c r="AX50" s="174"/>
      <c r="AY50" s="57">
        <f t="shared" si="9"/>
        <v>0</v>
      </c>
    </row>
    <row r="51" spans="1:51" s="52" customFormat="1" ht="34.5" customHeight="1" x14ac:dyDescent="0.25">
      <c r="A51" s="201">
        <v>45</v>
      </c>
      <c r="B51" s="202"/>
      <c r="C51" s="237"/>
      <c r="D51" s="241"/>
      <c r="E51" s="65"/>
      <c r="F51" s="65"/>
      <c r="G51" s="65"/>
      <c r="H51" s="65"/>
      <c r="I51" s="65"/>
      <c r="J51" s="65"/>
      <c r="K51" s="65"/>
      <c r="L51" s="65"/>
      <c r="M51" s="203" t="str">
        <f t="shared" si="0"/>
        <v>*</v>
      </c>
      <c r="N51" s="232"/>
      <c r="O51" s="73"/>
      <c r="P51" s="74"/>
      <c r="Q51" s="204" t="str">
        <f t="shared" ca="1" si="3"/>
        <v>*</v>
      </c>
      <c r="R51" s="65"/>
      <c r="S51" s="73"/>
      <c r="T51" s="73"/>
      <c r="U51" s="73"/>
      <c r="V51" s="70"/>
      <c r="W51" s="73"/>
      <c r="X51" s="205"/>
      <c r="Y51" s="75"/>
      <c r="Z51" s="73"/>
      <c r="AA51" s="73"/>
      <c r="AB51" s="73"/>
      <c r="AC51" s="74"/>
      <c r="AD51" s="75"/>
      <c r="AE51" s="74"/>
      <c r="AF51" s="74"/>
      <c r="AG51" s="75"/>
      <c r="AH51" s="74"/>
      <c r="AI51" s="74"/>
      <c r="AJ51" s="206" t="str">
        <f t="shared" si="1"/>
        <v>*</v>
      </c>
      <c r="AK51" s="73"/>
      <c r="AL51" s="73"/>
      <c r="AM51" s="73"/>
      <c r="AN51" s="73"/>
      <c r="AO51" s="65"/>
      <c r="AP51" s="65"/>
      <c r="AQ51" s="73"/>
      <c r="AR51" s="73"/>
      <c r="AS51" s="73"/>
      <c r="AT51" s="73"/>
      <c r="AU51" s="73"/>
      <c r="AV51" s="76"/>
      <c r="AW51" s="76"/>
      <c r="AX51" s="174"/>
      <c r="AY51" s="57">
        <f t="shared" si="9"/>
        <v>0</v>
      </c>
    </row>
    <row r="52" spans="1:51" s="52" customFormat="1" ht="34.5" customHeight="1" x14ac:dyDescent="0.25">
      <c r="A52" s="201">
        <v>46</v>
      </c>
      <c r="B52" s="202"/>
      <c r="C52" s="237"/>
      <c r="D52" s="241"/>
      <c r="E52" s="65"/>
      <c r="F52" s="65"/>
      <c r="G52" s="65"/>
      <c r="H52" s="65"/>
      <c r="I52" s="65"/>
      <c r="J52" s="65"/>
      <c r="K52" s="65"/>
      <c r="L52" s="65"/>
      <c r="M52" s="203" t="str">
        <f t="shared" si="0"/>
        <v>*</v>
      </c>
      <c r="N52" s="73"/>
      <c r="O52" s="73"/>
      <c r="P52" s="74"/>
      <c r="Q52" s="204" t="str">
        <f t="shared" ca="1" si="3"/>
        <v>*</v>
      </c>
      <c r="R52" s="65"/>
      <c r="S52" s="73"/>
      <c r="T52" s="73"/>
      <c r="U52" s="73"/>
      <c r="V52" s="70"/>
      <c r="W52" s="73"/>
      <c r="X52" s="205"/>
      <c r="Y52" s="75"/>
      <c r="Z52" s="73"/>
      <c r="AA52" s="73"/>
      <c r="AB52" s="77"/>
      <c r="AC52" s="74"/>
      <c r="AD52" s="75"/>
      <c r="AE52" s="74"/>
      <c r="AF52" s="74"/>
      <c r="AG52" s="75"/>
      <c r="AH52" s="74"/>
      <c r="AI52" s="74"/>
      <c r="AJ52" s="206" t="str">
        <f t="shared" si="1"/>
        <v>*</v>
      </c>
      <c r="AK52" s="73"/>
      <c r="AL52" s="73"/>
      <c r="AM52" s="73"/>
      <c r="AN52" s="73"/>
      <c r="AO52" s="65"/>
      <c r="AP52" s="65"/>
      <c r="AQ52" s="73"/>
      <c r="AR52" s="73"/>
      <c r="AS52" s="73"/>
      <c r="AT52" s="73"/>
      <c r="AU52" s="73"/>
      <c r="AV52" s="76"/>
      <c r="AW52" s="76"/>
      <c r="AX52" s="174"/>
      <c r="AY52" s="57">
        <f t="shared" si="9"/>
        <v>0</v>
      </c>
    </row>
    <row r="53" spans="1:51" s="52" customFormat="1" ht="34.5" customHeight="1" x14ac:dyDescent="0.25">
      <c r="A53" s="201">
        <v>47</v>
      </c>
      <c r="B53" s="202"/>
      <c r="C53" s="237"/>
      <c r="D53" s="241"/>
      <c r="E53" s="65"/>
      <c r="F53" s="65"/>
      <c r="G53" s="65"/>
      <c r="H53" s="65"/>
      <c r="I53" s="65"/>
      <c r="J53" s="65"/>
      <c r="K53" s="65"/>
      <c r="L53" s="65"/>
      <c r="M53" s="203" t="str">
        <f t="shared" si="0"/>
        <v>*</v>
      </c>
      <c r="N53" s="73"/>
      <c r="O53" s="233"/>
      <c r="P53" s="234"/>
      <c r="Q53" s="204" t="str">
        <f t="shared" ca="1" si="3"/>
        <v>*</v>
      </c>
      <c r="R53" s="65"/>
      <c r="S53" s="73"/>
      <c r="T53" s="73"/>
      <c r="U53" s="233"/>
      <c r="V53" s="70"/>
      <c r="W53" s="73"/>
      <c r="X53" s="205"/>
      <c r="Y53" s="75"/>
      <c r="Z53" s="73"/>
      <c r="AA53" s="73"/>
      <c r="AB53" s="77"/>
      <c r="AC53" s="74"/>
      <c r="AD53" s="242"/>
      <c r="AE53" s="74"/>
      <c r="AF53" s="74"/>
      <c r="AG53" s="75"/>
      <c r="AH53" s="74"/>
      <c r="AI53" s="74"/>
      <c r="AJ53" s="206" t="str">
        <f t="shared" si="1"/>
        <v>*</v>
      </c>
      <c r="AK53" s="73"/>
      <c r="AL53" s="73"/>
      <c r="AM53" s="73"/>
      <c r="AN53" s="73"/>
      <c r="AO53" s="65"/>
      <c r="AP53" s="65"/>
      <c r="AQ53" s="73"/>
      <c r="AR53" s="73"/>
      <c r="AS53" s="73"/>
      <c r="AT53" s="73"/>
      <c r="AU53" s="73"/>
      <c r="AV53" s="76"/>
      <c r="AW53" s="76"/>
      <c r="AX53" s="174"/>
      <c r="AY53" s="57">
        <f t="shared" si="2"/>
        <v>0</v>
      </c>
    </row>
    <row r="54" spans="1:51" s="52" customFormat="1" ht="34.5" customHeight="1" x14ac:dyDescent="0.25">
      <c r="A54" s="201">
        <v>48</v>
      </c>
      <c r="B54" s="202"/>
      <c r="C54" s="237"/>
      <c r="D54" s="241"/>
      <c r="E54" s="65"/>
      <c r="F54" s="65"/>
      <c r="G54" s="65"/>
      <c r="H54" s="65"/>
      <c r="I54" s="65"/>
      <c r="J54" s="65"/>
      <c r="K54" s="65"/>
      <c r="L54" s="65"/>
      <c r="M54" s="203" t="str">
        <f t="shared" si="0"/>
        <v>*</v>
      </c>
      <c r="N54" s="73"/>
      <c r="O54" s="233"/>
      <c r="P54" s="234"/>
      <c r="Q54" s="204" t="str">
        <f t="shared" ca="1" si="3"/>
        <v>*</v>
      </c>
      <c r="R54" s="65"/>
      <c r="S54" s="73"/>
      <c r="T54" s="73"/>
      <c r="U54" s="233"/>
      <c r="V54" s="70"/>
      <c r="W54" s="73"/>
      <c r="X54" s="205"/>
      <c r="Y54" s="75"/>
      <c r="Z54" s="73"/>
      <c r="AA54" s="73"/>
      <c r="AB54" s="77"/>
      <c r="AC54" s="74"/>
      <c r="AD54" s="75"/>
      <c r="AE54" s="74"/>
      <c r="AF54" s="74"/>
      <c r="AG54" s="75"/>
      <c r="AH54" s="74"/>
      <c r="AI54" s="74"/>
      <c r="AJ54" s="206" t="str">
        <f t="shared" si="1"/>
        <v>*</v>
      </c>
      <c r="AK54" s="73"/>
      <c r="AL54" s="73"/>
      <c r="AM54" s="73"/>
      <c r="AN54" s="73"/>
      <c r="AO54" s="65"/>
      <c r="AP54" s="65"/>
      <c r="AQ54" s="73"/>
      <c r="AR54" s="73"/>
      <c r="AS54" s="73"/>
      <c r="AT54" s="73"/>
      <c r="AU54" s="73"/>
      <c r="AV54" s="76"/>
      <c r="AW54" s="76"/>
      <c r="AX54" s="174"/>
      <c r="AY54" s="57">
        <f t="shared" si="2"/>
        <v>0</v>
      </c>
    </row>
    <row r="55" spans="1:51" s="52" customFormat="1" ht="34.5" customHeight="1" x14ac:dyDescent="0.25">
      <c r="A55" s="201">
        <v>49</v>
      </c>
      <c r="B55" s="202"/>
      <c r="C55" s="237"/>
      <c r="D55" s="241"/>
      <c r="E55" s="65"/>
      <c r="F55" s="65"/>
      <c r="G55" s="65"/>
      <c r="H55" s="65"/>
      <c r="I55" s="65"/>
      <c r="J55" s="65"/>
      <c r="K55" s="65"/>
      <c r="L55" s="65"/>
      <c r="M55" s="203" t="str">
        <f t="shared" ref="M55:M106" si="10">IFERROR(VLOOKUP(L55,lis_sed,2,FALSE),"*")</f>
        <v>*</v>
      </c>
      <c r="N55" s="73"/>
      <c r="O55" s="73"/>
      <c r="P55" s="74"/>
      <c r="Q55" s="204" t="str">
        <f t="shared" ca="1" si="3"/>
        <v>*</v>
      </c>
      <c r="R55" s="65"/>
      <c r="S55" s="73"/>
      <c r="T55" s="73"/>
      <c r="U55" s="73"/>
      <c r="V55" s="70"/>
      <c r="W55" s="73"/>
      <c r="X55" s="205"/>
      <c r="Y55" s="75"/>
      <c r="Z55" s="73"/>
      <c r="AA55" s="73"/>
      <c r="AB55" s="73"/>
      <c r="AC55" s="74"/>
      <c r="AD55" s="75"/>
      <c r="AE55" s="74"/>
      <c r="AF55" s="74"/>
      <c r="AG55" s="75"/>
      <c r="AH55" s="74"/>
      <c r="AI55" s="74"/>
      <c r="AJ55" s="206" t="str">
        <f t="shared" ref="AJ55:AJ96" si="11">IF(AH55="","*",AH55+(335))</f>
        <v>*</v>
      </c>
      <c r="AK55" s="73"/>
      <c r="AL55" s="73"/>
      <c r="AM55" s="73"/>
      <c r="AN55" s="73"/>
      <c r="AO55" s="65"/>
      <c r="AP55" s="65"/>
      <c r="AQ55" s="73"/>
      <c r="AR55" s="73"/>
      <c r="AS55" s="73"/>
      <c r="AT55" s="73"/>
      <c r="AU55" s="73"/>
      <c r="AV55" s="76"/>
      <c r="AW55" s="76"/>
      <c r="AX55" s="174"/>
      <c r="AY55" s="57">
        <f t="shared" si="2"/>
        <v>0</v>
      </c>
    </row>
    <row r="56" spans="1:51" s="52" customFormat="1" ht="34.5" customHeight="1" x14ac:dyDescent="0.25">
      <c r="A56" s="201">
        <v>50</v>
      </c>
      <c r="B56" s="202"/>
      <c r="C56" s="237"/>
      <c r="D56" s="241"/>
      <c r="E56" s="65"/>
      <c r="F56" s="65"/>
      <c r="G56" s="65"/>
      <c r="H56" s="65"/>
      <c r="I56" s="65"/>
      <c r="J56" s="65"/>
      <c r="K56" s="65"/>
      <c r="L56" s="65"/>
      <c r="M56" s="203" t="str">
        <f t="shared" si="10"/>
        <v>*</v>
      </c>
      <c r="N56" s="73"/>
      <c r="O56" s="73"/>
      <c r="P56" s="74"/>
      <c r="Q56" s="204" t="str">
        <f t="shared" ca="1" si="3"/>
        <v>*</v>
      </c>
      <c r="R56" s="65"/>
      <c r="S56" s="73"/>
      <c r="T56" s="73"/>
      <c r="U56" s="73"/>
      <c r="V56" s="70"/>
      <c r="W56" s="73"/>
      <c r="X56" s="205"/>
      <c r="Y56" s="75"/>
      <c r="Z56" s="73"/>
      <c r="AA56" s="73"/>
      <c r="AB56" s="73"/>
      <c r="AC56" s="74"/>
      <c r="AD56" s="75"/>
      <c r="AE56" s="74"/>
      <c r="AF56" s="74"/>
      <c r="AG56" s="75"/>
      <c r="AH56" s="74"/>
      <c r="AI56" s="74"/>
      <c r="AJ56" s="206" t="str">
        <f t="shared" si="11"/>
        <v>*</v>
      </c>
      <c r="AK56" s="73"/>
      <c r="AL56" s="73"/>
      <c r="AM56" s="73"/>
      <c r="AN56" s="73"/>
      <c r="AO56" s="65"/>
      <c r="AP56" s="65"/>
      <c r="AQ56" s="73"/>
      <c r="AR56" s="73"/>
      <c r="AS56" s="73"/>
      <c r="AT56" s="73"/>
      <c r="AU56" s="73"/>
      <c r="AV56" s="76"/>
      <c r="AW56" s="76"/>
      <c r="AX56" s="174"/>
      <c r="AY56" s="57">
        <f t="shared" si="2"/>
        <v>0</v>
      </c>
    </row>
    <row r="57" spans="1:51" s="52" customFormat="1" ht="34.5" customHeight="1" x14ac:dyDescent="0.25">
      <c r="A57" s="201">
        <v>51</v>
      </c>
      <c r="B57" s="202"/>
      <c r="C57" s="237"/>
      <c r="D57" s="241"/>
      <c r="E57" s="65"/>
      <c r="F57" s="65"/>
      <c r="G57" s="65"/>
      <c r="H57" s="65"/>
      <c r="I57" s="65"/>
      <c r="J57" s="65"/>
      <c r="K57" s="65"/>
      <c r="L57" s="65"/>
      <c r="M57" s="203" t="str">
        <f t="shared" si="10"/>
        <v>*</v>
      </c>
      <c r="N57" s="73"/>
      <c r="O57" s="73"/>
      <c r="P57" s="74"/>
      <c r="Q57" s="204" t="str">
        <f t="shared" ca="1" si="3"/>
        <v>*</v>
      </c>
      <c r="R57" s="65"/>
      <c r="S57" s="73"/>
      <c r="T57" s="73"/>
      <c r="U57" s="73"/>
      <c r="V57" s="70"/>
      <c r="W57" s="73"/>
      <c r="X57" s="205"/>
      <c r="Y57" s="75"/>
      <c r="Z57" s="73"/>
      <c r="AA57" s="73"/>
      <c r="AB57" s="77"/>
      <c r="AC57" s="74"/>
      <c r="AD57" s="75"/>
      <c r="AE57" s="74"/>
      <c r="AF57" s="74"/>
      <c r="AG57" s="75"/>
      <c r="AH57" s="74"/>
      <c r="AI57" s="74"/>
      <c r="AJ57" s="206" t="str">
        <f t="shared" si="11"/>
        <v>*</v>
      </c>
      <c r="AK57" s="73"/>
      <c r="AL57" s="73"/>
      <c r="AM57" s="73"/>
      <c r="AN57" s="73"/>
      <c r="AO57" s="65"/>
      <c r="AP57" s="65"/>
      <c r="AQ57" s="73"/>
      <c r="AR57" s="73"/>
      <c r="AS57" s="73"/>
      <c r="AT57" s="73"/>
      <c r="AU57" s="73"/>
      <c r="AV57" s="76"/>
      <c r="AW57" s="76"/>
      <c r="AX57" s="174"/>
      <c r="AY57" s="57">
        <f t="shared" si="2"/>
        <v>0</v>
      </c>
    </row>
    <row r="58" spans="1:51" s="52" customFormat="1" ht="34.5" customHeight="1" x14ac:dyDescent="0.25">
      <c r="A58" s="201">
        <v>52</v>
      </c>
      <c r="B58" s="202"/>
      <c r="C58" s="237"/>
      <c r="D58" s="241"/>
      <c r="E58" s="65"/>
      <c r="F58" s="65"/>
      <c r="G58" s="65"/>
      <c r="H58" s="65"/>
      <c r="I58" s="65"/>
      <c r="J58" s="65"/>
      <c r="K58" s="65"/>
      <c r="L58" s="65"/>
      <c r="M58" s="203" t="str">
        <f t="shared" si="10"/>
        <v>*</v>
      </c>
      <c r="N58" s="73"/>
      <c r="O58" s="73"/>
      <c r="P58" s="74"/>
      <c r="Q58" s="204" t="str">
        <f t="shared" ca="1" si="3"/>
        <v>*</v>
      </c>
      <c r="R58" s="65"/>
      <c r="S58" s="73"/>
      <c r="T58" s="73"/>
      <c r="U58" s="73"/>
      <c r="V58" s="70"/>
      <c r="W58" s="73"/>
      <c r="X58" s="205"/>
      <c r="Y58" s="75"/>
      <c r="Z58" s="73"/>
      <c r="AA58" s="73"/>
      <c r="AB58" s="73"/>
      <c r="AC58" s="74"/>
      <c r="AD58" s="75"/>
      <c r="AE58" s="74"/>
      <c r="AF58" s="74"/>
      <c r="AG58" s="75"/>
      <c r="AH58" s="74"/>
      <c r="AI58" s="74"/>
      <c r="AJ58" s="206" t="str">
        <f t="shared" si="11"/>
        <v>*</v>
      </c>
      <c r="AK58" s="73"/>
      <c r="AL58" s="73"/>
      <c r="AM58" s="73"/>
      <c r="AN58" s="73"/>
      <c r="AO58" s="65"/>
      <c r="AP58" s="65"/>
      <c r="AQ58" s="73"/>
      <c r="AR58" s="73"/>
      <c r="AS58" s="73"/>
      <c r="AT58" s="73"/>
      <c r="AU58" s="73"/>
      <c r="AV58" s="76"/>
      <c r="AW58" s="76"/>
      <c r="AX58" s="174"/>
      <c r="AY58" s="57">
        <f t="shared" si="2"/>
        <v>0</v>
      </c>
    </row>
    <row r="59" spans="1:51" s="52" customFormat="1" ht="34.5" customHeight="1" x14ac:dyDescent="0.25">
      <c r="A59" s="201">
        <v>53</v>
      </c>
      <c r="B59" s="202"/>
      <c r="C59" s="237"/>
      <c r="D59" s="241"/>
      <c r="E59" s="65"/>
      <c r="F59" s="65"/>
      <c r="G59" s="65"/>
      <c r="H59" s="65"/>
      <c r="I59" s="65"/>
      <c r="J59" s="65"/>
      <c r="K59" s="65"/>
      <c r="L59" s="65"/>
      <c r="M59" s="203" t="str">
        <f t="shared" si="10"/>
        <v>*</v>
      </c>
      <c r="N59" s="73"/>
      <c r="O59" s="73"/>
      <c r="P59" s="74"/>
      <c r="Q59" s="204" t="str">
        <f t="shared" ca="1" si="3"/>
        <v>*</v>
      </c>
      <c r="R59" s="65"/>
      <c r="S59" s="73"/>
      <c r="T59" s="73"/>
      <c r="U59" s="73"/>
      <c r="V59" s="70"/>
      <c r="W59" s="73"/>
      <c r="X59" s="205"/>
      <c r="Y59" s="75"/>
      <c r="Z59" s="73"/>
      <c r="AA59" s="73"/>
      <c r="AB59" s="73"/>
      <c r="AC59" s="74"/>
      <c r="AD59" s="75"/>
      <c r="AE59" s="74"/>
      <c r="AF59" s="74"/>
      <c r="AG59" s="75"/>
      <c r="AH59" s="74"/>
      <c r="AI59" s="74"/>
      <c r="AJ59" s="206" t="str">
        <f t="shared" si="11"/>
        <v>*</v>
      </c>
      <c r="AK59" s="73"/>
      <c r="AL59" s="73"/>
      <c r="AM59" s="73"/>
      <c r="AN59" s="73"/>
      <c r="AO59" s="65"/>
      <c r="AP59" s="65"/>
      <c r="AQ59" s="73"/>
      <c r="AR59" s="73"/>
      <c r="AS59" s="73"/>
      <c r="AT59" s="73"/>
      <c r="AU59" s="73"/>
      <c r="AV59" s="76"/>
      <c r="AW59" s="76"/>
      <c r="AX59" s="174"/>
      <c r="AY59" s="57">
        <f t="shared" si="2"/>
        <v>0</v>
      </c>
    </row>
    <row r="60" spans="1:51" s="52" customFormat="1" ht="34.5" customHeight="1" x14ac:dyDescent="0.25">
      <c r="A60" s="201">
        <v>54</v>
      </c>
      <c r="B60" s="202"/>
      <c r="C60" s="237"/>
      <c r="D60" s="241"/>
      <c r="E60" s="65"/>
      <c r="F60" s="65"/>
      <c r="G60" s="65"/>
      <c r="H60" s="65"/>
      <c r="I60" s="65"/>
      <c r="J60" s="65"/>
      <c r="K60" s="65"/>
      <c r="L60" s="65"/>
      <c r="M60" s="203" t="str">
        <f t="shared" si="10"/>
        <v>*</v>
      </c>
      <c r="N60" s="73"/>
      <c r="O60" s="73"/>
      <c r="P60" s="74"/>
      <c r="Q60" s="204" t="str">
        <f t="shared" ca="1" si="3"/>
        <v>*</v>
      </c>
      <c r="R60" s="65"/>
      <c r="S60" s="73"/>
      <c r="T60" s="73"/>
      <c r="U60" s="73"/>
      <c r="V60" s="70"/>
      <c r="W60" s="73"/>
      <c r="X60" s="205"/>
      <c r="Y60" s="75"/>
      <c r="Z60" s="73"/>
      <c r="AA60" s="73"/>
      <c r="AB60" s="77"/>
      <c r="AC60" s="74"/>
      <c r="AD60" s="75"/>
      <c r="AE60" s="74"/>
      <c r="AF60" s="74"/>
      <c r="AG60" s="75"/>
      <c r="AH60" s="74"/>
      <c r="AI60" s="74"/>
      <c r="AJ60" s="206" t="str">
        <f t="shared" si="11"/>
        <v>*</v>
      </c>
      <c r="AK60" s="73"/>
      <c r="AL60" s="73"/>
      <c r="AM60" s="73"/>
      <c r="AN60" s="73"/>
      <c r="AO60" s="65"/>
      <c r="AP60" s="65"/>
      <c r="AQ60" s="73"/>
      <c r="AR60" s="73"/>
      <c r="AS60" s="73"/>
      <c r="AT60" s="73"/>
      <c r="AU60" s="73"/>
      <c r="AV60" s="76"/>
      <c r="AW60" s="76"/>
      <c r="AX60" s="174"/>
      <c r="AY60" s="57">
        <f t="shared" si="2"/>
        <v>0</v>
      </c>
    </row>
    <row r="61" spans="1:51" s="52" customFormat="1" ht="34.5" customHeight="1" x14ac:dyDescent="0.25">
      <c r="A61" s="201">
        <v>55</v>
      </c>
      <c r="B61" s="202"/>
      <c r="C61" s="237"/>
      <c r="D61" s="241"/>
      <c r="E61" s="65"/>
      <c r="F61" s="65"/>
      <c r="G61" s="65"/>
      <c r="H61" s="65"/>
      <c r="I61" s="65"/>
      <c r="J61" s="65"/>
      <c r="K61" s="65"/>
      <c r="L61" s="65"/>
      <c r="M61" s="203" t="str">
        <f t="shared" si="10"/>
        <v>*</v>
      </c>
      <c r="N61" s="73"/>
      <c r="O61" s="73"/>
      <c r="P61" s="74"/>
      <c r="Q61" s="204" t="str">
        <f t="shared" ca="1" si="3"/>
        <v>*</v>
      </c>
      <c r="R61" s="65"/>
      <c r="S61" s="73"/>
      <c r="T61" s="73"/>
      <c r="U61" s="73"/>
      <c r="V61" s="70"/>
      <c r="W61" s="73"/>
      <c r="X61" s="205"/>
      <c r="Y61" s="75"/>
      <c r="Z61" s="73"/>
      <c r="AA61" s="73"/>
      <c r="AB61" s="73"/>
      <c r="AC61" s="74"/>
      <c r="AD61" s="75"/>
      <c r="AE61" s="74"/>
      <c r="AF61" s="74"/>
      <c r="AG61" s="75"/>
      <c r="AH61" s="74"/>
      <c r="AI61" s="74"/>
      <c r="AJ61" s="206" t="str">
        <f t="shared" si="11"/>
        <v>*</v>
      </c>
      <c r="AK61" s="73"/>
      <c r="AL61" s="73"/>
      <c r="AM61" s="73"/>
      <c r="AN61" s="73"/>
      <c r="AO61" s="65"/>
      <c r="AP61" s="65"/>
      <c r="AQ61" s="73"/>
      <c r="AR61" s="73"/>
      <c r="AS61" s="73"/>
      <c r="AT61" s="73"/>
      <c r="AU61" s="73"/>
      <c r="AV61" s="76"/>
      <c r="AW61" s="76"/>
      <c r="AX61" s="174"/>
      <c r="AY61" s="57">
        <f t="shared" si="2"/>
        <v>0</v>
      </c>
    </row>
    <row r="62" spans="1:51" s="52" customFormat="1" ht="34.5" customHeight="1" x14ac:dyDescent="0.25">
      <c r="A62" s="201">
        <v>56</v>
      </c>
      <c r="B62" s="202"/>
      <c r="C62" s="237"/>
      <c r="D62" s="241"/>
      <c r="E62" s="65"/>
      <c r="F62" s="65"/>
      <c r="G62" s="65"/>
      <c r="H62" s="65"/>
      <c r="I62" s="65"/>
      <c r="J62" s="65"/>
      <c r="K62" s="65"/>
      <c r="L62" s="65"/>
      <c r="M62" s="203" t="str">
        <f t="shared" si="10"/>
        <v>*</v>
      </c>
      <c r="N62" s="73"/>
      <c r="O62" s="73"/>
      <c r="P62" s="74"/>
      <c r="Q62" s="204" t="str">
        <f t="shared" ca="1" si="3"/>
        <v>*</v>
      </c>
      <c r="R62" s="65"/>
      <c r="S62" s="73"/>
      <c r="T62" s="73"/>
      <c r="U62" s="73"/>
      <c r="V62" s="70"/>
      <c r="W62" s="73"/>
      <c r="X62" s="205"/>
      <c r="Y62" s="75"/>
      <c r="Z62" s="73"/>
      <c r="AA62" s="73"/>
      <c r="AB62" s="73"/>
      <c r="AC62" s="74"/>
      <c r="AD62" s="75"/>
      <c r="AE62" s="74"/>
      <c r="AF62" s="74"/>
      <c r="AG62" s="75"/>
      <c r="AH62" s="74"/>
      <c r="AI62" s="74"/>
      <c r="AJ62" s="206" t="str">
        <f t="shared" si="11"/>
        <v>*</v>
      </c>
      <c r="AK62" s="73"/>
      <c r="AL62" s="73"/>
      <c r="AM62" s="73"/>
      <c r="AN62" s="73"/>
      <c r="AO62" s="65"/>
      <c r="AP62" s="65"/>
      <c r="AQ62" s="73"/>
      <c r="AR62" s="73"/>
      <c r="AS62" s="73"/>
      <c r="AT62" s="73"/>
      <c r="AU62" s="73"/>
      <c r="AV62" s="76"/>
      <c r="AW62" s="76"/>
      <c r="AX62" s="174"/>
      <c r="AY62" s="57">
        <f t="shared" si="2"/>
        <v>0</v>
      </c>
    </row>
    <row r="63" spans="1:51" s="52" customFormat="1" ht="34.5" customHeight="1" x14ac:dyDescent="0.25">
      <c r="A63" s="201">
        <v>57</v>
      </c>
      <c r="B63" s="202"/>
      <c r="C63" s="237"/>
      <c r="D63" s="241"/>
      <c r="E63" s="65"/>
      <c r="F63" s="65"/>
      <c r="G63" s="65"/>
      <c r="H63" s="65"/>
      <c r="I63" s="65"/>
      <c r="J63" s="65"/>
      <c r="K63" s="65"/>
      <c r="L63" s="65"/>
      <c r="M63" s="203" t="str">
        <f t="shared" ref="M63:M91" si="12">IFERROR(VLOOKUP(L63,lis_sed,2,FALSE),"*")</f>
        <v>*</v>
      </c>
      <c r="N63" s="73"/>
      <c r="O63" s="73"/>
      <c r="P63" s="74"/>
      <c r="Q63" s="204" t="str">
        <f t="shared" ref="Q63:Q91" ca="1" si="13">IF(P63="","*",(TODAY()-P63)/365)</f>
        <v>*</v>
      </c>
      <c r="R63" s="65"/>
      <c r="S63" s="73"/>
      <c r="T63" s="73"/>
      <c r="U63" s="73"/>
      <c r="V63" s="70"/>
      <c r="W63" s="73"/>
      <c r="X63" s="205"/>
      <c r="Y63" s="75"/>
      <c r="Z63" s="73"/>
      <c r="AA63" s="73"/>
      <c r="AB63" s="73"/>
      <c r="AC63" s="74"/>
      <c r="AD63" s="75"/>
      <c r="AE63" s="74"/>
      <c r="AF63" s="74"/>
      <c r="AG63" s="75"/>
      <c r="AH63" s="74"/>
      <c r="AI63" s="74"/>
      <c r="AJ63" s="206" t="str">
        <f t="shared" si="11"/>
        <v>*</v>
      </c>
      <c r="AK63" s="73"/>
      <c r="AL63" s="73"/>
      <c r="AM63" s="73"/>
      <c r="AN63" s="73"/>
      <c r="AO63" s="65"/>
      <c r="AP63" s="65"/>
      <c r="AQ63" s="73"/>
      <c r="AR63" s="73"/>
      <c r="AS63" s="73"/>
      <c r="AT63" s="73"/>
      <c r="AU63" s="73"/>
      <c r="AV63" s="76"/>
      <c r="AW63" s="76"/>
      <c r="AX63" s="174"/>
      <c r="AY63" s="57">
        <f t="shared" ref="AY63:AY81" si="14">SUM(AQ63:AU63)</f>
        <v>0</v>
      </c>
    </row>
    <row r="64" spans="1:51" s="52" customFormat="1" ht="34.5" customHeight="1" x14ac:dyDescent="0.25">
      <c r="A64" s="201">
        <v>58</v>
      </c>
      <c r="B64" s="202"/>
      <c r="C64" s="237"/>
      <c r="D64" s="241"/>
      <c r="E64" s="65"/>
      <c r="F64" s="65"/>
      <c r="G64" s="65"/>
      <c r="H64" s="65"/>
      <c r="I64" s="65"/>
      <c r="J64" s="65"/>
      <c r="K64" s="65"/>
      <c r="L64" s="65"/>
      <c r="M64" s="203" t="str">
        <f t="shared" si="12"/>
        <v>*</v>
      </c>
      <c r="N64" s="73"/>
      <c r="O64" s="73"/>
      <c r="P64" s="74"/>
      <c r="Q64" s="204" t="str">
        <f t="shared" ca="1" si="13"/>
        <v>*</v>
      </c>
      <c r="R64" s="65"/>
      <c r="S64" s="73"/>
      <c r="T64" s="73"/>
      <c r="U64" s="73"/>
      <c r="V64" s="70"/>
      <c r="W64" s="73"/>
      <c r="X64" s="205"/>
      <c r="Y64" s="75"/>
      <c r="Z64" s="73"/>
      <c r="AA64" s="73"/>
      <c r="AB64" s="77"/>
      <c r="AC64" s="74"/>
      <c r="AD64" s="75"/>
      <c r="AE64" s="74"/>
      <c r="AF64" s="74"/>
      <c r="AG64" s="75"/>
      <c r="AH64" s="74"/>
      <c r="AI64" s="74"/>
      <c r="AJ64" s="206" t="str">
        <f t="shared" si="11"/>
        <v>*</v>
      </c>
      <c r="AK64" s="73"/>
      <c r="AL64" s="73"/>
      <c r="AM64" s="73"/>
      <c r="AN64" s="73"/>
      <c r="AO64" s="65"/>
      <c r="AP64" s="65"/>
      <c r="AQ64" s="73"/>
      <c r="AR64" s="73"/>
      <c r="AS64" s="73"/>
      <c r="AT64" s="73"/>
      <c r="AU64" s="73"/>
      <c r="AV64" s="76"/>
      <c r="AW64" s="76"/>
      <c r="AX64" s="174"/>
      <c r="AY64" s="57">
        <f t="shared" si="14"/>
        <v>0</v>
      </c>
    </row>
    <row r="65" spans="1:51" s="52" customFormat="1" ht="34.5" customHeight="1" x14ac:dyDescent="0.25">
      <c r="A65" s="201">
        <v>59</v>
      </c>
      <c r="B65" s="202"/>
      <c r="C65" s="237"/>
      <c r="D65" s="241"/>
      <c r="E65" s="65"/>
      <c r="F65" s="65"/>
      <c r="G65" s="65"/>
      <c r="H65" s="65"/>
      <c r="I65" s="65"/>
      <c r="J65" s="65"/>
      <c r="K65" s="65"/>
      <c r="L65" s="65"/>
      <c r="M65" s="203" t="str">
        <f t="shared" si="12"/>
        <v>*</v>
      </c>
      <c r="N65" s="73"/>
      <c r="O65" s="73"/>
      <c r="P65" s="74"/>
      <c r="Q65" s="204" t="str">
        <f t="shared" ca="1" si="13"/>
        <v>*</v>
      </c>
      <c r="R65" s="65"/>
      <c r="S65" s="73"/>
      <c r="T65" s="73"/>
      <c r="U65" s="73"/>
      <c r="V65" s="70"/>
      <c r="W65" s="73"/>
      <c r="X65" s="205"/>
      <c r="Y65" s="75"/>
      <c r="Z65" s="73"/>
      <c r="AA65" s="73"/>
      <c r="AB65" s="73"/>
      <c r="AC65" s="74"/>
      <c r="AD65" s="75"/>
      <c r="AE65" s="74"/>
      <c r="AF65" s="74"/>
      <c r="AG65" s="75"/>
      <c r="AH65" s="74"/>
      <c r="AI65" s="74"/>
      <c r="AJ65" s="206" t="str">
        <f t="shared" si="11"/>
        <v>*</v>
      </c>
      <c r="AK65" s="73"/>
      <c r="AL65" s="73"/>
      <c r="AM65" s="73"/>
      <c r="AN65" s="73"/>
      <c r="AO65" s="65"/>
      <c r="AP65" s="65"/>
      <c r="AQ65" s="73"/>
      <c r="AR65" s="73"/>
      <c r="AS65" s="73"/>
      <c r="AT65" s="73"/>
      <c r="AU65" s="73"/>
      <c r="AV65" s="76"/>
      <c r="AW65" s="76"/>
      <c r="AX65" s="174"/>
      <c r="AY65" s="57">
        <f t="shared" si="14"/>
        <v>0</v>
      </c>
    </row>
    <row r="66" spans="1:51" s="52" customFormat="1" ht="34.5" customHeight="1" x14ac:dyDescent="0.25">
      <c r="A66" s="201">
        <v>60</v>
      </c>
      <c r="B66" s="202"/>
      <c r="C66" s="237"/>
      <c r="D66" s="241"/>
      <c r="E66" s="65"/>
      <c r="F66" s="65"/>
      <c r="G66" s="65"/>
      <c r="H66" s="65"/>
      <c r="I66" s="65"/>
      <c r="J66" s="65"/>
      <c r="K66" s="65"/>
      <c r="L66" s="65"/>
      <c r="M66" s="203" t="str">
        <f t="shared" si="12"/>
        <v>*</v>
      </c>
      <c r="N66" s="232"/>
      <c r="O66" s="73"/>
      <c r="P66" s="74"/>
      <c r="Q66" s="204" t="str">
        <f t="shared" ca="1" si="13"/>
        <v>*</v>
      </c>
      <c r="R66" s="65"/>
      <c r="S66" s="73"/>
      <c r="T66" s="73"/>
      <c r="U66" s="73"/>
      <c r="V66" s="70"/>
      <c r="W66" s="73"/>
      <c r="X66" s="205"/>
      <c r="Y66" s="75"/>
      <c r="Z66" s="73"/>
      <c r="AA66" s="73"/>
      <c r="AB66" s="73"/>
      <c r="AC66" s="74"/>
      <c r="AD66" s="75"/>
      <c r="AE66" s="74"/>
      <c r="AF66" s="74"/>
      <c r="AG66" s="75"/>
      <c r="AH66" s="74"/>
      <c r="AI66" s="74"/>
      <c r="AJ66" s="206" t="str">
        <f t="shared" si="11"/>
        <v>*</v>
      </c>
      <c r="AK66" s="73"/>
      <c r="AL66" s="73"/>
      <c r="AM66" s="73"/>
      <c r="AN66" s="73"/>
      <c r="AO66" s="65"/>
      <c r="AP66" s="65"/>
      <c r="AQ66" s="73"/>
      <c r="AR66" s="73"/>
      <c r="AS66" s="73"/>
      <c r="AT66" s="73"/>
      <c r="AU66" s="73"/>
      <c r="AV66" s="76"/>
      <c r="AW66" s="76"/>
      <c r="AX66" s="174"/>
      <c r="AY66" s="57">
        <f t="shared" si="14"/>
        <v>0</v>
      </c>
    </row>
    <row r="67" spans="1:51" s="52" customFormat="1" ht="34.5" customHeight="1" x14ac:dyDescent="0.25">
      <c r="A67" s="201">
        <v>61</v>
      </c>
      <c r="B67" s="202"/>
      <c r="C67" s="237"/>
      <c r="D67" s="241"/>
      <c r="E67" s="65"/>
      <c r="F67" s="65"/>
      <c r="G67" s="65"/>
      <c r="H67" s="65"/>
      <c r="I67" s="65"/>
      <c r="J67" s="65"/>
      <c r="K67" s="65"/>
      <c r="L67" s="65"/>
      <c r="M67" s="203" t="str">
        <f t="shared" si="12"/>
        <v>*</v>
      </c>
      <c r="N67" s="73"/>
      <c r="O67" s="73"/>
      <c r="P67" s="74"/>
      <c r="Q67" s="204" t="str">
        <f t="shared" ca="1" si="13"/>
        <v>*</v>
      </c>
      <c r="R67" s="65"/>
      <c r="S67" s="73"/>
      <c r="T67" s="73"/>
      <c r="U67" s="73"/>
      <c r="V67" s="70"/>
      <c r="W67" s="73"/>
      <c r="X67" s="205"/>
      <c r="Y67" s="75"/>
      <c r="Z67" s="73"/>
      <c r="AA67" s="73"/>
      <c r="AB67" s="77"/>
      <c r="AC67" s="74"/>
      <c r="AD67" s="75"/>
      <c r="AE67" s="74"/>
      <c r="AF67" s="74"/>
      <c r="AG67" s="75"/>
      <c r="AH67" s="74"/>
      <c r="AI67" s="74"/>
      <c r="AJ67" s="206" t="str">
        <f t="shared" si="11"/>
        <v>*</v>
      </c>
      <c r="AK67" s="73"/>
      <c r="AL67" s="73"/>
      <c r="AM67" s="73"/>
      <c r="AN67" s="73"/>
      <c r="AO67" s="65"/>
      <c r="AP67" s="65"/>
      <c r="AQ67" s="73"/>
      <c r="AR67" s="73"/>
      <c r="AS67" s="73"/>
      <c r="AT67" s="73"/>
      <c r="AU67" s="73"/>
      <c r="AV67" s="76"/>
      <c r="AW67" s="76"/>
      <c r="AX67" s="174"/>
      <c r="AY67" s="57">
        <f t="shared" si="14"/>
        <v>0</v>
      </c>
    </row>
    <row r="68" spans="1:51" s="52" customFormat="1" ht="34.5" customHeight="1" x14ac:dyDescent="0.25">
      <c r="A68" s="201">
        <v>62</v>
      </c>
      <c r="B68" s="202"/>
      <c r="C68" s="237"/>
      <c r="D68" s="241"/>
      <c r="E68" s="65"/>
      <c r="F68" s="65"/>
      <c r="G68" s="65"/>
      <c r="H68" s="65"/>
      <c r="I68" s="65"/>
      <c r="J68" s="65"/>
      <c r="K68" s="65"/>
      <c r="L68" s="65"/>
      <c r="M68" s="203" t="str">
        <f t="shared" si="12"/>
        <v>*</v>
      </c>
      <c r="N68" s="73"/>
      <c r="O68" s="73"/>
      <c r="P68" s="74"/>
      <c r="Q68" s="204" t="str">
        <f t="shared" ca="1" si="13"/>
        <v>*</v>
      </c>
      <c r="R68" s="65"/>
      <c r="S68" s="73"/>
      <c r="T68" s="73"/>
      <c r="U68" s="73"/>
      <c r="V68" s="70"/>
      <c r="W68" s="73"/>
      <c r="X68" s="205"/>
      <c r="Y68" s="75"/>
      <c r="Z68" s="73"/>
      <c r="AA68" s="73"/>
      <c r="AB68" s="77"/>
      <c r="AC68" s="74"/>
      <c r="AD68" s="75"/>
      <c r="AE68" s="74"/>
      <c r="AF68" s="74"/>
      <c r="AG68" s="75"/>
      <c r="AH68" s="74"/>
      <c r="AI68" s="74"/>
      <c r="AJ68" s="206" t="str">
        <f t="shared" si="11"/>
        <v>*</v>
      </c>
      <c r="AK68" s="73"/>
      <c r="AL68" s="73"/>
      <c r="AM68" s="73"/>
      <c r="AN68" s="73"/>
      <c r="AO68" s="65"/>
      <c r="AP68" s="65"/>
      <c r="AQ68" s="73"/>
      <c r="AR68" s="73"/>
      <c r="AS68" s="73"/>
      <c r="AT68" s="73"/>
      <c r="AU68" s="73"/>
      <c r="AV68" s="76"/>
      <c r="AW68" s="76"/>
      <c r="AX68" s="174"/>
      <c r="AY68" s="57">
        <f t="shared" si="14"/>
        <v>0</v>
      </c>
    </row>
    <row r="69" spans="1:51" s="52" customFormat="1" ht="34.5" customHeight="1" x14ac:dyDescent="0.25">
      <c r="A69" s="201">
        <v>63</v>
      </c>
      <c r="B69" s="202"/>
      <c r="C69" s="237"/>
      <c r="D69" s="241"/>
      <c r="E69" s="65"/>
      <c r="F69" s="65"/>
      <c r="G69" s="65"/>
      <c r="H69" s="65"/>
      <c r="I69" s="65"/>
      <c r="J69" s="65"/>
      <c r="K69" s="65"/>
      <c r="L69" s="65"/>
      <c r="M69" s="203" t="str">
        <f t="shared" ref="M69:M77" si="15">IFERROR(VLOOKUP(L69,lis_sed,2,FALSE),"*")</f>
        <v>*</v>
      </c>
      <c r="N69" s="73"/>
      <c r="O69" s="73"/>
      <c r="P69" s="74"/>
      <c r="Q69" s="204" t="str">
        <f t="shared" ref="Q69:Q77" ca="1" si="16">IF(P69="","*",(TODAY()-P69)/365)</f>
        <v>*</v>
      </c>
      <c r="R69" s="65"/>
      <c r="S69" s="73"/>
      <c r="T69" s="73"/>
      <c r="U69" s="73"/>
      <c r="V69" s="70"/>
      <c r="W69" s="73"/>
      <c r="X69" s="205"/>
      <c r="Y69" s="75"/>
      <c r="Z69" s="73"/>
      <c r="AA69" s="73"/>
      <c r="AB69" s="73"/>
      <c r="AC69" s="74"/>
      <c r="AD69" s="75"/>
      <c r="AE69" s="74"/>
      <c r="AF69" s="74"/>
      <c r="AG69" s="75"/>
      <c r="AH69" s="74"/>
      <c r="AI69" s="74"/>
      <c r="AJ69" s="206" t="str">
        <f t="shared" si="11"/>
        <v>*</v>
      </c>
      <c r="AK69" s="73"/>
      <c r="AL69" s="73"/>
      <c r="AM69" s="73"/>
      <c r="AN69" s="73"/>
      <c r="AO69" s="65"/>
      <c r="AP69" s="65"/>
      <c r="AQ69" s="73"/>
      <c r="AR69" s="73"/>
      <c r="AS69" s="73"/>
      <c r="AT69" s="73"/>
      <c r="AU69" s="73"/>
      <c r="AV69" s="76"/>
      <c r="AW69" s="76"/>
      <c r="AX69" s="174"/>
      <c r="AY69" s="57">
        <f t="shared" ref="AY69:AY77" si="17">SUM(AQ69:AU69)</f>
        <v>0</v>
      </c>
    </row>
    <row r="70" spans="1:51" s="52" customFormat="1" ht="34.5" customHeight="1" x14ac:dyDescent="0.25">
      <c r="A70" s="201">
        <v>64</v>
      </c>
      <c r="B70" s="202"/>
      <c r="C70" s="237"/>
      <c r="D70" s="241"/>
      <c r="E70" s="65"/>
      <c r="F70" s="65"/>
      <c r="G70" s="65"/>
      <c r="H70" s="65"/>
      <c r="I70" s="65"/>
      <c r="J70" s="65"/>
      <c r="K70" s="65"/>
      <c r="L70" s="65"/>
      <c r="M70" s="203" t="str">
        <f t="shared" si="15"/>
        <v>*</v>
      </c>
      <c r="N70" s="73"/>
      <c r="O70" s="73"/>
      <c r="P70" s="74"/>
      <c r="Q70" s="204" t="str">
        <f t="shared" ca="1" si="16"/>
        <v>*</v>
      </c>
      <c r="R70" s="65"/>
      <c r="S70" s="73"/>
      <c r="T70" s="73"/>
      <c r="U70" s="73"/>
      <c r="V70" s="70"/>
      <c r="W70" s="73"/>
      <c r="X70" s="205"/>
      <c r="Y70" s="75"/>
      <c r="Z70" s="73"/>
      <c r="AA70" s="73"/>
      <c r="AB70" s="73"/>
      <c r="AC70" s="74"/>
      <c r="AD70" s="75"/>
      <c r="AE70" s="74"/>
      <c r="AF70" s="74"/>
      <c r="AG70" s="75"/>
      <c r="AH70" s="74"/>
      <c r="AI70" s="74"/>
      <c r="AJ70" s="206" t="str">
        <f t="shared" si="11"/>
        <v>*</v>
      </c>
      <c r="AK70" s="73"/>
      <c r="AL70" s="73"/>
      <c r="AM70" s="73"/>
      <c r="AN70" s="73"/>
      <c r="AO70" s="65"/>
      <c r="AP70" s="65"/>
      <c r="AQ70" s="73"/>
      <c r="AR70" s="73"/>
      <c r="AS70" s="73"/>
      <c r="AT70" s="73"/>
      <c r="AU70" s="73"/>
      <c r="AV70" s="76"/>
      <c r="AW70" s="76"/>
      <c r="AX70" s="174"/>
      <c r="AY70" s="57">
        <f t="shared" si="17"/>
        <v>0</v>
      </c>
    </row>
    <row r="71" spans="1:51" s="52" customFormat="1" ht="34.5" customHeight="1" x14ac:dyDescent="0.25">
      <c r="A71" s="201">
        <v>65</v>
      </c>
      <c r="B71" s="202"/>
      <c r="C71" s="237"/>
      <c r="D71" s="241"/>
      <c r="E71" s="65"/>
      <c r="F71" s="65"/>
      <c r="G71" s="65"/>
      <c r="H71" s="65"/>
      <c r="I71" s="65"/>
      <c r="J71" s="65"/>
      <c r="K71" s="65"/>
      <c r="L71" s="65"/>
      <c r="M71" s="203" t="str">
        <f t="shared" si="15"/>
        <v>*</v>
      </c>
      <c r="N71" s="73"/>
      <c r="O71" s="73"/>
      <c r="P71" s="74"/>
      <c r="Q71" s="204" t="str">
        <f t="shared" ca="1" si="16"/>
        <v>*</v>
      </c>
      <c r="R71" s="65"/>
      <c r="S71" s="73"/>
      <c r="T71" s="73"/>
      <c r="U71" s="73"/>
      <c r="V71" s="70"/>
      <c r="W71" s="73"/>
      <c r="X71" s="205"/>
      <c r="Y71" s="75"/>
      <c r="Z71" s="73"/>
      <c r="AA71" s="73"/>
      <c r="AB71" s="77"/>
      <c r="AC71" s="74"/>
      <c r="AD71" s="75"/>
      <c r="AE71" s="74"/>
      <c r="AF71" s="74"/>
      <c r="AG71" s="75"/>
      <c r="AH71" s="74"/>
      <c r="AI71" s="74"/>
      <c r="AJ71" s="206" t="str">
        <f t="shared" si="11"/>
        <v>*</v>
      </c>
      <c r="AK71" s="73"/>
      <c r="AL71" s="73"/>
      <c r="AM71" s="73"/>
      <c r="AN71" s="73"/>
      <c r="AO71" s="65"/>
      <c r="AP71" s="65"/>
      <c r="AQ71" s="73"/>
      <c r="AR71" s="73"/>
      <c r="AS71" s="73"/>
      <c r="AT71" s="73"/>
      <c r="AU71" s="73"/>
      <c r="AV71" s="76"/>
      <c r="AW71" s="76"/>
      <c r="AX71" s="174"/>
      <c r="AY71" s="57">
        <f t="shared" si="17"/>
        <v>0</v>
      </c>
    </row>
    <row r="72" spans="1:51" s="52" customFormat="1" ht="34.5" customHeight="1" x14ac:dyDescent="0.25">
      <c r="A72" s="201">
        <v>66</v>
      </c>
      <c r="B72" s="202"/>
      <c r="C72" s="237"/>
      <c r="D72" s="243"/>
      <c r="E72" s="65"/>
      <c r="F72" s="73"/>
      <c r="G72" s="73"/>
      <c r="H72" s="73"/>
      <c r="I72" s="73"/>
      <c r="J72" s="65"/>
      <c r="K72" s="65"/>
      <c r="L72" s="73"/>
      <c r="M72" s="137" t="str">
        <f t="shared" si="15"/>
        <v>*</v>
      </c>
      <c r="N72" s="73"/>
      <c r="O72" s="73"/>
      <c r="P72" s="74"/>
      <c r="Q72" s="235" t="str">
        <f t="shared" ca="1" si="16"/>
        <v>*</v>
      </c>
      <c r="R72" s="73"/>
      <c r="S72" s="73"/>
      <c r="T72" s="73"/>
      <c r="U72" s="73"/>
      <c r="V72" s="136"/>
      <c r="W72" s="73"/>
      <c r="X72" s="205"/>
      <c r="Y72" s="75"/>
      <c r="Z72" s="73"/>
      <c r="AA72" s="73"/>
      <c r="AB72" s="77"/>
      <c r="AC72" s="74"/>
      <c r="AD72" s="75"/>
      <c r="AE72" s="74"/>
      <c r="AF72" s="74"/>
      <c r="AG72" s="75"/>
      <c r="AH72" s="74"/>
      <c r="AI72" s="74"/>
      <c r="AJ72" s="206" t="str">
        <f t="shared" si="11"/>
        <v>*</v>
      </c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6"/>
      <c r="AW72" s="76"/>
      <c r="AX72" s="174"/>
      <c r="AY72" s="57">
        <f t="shared" si="17"/>
        <v>0</v>
      </c>
    </row>
    <row r="73" spans="1:51" s="52" customFormat="1" ht="34.5" customHeight="1" x14ac:dyDescent="0.25">
      <c r="A73" s="201">
        <v>67</v>
      </c>
      <c r="B73" s="202"/>
      <c r="C73" s="237"/>
      <c r="D73" s="243"/>
      <c r="E73" s="65"/>
      <c r="F73" s="73"/>
      <c r="G73" s="73"/>
      <c r="H73" s="73"/>
      <c r="I73" s="73"/>
      <c r="J73" s="65"/>
      <c r="K73" s="65"/>
      <c r="L73" s="73"/>
      <c r="M73" s="137" t="str">
        <f t="shared" si="15"/>
        <v>*</v>
      </c>
      <c r="N73" s="73"/>
      <c r="O73" s="73"/>
      <c r="P73" s="74"/>
      <c r="Q73" s="235" t="str">
        <f t="shared" ca="1" si="16"/>
        <v>*</v>
      </c>
      <c r="R73" s="73"/>
      <c r="S73" s="73"/>
      <c r="T73" s="73"/>
      <c r="U73" s="73"/>
      <c r="V73" s="136"/>
      <c r="W73" s="73"/>
      <c r="X73" s="205"/>
      <c r="Y73" s="75"/>
      <c r="Z73" s="73"/>
      <c r="AA73" s="73"/>
      <c r="AB73" s="73"/>
      <c r="AC73" s="74"/>
      <c r="AD73" s="75"/>
      <c r="AE73" s="74"/>
      <c r="AF73" s="74"/>
      <c r="AG73" s="75"/>
      <c r="AH73" s="74"/>
      <c r="AI73" s="74"/>
      <c r="AJ73" s="206" t="str">
        <f t="shared" si="11"/>
        <v>*</v>
      </c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6"/>
      <c r="AW73" s="76"/>
      <c r="AX73" s="174"/>
      <c r="AY73" s="57">
        <f t="shared" si="17"/>
        <v>0</v>
      </c>
    </row>
    <row r="74" spans="1:51" s="52" customFormat="1" ht="34.5" customHeight="1" x14ac:dyDescent="0.25">
      <c r="A74" s="201">
        <v>68</v>
      </c>
      <c r="B74" s="202"/>
      <c r="C74" s="237"/>
      <c r="D74" s="243"/>
      <c r="E74" s="65"/>
      <c r="F74" s="73"/>
      <c r="G74" s="73"/>
      <c r="H74" s="73"/>
      <c r="I74" s="73"/>
      <c r="J74" s="65"/>
      <c r="K74" s="65"/>
      <c r="L74" s="73"/>
      <c r="M74" s="137" t="str">
        <f t="shared" si="15"/>
        <v>*</v>
      </c>
      <c r="N74" s="73"/>
      <c r="O74" s="73"/>
      <c r="P74" s="74"/>
      <c r="Q74" s="235" t="str">
        <f t="shared" ca="1" si="16"/>
        <v>*</v>
      </c>
      <c r="R74" s="73"/>
      <c r="S74" s="73"/>
      <c r="T74" s="73"/>
      <c r="U74" s="73"/>
      <c r="V74" s="136"/>
      <c r="W74" s="73"/>
      <c r="X74" s="205"/>
      <c r="Y74" s="75"/>
      <c r="Z74" s="73"/>
      <c r="AA74" s="73"/>
      <c r="AB74" s="77"/>
      <c r="AC74" s="74"/>
      <c r="AD74" s="75"/>
      <c r="AE74" s="74"/>
      <c r="AF74" s="74"/>
      <c r="AG74" s="75"/>
      <c r="AH74" s="74"/>
      <c r="AI74" s="74"/>
      <c r="AJ74" s="206" t="str">
        <f t="shared" si="11"/>
        <v>*</v>
      </c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6"/>
      <c r="AW74" s="76"/>
      <c r="AX74" s="174"/>
      <c r="AY74" s="57">
        <f t="shared" si="17"/>
        <v>0</v>
      </c>
    </row>
    <row r="75" spans="1:51" s="52" customFormat="1" ht="34.5" customHeight="1" x14ac:dyDescent="0.25">
      <c r="A75" s="201">
        <v>69</v>
      </c>
      <c r="B75" s="202"/>
      <c r="C75" s="237"/>
      <c r="D75" s="241"/>
      <c r="E75" s="65"/>
      <c r="F75" s="65"/>
      <c r="G75" s="65"/>
      <c r="H75" s="65"/>
      <c r="I75" s="65"/>
      <c r="J75" s="65"/>
      <c r="K75" s="65"/>
      <c r="L75" s="65"/>
      <c r="M75" s="203" t="str">
        <f t="shared" si="15"/>
        <v>*</v>
      </c>
      <c r="N75" s="73"/>
      <c r="O75" s="73"/>
      <c r="P75" s="74"/>
      <c r="Q75" s="204" t="str">
        <f t="shared" ca="1" si="16"/>
        <v>*</v>
      </c>
      <c r="R75" s="65"/>
      <c r="S75" s="73"/>
      <c r="T75" s="73"/>
      <c r="U75" s="73"/>
      <c r="V75" s="70"/>
      <c r="W75" s="73"/>
      <c r="X75" s="205"/>
      <c r="Y75" s="75"/>
      <c r="Z75" s="73"/>
      <c r="AA75" s="73"/>
      <c r="AB75" s="73"/>
      <c r="AC75" s="74"/>
      <c r="AD75" s="75"/>
      <c r="AE75" s="74"/>
      <c r="AF75" s="74"/>
      <c r="AG75" s="75"/>
      <c r="AH75" s="74"/>
      <c r="AI75" s="74"/>
      <c r="AJ75" s="206" t="str">
        <f t="shared" si="11"/>
        <v>*</v>
      </c>
      <c r="AK75" s="73"/>
      <c r="AL75" s="73"/>
      <c r="AM75" s="73"/>
      <c r="AN75" s="73"/>
      <c r="AO75" s="65"/>
      <c r="AP75" s="65"/>
      <c r="AQ75" s="73"/>
      <c r="AR75" s="73"/>
      <c r="AS75" s="73"/>
      <c r="AT75" s="73"/>
      <c r="AU75" s="73"/>
      <c r="AV75" s="76"/>
      <c r="AW75" s="76"/>
      <c r="AX75" s="174"/>
      <c r="AY75" s="57">
        <f t="shared" si="17"/>
        <v>0</v>
      </c>
    </row>
    <row r="76" spans="1:51" s="52" customFormat="1" ht="34.5" customHeight="1" x14ac:dyDescent="0.25">
      <c r="A76" s="201">
        <v>70</v>
      </c>
      <c r="B76" s="202"/>
      <c r="C76" s="237"/>
      <c r="D76" s="241"/>
      <c r="E76" s="65"/>
      <c r="F76" s="65"/>
      <c r="G76" s="65"/>
      <c r="H76" s="65"/>
      <c r="I76" s="65"/>
      <c r="J76" s="65"/>
      <c r="K76" s="65"/>
      <c r="L76" s="65"/>
      <c r="M76" s="203" t="str">
        <f t="shared" si="15"/>
        <v>*</v>
      </c>
      <c r="N76" s="232"/>
      <c r="O76" s="73"/>
      <c r="P76" s="74"/>
      <c r="Q76" s="204" t="str">
        <f t="shared" ca="1" si="16"/>
        <v>*</v>
      </c>
      <c r="R76" s="65"/>
      <c r="S76" s="73"/>
      <c r="T76" s="73"/>
      <c r="U76" s="73"/>
      <c r="V76" s="70"/>
      <c r="W76" s="73"/>
      <c r="X76" s="205"/>
      <c r="Y76" s="75"/>
      <c r="Z76" s="73"/>
      <c r="AA76" s="73"/>
      <c r="AB76" s="73"/>
      <c r="AC76" s="74"/>
      <c r="AD76" s="75"/>
      <c r="AE76" s="74"/>
      <c r="AF76" s="74"/>
      <c r="AG76" s="75"/>
      <c r="AH76" s="74"/>
      <c r="AI76" s="74"/>
      <c r="AJ76" s="206" t="str">
        <f t="shared" si="11"/>
        <v>*</v>
      </c>
      <c r="AK76" s="73"/>
      <c r="AL76" s="73"/>
      <c r="AM76" s="73"/>
      <c r="AN76" s="73"/>
      <c r="AO76" s="65"/>
      <c r="AP76" s="65"/>
      <c r="AQ76" s="73"/>
      <c r="AR76" s="73"/>
      <c r="AS76" s="73"/>
      <c r="AT76" s="73"/>
      <c r="AU76" s="73"/>
      <c r="AV76" s="76"/>
      <c r="AW76" s="76"/>
      <c r="AX76" s="174"/>
      <c r="AY76" s="57">
        <f t="shared" si="17"/>
        <v>0</v>
      </c>
    </row>
    <row r="77" spans="1:51" s="52" customFormat="1" ht="34.5" customHeight="1" x14ac:dyDescent="0.25">
      <c r="A77" s="201">
        <v>71</v>
      </c>
      <c r="B77" s="202"/>
      <c r="C77" s="237"/>
      <c r="D77" s="241"/>
      <c r="E77" s="65"/>
      <c r="F77" s="65"/>
      <c r="G77" s="65"/>
      <c r="H77" s="65"/>
      <c r="I77" s="65"/>
      <c r="J77" s="65"/>
      <c r="K77" s="65"/>
      <c r="L77" s="65"/>
      <c r="M77" s="203" t="str">
        <f t="shared" si="15"/>
        <v>*</v>
      </c>
      <c r="N77" s="73"/>
      <c r="O77" s="73"/>
      <c r="P77" s="74"/>
      <c r="Q77" s="204" t="str">
        <f t="shared" ca="1" si="16"/>
        <v>*</v>
      </c>
      <c r="R77" s="65"/>
      <c r="S77" s="73"/>
      <c r="T77" s="73"/>
      <c r="U77" s="73"/>
      <c r="V77" s="70"/>
      <c r="W77" s="73"/>
      <c r="X77" s="205"/>
      <c r="Y77" s="75"/>
      <c r="Z77" s="73"/>
      <c r="AA77" s="73"/>
      <c r="AB77" s="77"/>
      <c r="AC77" s="74"/>
      <c r="AD77" s="75"/>
      <c r="AE77" s="74"/>
      <c r="AF77" s="74"/>
      <c r="AG77" s="75"/>
      <c r="AH77" s="74"/>
      <c r="AI77" s="74"/>
      <c r="AJ77" s="206" t="str">
        <f t="shared" si="11"/>
        <v>*</v>
      </c>
      <c r="AK77" s="73"/>
      <c r="AL77" s="73"/>
      <c r="AM77" s="73"/>
      <c r="AN77" s="73"/>
      <c r="AO77" s="65"/>
      <c r="AP77" s="65"/>
      <c r="AQ77" s="73"/>
      <c r="AR77" s="73"/>
      <c r="AS77" s="73"/>
      <c r="AT77" s="73"/>
      <c r="AU77" s="73"/>
      <c r="AV77" s="76"/>
      <c r="AW77" s="76"/>
      <c r="AX77" s="174"/>
      <c r="AY77" s="57">
        <f t="shared" si="17"/>
        <v>0</v>
      </c>
    </row>
    <row r="78" spans="1:51" s="52" customFormat="1" ht="34.5" customHeight="1" x14ac:dyDescent="0.25">
      <c r="A78" s="201">
        <v>72</v>
      </c>
      <c r="B78" s="202"/>
      <c r="C78" s="237"/>
      <c r="D78" s="241"/>
      <c r="E78" s="65"/>
      <c r="F78" s="65"/>
      <c r="G78" s="65"/>
      <c r="H78" s="65"/>
      <c r="I78" s="65"/>
      <c r="J78" s="65"/>
      <c r="K78" s="65"/>
      <c r="L78" s="65"/>
      <c r="M78" s="203" t="str">
        <f t="shared" si="12"/>
        <v>*</v>
      </c>
      <c r="N78" s="73"/>
      <c r="O78" s="73"/>
      <c r="P78" s="74"/>
      <c r="Q78" s="204" t="str">
        <f t="shared" ca="1" si="13"/>
        <v>*</v>
      </c>
      <c r="R78" s="65"/>
      <c r="S78" s="73"/>
      <c r="T78" s="73"/>
      <c r="U78" s="73"/>
      <c r="V78" s="70"/>
      <c r="W78" s="73"/>
      <c r="X78" s="205"/>
      <c r="Y78" s="75"/>
      <c r="Z78" s="73"/>
      <c r="AA78" s="73"/>
      <c r="AB78" s="73"/>
      <c r="AC78" s="74"/>
      <c r="AD78" s="75"/>
      <c r="AE78" s="74"/>
      <c r="AF78" s="74"/>
      <c r="AG78" s="75"/>
      <c r="AH78" s="74"/>
      <c r="AI78" s="74"/>
      <c r="AJ78" s="206" t="str">
        <f t="shared" si="11"/>
        <v>*</v>
      </c>
      <c r="AK78" s="73"/>
      <c r="AL78" s="73"/>
      <c r="AM78" s="73"/>
      <c r="AN78" s="73"/>
      <c r="AO78" s="65"/>
      <c r="AP78" s="65"/>
      <c r="AQ78" s="73"/>
      <c r="AR78" s="73"/>
      <c r="AS78" s="73"/>
      <c r="AT78" s="73"/>
      <c r="AU78" s="73"/>
      <c r="AV78" s="76"/>
      <c r="AW78" s="76"/>
      <c r="AX78" s="174"/>
      <c r="AY78" s="57">
        <f t="shared" si="14"/>
        <v>0</v>
      </c>
    </row>
    <row r="79" spans="1:51" s="52" customFormat="1" ht="34.5" customHeight="1" x14ac:dyDescent="0.25">
      <c r="A79" s="201">
        <v>73</v>
      </c>
      <c r="B79" s="202"/>
      <c r="C79" s="237"/>
      <c r="D79" s="241"/>
      <c r="E79" s="65"/>
      <c r="F79" s="65"/>
      <c r="G79" s="65"/>
      <c r="H79" s="65"/>
      <c r="I79" s="65"/>
      <c r="J79" s="65"/>
      <c r="K79" s="65"/>
      <c r="L79" s="65"/>
      <c r="M79" s="203" t="str">
        <f t="shared" si="12"/>
        <v>*</v>
      </c>
      <c r="N79" s="73"/>
      <c r="O79" s="73"/>
      <c r="P79" s="74"/>
      <c r="Q79" s="204" t="str">
        <f t="shared" ca="1" si="13"/>
        <v>*</v>
      </c>
      <c r="R79" s="65"/>
      <c r="S79" s="73"/>
      <c r="T79" s="73"/>
      <c r="U79" s="73"/>
      <c r="V79" s="70"/>
      <c r="W79" s="73"/>
      <c r="X79" s="205"/>
      <c r="Y79" s="75"/>
      <c r="Z79" s="73"/>
      <c r="AA79" s="73"/>
      <c r="AB79" s="73"/>
      <c r="AC79" s="74"/>
      <c r="AD79" s="75"/>
      <c r="AE79" s="74"/>
      <c r="AF79" s="74"/>
      <c r="AG79" s="75"/>
      <c r="AH79" s="74"/>
      <c r="AI79" s="74"/>
      <c r="AJ79" s="206" t="str">
        <f t="shared" si="11"/>
        <v>*</v>
      </c>
      <c r="AK79" s="73"/>
      <c r="AL79" s="73"/>
      <c r="AM79" s="73"/>
      <c r="AN79" s="73"/>
      <c r="AO79" s="65"/>
      <c r="AP79" s="65"/>
      <c r="AQ79" s="73"/>
      <c r="AR79" s="73"/>
      <c r="AS79" s="73"/>
      <c r="AT79" s="73"/>
      <c r="AU79" s="73"/>
      <c r="AV79" s="76"/>
      <c r="AW79" s="76"/>
      <c r="AX79" s="174"/>
      <c r="AY79" s="57">
        <f t="shared" si="14"/>
        <v>0</v>
      </c>
    </row>
    <row r="80" spans="1:51" s="52" customFormat="1" ht="34.5" customHeight="1" x14ac:dyDescent="0.25">
      <c r="A80" s="201">
        <v>74</v>
      </c>
      <c r="B80" s="202"/>
      <c r="C80" s="237"/>
      <c r="D80" s="241"/>
      <c r="E80" s="65"/>
      <c r="F80" s="65"/>
      <c r="G80" s="65"/>
      <c r="H80" s="65"/>
      <c r="I80" s="65"/>
      <c r="J80" s="65"/>
      <c r="K80" s="65"/>
      <c r="L80" s="65"/>
      <c r="M80" s="203" t="str">
        <f t="shared" si="12"/>
        <v>*</v>
      </c>
      <c r="N80" s="73"/>
      <c r="O80" s="73"/>
      <c r="P80" s="74"/>
      <c r="Q80" s="204" t="str">
        <f t="shared" ca="1" si="13"/>
        <v>*</v>
      </c>
      <c r="R80" s="65"/>
      <c r="S80" s="73"/>
      <c r="T80" s="73"/>
      <c r="U80" s="73"/>
      <c r="V80" s="70"/>
      <c r="W80" s="73"/>
      <c r="X80" s="205"/>
      <c r="Y80" s="75"/>
      <c r="Z80" s="73"/>
      <c r="AA80" s="73"/>
      <c r="AB80" s="77"/>
      <c r="AC80" s="74"/>
      <c r="AD80" s="75"/>
      <c r="AE80" s="74"/>
      <c r="AF80" s="74"/>
      <c r="AG80" s="75"/>
      <c r="AH80" s="74"/>
      <c r="AI80" s="74"/>
      <c r="AJ80" s="206" t="str">
        <f t="shared" si="11"/>
        <v>*</v>
      </c>
      <c r="AK80" s="73"/>
      <c r="AL80" s="73"/>
      <c r="AM80" s="73"/>
      <c r="AN80" s="73"/>
      <c r="AO80" s="65"/>
      <c r="AP80" s="65"/>
      <c r="AQ80" s="73"/>
      <c r="AR80" s="73"/>
      <c r="AS80" s="73"/>
      <c r="AT80" s="73"/>
      <c r="AU80" s="73"/>
      <c r="AV80" s="76"/>
      <c r="AW80" s="76"/>
      <c r="AX80" s="174"/>
      <c r="AY80" s="57">
        <f t="shared" si="14"/>
        <v>0</v>
      </c>
    </row>
    <row r="81" spans="1:51" s="52" customFormat="1" ht="34.5" customHeight="1" x14ac:dyDescent="0.25">
      <c r="A81" s="201">
        <v>75</v>
      </c>
      <c r="B81" s="202"/>
      <c r="C81" s="237"/>
      <c r="D81" s="241"/>
      <c r="E81" s="65"/>
      <c r="F81" s="65"/>
      <c r="G81" s="65"/>
      <c r="H81" s="65"/>
      <c r="I81" s="65"/>
      <c r="J81" s="65"/>
      <c r="K81" s="65"/>
      <c r="L81" s="65"/>
      <c r="M81" s="203" t="str">
        <f t="shared" si="12"/>
        <v>*</v>
      </c>
      <c r="N81" s="73"/>
      <c r="O81" s="73"/>
      <c r="P81" s="74"/>
      <c r="Q81" s="204" t="str">
        <f t="shared" ca="1" si="13"/>
        <v>*</v>
      </c>
      <c r="R81" s="65"/>
      <c r="S81" s="73"/>
      <c r="T81" s="73"/>
      <c r="U81" s="73"/>
      <c r="V81" s="70"/>
      <c r="W81" s="73"/>
      <c r="X81" s="205"/>
      <c r="Y81" s="75"/>
      <c r="Z81" s="73"/>
      <c r="AA81" s="73"/>
      <c r="AB81" s="77"/>
      <c r="AC81" s="74"/>
      <c r="AD81" s="75"/>
      <c r="AE81" s="74"/>
      <c r="AF81" s="74"/>
      <c r="AG81" s="75"/>
      <c r="AH81" s="74"/>
      <c r="AI81" s="74"/>
      <c r="AJ81" s="206" t="str">
        <f t="shared" si="11"/>
        <v>*</v>
      </c>
      <c r="AK81" s="73"/>
      <c r="AL81" s="73"/>
      <c r="AM81" s="73"/>
      <c r="AN81" s="73"/>
      <c r="AO81" s="65"/>
      <c r="AP81" s="65"/>
      <c r="AQ81" s="73"/>
      <c r="AR81" s="73"/>
      <c r="AS81" s="73"/>
      <c r="AT81" s="73"/>
      <c r="AU81" s="73"/>
      <c r="AV81" s="76"/>
      <c r="AW81" s="76"/>
      <c r="AX81" s="174"/>
      <c r="AY81" s="57">
        <f t="shared" si="14"/>
        <v>0</v>
      </c>
    </row>
    <row r="82" spans="1:51" s="52" customFormat="1" ht="34.5" customHeight="1" x14ac:dyDescent="0.25">
      <c r="A82" s="201">
        <v>76</v>
      </c>
      <c r="B82" s="202"/>
      <c r="C82" s="237"/>
      <c r="D82" s="241"/>
      <c r="E82" s="65"/>
      <c r="F82" s="65"/>
      <c r="G82" s="65"/>
      <c r="H82" s="65"/>
      <c r="I82" s="65"/>
      <c r="J82" s="65"/>
      <c r="K82" s="65"/>
      <c r="L82" s="65"/>
      <c r="M82" s="203" t="str">
        <f t="shared" si="12"/>
        <v>*</v>
      </c>
      <c r="N82" s="73"/>
      <c r="O82" s="73"/>
      <c r="P82" s="74"/>
      <c r="Q82" s="204" t="str">
        <f t="shared" ca="1" si="13"/>
        <v>*</v>
      </c>
      <c r="R82" s="65"/>
      <c r="S82" s="73"/>
      <c r="T82" s="73"/>
      <c r="U82" s="73"/>
      <c r="V82" s="70"/>
      <c r="W82" s="73"/>
      <c r="X82" s="205"/>
      <c r="Y82" s="75"/>
      <c r="Z82" s="73"/>
      <c r="AA82" s="73"/>
      <c r="AB82" s="77"/>
      <c r="AC82" s="74"/>
      <c r="AD82" s="75"/>
      <c r="AE82" s="74"/>
      <c r="AF82" s="74"/>
      <c r="AG82" s="75"/>
      <c r="AH82" s="74"/>
      <c r="AI82" s="74"/>
      <c r="AJ82" s="206" t="str">
        <f t="shared" ref="AJ82:AJ91" si="18">IF(AH82="","*",AH82+(335))</f>
        <v>*</v>
      </c>
      <c r="AK82" s="73"/>
      <c r="AL82" s="73"/>
      <c r="AM82" s="73"/>
      <c r="AN82" s="73"/>
      <c r="AO82" s="65"/>
      <c r="AP82" s="65"/>
      <c r="AQ82" s="73"/>
      <c r="AR82" s="73"/>
      <c r="AS82" s="73"/>
      <c r="AT82" s="73"/>
      <c r="AU82" s="73"/>
      <c r="AV82" s="76"/>
      <c r="AW82" s="76"/>
      <c r="AX82" s="174"/>
      <c r="AY82" s="57">
        <f t="shared" ref="AY82:AY91" si="19">SUM(AQ82:AU82)</f>
        <v>0</v>
      </c>
    </row>
    <row r="83" spans="1:51" s="52" customFormat="1" ht="34.5" customHeight="1" x14ac:dyDescent="0.25">
      <c r="A83" s="201">
        <v>77</v>
      </c>
      <c r="B83" s="202"/>
      <c r="C83" s="237"/>
      <c r="D83" s="241"/>
      <c r="E83" s="65"/>
      <c r="F83" s="65"/>
      <c r="G83" s="65"/>
      <c r="H83" s="65"/>
      <c r="I83" s="65"/>
      <c r="J83" s="65"/>
      <c r="K83" s="65"/>
      <c r="L83" s="65"/>
      <c r="M83" s="203" t="str">
        <f t="shared" si="12"/>
        <v>*</v>
      </c>
      <c r="N83" s="73"/>
      <c r="O83" s="73"/>
      <c r="P83" s="74"/>
      <c r="Q83" s="204" t="str">
        <f t="shared" ca="1" si="13"/>
        <v>*</v>
      </c>
      <c r="R83" s="65"/>
      <c r="S83" s="73"/>
      <c r="T83" s="73"/>
      <c r="U83" s="73"/>
      <c r="V83" s="70"/>
      <c r="W83" s="73"/>
      <c r="X83" s="205"/>
      <c r="Y83" s="75"/>
      <c r="Z83" s="73"/>
      <c r="AA83" s="73"/>
      <c r="AB83" s="77"/>
      <c r="AC83" s="74"/>
      <c r="AD83" s="75"/>
      <c r="AE83" s="74"/>
      <c r="AF83" s="74"/>
      <c r="AG83" s="75"/>
      <c r="AH83" s="74"/>
      <c r="AI83" s="74"/>
      <c r="AJ83" s="206" t="str">
        <f t="shared" si="18"/>
        <v>*</v>
      </c>
      <c r="AK83" s="73"/>
      <c r="AL83" s="73"/>
      <c r="AM83" s="73"/>
      <c r="AN83" s="73"/>
      <c r="AO83" s="65"/>
      <c r="AP83" s="65"/>
      <c r="AQ83" s="73"/>
      <c r="AR83" s="73"/>
      <c r="AS83" s="73"/>
      <c r="AT83" s="73"/>
      <c r="AU83" s="73"/>
      <c r="AV83" s="76"/>
      <c r="AW83" s="76"/>
      <c r="AX83" s="174"/>
      <c r="AY83" s="57">
        <f t="shared" si="19"/>
        <v>0</v>
      </c>
    </row>
    <row r="84" spans="1:51" s="52" customFormat="1" ht="34.5" customHeight="1" x14ac:dyDescent="0.25">
      <c r="A84" s="201">
        <v>78</v>
      </c>
      <c r="B84" s="202"/>
      <c r="C84" s="237"/>
      <c r="D84" s="241"/>
      <c r="E84" s="65"/>
      <c r="F84" s="65"/>
      <c r="G84" s="65"/>
      <c r="H84" s="65"/>
      <c r="I84" s="65"/>
      <c r="J84" s="65"/>
      <c r="K84" s="65"/>
      <c r="L84" s="65"/>
      <c r="M84" s="203" t="str">
        <f t="shared" si="12"/>
        <v>*</v>
      </c>
      <c r="N84" s="73"/>
      <c r="O84" s="73"/>
      <c r="P84" s="74"/>
      <c r="Q84" s="204" t="str">
        <f t="shared" ca="1" si="13"/>
        <v>*</v>
      </c>
      <c r="R84" s="65"/>
      <c r="S84" s="73"/>
      <c r="T84" s="73"/>
      <c r="U84" s="73"/>
      <c r="V84" s="70"/>
      <c r="W84" s="73"/>
      <c r="X84" s="205"/>
      <c r="Y84" s="75"/>
      <c r="Z84" s="73"/>
      <c r="AA84" s="73"/>
      <c r="AB84" s="73"/>
      <c r="AC84" s="74"/>
      <c r="AD84" s="75"/>
      <c r="AE84" s="74"/>
      <c r="AF84" s="74"/>
      <c r="AG84" s="75"/>
      <c r="AH84" s="74"/>
      <c r="AI84" s="74"/>
      <c r="AJ84" s="206" t="str">
        <f t="shared" si="18"/>
        <v>*</v>
      </c>
      <c r="AK84" s="73"/>
      <c r="AL84" s="73"/>
      <c r="AM84" s="73"/>
      <c r="AN84" s="73"/>
      <c r="AO84" s="65"/>
      <c r="AP84" s="65"/>
      <c r="AQ84" s="73"/>
      <c r="AR84" s="73"/>
      <c r="AS84" s="73"/>
      <c r="AT84" s="73"/>
      <c r="AU84" s="73"/>
      <c r="AV84" s="76"/>
      <c r="AW84" s="76"/>
      <c r="AX84" s="174"/>
      <c r="AY84" s="57">
        <f t="shared" si="19"/>
        <v>0</v>
      </c>
    </row>
    <row r="85" spans="1:51" s="52" customFormat="1" ht="34.5" customHeight="1" x14ac:dyDescent="0.25">
      <c r="A85" s="201">
        <v>79</v>
      </c>
      <c r="B85" s="202"/>
      <c r="C85" s="237"/>
      <c r="D85" s="241"/>
      <c r="E85" s="65"/>
      <c r="F85" s="65"/>
      <c r="G85" s="65"/>
      <c r="H85" s="65"/>
      <c r="I85" s="65"/>
      <c r="J85" s="65"/>
      <c r="K85" s="65"/>
      <c r="L85" s="65"/>
      <c r="M85" s="203" t="str">
        <f t="shared" si="12"/>
        <v>*</v>
      </c>
      <c r="N85" s="232"/>
      <c r="O85" s="73"/>
      <c r="P85" s="74"/>
      <c r="Q85" s="204" t="str">
        <f t="shared" ca="1" si="13"/>
        <v>*</v>
      </c>
      <c r="R85" s="65"/>
      <c r="S85" s="73"/>
      <c r="T85" s="73"/>
      <c r="U85" s="73"/>
      <c r="V85" s="70"/>
      <c r="W85" s="73"/>
      <c r="X85" s="205"/>
      <c r="Y85" s="75"/>
      <c r="Z85" s="73"/>
      <c r="AA85" s="73"/>
      <c r="AB85" s="73"/>
      <c r="AC85" s="74"/>
      <c r="AD85" s="75"/>
      <c r="AE85" s="74"/>
      <c r="AF85" s="74"/>
      <c r="AG85" s="75"/>
      <c r="AH85" s="74"/>
      <c r="AI85" s="74"/>
      <c r="AJ85" s="206" t="str">
        <f t="shared" si="18"/>
        <v>*</v>
      </c>
      <c r="AK85" s="73"/>
      <c r="AL85" s="73"/>
      <c r="AM85" s="73"/>
      <c r="AN85" s="73"/>
      <c r="AO85" s="65"/>
      <c r="AP85" s="65"/>
      <c r="AQ85" s="73"/>
      <c r="AR85" s="73"/>
      <c r="AS85" s="73"/>
      <c r="AT85" s="73"/>
      <c r="AU85" s="73"/>
      <c r="AV85" s="76"/>
      <c r="AW85" s="76"/>
      <c r="AX85" s="174"/>
      <c r="AY85" s="57">
        <f t="shared" si="19"/>
        <v>0</v>
      </c>
    </row>
    <row r="86" spans="1:51" s="52" customFormat="1" ht="34.5" customHeight="1" x14ac:dyDescent="0.25">
      <c r="A86" s="201">
        <v>80</v>
      </c>
      <c r="B86" s="202"/>
      <c r="C86" s="237"/>
      <c r="D86" s="241"/>
      <c r="E86" s="65"/>
      <c r="F86" s="65"/>
      <c r="G86" s="65"/>
      <c r="H86" s="65"/>
      <c r="I86" s="65"/>
      <c r="J86" s="65"/>
      <c r="K86" s="65"/>
      <c r="L86" s="65"/>
      <c r="M86" s="203" t="str">
        <f t="shared" si="12"/>
        <v>*</v>
      </c>
      <c r="N86" s="73"/>
      <c r="O86" s="73"/>
      <c r="P86" s="74"/>
      <c r="Q86" s="204" t="str">
        <f t="shared" ca="1" si="13"/>
        <v>*</v>
      </c>
      <c r="R86" s="65"/>
      <c r="S86" s="73"/>
      <c r="T86" s="73"/>
      <c r="U86" s="73"/>
      <c r="V86" s="70"/>
      <c r="W86" s="73"/>
      <c r="X86" s="205"/>
      <c r="Y86" s="75"/>
      <c r="Z86" s="73"/>
      <c r="AA86" s="73"/>
      <c r="AB86" s="77"/>
      <c r="AC86" s="74"/>
      <c r="AD86" s="75"/>
      <c r="AE86" s="74"/>
      <c r="AF86" s="74"/>
      <c r="AG86" s="75"/>
      <c r="AH86" s="74"/>
      <c r="AI86" s="74"/>
      <c r="AJ86" s="206" t="str">
        <f t="shared" si="18"/>
        <v>*</v>
      </c>
      <c r="AK86" s="73"/>
      <c r="AL86" s="73"/>
      <c r="AM86" s="73"/>
      <c r="AN86" s="73"/>
      <c r="AO86" s="65"/>
      <c r="AP86" s="65"/>
      <c r="AQ86" s="73"/>
      <c r="AR86" s="73"/>
      <c r="AS86" s="73"/>
      <c r="AT86" s="73"/>
      <c r="AU86" s="73"/>
      <c r="AV86" s="76"/>
      <c r="AW86" s="76"/>
      <c r="AX86" s="174"/>
      <c r="AY86" s="57">
        <f t="shared" si="19"/>
        <v>0</v>
      </c>
    </row>
    <row r="87" spans="1:51" s="52" customFormat="1" ht="34.5" customHeight="1" x14ac:dyDescent="0.25">
      <c r="A87" s="201">
        <v>81</v>
      </c>
      <c r="B87" s="202"/>
      <c r="C87" s="237"/>
      <c r="D87" s="241"/>
      <c r="E87" s="65"/>
      <c r="F87" s="65"/>
      <c r="G87" s="65"/>
      <c r="H87" s="65"/>
      <c r="I87" s="65"/>
      <c r="J87" s="65"/>
      <c r="K87" s="65"/>
      <c r="L87" s="65"/>
      <c r="M87" s="203" t="str">
        <f t="shared" si="12"/>
        <v>*</v>
      </c>
      <c r="N87" s="73"/>
      <c r="O87" s="73"/>
      <c r="P87" s="74"/>
      <c r="Q87" s="204" t="str">
        <f t="shared" ca="1" si="13"/>
        <v>*</v>
      </c>
      <c r="R87" s="65"/>
      <c r="S87" s="73"/>
      <c r="T87" s="73"/>
      <c r="U87" s="73"/>
      <c r="V87" s="70"/>
      <c r="W87" s="73"/>
      <c r="X87" s="205"/>
      <c r="Y87" s="75"/>
      <c r="Z87" s="73"/>
      <c r="AA87" s="73"/>
      <c r="AB87" s="77"/>
      <c r="AC87" s="74"/>
      <c r="AD87" s="75"/>
      <c r="AE87" s="74"/>
      <c r="AF87" s="74"/>
      <c r="AG87" s="75"/>
      <c r="AH87" s="74"/>
      <c r="AI87" s="74"/>
      <c r="AJ87" s="206" t="str">
        <f t="shared" si="18"/>
        <v>*</v>
      </c>
      <c r="AK87" s="73"/>
      <c r="AL87" s="73"/>
      <c r="AM87" s="73"/>
      <c r="AN87" s="73"/>
      <c r="AO87" s="65"/>
      <c r="AP87" s="65"/>
      <c r="AQ87" s="73"/>
      <c r="AR87" s="73"/>
      <c r="AS87" s="73"/>
      <c r="AT87" s="73"/>
      <c r="AU87" s="73"/>
      <c r="AV87" s="76"/>
      <c r="AW87" s="76"/>
      <c r="AX87" s="174"/>
      <c r="AY87" s="57">
        <f t="shared" si="19"/>
        <v>0</v>
      </c>
    </row>
    <row r="88" spans="1:51" s="52" customFormat="1" ht="34.5" customHeight="1" x14ac:dyDescent="0.25">
      <c r="A88" s="201">
        <v>82</v>
      </c>
      <c r="B88" s="202"/>
      <c r="C88" s="237"/>
      <c r="D88" s="241"/>
      <c r="E88" s="65"/>
      <c r="F88" s="65"/>
      <c r="G88" s="65"/>
      <c r="H88" s="65"/>
      <c r="I88" s="65"/>
      <c r="J88" s="65"/>
      <c r="K88" s="65"/>
      <c r="L88" s="65"/>
      <c r="M88" s="203" t="str">
        <f t="shared" si="12"/>
        <v>*</v>
      </c>
      <c r="N88" s="73"/>
      <c r="O88" s="73"/>
      <c r="P88" s="74"/>
      <c r="Q88" s="204" t="str">
        <f t="shared" ca="1" si="13"/>
        <v>*</v>
      </c>
      <c r="R88" s="65"/>
      <c r="S88" s="73"/>
      <c r="T88" s="73"/>
      <c r="U88" s="73"/>
      <c r="V88" s="70"/>
      <c r="W88" s="73"/>
      <c r="X88" s="205"/>
      <c r="Y88" s="75"/>
      <c r="Z88" s="73"/>
      <c r="AA88" s="73"/>
      <c r="AB88" s="77"/>
      <c r="AC88" s="74"/>
      <c r="AD88" s="75"/>
      <c r="AE88" s="74"/>
      <c r="AF88" s="74"/>
      <c r="AG88" s="75"/>
      <c r="AH88" s="74"/>
      <c r="AI88" s="74"/>
      <c r="AJ88" s="206" t="str">
        <f t="shared" si="18"/>
        <v>*</v>
      </c>
      <c r="AK88" s="73"/>
      <c r="AL88" s="73"/>
      <c r="AM88" s="73"/>
      <c r="AN88" s="73"/>
      <c r="AO88" s="65"/>
      <c r="AP88" s="65"/>
      <c r="AQ88" s="73"/>
      <c r="AR88" s="73"/>
      <c r="AS88" s="73"/>
      <c r="AT88" s="73"/>
      <c r="AU88" s="73"/>
      <c r="AV88" s="76"/>
      <c r="AW88" s="76"/>
      <c r="AX88" s="174"/>
      <c r="AY88" s="57">
        <f t="shared" si="19"/>
        <v>0</v>
      </c>
    </row>
    <row r="89" spans="1:51" s="52" customFormat="1" ht="34.5" customHeight="1" x14ac:dyDescent="0.25">
      <c r="A89" s="201">
        <v>83</v>
      </c>
      <c r="B89" s="202"/>
      <c r="C89" s="237"/>
      <c r="D89" s="241"/>
      <c r="E89" s="65"/>
      <c r="F89" s="65"/>
      <c r="G89" s="65"/>
      <c r="H89" s="65"/>
      <c r="I89" s="65"/>
      <c r="J89" s="65"/>
      <c r="K89" s="65"/>
      <c r="L89" s="65"/>
      <c r="M89" s="203" t="str">
        <f t="shared" si="12"/>
        <v>*</v>
      </c>
      <c r="N89" s="73"/>
      <c r="O89" s="73"/>
      <c r="P89" s="74"/>
      <c r="Q89" s="204" t="str">
        <f t="shared" ca="1" si="13"/>
        <v>*</v>
      </c>
      <c r="R89" s="65"/>
      <c r="S89" s="73"/>
      <c r="T89" s="73"/>
      <c r="U89" s="73"/>
      <c r="V89" s="70"/>
      <c r="W89" s="73"/>
      <c r="X89" s="205"/>
      <c r="Y89" s="75"/>
      <c r="Z89" s="73"/>
      <c r="AA89" s="73"/>
      <c r="AB89" s="73"/>
      <c r="AC89" s="74"/>
      <c r="AD89" s="75"/>
      <c r="AE89" s="74"/>
      <c r="AF89" s="74"/>
      <c r="AG89" s="75"/>
      <c r="AH89" s="74"/>
      <c r="AI89" s="74"/>
      <c r="AJ89" s="206" t="str">
        <f t="shared" si="18"/>
        <v>*</v>
      </c>
      <c r="AK89" s="73"/>
      <c r="AL89" s="73"/>
      <c r="AM89" s="73"/>
      <c r="AN89" s="73"/>
      <c r="AO89" s="65"/>
      <c r="AP89" s="65"/>
      <c r="AQ89" s="73"/>
      <c r="AR89" s="73"/>
      <c r="AS89" s="73"/>
      <c r="AT89" s="73"/>
      <c r="AU89" s="73"/>
      <c r="AV89" s="76"/>
      <c r="AW89" s="76"/>
      <c r="AX89" s="174"/>
      <c r="AY89" s="57">
        <f t="shared" si="19"/>
        <v>0</v>
      </c>
    </row>
    <row r="90" spans="1:51" s="52" customFormat="1" ht="34.5" customHeight="1" x14ac:dyDescent="0.25">
      <c r="A90" s="201">
        <v>84</v>
      </c>
      <c r="B90" s="202"/>
      <c r="C90" s="237"/>
      <c r="D90" s="241"/>
      <c r="E90" s="65"/>
      <c r="F90" s="65"/>
      <c r="G90" s="65"/>
      <c r="H90" s="65"/>
      <c r="I90" s="65"/>
      <c r="J90" s="65"/>
      <c r="K90" s="65"/>
      <c r="L90" s="65"/>
      <c r="M90" s="203" t="str">
        <f t="shared" si="12"/>
        <v>*</v>
      </c>
      <c r="N90" s="73"/>
      <c r="O90" s="73"/>
      <c r="P90" s="74"/>
      <c r="Q90" s="204" t="str">
        <f t="shared" ca="1" si="13"/>
        <v>*</v>
      </c>
      <c r="R90" s="65"/>
      <c r="S90" s="73"/>
      <c r="T90" s="73"/>
      <c r="U90" s="73"/>
      <c r="V90" s="70"/>
      <c r="W90" s="73"/>
      <c r="X90" s="205"/>
      <c r="Y90" s="75"/>
      <c r="Z90" s="73"/>
      <c r="AA90" s="73"/>
      <c r="AB90" s="73"/>
      <c r="AC90" s="74"/>
      <c r="AD90" s="75"/>
      <c r="AE90" s="74"/>
      <c r="AF90" s="74"/>
      <c r="AG90" s="75"/>
      <c r="AH90" s="74"/>
      <c r="AI90" s="74"/>
      <c r="AJ90" s="206" t="str">
        <f t="shared" si="18"/>
        <v>*</v>
      </c>
      <c r="AK90" s="73"/>
      <c r="AL90" s="73"/>
      <c r="AM90" s="73"/>
      <c r="AN90" s="73"/>
      <c r="AO90" s="65"/>
      <c r="AP90" s="65"/>
      <c r="AQ90" s="73"/>
      <c r="AR90" s="73"/>
      <c r="AS90" s="73"/>
      <c r="AT90" s="73"/>
      <c r="AU90" s="73"/>
      <c r="AV90" s="76"/>
      <c r="AW90" s="76"/>
      <c r="AX90" s="174"/>
      <c r="AY90" s="57">
        <f t="shared" si="19"/>
        <v>0</v>
      </c>
    </row>
    <row r="91" spans="1:51" s="52" customFormat="1" ht="34.5" customHeight="1" x14ac:dyDescent="0.25">
      <c r="A91" s="201">
        <v>85</v>
      </c>
      <c r="B91" s="202"/>
      <c r="C91" s="237"/>
      <c r="D91" s="241"/>
      <c r="E91" s="65"/>
      <c r="F91" s="65"/>
      <c r="G91" s="65"/>
      <c r="H91" s="65"/>
      <c r="I91" s="65"/>
      <c r="J91" s="65"/>
      <c r="K91" s="65"/>
      <c r="L91" s="65"/>
      <c r="M91" s="203" t="str">
        <f t="shared" si="12"/>
        <v>*</v>
      </c>
      <c r="N91" s="73"/>
      <c r="O91" s="73"/>
      <c r="P91" s="74"/>
      <c r="Q91" s="204" t="str">
        <f t="shared" ca="1" si="13"/>
        <v>*</v>
      </c>
      <c r="R91" s="65"/>
      <c r="S91" s="73"/>
      <c r="T91" s="73"/>
      <c r="U91" s="73"/>
      <c r="V91" s="70"/>
      <c r="W91" s="73"/>
      <c r="X91" s="205"/>
      <c r="Y91" s="75"/>
      <c r="Z91" s="73"/>
      <c r="AA91" s="73"/>
      <c r="AB91" s="77"/>
      <c r="AC91" s="74"/>
      <c r="AD91" s="75"/>
      <c r="AE91" s="74"/>
      <c r="AF91" s="74"/>
      <c r="AG91" s="75"/>
      <c r="AH91" s="74"/>
      <c r="AI91" s="74"/>
      <c r="AJ91" s="206" t="str">
        <f t="shared" si="18"/>
        <v>*</v>
      </c>
      <c r="AK91" s="73"/>
      <c r="AL91" s="73"/>
      <c r="AM91" s="73"/>
      <c r="AN91" s="73"/>
      <c r="AO91" s="65"/>
      <c r="AP91" s="65"/>
      <c r="AQ91" s="73"/>
      <c r="AR91" s="73"/>
      <c r="AS91" s="73"/>
      <c r="AT91" s="73"/>
      <c r="AU91" s="73"/>
      <c r="AV91" s="76"/>
      <c r="AW91" s="76"/>
      <c r="AX91" s="174"/>
      <c r="AY91" s="57">
        <f t="shared" si="19"/>
        <v>0</v>
      </c>
    </row>
    <row r="92" spans="1:51" s="52" customFormat="1" ht="34.5" customHeight="1" x14ac:dyDescent="0.25">
      <c r="A92" s="201">
        <v>86</v>
      </c>
      <c r="B92" s="202"/>
      <c r="C92" s="237"/>
      <c r="D92" s="241"/>
      <c r="E92" s="65"/>
      <c r="F92" s="65"/>
      <c r="G92" s="65"/>
      <c r="H92" s="65"/>
      <c r="I92" s="65"/>
      <c r="J92" s="65"/>
      <c r="K92" s="65"/>
      <c r="L92" s="65"/>
      <c r="M92" s="203" t="str">
        <f t="shared" si="10"/>
        <v>*</v>
      </c>
      <c r="N92" s="73"/>
      <c r="O92" s="73"/>
      <c r="P92" s="74"/>
      <c r="Q92" s="204" t="str">
        <f t="shared" ca="1" si="3"/>
        <v>*</v>
      </c>
      <c r="R92" s="65"/>
      <c r="S92" s="73"/>
      <c r="T92" s="73"/>
      <c r="U92" s="73"/>
      <c r="V92" s="70"/>
      <c r="W92" s="73"/>
      <c r="X92" s="205"/>
      <c r="Y92" s="75"/>
      <c r="Z92" s="73"/>
      <c r="AA92" s="73"/>
      <c r="AB92" s="77"/>
      <c r="AC92" s="74"/>
      <c r="AD92" s="75"/>
      <c r="AE92" s="74"/>
      <c r="AF92" s="74"/>
      <c r="AG92" s="75"/>
      <c r="AH92" s="74"/>
      <c r="AI92" s="74"/>
      <c r="AJ92" s="206" t="str">
        <f t="shared" si="11"/>
        <v>*</v>
      </c>
      <c r="AK92" s="73"/>
      <c r="AL92" s="73"/>
      <c r="AM92" s="73"/>
      <c r="AN92" s="73"/>
      <c r="AO92" s="65"/>
      <c r="AP92" s="65"/>
      <c r="AQ92" s="73"/>
      <c r="AR92" s="73"/>
      <c r="AS92" s="73"/>
      <c r="AT92" s="73"/>
      <c r="AU92" s="73"/>
      <c r="AV92" s="76"/>
      <c r="AW92" s="76"/>
      <c r="AX92" s="174"/>
      <c r="AY92" s="57">
        <f t="shared" si="2"/>
        <v>0</v>
      </c>
    </row>
    <row r="93" spans="1:51" s="52" customFormat="1" ht="34.5" customHeight="1" x14ac:dyDescent="0.25">
      <c r="A93" s="201">
        <v>87</v>
      </c>
      <c r="B93" s="202"/>
      <c r="C93" s="237"/>
      <c r="D93" s="241"/>
      <c r="E93" s="65"/>
      <c r="F93" s="65"/>
      <c r="G93" s="65"/>
      <c r="H93" s="65"/>
      <c r="I93" s="65"/>
      <c r="J93" s="65"/>
      <c r="K93" s="65"/>
      <c r="L93" s="65"/>
      <c r="M93" s="203" t="str">
        <f t="shared" si="10"/>
        <v>*</v>
      </c>
      <c r="N93" s="73"/>
      <c r="O93" s="73"/>
      <c r="P93" s="74"/>
      <c r="Q93" s="204" t="str">
        <f t="shared" ca="1" si="3"/>
        <v>*</v>
      </c>
      <c r="R93" s="65"/>
      <c r="S93" s="73"/>
      <c r="T93" s="73"/>
      <c r="U93" s="73"/>
      <c r="V93" s="70"/>
      <c r="W93" s="73"/>
      <c r="X93" s="205"/>
      <c r="Y93" s="75"/>
      <c r="Z93" s="73"/>
      <c r="AA93" s="73"/>
      <c r="AB93" s="77"/>
      <c r="AC93" s="74"/>
      <c r="AD93" s="75"/>
      <c r="AE93" s="74"/>
      <c r="AF93" s="74"/>
      <c r="AG93" s="75"/>
      <c r="AH93" s="74"/>
      <c r="AI93" s="74"/>
      <c r="AJ93" s="206" t="str">
        <f t="shared" si="11"/>
        <v>*</v>
      </c>
      <c r="AK93" s="73"/>
      <c r="AL93" s="73"/>
      <c r="AM93" s="73"/>
      <c r="AN93" s="73"/>
      <c r="AO93" s="65"/>
      <c r="AP93" s="65"/>
      <c r="AQ93" s="73"/>
      <c r="AR93" s="73"/>
      <c r="AS93" s="73"/>
      <c r="AT93" s="73"/>
      <c r="AU93" s="73"/>
      <c r="AV93" s="76"/>
      <c r="AW93" s="76"/>
      <c r="AX93" s="174"/>
      <c r="AY93" s="57">
        <f t="shared" si="2"/>
        <v>0</v>
      </c>
    </row>
    <row r="94" spans="1:51" s="52" customFormat="1" ht="34.5" customHeight="1" x14ac:dyDescent="0.25">
      <c r="A94" s="201">
        <v>88</v>
      </c>
      <c r="B94" s="202"/>
      <c r="C94" s="237"/>
      <c r="D94" s="241"/>
      <c r="E94" s="65"/>
      <c r="F94" s="65"/>
      <c r="G94" s="65"/>
      <c r="H94" s="65"/>
      <c r="I94" s="65"/>
      <c r="J94" s="65"/>
      <c r="K94" s="65"/>
      <c r="L94" s="65"/>
      <c r="M94" s="203" t="str">
        <f t="shared" si="10"/>
        <v>*</v>
      </c>
      <c r="N94" s="73"/>
      <c r="O94" s="73"/>
      <c r="P94" s="74"/>
      <c r="Q94" s="204" t="str">
        <f t="shared" ca="1" si="3"/>
        <v>*</v>
      </c>
      <c r="R94" s="65"/>
      <c r="S94" s="73"/>
      <c r="T94" s="73"/>
      <c r="U94" s="73"/>
      <c r="V94" s="70"/>
      <c r="W94" s="73"/>
      <c r="X94" s="205"/>
      <c r="Y94" s="75"/>
      <c r="Z94" s="73"/>
      <c r="AA94" s="73"/>
      <c r="AB94" s="73"/>
      <c r="AC94" s="74"/>
      <c r="AD94" s="75"/>
      <c r="AE94" s="74"/>
      <c r="AF94" s="74"/>
      <c r="AG94" s="75"/>
      <c r="AH94" s="74"/>
      <c r="AI94" s="74"/>
      <c r="AJ94" s="206" t="str">
        <f t="shared" si="11"/>
        <v>*</v>
      </c>
      <c r="AK94" s="73"/>
      <c r="AL94" s="73"/>
      <c r="AM94" s="73"/>
      <c r="AN94" s="73"/>
      <c r="AO94" s="65"/>
      <c r="AP94" s="65"/>
      <c r="AQ94" s="73"/>
      <c r="AR94" s="73"/>
      <c r="AS94" s="73"/>
      <c r="AT94" s="73"/>
      <c r="AU94" s="73"/>
      <c r="AV94" s="76"/>
      <c r="AW94" s="76"/>
      <c r="AX94" s="174"/>
      <c r="AY94" s="57">
        <f t="shared" si="2"/>
        <v>0</v>
      </c>
    </row>
    <row r="95" spans="1:51" s="52" customFormat="1" ht="34.5" customHeight="1" x14ac:dyDescent="0.25">
      <c r="A95" s="201">
        <v>89</v>
      </c>
      <c r="B95" s="202"/>
      <c r="C95" s="237"/>
      <c r="D95" s="241"/>
      <c r="E95" s="65"/>
      <c r="F95" s="65"/>
      <c r="G95" s="65"/>
      <c r="H95" s="65"/>
      <c r="I95" s="65"/>
      <c r="J95" s="65"/>
      <c r="K95" s="65"/>
      <c r="L95" s="65"/>
      <c r="M95" s="203" t="str">
        <f t="shared" si="10"/>
        <v>*</v>
      </c>
      <c r="N95" s="232"/>
      <c r="O95" s="73"/>
      <c r="P95" s="74"/>
      <c r="Q95" s="204" t="str">
        <f t="shared" ca="1" si="3"/>
        <v>*</v>
      </c>
      <c r="R95" s="65"/>
      <c r="S95" s="73"/>
      <c r="T95" s="73"/>
      <c r="U95" s="73"/>
      <c r="V95" s="70"/>
      <c r="W95" s="73"/>
      <c r="X95" s="205"/>
      <c r="Y95" s="75"/>
      <c r="Z95" s="73"/>
      <c r="AA95" s="73"/>
      <c r="AB95" s="73"/>
      <c r="AC95" s="74"/>
      <c r="AD95" s="75"/>
      <c r="AE95" s="74"/>
      <c r="AF95" s="74"/>
      <c r="AG95" s="75"/>
      <c r="AH95" s="74"/>
      <c r="AI95" s="74"/>
      <c r="AJ95" s="206" t="str">
        <f t="shared" si="11"/>
        <v>*</v>
      </c>
      <c r="AK95" s="73"/>
      <c r="AL95" s="73"/>
      <c r="AM95" s="73"/>
      <c r="AN95" s="73"/>
      <c r="AO95" s="65"/>
      <c r="AP95" s="65"/>
      <c r="AQ95" s="73"/>
      <c r="AR95" s="73"/>
      <c r="AS95" s="73"/>
      <c r="AT95" s="73"/>
      <c r="AU95" s="73"/>
      <c r="AV95" s="76"/>
      <c r="AW95" s="76"/>
      <c r="AX95" s="174"/>
      <c r="AY95" s="57">
        <f t="shared" si="2"/>
        <v>0</v>
      </c>
    </row>
    <row r="96" spans="1:51" s="52" customFormat="1" ht="34.5" customHeight="1" x14ac:dyDescent="0.25">
      <c r="A96" s="201">
        <v>90</v>
      </c>
      <c r="B96" s="202"/>
      <c r="C96" s="237"/>
      <c r="D96" s="241"/>
      <c r="E96" s="65"/>
      <c r="F96" s="65"/>
      <c r="G96" s="65"/>
      <c r="H96" s="65"/>
      <c r="I96" s="65"/>
      <c r="J96" s="65"/>
      <c r="K96" s="65"/>
      <c r="L96" s="65"/>
      <c r="M96" s="203" t="str">
        <f t="shared" si="10"/>
        <v>*</v>
      </c>
      <c r="N96" s="73"/>
      <c r="O96" s="73"/>
      <c r="P96" s="74"/>
      <c r="Q96" s="204" t="str">
        <f t="shared" ca="1" si="3"/>
        <v>*</v>
      </c>
      <c r="R96" s="65"/>
      <c r="S96" s="73"/>
      <c r="T96" s="73"/>
      <c r="U96" s="73"/>
      <c r="V96" s="70"/>
      <c r="W96" s="73"/>
      <c r="X96" s="205"/>
      <c r="Y96" s="75"/>
      <c r="Z96" s="73"/>
      <c r="AA96" s="73"/>
      <c r="AB96" s="77"/>
      <c r="AC96" s="74"/>
      <c r="AD96" s="75"/>
      <c r="AE96" s="74"/>
      <c r="AF96" s="74"/>
      <c r="AG96" s="75"/>
      <c r="AH96" s="74"/>
      <c r="AI96" s="74"/>
      <c r="AJ96" s="206" t="str">
        <f t="shared" si="11"/>
        <v>*</v>
      </c>
      <c r="AK96" s="73"/>
      <c r="AL96" s="73"/>
      <c r="AM96" s="73"/>
      <c r="AN96" s="73"/>
      <c r="AO96" s="65"/>
      <c r="AP96" s="65"/>
      <c r="AQ96" s="73"/>
      <c r="AR96" s="73"/>
      <c r="AS96" s="73"/>
      <c r="AT96" s="73"/>
      <c r="AU96" s="73"/>
      <c r="AV96" s="76"/>
      <c r="AW96" s="76"/>
      <c r="AX96" s="174"/>
      <c r="AY96" s="57">
        <f t="shared" si="2"/>
        <v>0</v>
      </c>
    </row>
    <row r="97" spans="1:53" s="52" customFormat="1" ht="34.5" customHeight="1" x14ac:dyDescent="0.25">
      <c r="A97" s="201">
        <v>91</v>
      </c>
      <c r="B97" s="202"/>
      <c r="C97" s="237"/>
      <c r="D97" s="241"/>
      <c r="E97" s="65"/>
      <c r="F97" s="65"/>
      <c r="G97" s="65"/>
      <c r="H97" s="65"/>
      <c r="I97" s="65"/>
      <c r="J97" s="65"/>
      <c r="K97" s="65"/>
      <c r="L97" s="65"/>
      <c r="M97" s="203" t="str">
        <f t="shared" ref="M97" si="20">IFERROR(VLOOKUP(L97,lis_sed,2,FALSE),"*")</f>
        <v>*</v>
      </c>
      <c r="N97" s="73"/>
      <c r="O97" s="73"/>
      <c r="P97" s="74"/>
      <c r="Q97" s="204" t="str">
        <f t="shared" ref="Q97" ca="1" si="21">IF(P97="","*",(TODAY()-P97)/365)</f>
        <v>*</v>
      </c>
      <c r="R97" s="65"/>
      <c r="S97" s="73"/>
      <c r="T97" s="73"/>
      <c r="U97" s="73"/>
      <c r="V97" s="70"/>
      <c r="W97" s="73"/>
      <c r="X97" s="205"/>
      <c r="Y97" s="75"/>
      <c r="Z97" s="73"/>
      <c r="AA97" s="73"/>
      <c r="AB97" s="77"/>
      <c r="AC97" s="74"/>
      <c r="AD97" s="75"/>
      <c r="AE97" s="74"/>
      <c r="AF97" s="74"/>
      <c r="AG97" s="75"/>
      <c r="AH97" s="74"/>
      <c r="AI97" s="74"/>
      <c r="AJ97" s="206" t="str">
        <f t="shared" ref="AJ97:AJ106" si="22">IF(AH97="","*",AH97+(335))</f>
        <v>*</v>
      </c>
      <c r="AK97" s="73"/>
      <c r="AL97" s="73"/>
      <c r="AM97" s="73"/>
      <c r="AN97" s="73"/>
      <c r="AO97" s="65"/>
      <c r="AP97" s="65"/>
      <c r="AQ97" s="73"/>
      <c r="AR97" s="73"/>
      <c r="AS97" s="73"/>
      <c r="AT97" s="73"/>
      <c r="AU97" s="73"/>
      <c r="AV97" s="76"/>
      <c r="AW97" s="76"/>
      <c r="AX97" s="174"/>
      <c r="AY97" s="57">
        <f t="shared" ref="AY97" si="23">SUM(AQ97:AU97)</f>
        <v>0</v>
      </c>
    </row>
    <row r="98" spans="1:53" s="52" customFormat="1" ht="34.5" customHeight="1" x14ac:dyDescent="0.25">
      <c r="A98" s="201">
        <v>92</v>
      </c>
      <c r="B98" s="202"/>
      <c r="C98" s="237"/>
      <c r="D98" s="241"/>
      <c r="E98" s="65"/>
      <c r="F98" s="65"/>
      <c r="G98" s="65"/>
      <c r="H98" s="65"/>
      <c r="I98" s="65"/>
      <c r="J98" s="65"/>
      <c r="K98" s="65"/>
      <c r="L98" s="65"/>
      <c r="M98" s="203" t="str">
        <f t="shared" si="10"/>
        <v>*</v>
      </c>
      <c r="N98" s="73"/>
      <c r="O98" s="73"/>
      <c r="P98" s="74"/>
      <c r="Q98" s="204" t="str">
        <f t="shared" ca="1" si="3"/>
        <v>*</v>
      </c>
      <c r="R98" s="65"/>
      <c r="S98" s="73"/>
      <c r="T98" s="73"/>
      <c r="U98" s="73"/>
      <c r="V98" s="70"/>
      <c r="W98" s="73"/>
      <c r="X98" s="205"/>
      <c r="Y98" s="75"/>
      <c r="Z98" s="73"/>
      <c r="AA98" s="73"/>
      <c r="AB98" s="77"/>
      <c r="AC98" s="74"/>
      <c r="AD98" s="75"/>
      <c r="AE98" s="74"/>
      <c r="AF98" s="74"/>
      <c r="AG98" s="75"/>
      <c r="AH98" s="74"/>
      <c r="AI98" s="74"/>
      <c r="AJ98" s="206" t="str">
        <f t="shared" si="22"/>
        <v>*</v>
      </c>
      <c r="AK98" s="73"/>
      <c r="AL98" s="73"/>
      <c r="AM98" s="73"/>
      <c r="AN98" s="73"/>
      <c r="AO98" s="65"/>
      <c r="AP98" s="65"/>
      <c r="AQ98" s="73"/>
      <c r="AR98" s="73"/>
      <c r="AS98" s="73"/>
      <c r="AT98" s="73"/>
      <c r="AU98" s="73"/>
      <c r="AV98" s="76"/>
      <c r="AW98" s="76"/>
      <c r="AX98" s="174"/>
      <c r="AY98" s="57">
        <f t="shared" si="2"/>
        <v>0</v>
      </c>
    </row>
    <row r="99" spans="1:53" s="55" customFormat="1" ht="34.5" customHeight="1" x14ac:dyDescent="0.25">
      <c r="A99" s="156">
        <v>93</v>
      </c>
      <c r="B99" s="66"/>
      <c r="C99" s="238"/>
      <c r="D99" s="240"/>
      <c r="E99" s="48"/>
      <c r="F99" s="196"/>
      <c r="G99" s="48"/>
      <c r="H99" s="65"/>
      <c r="I99" s="65"/>
      <c r="J99" s="65"/>
      <c r="K99" s="65"/>
      <c r="L99" s="48"/>
      <c r="M99" s="56" t="str">
        <f t="shared" ref="M99:M102" si="24">IFERROR(VLOOKUP(L99,lis_sed,2,FALSE),"*")</f>
        <v>*</v>
      </c>
      <c r="N99" s="67"/>
      <c r="O99" s="67"/>
      <c r="P99" s="71"/>
      <c r="Q99" s="153" t="str">
        <f t="shared" ref="Q99:Q102" ca="1" si="25">IF(P99="","*",(TODAY()-P99)/365)</f>
        <v>*</v>
      </c>
      <c r="R99" s="48"/>
      <c r="S99" s="67"/>
      <c r="T99" s="67"/>
      <c r="U99" s="67"/>
      <c r="V99" s="70"/>
      <c r="W99" s="67"/>
      <c r="X99" s="47"/>
      <c r="Y99" s="72"/>
      <c r="Z99" s="73"/>
      <c r="AA99" s="73"/>
      <c r="AB99" s="73"/>
      <c r="AC99" s="74"/>
      <c r="AD99" s="75"/>
      <c r="AE99" s="74"/>
      <c r="AF99" s="74"/>
      <c r="AG99" s="75"/>
      <c r="AH99" s="74"/>
      <c r="AI99" s="74"/>
      <c r="AJ99" s="135" t="str">
        <f t="shared" ref="AJ99:AJ102" si="26">IF(AH99="","*",AH99+(335))</f>
        <v>*</v>
      </c>
      <c r="AK99" s="73"/>
      <c r="AL99" s="73"/>
      <c r="AM99" s="73"/>
      <c r="AN99" s="73"/>
      <c r="AO99" s="65"/>
      <c r="AP99" s="65"/>
      <c r="AQ99" s="73"/>
      <c r="AR99" s="73"/>
      <c r="AS99" s="73"/>
      <c r="AT99" s="73"/>
      <c r="AU99" s="73"/>
      <c r="AV99" s="76"/>
      <c r="AW99" s="76"/>
      <c r="AX99" s="174"/>
      <c r="AY99" s="57">
        <f t="shared" ref="AY99:AY102" si="27">SUM(AQ99:AU99)</f>
        <v>0</v>
      </c>
      <c r="AZ99" s="52"/>
      <c r="BA99" s="52"/>
    </row>
    <row r="100" spans="1:53" s="55" customFormat="1" ht="34.5" customHeight="1" x14ac:dyDescent="0.25">
      <c r="A100" s="156">
        <v>94</v>
      </c>
      <c r="B100" s="66"/>
      <c r="C100" s="238"/>
      <c r="D100" s="240"/>
      <c r="E100" s="48"/>
      <c r="F100" s="196"/>
      <c r="G100" s="48"/>
      <c r="H100" s="65"/>
      <c r="I100" s="65"/>
      <c r="J100" s="65"/>
      <c r="K100" s="65"/>
      <c r="L100" s="48"/>
      <c r="M100" s="56" t="str">
        <f t="shared" si="24"/>
        <v>*</v>
      </c>
      <c r="N100" s="67"/>
      <c r="O100" s="67"/>
      <c r="P100" s="71"/>
      <c r="Q100" s="153" t="str">
        <f t="shared" ca="1" si="25"/>
        <v>*</v>
      </c>
      <c r="R100" s="48"/>
      <c r="S100" s="67"/>
      <c r="T100" s="67"/>
      <c r="U100" s="67"/>
      <c r="V100" s="70"/>
      <c r="W100" s="67"/>
      <c r="X100" s="47"/>
      <c r="Y100" s="72"/>
      <c r="Z100" s="73"/>
      <c r="AA100" s="73"/>
      <c r="AB100" s="73"/>
      <c r="AC100" s="74"/>
      <c r="AD100" s="75"/>
      <c r="AE100" s="74"/>
      <c r="AF100" s="74"/>
      <c r="AG100" s="75"/>
      <c r="AH100" s="74"/>
      <c r="AI100" s="74"/>
      <c r="AJ100" s="135" t="str">
        <f t="shared" si="26"/>
        <v>*</v>
      </c>
      <c r="AK100" s="73"/>
      <c r="AL100" s="73"/>
      <c r="AM100" s="73"/>
      <c r="AN100" s="73"/>
      <c r="AO100" s="65"/>
      <c r="AP100" s="65"/>
      <c r="AQ100" s="73"/>
      <c r="AR100" s="73"/>
      <c r="AS100" s="73"/>
      <c r="AT100" s="73"/>
      <c r="AU100" s="73"/>
      <c r="AV100" s="76"/>
      <c r="AW100" s="76"/>
      <c r="AX100" s="174"/>
      <c r="AY100" s="57">
        <f t="shared" si="27"/>
        <v>0</v>
      </c>
      <c r="AZ100" s="52"/>
      <c r="BA100" s="52"/>
    </row>
    <row r="101" spans="1:53" s="55" customFormat="1" ht="34.5" customHeight="1" x14ac:dyDescent="0.25">
      <c r="A101" s="156">
        <v>95</v>
      </c>
      <c r="B101" s="66"/>
      <c r="C101" s="238"/>
      <c r="D101" s="240"/>
      <c r="E101" s="48"/>
      <c r="F101" s="196"/>
      <c r="G101" s="48"/>
      <c r="H101" s="65"/>
      <c r="I101" s="65"/>
      <c r="J101" s="65"/>
      <c r="K101" s="65"/>
      <c r="L101" s="48"/>
      <c r="M101" s="56" t="str">
        <f t="shared" si="24"/>
        <v>*</v>
      </c>
      <c r="N101" s="67"/>
      <c r="O101" s="67"/>
      <c r="P101" s="71"/>
      <c r="Q101" s="153" t="str">
        <f t="shared" ca="1" si="25"/>
        <v>*</v>
      </c>
      <c r="R101" s="48"/>
      <c r="S101" s="67"/>
      <c r="T101" s="67"/>
      <c r="U101" s="67"/>
      <c r="V101" s="70"/>
      <c r="W101" s="67"/>
      <c r="X101" s="47"/>
      <c r="Y101" s="72"/>
      <c r="Z101" s="73"/>
      <c r="AA101" s="73"/>
      <c r="AB101" s="77"/>
      <c r="AC101" s="74"/>
      <c r="AD101" s="75"/>
      <c r="AE101" s="74"/>
      <c r="AF101" s="74"/>
      <c r="AG101" s="75"/>
      <c r="AH101" s="74"/>
      <c r="AI101" s="74"/>
      <c r="AJ101" s="135" t="str">
        <f t="shared" si="26"/>
        <v>*</v>
      </c>
      <c r="AK101" s="73"/>
      <c r="AL101" s="73"/>
      <c r="AM101" s="73"/>
      <c r="AN101" s="73"/>
      <c r="AO101" s="65"/>
      <c r="AP101" s="65"/>
      <c r="AQ101" s="73"/>
      <c r="AR101" s="73"/>
      <c r="AS101" s="73"/>
      <c r="AT101" s="73"/>
      <c r="AU101" s="73"/>
      <c r="AV101" s="76"/>
      <c r="AW101" s="76"/>
      <c r="AX101" s="174"/>
      <c r="AY101" s="57">
        <f t="shared" si="27"/>
        <v>0</v>
      </c>
      <c r="AZ101" s="52"/>
      <c r="BA101" s="52"/>
    </row>
    <row r="102" spans="1:53" s="55" customFormat="1" ht="34.5" customHeight="1" x14ac:dyDescent="0.25">
      <c r="A102" s="156">
        <v>96</v>
      </c>
      <c r="B102" s="66"/>
      <c r="C102" s="238"/>
      <c r="D102" s="240"/>
      <c r="E102" s="48"/>
      <c r="F102" s="196"/>
      <c r="G102" s="48"/>
      <c r="H102" s="65"/>
      <c r="I102" s="65"/>
      <c r="J102" s="65"/>
      <c r="K102" s="65"/>
      <c r="L102" s="48"/>
      <c r="M102" s="56" t="str">
        <f t="shared" si="24"/>
        <v>*</v>
      </c>
      <c r="N102" s="67"/>
      <c r="O102" s="67"/>
      <c r="P102" s="71"/>
      <c r="Q102" s="153" t="str">
        <f t="shared" ca="1" si="25"/>
        <v>*</v>
      </c>
      <c r="R102" s="48"/>
      <c r="S102" s="67"/>
      <c r="T102" s="67"/>
      <c r="U102" s="67"/>
      <c r="V102" s="70"/>
      <c r="W102" s="67"/>
      <c r="X102" s="47"/>
      <c r="Y102" s="72"/>
      <c r="Z102" s="73"/>
      <c r="AA102" s="73"/>
      <c r="AB102" s="77"/>
      <c r="AC102" s="74"/>
      <c r="AD102" s="75"/>
      <c r="AE102" s="74"/>
      <c r="AF102" s="74"/>
      <c r="AG102" s="75"/>
      <c r="AH102" s="74"/>
      <c r="AI102" s="74"/>
      <c r="AJ102" s="135" t="str">
        <f t="shared" si="26"/>
        <v>*</v>
      </c>
      <c r="AK102" s="73"/>
      <c r="AL102" s="73"/>
      <c r="AM102" s="73"/>
      <c r="AN102" s="73"/>
      <c r="AO102" s="65"/>
      <c r="AP102" s="65"/>
      <c r="AQ102" s="73"/>
      <c r="AR102" s="73"/>
      <c r="AS102" s="73"/>
      <c r="AT102" s="73"/>
      <c r="AU102" s="73"/>
      <c r="AV102" s="76"/>
      <c r="AW102" s="76"/>
      <c r="AX102" s="174"/>
      <c r="AY102" s="57">
        <f t="shared" si="27"/>
        <v>0</v>
      </c>
      <c r="AZ102" s="52"/>
      <c r="BA102" s="52"/>
    </row>
    <row r="103" spans="1:53" s="55" customFormat="1" ht="34.5" customHeight="1" x14ac:dyDescent="0.25">
      <c r="A103" s="156">
        <v>97</v>
      </c>
      <c r="B103" s="66"/>
      <c r="C103" s="238"/>
      <c r="D103" s="240"/>
      <c r="E103" s="48"/>
      <c r="F103" s="196"/>
      <c r="G103" s="48"/>
      <c r="H103" s="65"/>
      <c r="I103" s="65"/>
      <c r="J103" s="65"/>
      <c r="K103" s="65"/>
      <c r="L103" s="48"/>
      <c r="M103" s="56" t="str">
        <f t="shared" si="10"/>
        <v>*</v>
      </c>
      <c r="N103" s="67"/>
      <c r="O103" s="67"/>
      <c r="P103" s="71"/>
      <c r="Q103" s="153" t="str">
        <f t="shared" ca="1" si="3"/>
        <v>*</v>
      </c>
      <c r="R103" s="48"/>
      <c r="S103" s="67"/>
      <c r="T103" s="67"/>
      <c r="U103" s="67"/>
      <c r="V103" s="70"/>
      <c r="W103" s="67"/>
      <c r="X103" s="47"/>
      <c r="Y103" s="72"/>
      <c r="Z103" s="73"/>
      <c r="AA103" s="73"/>
      <c r="AB103" s="77"/>
      <c r="AC103" s="74"/>
      <c r="AD103" s="75"/>
      <c r="AE103" s="74"/>
      <c r="AF103" s="74"/>
      <c r="AG103" s="75"/>
      <c r="AH103" s="74"/>
      <c r="AI103" s="74"/>
      <c r="AJ103" s="135" t="str">
        <f t="shared" si="22"/>
        <v>*</v>
      </c>
      <c r="AK103" s="73"/>
      <c r="AL103" s="73"/>
      <c r="AM103" s="73"/>
      <c r="AN103" s="73"/>
      <c r="AO103" s="65"/>
      <c r="AP103" s="65"/>
      <c r="AQ103" s="73"/>
      <c r="AR103" s="73"/>
      <c r="AS103" s="73"/>
      <c r="AT103" s="73"/>
      <c r="AU103" s="73"/>
      <c r="AV103" s="76"/>
      <c r="AW103" s="76"/>
      <c r="AX103" s="174"/>
      <c r="AY103" s="57">
        <f t="shared" si="2"/>
        <v>0</v>
      </c>
      <c r="AZ103" s="52"/>
      <c r="BA103" s="52"/>
    </row>
    <row r="104" spans="1:53" s="55" customFormat="1" ht="34.5" customHeight="1" x14ac:dyDescent="0.25">
      <c r="A104" s="156">
        <v>98</v>
      </c>
      <c r="B104" s="66"/>
      <c r="C104" s="238"/>
      <c r="D104" s="240"/>
      <c r="E104" s="48"/>
      <c r="F104" s="196"/>
      <c r="G104" s="48"/>
      <c r="H104" s="65"/>
      <c r="I104" s="65"/>
      <c r="J104" s="65"/>
      <c r="K104" s="65"/>
      <c r="L104" s="48"/>
      <c r="M104" s="56" t="str">
        <f t="shared" si="10"/>
        <v>*</v>
      </c>
      <c r="N104" s="67"/>
      <c r="O104" s="67"/>
      <c r="P104" s="71"/>
      <c r="Q104" s="153" t="str">
        <f t="shared" ca="1" si="3"/>
        <v>*</v>
      </c>
      <c r="R104" s="48"/>
      <c r="S104" s="67"/>
      <c r="T104" s="67"/>
      <c r="U104" s="67"/>
      <c r="V104" s="70"/>
      <c r="W104" s="67"/>
      <c r="X104" s="47"/>
      <c r="Y104" s="72"/>
      <c r="Z104" s="73"/>
      <c r="AA104" s="73"/>
      <c r="AB104" s="73"/>
      <c r="AC104" s="74"/>
      <c r="AD104" s="75"/>
      <c r="AE104" s="74"/>
      <c r="AF104" s="74"/>
      <c r="AG104" s="75"/>
      <c r="AH104" s="74"/>
      <c r="AI104" s="74"/>
      <c r="AJ104" s="135" t="str">
        <f t="shared" si="22"/>
        <v>*</v>
      </c>
      <c r="AK104" s="73"/>
      <c r="AL104" s="73"/>
      <c r="AM104" s="73"/>
      <c r="AN104" s="73"/>
      <c r="AO104" s="65"/>
      <c r="AP104" s="65"/>
      <c r="AQ104" s="73"/>
      <c r="AR104" s="73"/>
      <c r="AS104" s="73"/>
      <c r="AT104" s="73"/>
      <c r="AU104" s="73"/>
      <c r="AV104" s="76"/>
      <c r="AW104" s="76"/>
      <c r="AX104" s="174"/>
      <c r="AY104" s="57">
        <f t="shared" si="2"/>
        <v>0</v>
      </c>
      <c r="AZ104" s="52"/>
      <c r="BA104" s="52"/>
    </row>
    <row r="105" spans="1:53" s="55" customFormat="1" ht="34.5" customHeight="1" x14ac:dyDescent="0.25">
      <c r="A105" s="156">
        <v>99</v>
      </c>
      <c r="B105" s="66"/>
      <c r="C105" s="238"/>
      <c r="D105" s="240"/>
      <c r="E105" s="48"/>
      <c r="F105" s="196"/>
      <c r="G105" s="48"/>
      <c r="H105" s="65"/>
      <c r="I105" s="65"/>
      <c r="J105" s="65"/>
      <c r="K105" s="65"/>
      <c r="L105" s="48"/>
      <c r="M105" s="56" t="str">
        <f t="shared" si="10"/>
        <v>*</v>
      </c>
      <c r="N105" s="67"/>
      <c r="O105" s="67"/>
      <c r="P105" s="71"/>
      <c r="Q105" s="153" t="str">
        <f t="shared" ca="1" si="3"/>
        <v>*</v>
      </c>
      <c r="R105" s="48"/>
      <c r="S105" s="67"/>
      <c r="T105" s="67"/>
      <c r="U105" s="67"/>
      <c r="V105" s="70"/>
      <c r="W105" s="67"/>
      <c r="X105" s="47"/>
      <c r="Y105" s="72"/>
      <c r="Z105" s="73"/>
      <c r="AA105" s="73"/>
      <c r="AB105" s="77"/>
      <c r="AC105" s="74"/>
      <c r="AD105" s="75"/>
      <c r="AE105" s="74"/>
      <c r="AF105" s="74"/>
      <c r="AG105" s="75"/>
      <c r="AH105" s="74"/>
      <c r="AI105" s="74"/>
      <c r="AJ105" s="135" t="str">
        <f t="shared" si="22"/>
        <v>*</v>
      </c>
      <c r="AK105" s="73"/>
      <c r="AL105" s="73"/>
      <c r="AM105" s="73"/>
      <c r="AN105" s="73"/>
      <c r="AO105" s="65"/>
      <c r="AP105" s="65"/>
      <c r="AQ105" s="73"/>
      <c r="AR105" s="73"/>
      <c r="AS105" s="73"/>
      <c r="AT105" s="73"/>
      <c r="AU105" s="73"/>
      <c r="AV105" s="76"/>
      <c r="AW105" s="76"/>
      <c r="AX105" s="174"/>
      <c r="AY105" s="57">
        <f t="shared" si="2"/>
        <v>0</v>
      </c>
      <c r="AZ105" s="52"/>
      <c r="BA105" s="52"/>
    </row>
    <row r="106" spans="1:53" s="55" customFormat="1" ht="34.5" customHeight="1" thickBot="1" x14ac:dyDescent="0.3">
      <c r="A106" s="175">
        <v>100</v>
      </c>
      <c r="B106" s="68"/>
      <c r="C106" s="239"/>
      <c r="D106" s="244"/>
      <c r="E106" s="176"/>
      <c r="F106" s="197"/>
      <c r="G106" s="176"/>
      <c r="H106" s="177"/>
      <c r="I106" s="177"/>
      <c r="J106" s="177"/>
      <c r="K106" s="177"/>
      <c r="L106" s="176"/>
      <c r="M106" s="178" t="str">
        <f t="shared" si="10"/>
        <v>*</v>
      </c>
      <c r="N106" s="69"/>
      <c r="O106" s="69"/>
      <c r="P106" s="79"/>
      <c r="Q106" s="179" t="str">
        <f t="shared" ca="1" si="3"/>
        <v>*</v>
      </c>
      <c r="R106" s="176"/>
      <c r="S106" s="69"/>
      <c r="T106" s="69"/>
      <c r="U106" s="69"/>
      <c r="V106" s="180"/>
      <c r="W106" s="69"/>
      <c r="X106" s="81"/>
      <c r="Y106" s="80"/>
      <c r="Z106" s="82"/>
      <c r="AA106" s="82"/>
      <c r="AB106" s="83"/>
      <c r="AC106" s="84"/>
      <c r="AD106" s="85"/>
      <c r="AE106" s="84"/>
      <c r="AF106" s="84"/>
      <c r="AG106" s="85"/>
      <c r="AH106" s="84"/>
      <c r="AI106" s="84"/>
      <c r="AJ106" s="181" t="str">
        <f t="shared" si="22"/>
        <v>*</v>
      </c>
      <c r="AK106" s="82"/>
      <c r="AL106" s="82"/>
      <c r="AM106" s="82"/>
      <c r="AN106" s="82"/>
      <c r="AO106" s="177"/>
      <c r="AP106" s="177"/>
      <c r="AQ106" s="82"/>
      <c r="AR106" s="82"/>
      <c r="AS106" s="82"/>
      <c r="AT106" s="82"/>
      <c r="AU106" s="82"/>
      <c r="AV106" s="86"/>
      <c r="AW106" s="86"/>
      <c r="AX106" s="182"/>
      <c r="AY106" s="57">
        <f t="shared" si="2"/>
        <v>0</v>
      </c>
      <c r="AZ106" s="52"/>
      <c r="BA106" s="52"/>
    </row>
    <row r="107" spans="1:53" s="58" customFormat="1" x14ac:dyDescent="0.2">
      <c r="Q107" s="59"/>
      <c r="AP107" s="60"/>
      <c r="AQ107" s="60"/>
      <c r="AR107" s="60"/>
      <c r="AS107" s="60"/>
      <c r="AT107" s="60"/>
      <c r="AU107" s="60"/>
      <c r="AY107" s="61"/>
      <c r="AZ107" s="61"/>
      <c r="BA107" s="61"/>
    </row>
    <row r="108" spans="1:53" x14ac:dyDescent="0.2">
      <c r="A108" s="38" t="s">
        <v>102</v>
      </c>
      <c r="F108" s="38"/>
    </row>
    <row r="109" spans="1:53" x14ac:dyDescent="0.2">
      <c r="F109" s="38"/>
    </row>
    <row r="110" spans="1:53" x14ac:dyDescent="0.2">
      <c r="F110" s="38"/>
    </row>
    <row r="111" spans="1:53" x14ac:dyDescent="0.2">
      <c r="F111" s="38"/>
    </row>
    <row r="112" spans="1:53" x14ac:dyDescent="0.2">
      <c r="F112" s="38"/>
    </row>
    <row r="113" spans="6:6" x14ac:dyDescent="0.2">
      <c r="F113" s="38"/>
    </row>
    <row r="114" spans="6:6" x14ac:dyDescent="0.2">
      <c r="F114" s="38"/>
    </row>
    <row r="115" spans="6:6" x14ac:dyDescent="0.2">
      <c r="F115" s="38"/>
    </row>
    <row r="116" spans="6:6" x14ac:dyDescent="0.2">
      <c r="F116" s="38"/>
    </row>
    <row r="117" spans="6:6" x14ac:dyDescent="0.2">
      <c r="F117" s="38"/>
    </row>
    <row r="118" spans="6:6" x14ac:dyDescent="0.2">
      <c r="F118" s="38"/>
    </row>
    <row r="119" spans="6:6" x14ac:dyDescent="0.2">
      <c r="F119" s="38"/>
    </row>
    <row r="120" spans="6:6" x14ac:dyDescent="0.2">
      <c r="F120" s="38"/>
    </row>
    <row r="121" spans="6:6" x14ac:dyDescent="0.2">
      <c r="F121" s="38"/>
    </row>
    <row r="122" spans="6:6" x14ac:dyDescent="0.2">
      <c r="F122" s="38"/>
    </row>
    <row r="123" spans="6:6" x14ac:dyDescent="0.2">
      <c r="F123" s="38"/>
    </row>
    <row r="124" spans="6:6" x14ac:dyDescent="0.2">
      <c r="F124" s="38"/>
    </row>
    <row r="125" spans="6:6" x14ac:dyDescent="0.2">
      <c r="F125" s="38"/>
    </row>
    <row r="126" spans="6:6" x14ac:dyDescent="0.2">
      <c r="F126" s="38"/>
    </row>
    <row r="127" spans="6:6" x14ac:dyDescent="0.2">
      <c r="F127" s="38"/>
    </row>
    <row r="128" spans="6:6" x14ac:dyDescent="0.2">
      <c r="F128" s="38"/>
    </row>
    <row r="129" spans="6:6" x14ac:dyDescent="0.2">
      <c r="F129" s="38"/>
    </row>
    <row r="130" spans="6:6" x14ac:dyDescent="0.2">
      <c r="F130" s="38"/>
    </row>
    <row r="131" spans="6:6" x14ac:dyDescent="0.2">
      <c r="F131" s="38"/>
    </row>
    <row r="132" spans="6:6" x14ac:dyDescent="0.2">
      <c r="F132" s="38"/>
    </row>
    <row r="133" spans="6:6" x14ac:dyDescent="0.2">
      <c r="F133" s="38"/>
    </row>
    <row r="134" spans="6:6" x14ac:dyDescent="0.2">
      <c r="F134" s="38"/>
    </row>
    <row r="135" spans="6:6" x14ac:dyDescent="0.2">
      <c r="F135" s="38"/>
    </row>
    <row r="136" spans="6:6" x14ac:dyDescent="0.2">
      <c r="F136" s="38"/>
    </row>
    <row r="137" spans="6:6" x14ac:dyDescent="0.2">
      <c r="F137" s="38"/>
    </row>
    <row r="138" spans="6:6" x14ac:dyDescent="0.2">
      <c r="F138" s="38"/>
    </row>
    <row r="139" spans="6:6" x14ac:dyDescent="0.2">
      <c r="F139" s="38"/>
    </row>
    <row r="140" spans="6:6" x14ac:dyDescent="0.2">
      <c r="F140" s="38"/>
    </row>
    <row r="141" spans="6:6" x14ac:dyDescent="0.2">
      <c r="F141" s="38"/>
    </row>
    <row r="142" spans="6:6" x14ac:dyDescent="0.2">
      <c r="F142" s="38"/>
    </row>
    <row r="143" spans="6:6" x14ac:dyDescent="0.2">
      <c r="F143" s="38"/>
    </row>
    <row r="144" spans="6:6" x14ac:dyDescent="0.2">
      <c r="F144" s="38"/>
    </row>
    <row r="145" spans="6:6" x14ac:dyDescent="0.2">
      <c r="F145" s="38"/>
    </row>
    <row r="146" spans="6:6" x14ac:dyDescent="0.2">
      <c r="F146" s="38"/>
    </row>
    <row r="147" spans="6:6" x14ac:dyDescent="0.2">
      <c r="F147" s="38"/>
    </row>
    <row r="148" spans="6:6" x14ac:dyDescent="0.2">
      <c r="F148" s="38"/>
    </row>
    <row r="149" spans="6:6" x14ac:dyDescent="0.2">
      <c r="F149" s="38"/>
    </row>
    <row r="150" spans="6:6" x14ac:dyDescent="0.2">
      <c r="F150" s="38"/>
    </row>
    <row r="151" spans="6:6" x14ac:dyDescent="0.2">
      <c r="F151" s="38"/>
    </row>
    <row r="152" spans="6:6" x14ac:dyDescent="0.2">
      <c r="F152" s="38"/>
    </row>
    <row r="153" spans="6:6" x14ac:dyDescent="0.2">
      <c r="F153" s="38"/>
    </row>
    <row r="154" spans="6:6" x14ac:dyDescent="0.2">
      <c r="F154" s="38"/>
    </row>
    <row r="155" spans="6:6" x14ac:dyDescent="0.2">
      <c r="F155" s="38"/>
    </row>
    <row r="156" spans="6:6" x14ac:dyDescent="0.2">
      <c r="F156" s="38"/>
    </row>
    <row r="157" spans="6:6" x14ac:dyDescent="0.2">
      <c r="F157" s="38"/>
    </row>
    <row r="158" spans="6:6" x14ac:dyDescent="0.2">
      <c r="F158" s="38"/>
    </row>
    <row r="159" spans="6:6" x14ac:dyDescent="0.2">
      <c r="F159" s="38"/>
    </row>
    <row r="160" spans="6:6" x14ac:dyDescent="0.2">
      <c r="F160" s="38"/>
    </row>
    <row r="161" spans="6:6" x14ac:dyDescent="0.2">
      <c r="F161" s="38"/>
    </row>
    <row r="162" spans="6:6" x14ac:dyDescent="0.2">
      <c r="F162" s="38"/>
    </row>
    <row r="163" spans="6:6" x14ac:dyDescent="0.2">
      <c r="F163" s="38"/>
    </row>
    <row r="164" spans="6:6" x14ac:dyDescent="0.2">
      <c r="F164" s="38"/>
    </row>
    <row r="165" spans="6:6" x14ac:dyDescent="0.2">
      <c r="F165" s="38"/>
    </row>
    <row r="166" spans="6:6" x14ac:dyDescent="0.2">
      <c r="F166" s="38"/>
    </row>
    <row r="167" spans="6:6" x14ac:dyDescent="0.2">
      <c r="F167" s="38"/>
    </row>
    <row r="168" spans="6:6" x14ac:dyDescent="0.2">
      <c r="F168" s="38"/>
    </row>
    <row r="169" spans="6:6" x14ac:dyDescent="0.2">
      <c r="F169" s="38"/>
    </row>
    <row r="170" spans="6:6" x14ac:dyDescent="0.2">
      <c r="F170" s="38"/>
    </row>
    <row r="171" spans="6:6" x14ac:dyDescent="0.2">
      <c r="F171" s="38"/>
    </row>
    <row r="172" spans="6:6" x14ac:dyDescent="0.2">
      <c r="F172" s="38"/>
    </row>
    <row r="173" spans="6:6" x14ac:dyDescent="0.2">
      <c r="F173" s="38"/>
    </row>
    <row r="174" spans="6:6" x14ac:dyDescent="0.2">
      <c r="F174" s="38"/>
    </row>
    <row r="175" spans="6:6" x14ac:dyDescent="0.2">
      <c r="F175" s="38"/>
    </row>
    <row r="176" spans="6:6" x14ac:dyDescent="0.2">
      <c r="F176" s="38"/>
    </row>
    <row r="177" spans="6:6" x14ac:dyDescent="0.2">
      <c r="F177" s="38"/>
    </row>
    <row r="178" spans="6:6" x14ac:dyDescent="0.2">
      <c r="F178" s="38"/>
    </row>
    <row r="179" spans="6:6" x14ac:dyDescent="0.2">
      <c r="F179" s="38"/>
    </row>
    <row r="180" spans="6:6" x14ac:dyDescent="0.2">
      <c r="F180" s="38"/>
    </row>
    <row r="181" spans="6:6" x14ac:dyDescent="0.2">
      <c r="F181" s="38"/>
    </row>
    <row r="182" spans="6:6" x14ac:dyDescent="0.2">
      <c r="F182" s="38"/>
    </row>
    <row r="183" spans="6:6" x14ac:dyDescent="0.2">
      <c r="F183" s="38"/>
    </row>
    <row r="184" spans="6:6" x14ac:dyDescent="0.2">
      <c r="F184" s="38"/>
    </row>
    <row r="185" spans="6:6" x14ac:dyDescent="0.2">
      <c r="F185" s="38"/>
    </row>
    <row r="186" spans="6:6" x14ac:dyDescent="0.2">
      <c r="F186" s="38"/>
    </row>
    <row r="187" spans="6:6" x14ac:dyDescent="0.2">
      <c r="F187" s="38"/>
    </row>
    <row r="188" spans="6:6" x14ac:dyDescent="0.2">
      <c r="F188" s="38"/>
    </row>
    <row r="189" spans="6:6" x14ac:dyDescent="0.2">
      <c r="F189" s="38"/>
    </row>
    <row r="190" spans="6:6" x14ac:dyDescent="0.2">
      <c r="F190" s="38"/>
    </row>
    <row r="191" spans="6:6" x14ac:dyDescent="0.2">
      <c r="F191" s="38"/>
    </row>
    <row r="192" spans="6:6" x14ac:dyDescent="0.2">
      <c r="F192" s="38"/>
    </row>
    <row r="193" spans="6:6" x14ac:dyDescent="0.2">
      <c r="F193" s="38"/>
    </row>
    <row r="194" spans="6:6" x14ac:dyDescent="0.2">
      <c r="F194" s="38"/>
    </row>
    <row r="195" spans="6:6" x14ac:dyDescent="0.2">
      <c r="F195" s="38"/>
    </row>
    <row r="196" spans="6:6" x14ac:dyDescent="0.2">
      <c r="F196" s="38"/>
    </row>
    <row r="197" spans="6:6" x14ac:dyDescent="0.2">
      <c r="F197" s="38"/>
    </row>
    <row r="198" spans="6:6" x14ac:dyDescent="0.2">
      <c r="F198" s="38"/>
    </row>
    <row r="199" spans="6:6" x14ac:dyDescent="0.2">
      <c r="F199" s="38"/>
    </row>
    <row r="200" spans="6:6" x14ac:dyDescent="0.2">
      <c r="F200" s="38"/>
    </row>
    <row r="201" spans="6:6" x14ac:dyDescent="0.2">
      <c r="F201" s="38"/>
    </row>
    <row r="202" spans="6:6" x14ac:dyDescent="0.2">
      <c r="F202" s="38"/>
    </row>
    <row r="203" spans="6:6" x14ac:dyDescent="0.2">
      <c r="F203" s="38"/>
    </row>
    <row r="204" spans="6:6" x14ac:dyDescent="0.2">
      <c r="F204" s="38"/>
    </row>
    <row r="205" spans="6:6" x14ac:dyDescent="0.2">
      <c r="F205" s="38"/>
    </row>
    <row r="206" spans="6:6" x14ac:dyDescent="0.2">
      <c r="F206" s="38"/>
    </row>
    <row r="207" spans="6:6" x14ac:dyDescent="0.2">
      <c r="F207" s="38"/>
    </row>
    <row r="208" spans="6:6" x14ac:dyDescent="0.2">
      <c r="F208" s="38"/>
    </row>
    <row r="209" spans="6:6" x14ac:dyDescent="0.2">
      <c r="F209" s="38"/>
    </row>
    <row r="210" spans="6:6" x14ac:dyDescent="0.2">
      <c r="F210" s="38"/>
    </row>
    <row r="211" spans="6:6" x14ac:dyDescent="0.2">
      <c r="F211" s="38"/>
    </row>
    <row r="212" spans="6:6" x14ac:dyDescent="0.2">
      <c r="F212" s="38"/>
    </row>
    <row r="213" spans="6:6" x14ac:dyDescent="0.2">
      <c r="F213" s="38"/>
    </row>
    <row r="214" spans="6:6" x14ac:dyDescent="0.2">
      <c r="F214" s="38"/>
    </row>
    <row r="215" spans="6:6" x14ac:dyDescent="0.2">
      <c r="F215" s="38"/>
    </row>
    <row r="216" spans="6:6" x14ac:dyDescent="0.2">
      <c r="F216" s="38"/>
    </row>
    <row r="217" spans="6:6" x14ac:dyDescent="0.2">
      <c r="F217" s="38"/>
    </row>
    <row r="218" spans="6:6" x14ac:dyDescent="0.2">
      <c r="F218" s="38"/>
    </row>
    <row r="219" spans="6:6" x14ac:dyDescent="0.2">
      <c r="F219" s="38"/>
    </row>
    <row r="220" spans="6:6" x14ac:dyDescent="0.2">
      <c r="F220" s="38"/>
    </row>
    <row r="221" spans="6:6" x14ac:dyDescent="0.2">
      <c r="F221" s="38"/>
    </row>
    <row r="222" spans="6:6" x14ac:dyDescent="0.2">
      <c r="F222" s="38"/>
    </row>
    <row r="223" spans="6:6" x14ac:dyDescent="0.2">
      <c r="F223" s="38"/>
    </row>
    <row r="224" spans="6:6" x14ac:dyDescent="0.2">
      <c r="F224" s="38"/>
    </row>
    <row r="225" spans="6:6" x14ac:dyDescent="0.2">
      <c r="F225" s="38"/>
    </row>
    <row r="226" spans="6:6" x14ac:dyDescent="0.2">
      <c r="F226" s="38"/>
    </row>
    <row r="227" spans="6:6" x14ac:dyDescent="0.2">
      <c r="F227" s="38"/>
    </row>
    <row r="228" spans="6:6" x14ac:dyDescent="0.2">
      <c r="F228" s="38"/>
    </row>
    <row r="229" spans="6:6" x14ac:dyDescent="0.2">
      <c r="F229" s="38"/>
    </row>
    <row r="230" spans="6:6" x14ac:dyDescent="0.2">
      <c r="F230" s="38"/>
    </row>
    <row r="231" spans="6:6" x14ac:dyDescent="0.2">
      <c r="F231" s="38"/>
    </row>
    <row r="232" spans="6:6" x14ac:dyDescent="0.2">
      <c r="F232" s="38"/>
    </row>
    <row r="233" spans="6:6" x14ac:dyDescent="0.2">
      <c r="F233" s="38"/>
    </row>
    <row r="234" spans="6:6" x14ac:dyDescent="0.2">
      <c r="F234" s="38"/>
    </row>
    <row r="235" spans="6:6" x14ac:dyDescent="0.2">
      <c r="F235" s="38"/>
    </row>
    <row r="236" spans="6:6" x14ac:dyDescent="0.2">
      <c r="F236" s="38"/>
    </row>
    <row r="237" spans="6:6" x14ac:dyDescent="0.2">
      <c r="F237" s="38"/>
    </row>
    <row r="238" spans="6:6" x14ac:dyDescent="0.2">
      <c r="F238" s="38"/>
    </row>
    <row r="239" spans="6:6" x14ac:dyDescent="0.2">
      <c r="F239" s="38"/>
    </row>
    <row r="240" spans="6:6" x14ac:dyDescent="0.2">
      <c r="F240" s="38"/>
    </row>
    <row r="241" spans="6:6" x14ac:dyDescent="0.2">
      <c r="F241" s="38"/>
    </row>
    <row r="242" spans="6:6" x14ac:dyDescent="0.2">
      <c r="F242" s="38"/>
    </row>
    <row r="243" spans="6:6" x14ac:dyDescent="0.2">
      <c r="F243" s="38"/>
    </row>
    <row r="244" spans="6:6" x14ac:dyDescent="0.2">
      <c r="F244" s="38"/>
    </row>
    <row r="245" spans="6:6" x14ac:dyDescent="0.2">
      <c r="F245" s="38"/>
    </row>
    <row r="246" spans="6:6" x14ac:dyDescent="0.2">
      <c r="F246" s="38"/>
    </row>
    <row r="247" spans="6:6" x14ac:dyDescent="0.2">
      <c r="F247" s="38"/>
    </row>
    <row r="248" spans="6:6" x14ac:dyDescent="0.2">
      <c r="F248" s="38"/>
    </row>
    <row r="249" spans="6:6" x14ac:dyDescent="0.2">
      <c r="F249" s="38"/>
    </row>
    <row r="250" spans="6:6" x14ac:dyDescent="0.2">
      <c r="F250" s="38"/>
    </row>
    <row r="251" spans="6:6" x14ac:dyDescent="0.2">
      <c r="F251" s="38"/>
    </row>
    <row r="252" spans="6:6" x14ac:dyDescent="0.2">
      <c r="F252" s="38"/>
    </row>
    <row r="253" spans="6:6" x14ac:dyDescent="0.2">
      <c r="F253" s="38"/>
    </row>
    <row r="254" spans="6:6" x14ac:dyDescent="0.2">
      <c r="F254" s="38"/>
    </row>
    <row r="255" spans="6:6" x14ac:dyDescent="0.2">
      <c r="F255" s="38"/>
    </row>
    <row r="256" spans="6:6" x14ac:dyDescent="0.2">
      <c r="F256" s="38"/>
    </row>
    <row r="257" spans="6:6" x14ac:dyDescent="0.2">
      <c r="F257" s="38"/>
    </row>
    <row r="258" spans="6:6" x14ac:dyDescent="0.2">
      <c r="F258" s="38"/>
    </row>
    <row r="259" spans="6:6" x14ac:dyDescent="0.2">
      <c r="F259" s="38"/>
    </row>
    <row r="260" spans="6:6" x14ac:dyDescent="0.2">
      <c r="F260" s="38"/>
    </row>
    <row r="261" spans="6:6" x14ac:dyDescent="0.2">
      <c r="F261" s="38"/>
    </row>
    <row r="262" spans="6:6" x14ac:dyDescent="0.2">
      <c r="F262" s="38"/>
    </row>
    <row r="263" spans="6:6" x14ac:dyDescent="0.2">
      <c r="F263" s="38"/>
    </row>
    <row r="264" spans="6:6" x14ac:dyDescent="0.2">
      <c r="F264" s="38"/>
    </row>
    <row r="265" spans="6:6" x14ac:dyDescent="0.2">
      <c r="F265" s="38"/>
    </row>
    <row r="266" spans="6:6" x14ac:dyDescent="0.2">
      <c r="F266" s="38"/>
    </row>
    <row r="267" spans="6:6" x14ac:dyDescent="0.2">
      <c r="F267" s="38"/>
    </row>
    <row r="268" spans="6:6" x14ac:dyDescent="0.2">
      <c r="F268" s="38"/>
    </row>
    <row r="269" spans="6:6" x14ac:dyDescent="0.2">
      <c r="F269" s="38"/>
    </row>
    <row r="270" spans="6:6" x14ac:dyDescent="0.2">
      <c r="F270" s="38"/>
    </row>
    <row r="271" spans="6:6" x14ac:dyDescent="0.2">
      <c r="F271" s="38"/>
    </row>
    <row r="272" spans="6:6" x14ac:dyDescent="0.2">
      <c r="F272" s="38"/>
    </row>
    <row r="273" spans="6:6" x14ac:dyDescent="0.2">
      <c r="F273" s="38"/>
    </row>
    <row r="274" spans="6:6" x14ac:dyDescent="0.2">
      <c r="F274" s="38"/>
    </row>
    <row r="275" spans="6:6" x14ac:dyDescent="0.2">
      <c r="F275" s="38"/>
    </row>
    <row r="276" spans="6:6" x14ac:dyDescent="0.2">
      <c r="F276" s="38"/>
    </row>
    <row r="277" spans="6:6" x14ac:dyDescent="0.2">
      <c r="F277" s="38"/>
    </row>
    <row r="278" spans="6:6" x14ac:dyDescent="0.2">
      <c r="F278" s="38"/>
    </row>
    <row r="279" spans="6:6" x14ac:dyDescent="0.2">
      <c r="F279" s="38"/>
    </row>
    <row r="280" spans="6:6" x14ac:dyDescent="0.2">
      <c r="F280" s="38"/>
    </row>
    <row r="281" spans="6:6" x14ac:dyDescent="0.2">
      <c r="F281" s="38"/>
    </row>
    <row r="282" spans="6:6" x14ac:dyDescent="0.2">
      <c r="F282" s="38"/>
    </row>
    <row r="283" spans="6:6" x14ac:dyDescent="0.2">
      <c r="F283" s="38"/>
    </row>
    <row r="284" spans="6:6" x14ac:dyDescent="0.2">
      <c r="F284" s="38"/>
    </row>
    <row r="285" spans="6:6" x14ac:dyDescent="0.2">
      <c r="F285" s="38"/>
    </row>
    <row r="286" spans="6:6" x14ac:dyDescent="0.2">
      <c r="F286" s="38"/>
    </row>
    <row r="287" spans="6:6" x14ac:dyDescent="0.2">
      <c r="F287" s="38"/>
    </row>
    <row r="288" spans="6:6" x14ac:dyDescent="0.2">
      <c r="F288" s="38"/>
    </row>
    <row r="289" spans="6:6" x14ac:dyDescent="0.2">
      <c r="F289" s="38"/>
    </row>
    <row r="290" spans="6:6" x14ac:dyDescent="0.2">
      <c r="F290" s="38"/>
    </row>
    <row r="291" spans="6:6" x14ac:dyDescent="0.2">
      <c r="F291" s="38"/>
    </row>
    <row r="292" spans="6:6" x14ac:dyDescent="0.2">
      <c r="F292" s="38"/>
    </row>
    <row r="293" spans="6:6" x14ac:dyDescent="0.2">
      <c r="F293" s="38"/>
    </row>
    <row r="294" spans="6:6" x14ac:dyDescent="0.2">
      <c r="F294" s="38"/>
    </row>
    <row r="295" spans="6:6" x14ac:dyDescent="0.2">
      <c r="F295" s="38"/>
    </row>
    <row r="296" spans="6:6" x14ac:dyDescent="0.2">
      <c r="F296" s="38"/>
    </row>
    <row r="297" spans="6:6" x14ac:dyDescent="0.2">
      <c r="F297" s="38"/>
    </row>
    <row r="298" spans="6:6" x14ac:dyDescent="0.2">
      <c r="F298" s="38"/>
    </row>
    <row r="299" spans="6:6" x14ac:dyDescent="0.2">
      <c r="F299" s="38"/>
    </row>
    <row r="300" spans="6:6" x14ac:dyDescent="0.2">
      <c r="F300" s="38"/>
    </row>
    <row r="301" spans="6:6" x14ac:dyDescent="0.2">
      <c r="F301" s="38"/>
    </row>
    <row r="302" spans="6:6" x14ac:dyDescent="0.2">
      <c r="F302" s="38"/>
    </row>
    <row r="303" spans="6:6" x14ac:dyDescent="0.2">
      <c r="F303" s="38"/>
    </row>
    <row r="304" spans="6:6" x14ac:dyDescent="0.2">
      <c r="F304" s="38"/>
    </row>
    <row r="305" spans="6:6" x14ac:dyDescent="0.2">
      <c r="F305" s="38"/>
    </row>
    <row r="306" spans="6:6" x14ac:dyDescent="0.2">
      <c r="F306" s="38"/>
    </row>
    <row r="307" spans="6:6" x14ac:dyDescent="0.2">
      <c r="F307" s="38"/>
    </row>
    <row r="308" spans="6:6" x14ac:dyDescent="0.2">
      <c r="F308" s="38"/>
    </row>
    <row r="309" spans="6:6" x14ac:dyDescent="0.2">
      <c r="F309" s="38"/>
    </row>
    <row r="310" spans="6:6" x14ac:dyDescent="0.2">
      <c r="F310" s="38"/>
    </row>
    <row r="311" spans="6:6" x14ac:dyDescent="0.2">
      <c r="F311" s="38"/>
    </row>
    <row r="312" spans="6:6" x14ac:dyDescent="0.2">
      <c r="F312" s="38"/>
    </row>
    <row r="313" spans="6:6" x14ac:dyDescent="0.2">
      <c r="F313" s="38"/>
    </row>
    <row r="314" spans="6:6" x14ac:dyDescent="0.2">
      <c r="F314" s="38"/>
    </row>
    <row r="315" spans="6:6" x14ac:dyDescent="0.2">
      <c r="F315" s="38"/>
    </row>
    <row r="316" spans="6:6" x14ac:dyDescent="0.2">
      <c r="F316" s="38"/>
    </row>
    <row r="317" spans="6:6" x14ac:dyDescent="0.2">
      <c r="F317" s="38"/>
    </row>
    <row r="318" spans="6:6" x14ac:dyDescent="0.2">
      <c r="F318" s="38"/>
    </row>
    <row r="319" spans="6:6" x14ac:dyDescent="0.2">
      <c r="F319" s="38"/>
    </row>
    <row r="320" spans="6:6" x14ac:dyDescent="0.2">
      <c r="F320" s="38"/>
    </row>
    <row r="321" spans="6:6" x14ac:dyDescent="0.2">
      <c r="F321" s="38"/>
    </row>
    <row r="322" spans="6:6" x14ac:dyDescent="0.2">
      <c r="F322" s="38"/>
    </row>
    <row r="323" spans="6:6" x14ac:dyDescent="0.2">
      <c r="F323" s="38"/>
    </row>
    <row r="324" spans="6:6" x14ac:dyDescent="0.2">
      <c r="F324" s="38"/>
    </row>
    <row r="325" spans="6:6" x14ac:dyDescent="0.2">
      <c r="F325" s="38"/>
    </row>
    <row r="326" spans="6:6" x14ac:dyDescent="0.2">
      <c r="F326" s="38"/>
    </row>
    <row r="327" spans="6:6" x14ac:dyDescent="0.2">
      <c r="F327" s="38"/>
    </row>
    <row r="328" spans="6:6" x14ac:dyDescent="0.2">
      <c r="F328" s="38"/>
    </row>
    <row r="329" spans="6:6" x14ac:dyDescent="0.2">
      <c r="F329" s="38"/>
    </row>
    <row r="330" spans="6:6" x14ac:dyDescent="0.2">
      <c r="F330" s="38"/>
    </row>
    <row r="331" spans="6:6" x14ac:dyDescent="0.2">
      <c r="F331" s="38"/>
    </row>
    <row r="332" spans="6:6" x14ac:dyDescent="0.2">
      <c r="F332" s="38"/>
    </row>
    <row r="333" spans="6:6" x14ac:dyDescent="0.2">
      <c r="F333" s="38"/>
    </row>
    <row r="334" spans="6:6" x14ac:dyDescent="0.2">
      <c r="F334" s="38"/>
    </row>
    <row r="335" spans="6:6" x14ac:dyDescent="0.2">
      <c r="F335" s="38"/>
    </row>
    <row r="336" spans="6:6" x14ac:dyDescent="0.2">
      <c r="F336" s="38"/>
    </row>
    <row r="337" spans="6:6" x14ac:dyDescent="0.2">
      <c r="F337" s="38"/>
    </row>
    <row r="338" spans="6:6" x14ac:dyDescent="0.2">
      <c r="F338" s="38"/>
    </row>
    <row r="339" spans="6:6" x14ac:dyDescent="0.2">
      <c r="F339" s="38"/>
    </row>
    <row r="340" spans="6:6" x14ac:dyDescent="0.2">
      <c r="F340" s="38"/>
    </row>
    <row r="341" spans="6:6" x14ac:dyDescent="0.2">
      <c r="F341" s="38"/>
    </row>
    <row r="342" spans="6:6" x14ac:dyDescent="0.2">
      <c r="F342" s="38"/>
    </row>
    <row r="343" spans="6:6" x14ac:dyDescent="0.2">
      <c r="F343" s="38"/>
    </row>
    <row r="344" spans="6:6" x14ac:dyDescent="0.2">
      <c r="F344" s="38"/>
    </row>
    <row r="345" spans="6:6" x14ac:dyDescent="0.2">
      <c r="F345" s="38"/>
    </row>
    <row r="346" spans="6:6" x14ac:dyDescent="0.2">
      <c r="F346" s="38"/>
    </row>
    <row r="347" spans="6:6" x14ac:dyDescent="0.2">
      <c r="F347" s="38"/>
    </row>
    <row r="348" spans="6:6" x14ac:dyDescent="0.2">
      <c r="F348" s="38"/>
    </row>
    <row r="349" spans="6:6" x14ac:dyDescent="0.2">
      <c r="F349" s="38"/>
    </row>
    <row r="350" spans="6:6" x14ac:dyDescent="0.2">
      <c r="F350" s="38"/>
    </row>
    <row r="351" spans="6:6" x14ac:dyDescent="0.2">
      <c r="F351" s="38"/>
    </row>
    <row r="352" spans="6:6" x14ac:dyDescent="0.2">
      <c r="F352" s="38"/>
    </row>
    <row r="353" spans="6:6" x14ac:dyDescent="0.2">
      <c r="F353" s="38"/>
    </row>
    <row r="354" spans="6:6" x14ac:dyDescent="0.2">
      <c r="F354" s="38"/>
    </row>
    <row r="355" spans="6:6" x14ac:dyDescent="0.2">
      <c r="F355" s="38"/>
    </row>
    <row r="356" spans="6:6" x14ac:dyDescent="0.2">
      <c r="F356" s="38"/>
    </row>
    <row r="357" spans="6:6" x14ac:dyDescent="0.2">
      <c r="F357" s="38"/>
    </row>
    <row r="358" spans="6:6" x14ac:dyDescent="0.2">
      <c r="F358" s="38"/>
    </row>
    <row r="359" spans="6:6" x14ac:dyDescent="0.2">
      <c r="F359" s="38"/>
    </row>
    <row r="360" spans="6:6" x14ac:dyDescent="0.2">
      <c r="F360" s="38"/>
    </row>
    <row r="361" spans="6:6" x14ac:dyDescent="0.2">
      <c r="F361" s="38"/>
    </row>
    <row r="362" spans="6:6" x14ac:dyDescent="0.2">
      <c r="F362" s="38"/>
    </row>
    <row r="363" spans="6:6" x14ac:dyDescent="0.2">
      <c r="F363" s="38"/>
    </row>
    <row r="364" spans="6:6" x14ac:dyDescent="0.2">
      <c r="F364" s="38"/>
    </row>
    <row r="365" spans="6:6" x14ac:dyDescent="0.2">
      <c r="F365" s="38"/>
    </row>
    <row r="366" spans="6:6" x14ac:dyDescent="0.2">
      <c r="F366" s="38"/>
    </row>
    <row r="367" spans="6:6" x14ac:dyDescent="0.2">
      <c r="F367" s="38"/>
    </row>
    <row r="368" spans="6:6" x14ac:dyDescent="0.2">
      <c r="F368" s="38"/>
    </row>
    <row r="369" spans="6:6" x14ac:dyDescent="0.2">
      <c r="F369" s="38"/>
    </row>
    <row r="370" spans="6:6" x14ac:dyDescent="0.2">
      <c r="F370" s="38"/>
    </row>
    <row r="371" spans="6:6" x14ac:dyDescent="0.2">
      <c r="F371" s="38"/>
    </row>
    <row r="372" spans="6:6" x14ac:dyDescent="0.2">
      <c r="F372" s="38"/>
    </row>
    <row r="373" spans="6:6" x14ac:dyDescent="0.2">
      <c r="F373" s="38"/>
    </row>
    <row r="374" spans="6:6" x14ac:dyDescent="0.2">
      <c r="F374" s="38"/>
    </row>
    <row r="375" spans="6:6" x14ac:dyDescent="0.2">
      <c r="F375" s="38"/>
    </row>
    <row r="376" spans="6:6" x14ac:dyDescent="0.2">
      <c r="F376" s="38"/>
    </row>
    <row r="377" spans="6:6" x14ac:dyDescent="0.2">
      <c r="F377" s="38"/>
    </row>
    <row r="378" spans="6:6" x14ac:dyDescent="0.2">
      <c r="F378" s="38"/>
    </row>
    <row r="379" spans="6:6" x14ac:dyDescent="0.2">
      <c r="F379" s="38"/>
    </row>
    <row r="380" spans="6:6" x14ac:dyDescent="0.2">
      <c r="F380" s="38"/>
    </row>
    <row r="381" spans="6:6" x14ac:dyDescent="0.2">
      <c r="F381" s="38"/>
    </row>
    <row r="382" spans="6:6" x14ac:dyDescent="0.2">
      <c r="F382" s="38"/>
    </row>
  </sheetData>
  <sheetProtection algorithmName="SHA-512" hashValue="gMV8RhySF58lN9vlh7SjdK46l1SCtKnARUO8VwrXJgAfvXYOYTfEwF9KhEpQJd4W9pyqluIbvMwzKg+Rv/+KDw==" saltValue="ahDuSg+c4xkb1iFiegKsyQ==" spinCount="100000" sheet="1" formatCells="0" formatColumns="0" formatRows="0" insertColumns="0" insertRows="0" deleteRows="0" sort="0" autoFilter="0" pivotTables="0"/>
  <autoFilter ref="A6:BA106"/>
  <mergeCells count="11">
    <mergeCell ref="A4:A6"/>
    <mergeCell ref="AQ5:AU5"/>
    <mergeCell ref="AV5:AX5"/>
    <mergeCell ref="A1:C3"/>
    <mergeCell ref="D1:S1"/>
    <mergeCell ref="D2:O2"/>
    <mergeCell ref="P2:S2"/>
    <mergeCell ref="D3:S3"/>
    <mergeCell ref="AC5:AF5"/>
    <mergeCell ref="N5:AB5"/>
    <mergeCell ref="AG5:AJ5"/>
  </mergeCells>
  <conditionalFormatting sqref="AH8:AH12 AH93:AH96 AH98 AH29:AH38 AH104:AH106 AH52:AH62">
    <cfRule type="cellIs" dxfId="600" priority="500" operator="equal">
      <formula>"SI"</formula>
    </cfRule>
  </conditionalFormatting>
  <conditionalFormatting sqref="AF7:AG12 AF53:AG62 AF93:AG96 AF98:AG98 AF29:AG38 AF104:AG106 AG7:AG15 AG17:AG96">
    <cfRule type="cellIs" dxfId="599" priority="498" operator="equal">
      <formula>"SI"</formula>
    </cfRule>
  </conditionalFormatting>
  <conditionalFormatting sqref="AD7:AD12 AD53 AD93:AD96 AD98 AD29:AD38 AD104:AD106 AD55:AD62">
    <cfRule type="cellIs" dxfId="598" priority="497" operator="equal">
      <formula>"SI"</formula>
    </cfRule>
  </conditionalFormatting>
  <conditionalFormatting sqref="AE7:AE12 AE53:AE62 AE93:AE96 AE98 AE29:AE38 AE104:AE106">
    <cfRule type="cellIs" dxfId="597" priority="495" operator="equal">
      <formula>"SI"</formula>
    </cfRule>
  </conditionalFormatting>
  <conditionalFormatting sqref="AC7:AC8 AC93:AC96 AC98 AC29:AC38 AC104:AC106 AC10:AC12 AC52:AC62">
    <cfRule type="cellIs" dxfId="596" priority="494" operator="equal">
      <formula>"SI"</formula>
    </cfRule>
  </conditionalFormatting>
  <conditionalFormatting sqref="AN7:AO12 AN93:AO96 AN98:AO98 AN29:AO38 AN104:AO106 AN52:AO62">
    <cfRule type="cellIs" dxfId="595" priority="491" operator="equal">
      <formula>"si"</formula>
    </cfRule>
  </conditionalFormatting>
  <conditionalFormatting sqref="AQ7:AU12 AQ93:AU96 AQ98:AU98 AQ29:AU38 AQ104:AU106 AQ52:AU62">
    <cfRule type="containsText" dxfId="594" priority="490" operator="containsText" text="1">
      <formula>NOT(ISERROR(SEARCH("1",AQ7)))</formula>
    </cfRule>
  </conditionalFormatting>
  <conditionalFormatting sqref="AM7:AM12 AM93:AM96 AM98 AM29:AM38 AM104:AM106 AM52:AM62">
    <cfRule type="cellIs" dxfId="593" priority="489" operator="equal">
      <formula>"si"</formula>
    </cfRule>
  </conditionalFormatting>
  <conditionalFormatting sqref="AL7:AL12 AL93:AL96 AL98 AL29:AL38 AL104:AL106 AL52:AL62">
    <cfRule type="cellIs" dxfId="592" priority="488" operator="equal">
      <formula>"si"</formula>
    </cfRule>
  </conditionalFormatting>
  <conditionalFormatting sqref="AK7:AK12 AK93:AK96 AK98 AK29:AK38 AK104:AK106 AK52:AK62">
    <cfRule type="cellIs" dxfId="591" priority="487" operator="equal">
      <formula>"si"</formula>
    </cfRule>
  </conditionalFormatting>
  <conditionalFormatting sqref="D7:G7 W8:AH8 B9:C12 S8:U12 W7:AG7 AQ53:AV62 AQ7:AV7 M9:Q12 AQ93:AV96 M93:Q96 S93:U96 B93:C96 W93:AH96 W98:AH98 B98:C98 S98:U98 M98:Q98 AQ98:AV98 AK7:AO12 AK93:AO96 AK98:AO98 I7 L7:M7 AK29:AO38 N29:P38 AQ29:AV38 Q29:Q62 M29:M62 S29:U38 AK104:AO106 AQ104:AV106 M104:Q106 S104:U106 B104:C106 W104:AH106 Q7:R7 M8 Q8 AG7:AG15 AQ9:AV12 AQ8:AU8 W10:AH12 W9:AB9 AD9:AH9 B29:C37 B56:C62 W29:AH38 N55:P62 S55:U62 W55:AH62 W54:AC54 AE54:AH54 B51:C54 N52:P53 N53:N54 S52:U53 S53:T54 AB52:AD52 W53:AH53 AG17:AG96 AH52:AH53 AQ52:AU53 AK52:AO62">
    <cfRule type="cellIs" dxfId="590" priority="486" operator="equal">
      <formula>0</formula>
    </cfRule>
  </conditionalFormatting>
  <conditionalFormatting sqref="V7">
    <cfRule type="cellIs" dxfId="589" priority="485" operator="equal">
      <formula>0</formula>
    </cfRule>
  </conditionalFormatting>
  <conditionalFormatting sqref="AH39:AH52">
    <cfRule type="cellIs" dxfId="588" priority="484" operator="equal">
      <formula>"SI"</formula>
    </cfRule>
  </conditionalFormatting>
  <conditionalFormatting sqref="AF39:AG52">
    <cfRule type="cellIs" dxfId="587" priority="483" operator="equal">
      <formula>"SI"</formula>
    </cfRule>
  </conditionalFormatting>
  <conditionalFormatting sqref="AD39:AD40 AD42:AD52">
    <cfRule type="cellIs" dxfId="586" priority="482" operator="equal">
      <formula>"SI"</formula>
    </cfRule>
  </conditionalFormatting>
  <conditionalFormatting sqref="AE39:AE52">
    <cfRule type="cellIs" dxfId="585" priority="481" operator="equal">
      <formula>"SI"</formula>
    </cfRule>
  </conditionalFormatting>
  <conditionalFormatting sqref="AC39:AC40 AC42:AC52">
    <cfRule type="cellIs" dxfId="584" priority="480" operator="equal">
      <formula>"SI"</formula>
    </cfRule>
  </conditionalFormatting>
  <conditionalFormatting sqref="AN39:AO52">
    <cfRule type="cellIs" dxfId="583" priority="477" operator="equal">
      <formula>"si"</formula>
    </cfRule>
  </conditionalFormatting>
  <conditionalFormatting sqref="AQ39:AU52">
    <cfRule type="containsText" dxfId="582" priority="476" operator="containsText" text="1">
      <formula>NOT(ISERROR(SEARCH("1",AQ39)))</formula>
    </cfRule>
  </conditionalFormatting>
  <conditionalFormatting sqref="AM39:AM52">
    <cfRule type="cellIs" dxfId="581" priority="475" operator="equal">
      <formula>"si"</formula>
    </cfRule>
  </conditionalFormatting>
  <conditionalFormatting sqref="AL39:AL52">
    <cfRule type="cellIs" dxfId="580" priority="474" operator="equal">
      <formula>"si"</formula>
    </cfRule>
  </conditionalFormatting>
  <conditionalFormatting sqref="AK39:AK52">
    <cfRule type="cellIs" dxfId="579" priority="473" operator="equal">
      <formula>"si"</formula>
    </cfRule>
  </conditionalFormatting>
  <conditionalFormatting sqref="W40:AH40 N39:P40 W39:AA39 AC39:AH39 N42:P46 W41:AB41 AE41:AH41 B38:C51 N48:P52 S39:U52 W42:AH52 AK39:AO52 AQ39:AV52">
    <cfRule type="cellIs" dxfId="578" priority="472" operator="equal">
      <formula>0</formula>
    </cfRule>
  </conditionalFormatting>
  <conditionalFormatting sqref="R8:R12 R93:R96 R98 R104:R106 R29:R62">
    <cfRule type="cellIs" dxfId="577" priority="470" operator="equal">
      <formula>0</formula>
    </cfRule>
  </conditionalFormatting>
  <conditionalFormatting sqref="L8">
    <cfRule type="cellIs" dxfId="576" priority="468" operator="equal">
      <formula>0</formula>
    </cfRule>
  </conditionalFormatting>
  <conditionalFormatting sqref="L9:L12 L93:L96 L98 L104:L106 L29:L62">
    <cfRule type="cellIs" dxfId="575" priority="467" operator="equal">
      <formula>0</formula>
    </cfRule>
  </conditionalFormatting>
  <conditionalFormatting sqref="AH7">
    <cfRule type="cellIs" dxfId="574" priority="466" operator="equal">
      <formula>"SI"</formula>
    </cfRule>
  </conditionalFormatting>
  <conditionalFormatting sqref="AH7">
    <cfRule type="cellIs" dxfId="573" priority="465" operator="equal">
      <formula>0</formula>
    </cfRule>
  </conditionalFormatting>
  <conditionalFormatting sqref="AP8:AP12 AP93:AP96 AP98 AP104:AP106 AP29:AP62">
    <cfRule type="cellIs" dxfId="572" priority="458" operator="equal">
      <formula>0</formula>
    </cfRule>
  </conditionalFormatting>
  <conditionalFormatting sqref="AP8:AP12 AP93:AP96 AP98 AP104:AP106 AP29:AP62">
    <cfRule type="cellIs" dxfId="571" priority="457" operator="equal">
      <formula>"par"</formula>
    </cfRule>
  </conditionalFormatting>
  <conditionalFormatting sqref="AP8:AP12 AP93:AP96 AP98 AP104:AP106 AP29:AP62">
    <cfRule type="cellIs" dxfId="570" priority="456" operator="equal">
      <formula>"Impar"</formula>
    </cfRule>
    <cfRule type="cellIs" dxfId="569" priority="459" operator="equal">
      <formula>1</formula>
    </cfRule>
  </conditionalFormatting>
  <conditionalFormatting sqref="AP7">
    <cfRule type="cellIs" dxfId="568" priority="454" operator="equal">
      <formula>0</formula>
    </cfRule>
  </conditionalFormatting>
  <conditionalFormatting sqref="AP7">
    <cfRule type="cellIs" dxfId="567" priority="453" operator="equal">
      <formula>"par"</formula>
    </cfRule>
  </conditionalFormatting>
  <conditionalFormatting sqref="AP7">
    <cfRule type="cellIs" dxfId="566" priority="452" operator="equal">
      <formula>"Impar"</formula>
    </cfRule>
    <cfRule type="cellIs" dxfId="565" priority="455" operator="equal">
      <formula>1</formula>
    </cfRule>
  </conditionalFormatting>
  <conditionalFormatting sqref="D8:D12 D93:D96 D98 D104:D106 D29:D62">
    <cfRule type="cellIs" dxfId="564" priority="451" operator="equal">
      <formula>0</formula>
    </cfRule>
  </conditionalFormatting>
  <conditionalFormatting sqref="F8:F12 F93:F96 F98 F104:F106 F29:F62">
    <cfRule type="cellIs" dxfId="563" priority="448" operator="equal">
      <formula>0</formula>
    </cfRule>
  </conditionalFormatting>
  <conditionalFormatting sqref="G8:G12 G93:G96 G98 G104:G106 G29:G62">
    <cfRule type="cellIs" dxfId="562" priority="446" operator="equal">
      <formula>0</formula>
    </cfRule>
  </conditionalFormatting>
  <conditionalFormatting sqref="I8:I12 I93:I96 I98 I104:I106 I29:I62">
    <cfRule type="cellIs" dxfId="561" priority="445" operator="equal">
      <formula>0</formula>
    </cfRule>
  </conditionalFormatting>
  <conditionalFormatting sqref="AN7:AN12 AN93:AN96 AN98 AN104:AN106 AN29:AN62">
    <cfRule type="cellIs" dxfId="560" priority="444" operator="equal">
      <formula>"no"</formula>
    </cfRule>
  </conditionalFormatting>
  <conditionalFormatting sqref="V8:V12 V93:V96 V98 V104:V106 V29:V62">
    <cfRule type="cellIs" dxfId="559" priority="443" operator="equal">
      <formula>0</formula>
    </cfRule>
  </conditionalFormatting>
  <conditionalFormatting sqref="AH63:AH68 AH78:AH80">
    <cfRule type="cellIs" dxfId="558" priority="442" operator="equal">
      <formula>"SI"</formula>
    </cfRule>
  </conditionalFormatting>
  <conditionalFormatting sqref="AF63:AG68 AF78:AG80">
    <cfRule type="cellIs" dxfId="557" priority="441" operator="equal">
      <formula>"SI"</formula>
    </cfRule>
  </conditionalFormatting>
  <conditionalFormatting sqref="AD63:AD68 AD78:AD80">
    <cfRule type="cellIs" dxfId="556" priority="440" operator="equal">
      <formula>"SI"</formula>
    </cfRule>
  </conditionalFormatting>
  <conditionalFormatting sqref="AE63:AE68 AE78:AE80">
    <cfRule type="cellIs" dxfId="555" priority="439" operator="equal">
      <formula>"SI"</formula>
    </cfRule>
  </conditionalFormatting>
  <conditionalFormatting sqref="AC63:AC68 AC78:AC80">
    <cfRule type="cellIs" dxfId="554" priority="438" operator="equal">
      <formula>"SI"</formula>
    </cfRule>
  </conditionalFormatting>
  <conditionalFormatting sqref="AN63:AO68 AN78:AO80">
    <cfRule type="cellIs" dxfId="553" priority="436" operator="equal">
      <formula>"si"</formula>
    </cfRule>
  </conditionalFormatting>
  <conditionalFormatting sqref="AQ63:AU68 AQ78:AU80">
    <cfRule type="containsText" dxfId="552" priority="435" operator="containsText" text="1">
      <formula>NOT(ISERROR(SEARCH("1",AQ63)))</formula>
    </cfRule>
  </conditionalFormatting>
  <conditionalFormatting sqref="AM63:AM68 AM78:AM80">
    <cfRule type="cellIs" dxfId="551" priority="434" operator="equal">
      <formula>"si"</formula>
    </cfRule>
  </conditionalFormatting>
  <conditionalFormatting sqref="AL63:AL68 AL78:AL80">
    <cfRule type="cellIs" dxfId="550" priority="433" operator="equal">
      <formula>"si"</formula>
    </cfRule>
  </conditionalFormatting>
  <conditionalFormatting sqref="AK63:AK68 AK78:AK80">
    <cfRule type="cellIs" dxfId="549" priority="432" operator="equal">
      <formula>"si"</formula>
    </cfRule>
  </conditionalFormatting>
  <conditionalFormatting sqref="AQ63:AV68 M63:Q68 S63:U68 B63:C68 W63:AH68 W78:AH80 B78:C80 S78:U80 M78:Q80 AQ78:AV80 AK63:AO68 AK78:AO80">
    <cfRule type="cellIs" dxfId="548" priority="431" operator="equal">
      <formula>0</formula>
    </cfRule>
  </conditionalFormatting>
  <conditionalFormatting sqref="R63:R68 R78:R80">
    <cfRule type="cellIs" dxfId="547" priority="430" operator="equal">
      <formula>0</formula>
    </cfRule>
  </conditionalFormatting>
  <conditionalFormatting sqref="L63:L68 L78:L80">
    <cfRule type="cellIs" dxfId="546" priority="429" operator="equal">
      <formula>0</formula>
    </cfRule>
  </conditionalFormatting>
  <conditionalFormatting sqref="AP63:AP68 AP78:AP80">
    <cfRule type="cellIs" dxfId="545" priority="427" operator="equal">
      <formula>0</formula>
    </cfRule>
  </conditionalFormatting>
  <conditionalFormatting sqref="AP63:AP68 AP78:AP80">
    <cfRule type="cellIs" dxfId="544" priority="426" operator="equal">
      <formula>"par"</formula>
    </cfRule>
  </conditionalFormatting>
  <conditionalFormatting sqref="AP63:AP68 AP78:AP80">
    <cfRule type="cellIs" dxfId="543" priority="425" operator="equal">
      <formula>"Impar"</formula>
    </cfRule>
    <cfRule type="cellIs" dxfId="542" priority="428" operator="equal">
      <formula>1</formula>
    </cfRule>
  </conditionalFormatting>
  <conditionalFormatting sqref="D63:D68 D78:D80">
    <cfRule type="cellIs" dxfId="541" priority="424" operator="equal">
      <formula>0</formula>
    </cfRule>
  </conditionalFormatting>
  <conditionalFormatting sqref="F63:F68 F78:F80">
    <cfRule type="cellIs" dxfId="540" priority="422" operator="equal">
      <formula>0</formula>
    </cfRule>
  </conditionalFormatting>
  <conditionalFormatting sqref="G63:G68 G78:G80">
    <cfRule type="cellIs" dxfId="539" priority="421" operator="equal">
      <formula>0</formula>
    </cfRule>
  </conditionalFormatting>
  <conditionalFormatting sqref="I63:I68 I78:I80">
    <cfRule type="cellIs" dxfId="538" priority="420" operator="equal">
      <formula>0</formula>
    </cfRule>
  </conditionalFormatting>
  <conditionalFormatting sqref="AN63:AN68 AN78:AN80">
    <cfRule type="cellIs" dxfId="537" priority="419" operator="equal">
      <formula>"no"</formula>
    </cfRule>
  </conditionalFormatting>
  <conditionalFormatting sqref="V63:V68 V78:V80">
    <cfRule type="cellIs" dxfId="536" priority="418" operator="equal">
      <formula>0</formula>
    </cfRule>
  </conditionalFormatting>
  <conditionalFormatting sqref="AH73:AH77">
    <cfRule type="cellIs" dxfId="535" priority="417" operator="equal">
      <formula>"SI"</formula>
    </cfRule>
  </conditionalFormatting>
  <conditionalFormatting sqref="AF73:AG77">
    <cfRule type="cellIs" dxfId="534" priority="416" operator="equal">
      <formula>"SI"</formula>
    </cfRule>
  </conditionalFormatting>
  <conditionalFormatting sqref="AD73:AD77">
    <cfRule type="cellIs" dxfId="533" priority="415" operator="equal">
      <formula>"SI"</formula>
    </cfRule>
  </conditionalFormatting>
  <conditionalFormatting sqref="AE73:AE77">
    <cfRule type="cellIs" dxfId="532" priority="414" operator="equal">
      <formula>"SI"</formula>
    </cfRule>
  </conditionalFormatting>
  <conditionalFormatting sqref="AC73:AC77">
    <cfRule type="cellIs" dxfId="531" priority="413" operator="equal">
      <formula>"SI"</formula>
    </cfRule>
  </conditionalFormatting>
  <conditionalFormatting sqref="AN73:AO77">
    <cfRule type="cellIs" dxfId="530" priority="411" operator="equal">
      <formula>"si"</formula>
    </cfRule>
  </conditionalFormatting>
  <conditionalFormatting sqref="AQ73:AU77">
    <cfRule type="containsText" dxfId="529" priority="410" operator="containsText" text="1">
      <formula>NOT(ISERROR(SEARCH("1",AQ73)))</formula>
    </cfRule>
  </conditionalFormatting>
  <conditionalFormatting sqref="AM73:AM77">
    <cfRule type="cellIs" dxfId="528" priority="409" operator="equal">
      <formula>"si"</formula>
    </cfRule>
  </conditionalFormatting>
  <conditionalFormatting sqref="AL73:AL77">
    <cfRule type="cellIs" dxfId="527" priority="408" operator="equal">
      <formula>"si"</formula>
    </cfRule>
  </conditionalFormatting>
  <conditionalFormatting sqref="AK73:AK77">
    <cfRule type="cellIs" dxfId="526" priority="407" operator="equal">
      <formula>"si"</formula>
    </cfRule>
  </conditionalFormatting>
  <conditionalFormatting sqref="AQ73:AV77 M73:Q77 S73:U77 B73:C77 W73:AH77 AK73:AO77">
    <cfRule type="cellIs" dxfId="525" priority="406" operator="equal">
      <formula>0</formula>
    </cfRule>
  </conditionalFormatting>
  <conditionalFormatting sqref="R73:R77">
    <cfRule type="cellIs" dxfId="524" priority="405" operator="equal">
      <formula>0</formula>
    </cfRule>
  </conditionalFormatting>
  <conditionalFormatting sqref="L73:L77">
    <cfRule type="cellIs" dxfId="523" priority="404" operator="equal">
      <formula>0</formula>
    </cfRule>
  </conditionalFormatting>
  <conditionalFormatting sqref="AP73:AP77">
    <cfRule type="cellIs" dxfId="522" priority="402" operator="equal">
      <formula>0</formula>
    </cfRule>
  </conditionalFormatting>
  <conditionalFormatting sqref="AP73:AP77">
    <cfRule type="cellIs" dxfId="521" priority="401" operator="equal">
      <formula>"par"</formula>
    </cfRule>
  </conditionalFormatting>
  <conditionalFormatting sqref="AP73:AP77">
    <cfRule type="cellIs" dxfId="520" priority="400" operator="equal">
      <formula>"Impar"</formula>
    </cfRule>
    <cfRule type="cellIs" dxfId="519" priority="403" operator="equal">
      <formula>1</formula>
    </cfRule>
  </conditionalFormatting>
  <conditionalFormatting sqref="D73:D77">
    <cfRule type="cellIs" dxfId="518" priority="399" operator="equal">
      <formula>0</formula>
    </cfRule>
  </conditionalFormatting>
  <conditionalFormatting sqref="F73:F77">
    <cfRule type="cellIs" dxfId="517" priority="397" operator="equal">
      <formula>0</formula>
    </cfRule>
  </conditionalFormatting>
  <conditionalFormatting sqref="G73:G77">
    <cfRule type="cellIs" dxfId="516" priority="396" operator="equal">
      <formula>0</formula>
    </cfRule>
  </conditionalFormatting>
  <conditionalFormatting sqref="I73:I77">
    <cfRule type="cellIs" dxfId="515" priority="395" operator="equal">
      <formula>0</formula>
    </cfRule>
  </conditionalFormatting>
  <conditionalFormatting sqref="AN73:AN77">
    <cfRule type="cellIs" dxfId="514" priority="394" operator="equal">
      <formula>"no"</formula>
    </cfRule>
  </conditionalFormatting>
  <conditionalFormatting sqref="V73:V77">
    <cfRule type="cellIs" dxfId="513" priority="393" operator="equal">
      <formula>0</formula>
    </cfRule>
  </conditionalFormatting>
  <conditionalFormatting sqref="AH69:AH72">
    <cfRule type="cellIs" dxfId="512" priority="392" operator="equal">
      <formula>"SI"</formula>
    </cfRule>
  </conditionalFormatting>
  <conditionalFormatting sqref="AF69:AG72">
    <cfRule type="cellIs" dxfId="511" priority="391" operator="equal">
      <formula>"SI"</formula>
    </cfRule>
  </conditionalFormatting>
  <conditionalFormatting sqref="AD69:AD72">
    <cfRule type="cellIs" dxfId="510" priority="390" operator="equal">
      <formula>"SI"</formula>
    </cfRule>
  </conditionalFormatting>
  <conditionalFormatting sqref="AE69:AE72">
    <cfRule type="cellIs" dxfId="509" priority="389" operator="equal">
      <formula>"SI"</formula>
    </cfRule>
  </conditionalFormatting>
  <conditionalFormatting sqref="AC69:AC72">
    <cfRule type="cellIs" dxfId="508" priority="388" operator="equal">
      <formula>"SI"</formula>
    </cfRule>
  </conditionalFormatting>
  <conditionalFormatting sqref="AN69:AO72">
    <cfRule type="cellIs" dxfId="507" priority="386" operator="equal">
      <formula>"si"</formula>
    </cfRule>
  </conditionalFormatting>
  <conditionalFormatting sqref="AQ69:AU72">
    <cfRule type="containsText" dxfId="506" priority="385" operator="containsText" text="1">
      <formula>NOT(ISERROR(SEARCH("1",AQ69)))</formula>
    </cfRule>
  </conditionalFormatting>
  <conditionalFormatting sqref="AM69:AM72">
    <cfRule type="cellIs" dxfId="505" priority="384" operator="equal">
      <formula>"si"</formula>
    </cfRule>
  </conditionalFormatting>
  <conditionalFormatting sqref="AL69:AL72">
    <cfRule type="cellIs" dxfId="504" priority="383" operator="equal">
      <formula>"si"</formula>
    </cfRule>
  </conditionalFormatting>
  <conditionalFormatting sqref="AK69:AK72">
    <cfRule type="cellIs" dxfId="503" priority="382" operator="equal">
      <formula>"si"</formula>
    </cfRule>
  </conditionalFormatting>
  <conditionalFormatting sqref="W69:AH72 B69:C72 S69:U72 M69:Q72 AQ69:AV72 AK69:AO72">
    <cfRule type="cellIs" dxfId="502" priority="381" operator="equal">
      <formula>0</formula>
    </cfRule>
  </conditionalFormatting>
  <conditionalFormatting sqref="R69:R72">
    <cfRule type="cellIs" dxfId="501" priority="380" operator="equal">
      <formula>0</formula>
    </cfRule>
  </conditionalFormatting>
  <conditionalFormatting sqref="L69:L72">
    <cfRule type="cellIs" dxfId="500" priority="379" operator="equal">
      <formula>0</formula>
    </cfRule>
  </conditionalFormatting>
  <conditionalFormatting sqref="AP69:AP72">
    <cfRule type="cellIs" dxfId="499" priority="377" operator="equal">
      <formula>0</formula>
    </cfRule>
  </conditionalFormatting>
  <conditionalFormatting sqref="AP69:AP72">
    <cfRule type="cellIs" dxfId="498" priority="376" operator="equal">
      <formula>"par"</formula>
    </cfRule>
  </conditionalFormatting>
  <conditionalFormatting sqref="AP69:AP72">
    <cfRule type="cellIs" dxfId="497" priority="375" operator="equal">
      <formula>"Impar"</formula>
    </cfRule>
    <cfRule type="cellIs" dxfId="496" priority="378" operator="equal">
      <formula>1</formula>
    </cfRule>
  </conditionalFormatting>
  <conditionalFormatting sqref="D69:D72">
    <cfRule type="cellIs" dxfId="495" priority="374" operator="equal">
      <formula>0</formula>
    </cfRule>
  </conditionalFormatting>
  <conditionalFormatting sqref="F69:F72">
    <cfRule type="cellIs" dxfId="494" priority="372" operator="equal">
      <formula>0</formula>
    </cfRule>
  </conditionalFormatting>
  <conditionalFormatting sqref="G69:G72">
    <cfRule type="cellIs" dxfId="493" priority="371" operator="equal">
      <formula>0</formula>
    </cfRule>
  </conditionalFormatting>
  <conditionalFormatting sqref="I69:I72">
    <cfRule type="cellIs" dxfId="492" priority="370" operator="equal">
      <formula>0</formula>
    </cfRule>
  </conditionalFormatting>
  <conditionalFormatting sqref="AN69:AN72">
    <cfRule type="cellIs" dxfId="491" priority="369" operator="equal">
      <formula>"no"</formula>
    </cfRule>
  </conditionalFormatting>
  <conditionalFormatting sqref="V69:V72">
    <cfRule type="cellIs" dxfId="490" priority="368" operator="equal">
      <formula>0</formula>
    </cfRule>
  </conditionalFormatting>
  <conditionalFormatting sqref="AH97">
    <cfRule type="cellIs" dxfId="489" priority="367" operator="equal">
      <formula>"SI"</formula>
    </cfRule>
  </conditionalFormatting>
  <conditionalFormatting sqref="AF97:AG97">
    <cfRule type="cellIs" dxfId="488" priority="366" operator="equal">
      <formula>"SI"</formula>
    </cfRule>
  </conditionalFormatting>
  <conditionalFormatting sqref="AD97">
    <cfRule type="cellIs" dxfId="487" priority="365" operator="equal">
      <formula>"SI"</formula>
    </cfRule>
  </conditionalFormatting>
  <conditionalFormatting sqref="AE97">
    <cfRule type="cellIs" dxfId="486" priority="364" operator="equal">
      <formula>"SI"</formula>
    </cfRule>
  </conditionalFormatting>
  <conditionalFormatting sqref="AC97">
    <cfRule type="cellIs" dxfId="485" priority="363" operator="equal">
      <formula>"SI"</formula>
    </cfRule>
  </conditionalFormatting>
  <conditionalFormatting sqref="AN97:AO97">
    <cfRule type="cellIs" dxfId="484" priority="361" operator="equal">
      <formula>"si"</formula>
    </cfRule>
  </conditionalFormatting>
  <conditionalFormatting sqref="AQ97:AU97">
    <cfRule type="containsText" dxfId="483" priority="360" operator="containsText" text="1">
      <formula>NOT(ISERROR(SEARCH("1",AQ97)))</formula>
    </cfRule>
  </conditionalFormatting>
  <conditionalFormatting sqref="AM97">
    <cfRule type="cellIs" dxfId="482" priority="359" operator="equal">
      <formula>"si"</formula>
    </cfRule>
  </conditionalFormatting>
  <conditionalFormatting sqref="AL97">
    <cfRule type="cellIs" dxfId="481" priority="358" operator="equal">
      <formula>"si"</formula>
    </cfRule>
  </conditionalFormatting>
  <conditionalFormatting sqref="AK97">
    <cfRule type="cellIs" dxfId="480" priority="357" operator="equal">
      <formula>"si"</formula>
    </cfRule>
  </conditionalFormatting>
  <conditionalFormatting sqref="W97:AH97 B97:C97 S97:U97 M97:Q97 AQ97:AV97 AK97:AO97">
    <cfRule type="cellIs" dxfId="479" priority="356" operator="equal">
      <formula>0</formula>
    </cfRule>
  </conditionalFormatting>
  <conditionalFormatting sqref="R97">
    <cfRule type="cellIs" dxfId="478" priority="355" operator="equal">
      <formula>0</formula>
    </cfRule>
  </conditionalFormatting>
  <conditionalFormatting sqref="L97">
    <cfRule type="cellIs" dxfId="477" priority="354" operator="equal">
      <formula>0</formula>
    </cfRule>
  </conditionalFormatting>
  <conditionalFormatting sqref="AP97">
    <cfRule type="cellIs" dxfId="476" priority="352" operator="equal">
      <formula>0</formula>
    </cfRule>
  </conditionalFormatting>
  <conditionalFormatting sqref="AP97">
    <cfRule type="cellIs" dxfId="475" priority="351" operator="equal">
      <formula>"par"</formula>
    </cfRule>
  </conditionalFormatting>
  <conditionalFormatting sqref="AP97">
    <cfRule type="cellIs" dxfId="474" priority="350" operator="equal">
      <formula>"Impar"</formula>
    </cfRule>
    <cfRule type="cellIs" dxfId="473" priority="353" operator="equal">
      <formula>1</formula>
    </cfRule>
  </conditionalFormatting>
  <conditionalFormatting sqref="D97">
    <cfRule type="cellIs" dxfId="472" priority="349" operator="equal">
      <formula>0</formula>
    </cfRule>
  </conditionalFormatting>
  <conditionalFormatting sqref="F97">
    <cfRule type="cellIs" dxfId="471" priority="347" operator="equal">
      <formula>0</formula>
    </cfRule>
  </conditionalFormatting>
  <conditionalFormatting sqref="G97">
    <cfRule type="cellIs" dxfId="470" priority="346" operator="equal">
      <formula>0</formula>
    </cfRule>
  </conditionalFormatting>
  <conditionalFormatting sqref="I97">
    <cfRule type="cellIs" dxfId="469" priority="345" operator="equal">
      <formula>0</formula>
    </cfRule>
  </conditionalFormatting>
  <conditionalFormatting sqref="AN97">
    <cfRule type="cellIs" dxfId="468" priority="344" operator="equal">
      <formula>"no"</formula>
    </cfRule>
  </conditionalFormatting>
  <conditionalFormatting sqref="V97">
    <cfRule type="cellIs" dxfId="467" priority="343" operator="equal">
      <formula>0</formula>
    </cfRule>
  </conditionalFormatting>
  <conditionalFormatting sqref="AI8:AI12 AI93:AI98 AI104:AI106 AI29:AI80">
    <cfRule type="cellIs" dxfId="466" priority="338" operator="equal">
      <formula>"SI"</formula>
    </cfRule>
  </conditionalFormatting>
  <conditionalFormatting sqref="AI8:AI12 AI93:AI98 AI104:AI106 AI29:AI80">
    <cfRule type="cellIs" dxfId="465" priority="337" operator="equal">
      <formula>0</formula>
    </cfRule>
  </conditionalFormatting>
  <conditionalFormatting sqref="AI7">
    <cfRule type="cellIs" dxfId="464" priority="336" operator="equal">
      <formula>"SI"</formula>
    </cfRule>
  </conditionalFormatting>
  <conditionalFormatting sqref="AI7">
    <cfRule type="cellIs" dxfId="463" priority="335" operator="equal">
      <formula>0</formula>
    </cfRule>
  </conditionalFormatting>
  <conditionalFormatting sqref="AJ8:AJ12 AJ93:AJ98 AJ29:AJ80 AJ104:AJ106">
    <cfRule type="cellIs" dxfId="462" priority="325" operator="greaterThan">
      <formula>TODAY()+30</formula>
    </cfRule>
    <cfRule type="cellIs" dxfId="461" priority="326" operator="between">
      <formula>TODAY()+1</formula>
      <formula>TODAY()+29</formula>
    </cfRule>
    <cfRule type="cellIs" dxfId="460" priority="327" operator="lessThan">
      <formula>TODAY()</formula>
    </cfRule>
  </conditionalFormatting>
  <conditionalFormatting sqref="AJ7">
    <cfRule type="cellIs" dxfId="459" priority="328" operator="greaterThan">
      <formula>TODAY()+30</formula>
    </cfRule>
    <cfRule type="cellIs" dxfId="458" priority="329" operator="between">
      <formula>TODAY()+1</formula>
      <formula>TODAY()+29</formula>
    </cfRule>
    <cfRule type="cellIs" dxfId="457" priority="330" operator="lessThan">
      <formula>TODAY()</formula>
    </cfRule>
  </conditionalFormatting>
  <conditionalFormatting sqref="AH81 AH92">
    <cfRule type="cellIs" dxfId="456" priority="324" operator="equal">
      <formula>"SI"</formula>
    </cfRule>
  </conditionalFormatting>
  <conditionalFormatting sqref="AF81:AG81 AF92:AG92">
    <cfRule type="cellIs" dxfId="455" priority="323" operator="equal">
      <formula>"SI"</formula>
    </cfRule>
  </conditionalFormatting>
  <conditionalFormatting sqref="AD81 AD92">
    <cfRule type="cellIs" dxfId="454" priority="322" operator="equal">
      <formula>"SI"</formula>
    </cfRule>
  </conditionalFormatting>
  <conditionalFormatting sqref="AE81 AE92">
    <cfRule type="cellIs" dxfId="453" priority="321" operator="equal">
      <formula>"SI"</formula>
    </cfRule>
  </conditionalFormatting>
  <conditionalFormatting sqref="AC81 AC92">
    <cfRule type="cellIs" dxfId="452" priority="320" operator="equal">
      <formula>"SI"</formula>
    </cfRule>
  </conditionalFormatting>
  <conditionalFormatting sqref="AN81:AO81 AN92:AO92">
    <cfRule type="cellIs" dxfId="451" priority="319" operator="equal">
      <formula>"si"</formula>
    </cfRule>
  </conditionalFormatting>
  <conditionalFormatting sqref="AQ81:AU81 AQ92:AU92">
    <cfRule type="containsText" dxfId="450" priority="318" operator="containsText" text="1">
      <formula>NOT(ISERROR(SEARCH("1",AQ81)))</formula>
    </cfRule>
  </conditionalFormatting>
  <conditionalFormatting sqref="AM81 AM92">
    <cfRule type="cellIs" dxfId="449" priority="317" operator="equal">
      <formula>"si"</formula>
    </cfRule>
  </conditionalFormatting>
  <conditionalFormatting sqref="AL81 AL92">
    <cfRule type="cellIs" dxfId="448" priority="316" operator="equal">
      <formula>"si"</formula>
    </cfRule>
  </conditionalFormatting>
  <conditionalFormatting sqref="AK81 AK92">
    <cfRule type="cellIs" dxfId="447" priority="315" operator="equal">
      <formula>"si"</formula>
    </cfRule>
  </conditionalFormatting>
  <conditionalFormatting sqref="W81:AH81 B81:C81 S81:U81 M81:Q81 AQ81:AV81 AK81:AO81 AK92:AO92 AQ92:AV92 M92:Q92 S92:U92 B92:C92 W92:AH92">
    <cfRule type="cellIs" dxfId="446" priority="314" operator="equal">
      <formula>0</formula>
    </cfRule>
  </conditionalFormatting>
  <conditionalFormatting sqref="R81 R92">
    <cfRule type="cellIs" dxfId="445" priority="313" operator="equal">
      <formula>0</formula>
    </cfRule>
  </conditionalFormatting>
  <conditionalFormatting sqref="L81 L92">
    <cfRule type="cellIs" dxfId="444" priority="312" operator="equal">
      <formula>0</formula>
    </cfRule>
  </conditionalFormatting>
  <conditionalFormatting sqref="AP81 AP92">
    <cfRule type="cellIs" dxfId="443" priority="310" operator="equal">
      <formula>0</formula>
    </cfRule>
  </conditionalFormatting>
  <conditionalFormatting sqref="AP81 AP92">
    <cfRule type="cellIs" dxfId="442" priority="309" operator="equal">
      <formula>"par"</formula>
    </cfRule>
  </conditionalFormatting>
  <conditionalFormatting sqref="AP81 AP92">
    <cfRule type="cellIs" dxfId="441" priority="308" operator="equal">
      <formula>"Impar"</formula>
    </cfRule>
    <cfRule type="cellIs" dxfId="440" priority="311" operator="equal">
      <formula>1</formula>
    </cfRule>
  </conditionalFormatting>
  <conditionalFormatting sqref="D81 D92">
    <cfRule type="cellIs" dxfId="439" priority="307" operator="equal">
      <formula>0</formula>
    </cfRule>
  </conditionalFormatting>
  <conditionalFormatting sqref="F81 F92">
    <cfRule type="cellIs" dxfId="438" priority="305" operator="equal">
      <formula>0</formula>
    </cfRule>
  </conditionalFormatting>
  <conditionalFormatting sqref="G81 G92">
    <cfRule type="cellIs" dxfId="437" priority="304" operator="equal">
      <formula>0</formula>
    </cfRule>
  </conditionalFormatting>
  <conditionalFormatting sqref="I81 I92">
    <cfRule type="cellIs" dxfId="436" priority="303" operator="equal">
      <formula>0</formula>
    </cfRule>
  </conditionalFormatting>
  <conditionalFormatting sqref="AN81 AN92">
    <cfRule type="cellIs" dxfId="435" priority="302" operator="equal">
      <formula>"no"</formula>
    </cfRule>
  </conditionalFormatting>
  <conditionalFormatting sqref="V81 V92">
    <cfRule type="cellIs" dxfId="434" priority="301" operator="equal">
      <formula>0</formula>
    </cfRule>
  </conditionalFormatting>
  <conditionalFormatting sqref="AI81 AI92">
    <cfRule type="cellIs" dxfId="433" priority="300" operator="equal">
      <formula>"SI"</formula>
    </cfRule>
  </conditionalFormatting>
  <conditionalFormatting sqref="AI81 AI92">
    <cfRule type="cellIs" dxfId="432" priority="299" operator="equal">
      <formula>0</formula>
    </cfRule>
  </conditionalFormatting>
  <conditionalFormatting sqref="AJ81 AJ92">
    <cfRule type="cellIs" dxfId="431" priority="296" operator="greaterThan">
      <formula>TODAY()+30</formula>
    </cfRule>
    <cfRule type="cellIs" dxfId="430" priority="297" operator="between">
      <formula>TODAY()+1</formula>
      <formula>TODAY()+29</formula>
    </cfRule>
    <cfRule type="cellIs" dxfId="429" priority="298" operator="lessThan">
      <formula>TODAY()</formula>
    </cfRule>
  </conditionalFormatting>
  <conditionalFormatting sqref="H7:H12 H92:H98 H104:H106 H29:H81">
    <cfRule type="cellIs" dxfId="428" priority="287" operator="equal">
      <formula>0</formula>
    </cfRule>
  </conditionalFormatting>
  <conditionalFormatting sqref="K7:K12 K92:K98 K104:K106 K29:K81">
    <cfRule type="cellIs" dxfId="427" priority="286" operator="equal">
      <formula>0</formula>
    </cfRule>
  </conditionalFormatting>
  <conditionalFormatting sqref="E8">
    <cfRule type="cellIs" dxfId="426" priority="285" operator="equal">
      <formula>0</formula>
    </cfRule>
  </conditionalFormatting>
  <conditionalFormatting sqref="E9:E10 E92:E98 E104:E106 E12 E29:E81">
    <cfRule type="cellIs" dxfId="425" priority="284" operator="equal">
      <formula>0</formula>
    </cfRule>
  </conditionalFormatting>
  <conditionalFormatting sqref="J7:J12 J92:J98 J104:J106 J29:J81">
    <cfRule type="cellIs" dxfId="424" priority="283" operator="equal">
      <formula>0</formula>
    </cfRule>
  </conditionalFormatting>
  <conditionalFormatting sqref="AH83:AH86 AH88:AH91">
    <cfRule type="cellIs" dxfId="423" priority="282" operator="equal">
      <formula>"SI"</formula>
    </cfRule>
  </conditionalFormatting>
  <conditionalFormatting sqref="AF83:AG86 AF88:AG91">
    <cfRule type="cellIs" dxfId="422" priority="281" operator="equal">
      <formula>"SI"</formula>
    </cfRule>
  </conditionalFormatting>
  <conditionalFormatting sqref="AD83:AD86 AD88:AD91">
    <cfRule type="cellIs" dxfId="421" priority="280" operator="equal">
      <formula>"SI"</formula>
    </cfRule>
  </conditionalFormatting>
  <conditionalFormatting sqref="AE83:AE86 AE88:AE91">
    <cfRule type="cellIs" dxfId="420" priority="279" operator="equal">
      <formula>"SI"</formula>
    </cfRule>
  </conditionalFormatting>
  <conditionalFormatting sqref="AC83:AC86 AC88:AC91">
    <cfRule type="cellIs" dxfId="419" priority="278" operator="equal">
      <formula>"SI"</formula>
    </cfRule>
  </conditionalFormatting>
  <conditionalFormatting sqref="AN83:AO86 AN88:AO91">
    <cfRule type="cellIs" dxfId="418" priority="277" operator="equal">
      <formula>"si"</formula>
    </cfRule>
  </conditionalFormatting>
  <conditionalFormatting sqref="AQ83:AU86 AQ88:AU91">
    <cfRule type="containsText" dxfId="417" priority="276" operator="containsText" text="1">
      <formula>NOT(ISERROR(SEARCH("1",AQ83)))</formula>
    </cfRule>
  </conditionalFormatting>
  <conditionalFormatting sqref="AM83:AM86 AM88:AM91">
    <cfRule type="cellIs" dxfId="416" priority="275" operator="equal">
      <formula>"si"</formula>
    </cfRule>
  </conditionalFormatting>
  <conditionalFormatting sqref="AL83:AL86 AL88:AL91">
    <cfRule type="cellIs" dxfId="415" priority="274" operator="equal">
      <formula>"si"</formula>
    </cfRule>
  </conditionalFormatting>
  <conditionalFormatting sqref="AK83:AK86 AK88:AK91">
    <cfRule type="cellIs" dxfId="414" priority="273" operator="equal">
      <formula>"si"</formula>
    </cfRule>
  </conditionalFormatting>
  <conditionalFormatting sqref="AQ83:AV86 M83:Q86 S83:U86 B83:C86 W83:AH86 W88:AH91 B88:C91 S88:U91 M88:Q91 AQ88:AV91 AK83:AO86 AK88:AO91">
    <cfRule type="cellIs" dxfId="413" priority="272" operator="equal">
      <formula>0</formula>
    </cfRule>
  </conditionalFormatting>
  <conditionalFormatting sqref="R83:R86 R88:R91">
    <cfRule type="cellIs" dxfId="412" priority="271" operator="equal">
      <formula>0</formula>
    </cfRule>
  </conditionalFormatting>
  <conditionalFormatting sqref="L83:L86 L88:L91">
    <cfRule type="cellIs" dxfId="411" priority="270" operator="equal">
      <formula>0</formula>
    </cfRule>
  </conditionalFormatting>
  <conditionalFormatting sqref="AP83:AP86 AP88:AP91">
    <cfRule type="cellIs" dxfId="410" priority="268" operator="equal">
      <formula>0</formula>
    </cfRule>
  </conditionalFormatting>
  <conditionalFormatting sqref="AP83:AP86 AP88:AP91">
    <cfRule type="cellIs" dxfId="409" priority="267" operator="equal">
      <formula>"par"</formula>
    </cfRule>
  </conditionalFormatting>
  <conditionalFormatting sqref="AP83:AP86 AP88:AP91">
    <cfRule type="cellIs" dxfId="408" priority="266" operator="equal">
      <formula>"Impar"</formula>
    </cfRule>
    <cfRule type="cellIs" dxfId="407" priority="269" operator="equal">
      <formula>1</formula>
    </cfRule>
  </conditionalFormatting>
  <conditionalFormatting sqref="D83:D86 D88:D91">
    <cfRule type="cellIs" dxfId="406" priority="265" operator="equal">
      <formula>0</formula>
    </cfRule>
  </conditionalFormatting>
  <conditionalFormatting sqref="F83:F86 F88:F91">
    <cfRule type="cellIs" dxfId="405" priority="264" operator="equal">
      <formula>0</formula>
    </cfRule>
  </conditionalFormatting>
  <conditionalFormatting sqref="G83:G86 G88:G91">
    <cfRule type="cellIs" dxfId="404" priority="263" operator="equal">
      <formula>0</formula>
    </cfRule>
  </conditionalFormatting>
  <conditionalFormatting sqref="I83:I86 I88:I91">
    <cfRule type="cellIs" dxfId="403" priority="262" operator="equal">
      <formula>0</formula>
    </cfRule>
  </conditionalFormatting>
  <conditionalFormatting sqref="AN83:AN86 AN88:AN91">
    <cfRule type="cellIs" dxfId="402" priority="261" operator="equal">
      <formula>"no"</formula>
    </cfRule>
  </conditionalFormatting>
  <conditionalFormatting sqref="V83:V86 V88:V91">
    <cfRule type="cellIs" dxfId="401" priority="260" operator="equal">
      <formula>0</formula>
    </cfRule>
  </conditionalFormatting>
  <conditionalFormatting sqref="AH87">
    <cfRule type="cellIs" dxfId="400" priority="259" operator="equal">
      <formula>"SI"</formula>
    </cfRule>
  </conditionalFormatting>
  <conditionalFormatting sqref="AF87:AG87">
    <cfRule type="cellIs" dxfId="399" priority="258" operator="equal">
      <formula>"SI"</formula>
    </cfRule>
  </conditionalFormatting>
  <conditionalFormatting sqref="AD87">
    <cfRule type="cellIs" dxfId="398" priority="257" operator="equal">
      <formula>"SI"</formula>
    </cfRule>
  </conditionalFormatting>
  <conditionalFormatting sqref="AE87">
    <cfRule type="cellIs" dxfId="397" priority="256" operator="equal">
      <formula>"SI"</formula>
    </cfRule>
  </conditionalFormatting>
  <conditionalFormatting sqref="AC87">
    <cfRule type="cellIs" dxfId="396" priority="255" operator="equal">
      <formula>"SI"</formula>
    </cfRule>
  </conditionalFormatting>
  <conditionalFormatting sqref="AN87:AO87">
    <cfRule type="cellIs" dxfId="395" priority="254" operator="equal">
      <formula>"si"</formula>
    </cfRule>
  </conditionalFormatting>
  <conditionalFormatting sqref="AQ87:AU87">
    <cfRule type="containsText" dxfId="394" priority="253" operator="containsText" text="1">
      <formula>NOT(ISERROR(SEARCH("1",AQ87)))</formula>
    </cfRule>
  </conditionalFormatting>
  <conditionalFormatting sqref="AM87">
    <cfRule type="cellIs" dxfId="393" priority="252" operator="equal">
      <formula>"si"</formula>
    </cfRule>
  </conditionalFormatting>
  <conditionalFormatting sqref="AL87">
    <cfRule type="cellIs" dxfId="392" priority="251" operator="equal">
      <formula>"si"</formula>
    </cfRule>
  </conditionalFormatting>
  <conditionalFormatting sqref="AK87">
    <cfRule type="cellIs" dxfId="391" priority="250" operator="equal">
      <formula>"si"</formula>
    </cfRule>
  </conditionalFormatting>
  <conditionalFormatting sqref="W87:AH87 B87:C87 S87:U87 M87:Q87 AQ87:AV87 AK87:AO87">
    <cfRule type="cellIs" dxfId="390" priority="249" operator="equal">
      <formula>0</formula>
    </cfRule>
  </conditionalFormatting>
  <conditionalFormatting sqref="R87">
    <cfRule type="cellIs" dxfId="389" priority="248" operator="equal">
      <formula>0</formula>
    </cfRule>
  </conditionalFormatting>
  <conditionalFormatting sqref="L87">
    <cfRule type="cellIs" dxfId="388" priority="247" operator="equal">
      <formula>0</formula>
    </cfRule>
  </conditionalFormatting>
  <conditionalFormatting sqref="AP87">
    <cfRule type="cellIs" dxfId="387" priority="245" operator="equal">
      <formula>0</formula>
    </cfRule>
  </conditionalFormatting>
  <conditionalFormatting sqref="AP87">
    <cfRule type="cellIs" dxfId="386" priority="244" operator="equal">
      <formula>"par"</formula>
    </cfRule>
  </conditionalFormatting>
  <conditionalFormatting sqref="AP87">
    <cfRule type="cellIs" dxfId="385" priority="243" operator="equal">
      <formula>"Impar"</formula>
    </cfRule>
    <cfRule type="cellIs" dxfId="384" priority="246" operator="equal">
      <formula>1</formula>
    </cfRule>
  </conditionalFormatting>
  <conditionalFormatting sqref="D87">
    <cfRule type="cellIs" dxfId="383" priority="242" operator="equal">
      <formula>0</formula>
    </cfRule>
  </conditionalFormatting>
  <conditionalFormatting sqref="F87">
    <cfRule type="cellIs" dxfId="382" priority="241" operator="equal">
      <formula>0</formula>
    </cfRule>
  </conditionalFormatting>
  <conditionalFormatting sqref="G87">
    <cfRule type="cellIs" dxfId="381" priority="240" operator="equal">
      <formula>0</formula>
    </cfRule>
  </conditionalFormatting>
  <conditionalFormatting sqref="I87">
    <cfRule type="cellIs" dxfId="380" priority="239" operator="equal">
      <formula>0</formula>
    </cfRule>
  </conditionalFormatting>
  <conditionalFormatting sqref="AN87">
    <cfRule type="cellIs" dxfId="379" priority="238" operator="equal">
      <formula>"no"</formula>
    </cfRule>
  </conditionalFormatting>
  <conditionalFormatting sqref="V87">
    <cfRule type="cellIs" dxfId="378" priority="237" operator="equal">
      <formula>0</formula>
    </cfRule>
  </conditionalFormatting>
  <conditionalFormatting sqref="AI83:AI91">
    <cfRule type="cellIs" dxfId="377" priority="236" operator="equal">
      <formula>"SI"</formula>
    </cfRule>
  </conditionalFormatting>
  <conditionalFormatting sqref="AI83:AI91">
    <cfRule type="cellIs" dxfId="376" priority="235" operator="equal">
      <formula>0</formula>
    </cfRule>
  </conditionalFormatting>
  <conditionalFormatting sqref="AJ83:AJ91">
    <cfRule type="cellIs" dxfId="375" priority="232" operator="greaterThan">
      <formula>TODAY()+30</formula>
    </cfRule>
    <cfRule type="cellIs" dxfId="374" priority="233" operator="between">
      <formula>TODAY()+1</formula>
      <formula>TODAY()+29</formula>
    </cfRule>
    <cfRule type="cellIs" dxfId="373" priority="234" operator="lessThan">
      <formula>TODAY()</formula>
    </cfRule>
  </conditionalFormatting>
  <conditionalFormatting sqref="AH82">
    <cfRule type="cellIs" dxfId="372" priority="231" operator="equal">
      <formula>"SI"</formula>
    </cfRule>
  </conditionalFormatting>
  <conditionalFormatting sqref="AF82:AG82">
    <cfRule type="cellIs" dxfId="371" priority="230" operator="equal">
      <formula>"SI"</formula>
    </cfRule>
  </conditionalFormatting>
  <conditionalFormatting sqref="AD82">
    <cfRule type="cellIs" dxfId="370" priority="229" operator="equal">
      <formula>"SI"</formula>
    </cfRule>
  </conditionalFormatting>
  <conditionalFormatting sqref="AE82">
    <cfRule type="cellIs" dxfId="369" priority="228" operator="equal">
      <formula>"SI"</formula>
    </cfRule>
  </conditionalFormatting>
  <conditionalFormatting sqref="AC82">
    <cfRule type="cellIs" dxfId="368" priority="227" operator="equal">
      <formula>"SI"</formula>
    </cfRule>
  </conditionalFormatting>
  <conditionalFormatting sqref="AN82:AO82">
    <cfRule type="cellIs" dxfId="367" priority="226" operator="equal">
      <formula>"si"</formula>
    </cfRule>
  </conditionalFormatting>
  <conditionalFormatting sqref="AQ82:AU82">
    <cfRule type="containsText" dxfId="366" priority="225" operator="containsText" text="1">
      <formula>NOT(ISERROR(SEARCH("1",AQ82)))</formula>
    </cfRule>
  </conditionalFormatting>
  <conditionalFormatting sqref="AM82">
    <cfRule type="cellIs" dxfId="365" priority="224" operator="equal">
      <formula>"si"</formula>
    </cfRule>
  </conditionalFormatting>
  <conditionalFormatting sqref="AL82">
    <cfRule type="cellIs" dxfId="364" priority="223" operator="equal">
      <formula>"si"</formula>
    </cfRule>
  </conditionalFormatting>
  <conditionalFormatting sqref="AK82">
    <cfRule type="cellIs" dxfId="363" priority="222" operator="equal">
      <formula>"si"</formula>
    </cfRule>
  </conditionalFormatting>
  <conditionalFormatting sqref="AK82:AO82 AQ82:AV82 M82:Q82 S82:U82 B82:C82 W82:AH82">
    <cfRule type="cellIs" dxfId="362" priority="221" operator="equal">
      <formula>0</formula>
    </cfRule>
  </conditionalFormatting>
  <conditionalFormatting sqref="R82">
    <cfRule type="cellIs" dxfId="361" priority="220" operator="equal">
      <formula>0</formula>
    </cfRule>
  </conditionalFormatting>
  <conditionalFormatting sqref="L82">
    <cfRule type="cellIs" dxfId="360" priority="219" operator="equal">
      <formula>0</formula>
    </cfRule>
  </conditionalFormatting>
  <conditionalFormatting sqref="AP82">
    <cfRule type="cellIs" dxfId="359" priority="217" operator="equal">
      <formula>0</formula>
    </cfRule>
  </conditionalFormatting>
  <conditionalFormatting sqref="AP82">
    <cfRule type="cellIs" dxfId="358" priority="216" operator="equal">
      <formula>"par"</formula>
    </cfRule>
  </conditionalFormatting>
  <conditionalFormatting sqref="AP82">
    <cfRule type="cellIs" dxfId="357" priority="215" operator="equal">
      <formula>"Impar"</formula>
    </cfRule>
    <cfRule type="cellIs" dxfId="356" priority="218" operator="equal">
      <formula>1</formula>
    </cfRule>
  </conditionalFormatting>
  <conditionalFormatting sqref="D82">
    <cfRule type="cellIs" dxfId="355" priority="214" operator="equal">
      <formula>0</formula>
    </cfRule>
  </conditionalFormatting>
  <conditionalFormatting sqref="F82">
    <cfRule type="cellIs" dxfId="354" priority="213" operator="equal">
      <formula>0</formula>
    </cfRule>
  </conditionalFormatting>
  <conditionalFormatting sqref="G82">
    <cfRule type="cellIs" dxfId="353" priority="212" operator="equal">
      <formula>0</formula>
    </cfRule>
  </conditionalFormatting>
  <conditionalFormatting sqref="I82">
    <cfRule type="cellIs" dxfId="352" priority="211" operator="equal">
      <formula>0</formula>
    </cfRule>
  </conditionalFormatting>
  <conditionalFormatting sqref="AN82">
    <cfRule type="cellIs" dxfId="351" priority="210" operator="equal">
      <formula>"no"</formula>
    </cfRule>
  </conditionalFormatting>
  <conditionalFormatting sqref="V82">
    <cfRule type="cellIs" dxfId="350" priority="209" operator="equal">
      <formula>0</formula>
    </cfRule>
  </conditionalFormatting>
  <conditionalFormatting sqref="AI82">
    <cfRule type="cellIs" dxfId="349" priority="208" operator="equal">
      <formula>"SI"</formula>
    </cfRule>
  </conditionalFormatting>
  <conditionalFormatting sqref="AI82">
    <cfRule type="cellIs" dxfId="348" priority="207" operator="equal">
      <formula>0</formula>
    </cfRule>
  </conditionalFormatting>
  <conditionalFormatting sqref="AJ82">
    <cfRule type="cellIs" dxfId="347" priority="204" operator="greaterThan">
      <formula>TODAY()+30</formula>
    </cfRule>
    <cfRule type="cellIs" dxfId="346" priority="205" operator="between">
      <formula>TODAY()+1</formula>
      <formula>TODAY()+29</formula>
    </cfRule>
    <cfRule type="cellIs" dxfId="345" priority="206" operator="lessThan">
      <formula>TODAY()</formula>
    </cfRule>
  </conditionalFormatting>
  <conditionalFormatting sqref="H82:H91">
    <cfRule type="cellIs" dxfId="344" priority="203" operator="equal">
      <formula>0</formula>
    </cfRule>
  </conditionalFormatting>
  <conditionalFormatting sqref="K82:K91">
    <cfRule type="cellIs" dxfId="343" priority="202" operator="equal">
      <formula>0</formula>
    </cfRule>
  </conditionalFormatting>
  <conditionalFormatting sqref="E82:E91">
    <cfRule type="cellIs" dxfId="342" priority="201" operator="equal">
      <formula>0</formula>
    </cfRule>
  </conditionalFormatting>
  <conditionalFormatting sqref="J82:J91">
    <cfRule type="cellIs" dxfId="341" priority="200" operator="equal">
      <formula>0</formula>
    </cfRule>
  </conditionalFormatting>
  <conditionalFormatting sqref="AH13:AH15 AH17:AH22">
    <cfRule type="cellIs" dxfId="340" priority="189" operator="equal">
      <formula>"SI"</formula>
    </cfRule>
  </conditionalFormatting>
  <conditionalFormatting sqref="AF13:AG15 AF17:AG22 AF16">
    <cfRule type="cellIs" dxfId="339" priority="188" operator="equal">
      <formula>"SI"</formula>
    </cfRule>
  </conditionalFormatting>
  <conditionalFormatting sqref="AD14:AD21">
    <cfRule type="cellIs" dxfId="338" priority="187" operator="equal">
      <formula>"SI"</formula>
    </cfRule>
  </conditionalFormatting>
  <conditionalFormatting sqref="AE14:AE22">
    <cfRule type="cellIs" dxfId="337" priority="186" operator="equal">
      <formula>"SI"</formula>
    </cfRule>
  </conditionalFormatting>
  <conditionalFormatting sqref="AC13:AC22">
    <cfRule type="cellIs" dxfId="336" priority="185" operator="equal">
      <formula>"SI"</formula>
    </cfRule>
  </conditionalFormatting>
  <conditionalFormatting sqref="AN13:AO22">
    <cfRule type="cellIs" dxfId="335" priority="184" operator="equal">
      <formula>"si"</formula>
    </cfRule>
  </conditionalFormatting>
  <conditionalFormatting sqref="AQ13:AU22">
    <cfRule type="containsText" dxfId="334" priority="183" operator="containsText" text="1">
      <formula>NOT(ISERROR(SEARCH("1",AQ13)))</formula>
    </cfRule>
  </conditionalFormatting>
  <conditionalFormatting sqref="AM13:AM22">
    <cfRule type="cellIs" dxfId="333" priority="182" operator="equal">
      <formula>"si"</formula>
    </cfRule>
  </conditionalFormatting>
  <conditionalFormatting sqref="AL13:AL22">
    <cfRule type="cellIs" dxfId="332" priority="181" operator="equal">
      <formula>"si"</formula>
    </cfRule>
  </conditionalFormatting>
  <conditionalFormatting sqref="AK13:AK22">
    <cfRule type="cellIs" dxfId="331" priority="180" operator="equal">
      <formula>"si"</formula>
    </cfRule>
  </conditionalFormatting>
  <conditionalFormatting sqref="AK13:AO22 N13:P22 AQ13:AV22 Q13:Q28 M13:M28 S13:U22 B13:C22 W14:AH15 W17:AH21 W16:AF16 W13:AC13 AF13:AH13 W22:AC22 AE22:AH22">
    <cfRule type="cellIs" dxfId="330" priority="179" operator="equal">
      <formula>0</formula>
    </cfRule>
  </conditionalFormatting>
  <conditionalFormatting sqref="AH23:AH28">
    <cfRule type="cellIs" dxfId="329" priority="178" operator="equal">
      <formula>"SI"</formula>
    </cfRule>
  </conditionalFormatting>
  <conditionalFormatting sqref="AF23:AG28">
    <cfRule type="cellIs" dxfId="328" priority="177" operator="equal">
      <formula>"SI"</formula>
    </cfRule>
  </conditionalFormatting>
  <conditionalFormatting sqref="AD23:AD28">
    <cfRule type="cellIs" dxfId="327" priority="176" operator="equal">
      <formula>"SI"</formula>
    </cfRule>
  </conditionalFormatting>
  <conditionalFormatting sqref="AE23:AE28">
    <cfRule type="cellIs" dxfId="326" priority="175" operator="equal">
      <formula>"SI"</formula>
    </cfRule>
  </conditionalFormatting>
  <conditionalFormatting sqref="AC23:AC28">
    <cfRule type="cellIs" dxfId="325" priority="174" operator="equal">
      <formula>"SI"</formula>
    </cfRule>
  </conditionalFormatting>
  <conditionalFormatting sqref="AN23:AO28">
    <cfRule type="cellIs" dxfId="324" priority="173" operator="equal">
      <formula>"si"</formula>
    </cfRule>
  </conditionalFormatting>
  <conditionalFormatting sqref="AQ23:AU28">
    <cfRule type="containsText" dxfId="323" priority="172" operator="containsText" text="1">
      <formula>NOT(ISERROR(SEARCH("1",AQ23)))</formula>
    </cfRule>
  </conditionalFormatting>
  <conditionalFormatting sqref="AM23:AM28">
    <cfRule type="cellIs" dxfId="322" priority="171" operator="equal">
      <formula>"si"</formula>
    </cfRule>
  </conditionalFormatting>
  <conditionalFormatting sqref="AL23:AL28">
    <cfRule type="cellIs" dxfId="321" priority="170" operator="equal">
      <formula>"si"</formula>
    </cfRule>
  </conditionalFormatting>
  <conditionalFormatting sqref="AK23:AK28">
    <cfRule type="cellIs" dxfId="320" priority="169" operator="equal">
      <formula>"si"</formula>
    </cfRule>
  </conditionalFormatting>
  <conditionalFormatting sqref="W23:AH28 B23:C28 S23:U28 N23:P28 AQ23:AV28 AK23:AO28">
    <cfRule type="cellIs" dxfId="319" priority="168" operator="equal">
      <formula>0</formula>
    </cfRule>
  </conditionalFormatting>
  <conditionalFormatting sqref="R13:R28">
    <cfRule type="cellIs" dxfId="318" priority="167" operator="equal">
      <formula>0</formula>
    </cfRule>
  </conditionalFormatting>
  <conditionalFormatting sqref="L13:L28">
    <cfRule type="cellIs" dxfId="317" priority="166" operator="equal">
      <formula>0</formula>
    </cfRule>
  </conditionalFormatting>
  <conditionalFormatting sqref="AP13:AP28">
    <cfRule type="cellIs" dxfId="316" priority="164" operator="equal">
      <formula>0</formula>
    </cfRule>
  </conditionalFormatting>
  <conditionalFormatting sqref="AP13:AP28">
    <cfRule type="cellIs" dxfId="315" priority="163" operator="equal">
      <formula>"par"</formula>
    </cfRule>
  </conditionalFormatting>
  <conditionalFormatting sqref="AP13:AP28">
    <cfRule type="cellIs" dxfId="314" priority="162" operator="equal">
      <formula>"Impar"</formula>
    </cfRule>
    <cfRule type="cellIs" dxfId="313" priority="165" operator="equal">
      <formula>1</formula>
    </cfRule>
  </conditionalFormatting>
  <conditionalFormatting sqref="D13:D28">
    <cfRule type="cellIs" dxfId="312" priority="161" operator="equal">
      <formula>0</formula>
    </cfRule>
  </conditionalFormatting>
  <conditionalFormatting sqref="F13:F28">
    <cfRule type="cellIs" dxfId="311" priority="160" operator="equal">
      <formula>0</formula>
    </cfRule>
  </conditionalFormatting>
  <conditionalFormatting sqref="G13:G28">
    <cfRule type="cellIs" dxfId="310" priority="159" operator="equal">
      <formula>0</formula>
    </cfRule>
  </conditionalFormatting>
  <conditionalFormatting sqref="I13:I28">
    <cfRule type="cellIs" dxfId="309" priority="158" operator="equal">
      <formula>0</formula>
    </cfRule>
  </conditionalFormatting>
  <conditionalFormatting sqref="AN13:AN28">
    <cfRule type="cellIs" dxfId="308" priority="157" operator="equal">
      <formula>"no"</formula>
    </cfRule>
  </conditionalFormatting>
  <conditionalFormatting sqref="V13:V28">
    <cfRule type="cellIs" dxfId="307" priority="156" operator="equal">
      <formula>0</formula>
    </cfRule>
  </conditionalFormatting>
  <conditionalFormatting sqref="AI13:AI28">
    <cfRule type="cellIs" dxfId="306" priority="155" operator="equal">
      <formula>"SI"</formula>
    </cfRule>
  </conditionalFormatting>
  <conditionalFormatting sqref="AI13:AI28">
    <cfRule type="cellIs" dxfId="305" priority="154" operator="equal">
      <formula>0</formula>
    </cfRule>
  </conditionalFormatting>
  <conditionalFormatting sqref="AJ13:AJ28">
    <cfRule type="cellIs" dxfId="304" priority="151" operator="greaterThan">
      <formula>TODAY()+30</formula>
    </cfRule>
    <cfRule type="cellIs" dxfId="303" priority="152" operator="between">
      <formula>TODAY()+1</formula>
      <formula>TODAY()+29</formula>
    </cfRule>
    <cfRule type="cellIs" dxfId="302" priority="153" operator="lessThan">
      <formula>TODAY()</formula>
    </cfRule>
  </conditionalFormatting>
  <conditionalFormatting sqref="H13:H28">
    <cfRule type="cellIs" dxfId="301" priority="150" operator="equal">
      <formula>0</formula>
    </cfRule>
  </conditionalFormatting>
  <conditionalFormatting sqref="K13:K28">
    <cfRule type="cellIs" dxfId="300" priority="149" operator="equal">
      <formula>0</formula>
    </cfRule>
  </conditionalFormatting>
  <conditionalFormatting sqref="E13:E28">
    <cfRule type="cellIs" dxfId="299" priority="148" operator="equal">
      <formula>0</formula>
    </cfRule>
  </conditionalFormatting>
  <conditionalFormatting sqref="J13:J28">
    <cfRule type="cellIs" dxfId="298" priority="147" operator="equal">
      <formula>0</formula>
    </cfRule>
  </conditionalFormatting>
  <conditionalFormatting sqref="AH99:AH101">
    <cfRule type="cellIs" dxfId="297" priority="144" operator="equal">
      <formula>"SI"</formula>
    </cfRule>
  </conditionalFormatting>
  <conditionalFormatting sqref="AF99:AG101">
    <cfRule type="cellIs" dxfId="296" priority="143" operator="equal">
      <formula>"SI"</formula>
    </cfRule>
  </conditionalFormatting>
  <conditionalFormatting sqref="AD99:AD101">
    <cfRule type="cellIs" dxfId="295" priority="142" operator="equal">
      <formula>"SI"</formula>
    </cfRule>
  </conditionalFormatting>
  <conditionalFormatting sqref="AE99:AE101">
    <cfRule type="cellIs" dxfId="294" priority="141" operator="equal">
      <formula>"SI"</formula>
    </cfRule>
  </conditionalFormatting>
  <conditionalFormatting sqref="AC99:AC101">
    <cfRule type="cellIs" dxfId="293" priority="140" operator="equal">
      <formula>"SI"</formula>
    </cfRule>
  </conditionalFormatting>
  <conditionalFormatting sqref="AN99:AO101">
    <cfRule type="cellIs" dxfId="292" priority="139" operator="equal">
      <formula>"si"</formula>
    </cfRule>
  </conditionalFormatting>
  <conditionalFormatting sqref="AQ99:AU101">
    <cfRule type="containsText" dxfId="291" priority="138" operator="containsText" text="1">
      <formula>NOT(ISERROR(SEARCH("1",AQ99)))</formula>
    </cfRule>
  </conditionalFormatting>
  <conditionalFormatting sqref="AM99:AM101">
    <cfRule type="cellIs" dxfId="290" priority="137" operator="equal">
      <formula>"si"</formula>
    </cfRule>
  </conditionalFormatting>
  <conditionalFormatting sqref="AL99:AL101">
    <cfRule type="cellIs" dxfId="289" priority="136" operator="equal">
      <formula>"si"</formula>
    </cfRule>
  </conditionalFormatting>
  <conditionalFormatting sqref="AK99:AK101">
    <cfRule type="cellIs" dxfId="288" priority="135" operator="equal">
      <formula>"si"</formula>
    </cfRule>
  </conditionalFormatting>
  <conditionalFormatting sqref="AK99:AO101 AQ99:AV101 M99:Q101 S99:U101 B99:C101 W99:AH101">
    <cfRule type="cellIs" dxfId="287" priority="134" operator="equal">
      <formula>0</formula>
    </cfRule>
  </conditionalFormatting>
  <conditionalFormatting sqref="R99:R101">
    <cfRule type="cellIs" dxfId="286" priority="133" operator="equal">
      <formula>0</formula>
    </cfRule>
  </conditionalFormatting>
  <conditionalFormatting sqref="L99:L101">
    <cfRule type="cellIs" dxfId="285" priority="132" operator="equal">
      <formula>0</formula>
    </cfRule>
  </conditionalFormatting>
  <conditionalFormatting sqref="AP99:AP101">
    <cfRule type="cellIs" dxfId="284" priority="130" operator="equal">
      <formula>0</formula>
    </cfRule>
  </conditionalFormatting>
  <conditionalFormatting sqref="AP99:AP101">
    <cfRule type="cellIs" dxfId="283" priority="129" operator="equal">
      <formula>"par"</formula>
    </cfRule>
  </conditionalFormatting>
  <conditionalFormatting sqref="AP99:AP101">
    <cfRule type="cellIs" dxfId="282" priority="128" operator="equal">
      <formula>"Impar"</formula>
    </cfRule>
    <cfRule type="cellIs" dxfId="281" priority="131" operator="equal">
      <formula>1</formula>
    </cfRule>
  </conditionalFormatting>
  <conditionalFormatting sqref="D99:D101">
    <cfRule type="cellIs" dxfId="280" priority="127" operator="equal">
      <formula>0</formula>
    </cfRule>
  </conditionalFormatting>
  <conditionalFormatting sqref="F99:F101">
    <cfRule type="cellIs" dxfId="279" priority="126" operator="equal">
      <formula>0</formula>
    </cfRule>
  </conditionalFormatting>
  <conditionalFormatting sqref="G99:G101">
    <cfRule type="cellIs" dxfId="278" priority="125" operator="equal">
      <formula>0</formula>
    </cfRule>
  </conditionalFormatting>
  <conditionalFormatting sqref="I99:I101">
    <cfRule type="cellIs" dxfId="277" priority="124" operator="equal">
      <formula>0</formula>
    </cfRule>
  </conditionalFormatting>
  <conditionalFormatting sqref="AN99:AN101">
    <cfRule type="cellIs" dxfId="276" priority="123" operator="equal">
      <formula>"no"</formula>
    </cfRule>
  </conditionalFormatting>
  <conditionalFormatting sqref="V99:V101">
    <cfRule type="cellIs" dxfId="275" priority="122" operator="equal">
      <formula>0</formula>
    </cfRule>
  </conditionalFormatting>
  <conditionalFormatting sqref="AI99:AI101">
    <cfRule type="cellIs" dxfId="274" priority="121" operator="equal">
      <formula>"SI"</formula>
    </cfRule>
  </conditionalFormatting>
  <conditionalFormatting sqref="AI99:AI101">
    <cfRule type="cellIs" dxfId="273" priority="120" operator="equal">
      <formula>0</formula>
    </cfRule>
  </conditionalFormatting>
  <conditionalFormatting sqref="AJ99:AJ101">
    <cfRule type="cellIs" dxfId="272" priority="117" operator="greaterThan">
      <formula>TODAY()+30</formula>
    </cfRule>
    <cfRule type="cellIs" dxfId="271" priority="118" operator="between">
      <formula>TODAY()+1</formula>
      <formula>TODAY()+29</formula>
    </cfRule>
    <cfRule type="cellIs" dxfId="270" priority="119" operator="lessThan">
      <formula>TODAY()</formula>
    </cfRule>
  </conditionalFormatting>
  <conditionalFormatting sqref="H99:H101">
    <cfRule type="cellIs" dxfId="269" priority="116" operator="equal">
      <formula>0</formula>
    </cfRule>
  </conditionalFormatting>
  <conditionalFormatting sqref="K99:K101">
    <cfRule type="cellIs" dxfId="268" priority="115" operator="equal">
      <formula>0</formula>
    </cfRule>
  </conditionalFormatting>
  <conditionalFormatting sqref="E99:E101">
    <cfRule type="cellIs" dxfId="267" priority="114" operator="equal">
      <formula>0</formula>
    </cfRule>
  </conditionalFormatting>
  <conditionalFormatting sqref="J99:J101">
    <cfRule type="cellIs" dxfId="266" priority="113" operator="equal">
      <formula>0</formula>
    </cfRule>
  </conditionalFormatting>
  <conditionalFormatting sqref="AW104:AW106 AW29:AW38 AW98 AW93:AW96 AW7 AW53:AW62 AW9:AW12">
    <cfRule type="cellIs" dxfId="265" priority="110" operator="equal">
      <formula>0</formula>
    </cfRule>
  </conditionalFormatting>
  <conditionalFormatting sqref="AW39:AW52">
    <cfRule type="cellIs" dxfId="264" priority="109" operator="equal">
      <formula>0</formula>
    </cfRule>
  </conditionalFormatting>
  <conditionalFormatting sqref="AW78:AW80 AW63:AW68">
    <cfRule type="cellIs" dxfId="263" priority="108" operator="equal">
      <formula>0</formula>
    </cfRule>
  </conditionalFormatting>
  <conditionalFormatting sqref="AW73:AW77">
    <cfRule type="cellIs" dxfId="262" priority="107" operator="equal">
      <formula>0</formula>
    </cfRule>
  </conditionalFormatting>
  <conditionalFormatting sqref="AW69:AW72">
    <cfRule type="cellIs" dxfId="261" priority="106" operator="equal">
      <formula>0</formula>
    </cfRule>
  </conditionalFormatting>
  <conditionalFormatting sqref="AW97">
    <cfRule type="cellIs" dxfId="260" priority="105" operator="equal">
      <formula>0</formula>
    </cfRule>
  </conditionalFormatting>
  <conditionalFormatting sqref="AW92 AW81">
    <cfRule type="cellIs" dxfId="259" priority="104" operator="equal">
      <formula>0</formula>
    </cfRule>
  </conditionalFormatting>
  <conditionalFormatting sqref="AW88:AW91 AW83:AW86">
    <cfRule type="cellIs" dxfId="258" priority="103" operator="equal">
      <formula>0</formula>
    </cfRule>
  </conditionalFormatting>
  <conditionalFormatting sqref="AW87">
    <cfRule type="cellIs" dxfId="257" priority="102" operator="equal">
      <formula>0</formula>
    </cfRule>
  </conditionalFormatting>
  <conditionalFormatting sqref="AW82">
    <cfRule type="cellIs" dxfId="256" priority="101" operator="equal">
      <formula>0</formula>
    </cfRule>
  </conditionalFormatting>
  <conditionalFormatting sqref="AW13:AW22">
    <cfRule type="cellIs" dxfId="255" priority="100" operator="equal">
      <formula>0</formula>
    </cfRule>
  </conditionalFormatting>
  <conditionalFormatting sqref="AW23:AW28">
    <cfRule type="cellIs" dxfId="254" priority="99" operator="equal">
      <formula>0</formula>
    </cfRule>
  </conditionalFormatting>
  <conditionalFormatting sqref="AW99:AW101">
    <cfRule type="cellIs" dxfId="253" priority="98" operator="equal">
      <formula>0</formula>
    </cfRule>
  </conditionalFormatting>
  <conditionalFormatting sqref="AX9:AX12 AX93:AX98 AX104:AX106 AX29:AX80">
    <cfRule type="cellIs" dxfId="252" priority="97" operator="equal">
      <formula>"SI"</formula>
    </cfRule>
  </conditionalFormatting>
  <conditionalFormatting sqref="AX9:AX12 AX93:AX98 AX104:AX106 AX29:AX80">
    <cfRule type="cellIs" dxfId="251" priority="96" operator="equal">
      <formula>0</formula>
    </cfRule>
  </conditionalFormatting>
  <conditionalFormatting sqref="AX7">
    <cfRule type="cellIs" dxfId="250" priority="95" operator="equal">
      <formula>"SI"</formula>
    </cfRule>
  </conditionalFormatting>
  <conditionalFormatting sqref="AX7">
    <cfRule type="cellIs" dxfId="249" priority="94" operator="equal">
      <formula>0</formula>
    </cfRule>
  </conditionalFormatting>
  <conditionalFormatting sqref="AX81 AX92">
    <cfRule type="cellIs" dxfId="248" priority="93" operator="equal">
      <formula>"SI"</formula>
    </cfRule>
  </conditionalFormatting>
  <conditionalFormatting sqref="AX81 AX92">
    <cfRule type="cellIs" dxfId="247" priority="92" operator="equal">
      <formula>0</formula>
    </cfRule>
  </conditionalFormatting>
  <conditionalFormatting sqref="AX83:AX91">
    <cfRule type="cellIs" dxfId="246" priority="91" operator="equal">
      <formula>"SI"</formula>
    </cfRule>
  </conditionalFormatting>
  <conditionalFormatting sqref="AX83:AX91">
    <cfRule type="cellIs" dxfId="245" priority="90" operator="equal">
      <formula>0</formula>
    </cfRule>
  </conditionalFormatting>
  <conditionalFormatting sqref="AX82">
    <cfRule type="cellIs" dxfId="244" priority="89" operator="equal">
      <formula>"SI"</formula>
    </cfRule>
  </conditionalFormatting>
  <conditionalFormatting sqref="AX82">
    <cfRule type="cellIs" dxfId="243" priority="88" operator="equal">
      <formula>0</formula>
    </cfRule>
  </conditionalFormatting>
  <conditionalFormatting sqref="AX13:AX28">
    <cfRule type="cellIs" dxfId="242" priority="87" operator="equal">
      <formula>"SI"</formula>
    </cfRule>
  </conditionalFormatting>
  <conditionalFormatting sqref="AX13:AX28">
    <cfRule type="cellIs" dxfId="241" priority="86" operator="equal">
      <formula>0</formula>
    </cfRule>
  </conditionalFormatting>
  <conditionalFormatting sqref="AX99:AX101">
    <cfRule type="cellIs" dxfId="240" priority="85" operator="equal">
      <formula>"SI"</formula>
    </cfRule>
  </conditionalFormatting>
  <conditionalFormatting sqref="AX99:AX101">
    <cfRule type="cellIs" dxfId="239" priority="84" operator="equal">
      <formula>0</formula>
    </cfRule>
  </conditionalFormatting>
  <conditionalFormatting sqref="AH102:AH103">
    <cfRule type="cellIs" dxfId="238" priority="83" operator="equal">
      <formula>"SI"</formula>
    </cfRule>
  </conditionalFormatting>
  <conditionalFormatting sqref="AF102:AG103">
    <cfRule type="cellIs" dxfId="237" priority="82" operator="equal">
      <formula>"SI"</formula>
    </cfRule>
  </conditionalFormatting>
  <conditionalFormatting sqref="AD102:AD103">
    <cfRule type="cellIs" dxfId="236" priority="81" operator="equal">
      <formula>"SI"</formula>
    </cfRule>
  </conditionalFormatting>
  <conditionalFormatting sqref="AE102:AE103">
    <cfRule type="cellIs" dxfId="235" priority="80" operator="equal">
      <formula>"SI"</formula>
    </cfRule>
  </conditionalFormatting>
  <conditionalFormatting sqref="AC102:AC103">
    <cfRule type="cellIs" dxfId="234" priority="79" operator="equal">
      <formula>"SI"</formula>
    </cfRule>
  </conditionalFormatting>
  <conditionalFormatting sqref="AN102:AO103">
    <cfRule type="cellIs" dxfId="233" priority="78" operator="equal">
      <formula>"si"</formula>
    </cfRule>
  </conditionalFormatting>
  <conditionalFormatting sqref="AQ102:AU103">
    <cfRule type="containsText" dxfId="232" priority="77" operator="containsText" text="1">
      <formula>NOT(ISERROR(SEARCH("1",AQ102)))</formula>
    </cfRule>
  </conditionalFormatting>
  <conditionalFormatting sqref="AM102:AM103">
    <cfRule type="cellIs" dxfId="231" priority="76" operator="equal">
      <formula>"si"</formula>
    </cfRule>
  </conditionalFormatting>
  <conditionalFormatting sqref="AL102:AL103">
    <cfRule type="cellIs" dxfId="230" priority="75" operator="equal">
      <formula>"si"</formula>
    </cfRule>
  </conditionalFormatting>
  <conditionalFormatting sqref="AK102:AK103">
    <cfRule type="cellIs" dxfId="229" priority="74" operator="equal">
      <formula>"si"</formula>
    </cfRule>
  </conditionalFormatting>
  <conditionalFormatting sqref="AK102:AO103 AQ102:AV103 M102:Q103 S102:U103 B102:C103 W102:AH103">
    <cfRule type="cellIs" dxfId="228" priority="73" operator="equal">
      <formula>0</formula>
    </cfRule>
  </conditionalFormatting>
  <conditionalFormatting sqref="R102:R103">
    <cfRule type="cellIs" dxfId="227" priority="72" operator="equal">
      <formula>0</formula>
    </cfRule>
  </conditionalFormatting>
  <conditionalFormatting sqref="L102:L103">
    <cfRule type="cellIs" dxfId="226" priority="71" operator="equal">
      <formula>0</formula>
    </cfRule>
  </conditionalFormatting>
  <conditionalFormatting sqref="AP102:AP103">
    <cfRule type="cellIs" dxfId="225" priority="69" operator="equal">
      <formula>0</formula>
    </cfRule>
  </conditionalFormatting>
  <conditionalFormatting sqref="AP102:AP103">
    <cfRule type="cellIs" dxfId="224" priority="68" operator="equal">
      <formula>"par"</formula>
    </cfRule>
  </conditionalFormatting>
  <conditionalFormatting sqref="AP102:AP103">
    <cfRule type="cellIs" dxfId="223" priority="67" operator="equal">
      <formula>"Impar"</formula>
    </cfRule>
    <cfRule type="cellIs" dxfId="222" priority="70" operator="equal">
      <formula>1</formula>
    </cfRule>
  </conditionalFormatting>
  <conditionalFormatting sqref="D102:D103">
    <cfRule type="cellIs" dxfId="221" priority="66" operator="equal">
      <formula>0</formula>
    </cfRule>
  </conditionalFormatting>
  <conditionalFormatting sqref="F102:F103">
    <cfRule type="cellIs" dxfId="220" priority="65" operator="equal">
      <formula>0</formula>
    </cfRule>
  </conditionalFormatting>
  <conditionalFormatting sqref="G102:G103">
    <cfRule type="cellIs" dxfId="219" priority="64" operator="equal">
      <formula>0</formula>
    </cfRule>
  </conditionalFormatting>
  <conditionalFormatting sqref="I102:I103">
    <cfRule type="cellIs" dxfId="218" priority="63" operator="equal">
      <formula>0</formula>
    </cfRule>
  </conditionalFormatting>
  <conditionalFormatting sqref="AN102:AN103">
    <cfRule type="cellIs" dxfId="217" priority="62" operator="equal">
      <formula>"no"</formula>
    </cfRule>
  </conditionalFormatting>
  <conditionalFormatting sqref="V102:V103">
    <cfRule type="cellIs" dxfId="216" priority="61" operator="equal">
      <formula>0</formula>
    </cfRule>
  </conditionalFormatting>
  <conditionalFormatting sqref="AI102:AI103">
    <cfRule type="cellIs" dxfId="215" priority="60" operator="equal">
      <formula>"SI"</formula>
    </cfRule>
  </conditionalFormatting>
  <conditionalFormatting sqref="AI102:AI103">
    <cfRule type="cellIs" dxfId="214" priority="59" operator="equal">
      <formula>0</formula>
    </cfRule>
  </conditionalFormatting>
  <conditionalFormatting sqref="AJ102:AJ103">
    <cfRule type="cellIs" dxfId="213" priority="56" operator="greaterThan">
      <formula>TODAY()+30</formula>
    </cfRule>
    <cfRule type="cellIs" dxfId="212" priority="57" operator="between">
      <formula>TODAY()+1</formula>
      <formula>TODAY()+29</formula>
    </cfRule>
    <cfRule type="cellIs" dxfId="211" priority="58" operator="lessThan">
      <formula>TODAY()</formula>
    </cfRule>
  </conditionalFormatting>
  <conditionalFormatting sqref="H102:H103">
    <cfRule type="cellIs" dxfId="210" priority="55" operator="equal">
      <formula>0</formula>
    </cfRule>
  </conditionalFormatting>
  <conditionalFormatting sqref="K102:K103">
    <cfRule type="cellIs" dxfId="209" priority="54" operator="equal">
      <formula>0</formula>
    </cfRule>
  </conditionalFormatting>
  <conditionalFormatting sqref="E102:E103">
    <cfRule type="cellIs" dxfId="208" priority="53" operator="equal">
      <formula>0</formula>
    </cfRule>
  </conditionalFormatting>
  <conditionalFormatting sqref="J102:J103">
    <cfRule type="cellIs" dxfId="207" priority="52" operator="equal">
      <formula>0</formula>
    </cfRule>
  </conditionalFormatting>
  <conditionalFormatting sqref="AW102:AW103">
    <cfRule type="cellIs" dxfId="206" priority="51" operator="equal">
      <formula>0</formula>
    </cfRule>
  </conditionalFormatting>
  <conditionalFormatting sqref="AX102:AX103">
    <cfRule type="cellIs" dxfId="205" priority="50" operator="equal">
      <formula>"SI"</formula>
    </cfRule>
  </conditionalFormatting>
  <conditionalFormatting sqref="AX102:AX103">
    <cfRule type="cellIs" dxfId="204" priority="49" operator="equal">
      <formula>0</formula>
    </cfRule>
  </conditionalFormatting>
  <conditionalFormatting sqref="B7">
    <cfRule type="cellIs" dxfId="203" priority="48" operator="equal">
      <formula>0</formula>
    </cfRule>
  </conditionalFormatting>
  <conditionalFormatting sqref="B8">
    <cfRule type="cellIs" dxfId="202" priority="47" operator="equal">
      <formula>0</formula>
    </cfRule>
  </conditionalFormatting>
  <conditionalFormatting sqref="C7">
    <cfRule type="cellIs" dxfId="201" priority="46" operator="equal">
      <formula>0</formula>
    </cfRule>
  </conditionalFormatting>
  <conditionalFormatting sqref="N7">
    <cfRule type="cellIs" dxfId="200" priority="45" operator="equal">
      <formula>0</formula>
    </cfRule>
  </conditionalFormatting>
  <conditionalFormatting sqref="O7">
    <cfRule type="cellIs" dxfId="199" priority="44" operator="equal">
      <formula>0</formula>
    </cfRule>
  </conditionalFormatting>
  <conditionalFormatting sqref="P7">
    <cfRule type="cellIs" dxfId="198" priority="43" operator="equal">
      <formula>0</formula>
    </cfRule>
  </conditionalFormatting>
  <conditionalFormatting sqref="S7">
    <cfRule type="cellIs" dxfId="197" priority="42" operator="equal">
      <formula>0</formula>
    </cfRule>
  </conditionalFormatting>
  <conditionalFormatting sqref="T7">
    <cfRule type="cellIs" dxfId="196" priority="41" operator="equal">
      <formula>0</formula>
    </cfRule>
  </conditionalFormatting>
  <conditionalFormatting sqref="U7">
    <cfRule type="cellIs" dxfId="195" priority="40" operator="equal">
      <formula>0</formula>
    </cfRule>
  </conditionalFormatting>
  <conditionalFormatting sqref="C8">
    <cfRule type="cellIs" dxfId="194" priority="38" operator="equal">
      <formula>0</formula>
    </cfRule>
  </conditionalFormatting>
  <conditionalFormatting sqref="N8">
    <cfRule type="cellIs" dxfId="193" priority="37" operator="equal">
      <formula>0</formula>
    </cfRule>
  </conditionalFormatting>
  <conditionalFormatting sqref="O8">
    <cfRule type="cellIs" dxfId="192" priority="36" operator="equal">
      <formula>0</formula>
    </cfRule>
  </conditionalFormatting>
  <conditionalFormatting sqref="P8">
    <cfRule type="cellIs" dxfId="191" priority="35" operator="equal">
      <formula>0</formula>
    </cfRule>
  </conditionalFormatting>
  <conditionalFormatting sqref="AV8">
    <cfRule type="cellIs" dxfId="190" priority="34" operator="equal">
      <formula>0</formula>
    </cfRule>
  </conditionalFormatting>
  <conditionalFormatting sqref="AW8">
    <cfRule type="cellIs" dxfId="189" priority="33" operator="equal">
      <formula>0</formula>
    </cfRule>
  </conditionalFormatting>
  <conditionalFormatting sqref="AX8">
    <cfRule type="cellIs" dxfId="188" priority="32" operator="equal">
      <formula>"SI"</formula>
    </cfRule>
  </conditionalFormatting>
  <conditionalFormatting sqref="AX8">
    <cfRule type="cellIs" dxfId="187" priority="31" operator="equal">
      <formula>0</formula>
    </cfRule>
  </conditionalFormatting>
  <conditionalFormatting sqref="AC9">
    <cfRule type="cellIs" dxfId="186" priority="30" operator="equal">
      <formula>"SI"</formula>
    </cfRule>
  </conditionalFormatting>
  <conditionalFormatting sqref="AC9">
    <cfRule type="cellIs" dxfId="185" priority="29" operator="equal">
      <formula>0</formula>
    </cfRule>
  </conditionalFormatting>
  <conditionalFormatting sqref="AH16">
    <cfRule type="cellIs" dxfId="184" priority="27" operator="equal">
      <formula>"SI"</formula>
    </cfRule>
  </conditionalFormatting>
  <conditionalFormatting sqref="AG16">
    <cfRule type="cellIs" dxfId="183" priority="26" operator="equal">
      <formula>"SI"</formula>
    </cfRule>
  </conditionalFormatting>
  <conditionalFormatting sqref="AG16:AH16">
    <cfRule type="cellIs" dxfId="182" priority="25" operator="equal">
      <formula>0</formula>
    </cfRule>
  </conditionalFormatting>
  <conditionalFormatting sqref="AB39">
    <cfRule type="cellIs" dxfId="181" priority="24" operator="equal">
      <formula>0</formula>
    </cfRule>
  </conditionalFormatting>
  <conditionalFormatting sqref="E11">
    <cfRule type="cellIs" dxfId="180" priority="23" operator="equal">
      <formula>0</formula>
    </cfRule>
  </conditionalFormatting>
  <conditionalFormatting sqref="N41:P41">
    <cfRule type="cellIs" dxfId="179" priority="22" operator="equal">
      <formula>0</formula>
    </cfRule>
  </conditionalFormatting>
  <conditionalFormatting sqref="AD41">
    <cfRule type="cellIs" dxfId="178" priority="21" operator="equal">
      <formula>"SI"</formula>
    </cfRule>
  </conditionalFormatting>
  <conditionalFormatting sqref="AC41">
    <cfRule type="cellIs" dxfId="177" priority="20" operator="equal">
      <formula>"SI"</formula>
    </cfRule>
  </conditionalFormatting>
  <conditionalFormatting sqref="AC41:AD41">
    <cfRule type="cellIs" dxfId="176" priority="19" operator="equal">
      <formula>0</formula>
    </cfRule>
  </conditionalFormatting>
  <conditionalFormatting sqref="N47:P47">
    <cfRule type="cellIs" dxfId="175" priority="18" operator="equal">
      <formula>0</formula>
    </cfRule>
  </conditionalFormatting>
  <conditionalFormatting sqref="B55:C55">
    <cfRule type="cellIs" dxfId="174" priority="13" operator="equal">
      <formula>0</formula>
    </cfRule>
  </conditionalFormatting>
  <conditionalFormatting sqref="AD52">
    <cfRule type="cellIs" dxfId="173" priority="12" operator="equal">
      <formula>"SI"</formula>
    </cfRule>
  </conditionalFormatting>
  <conditionalFormatting sqref="AV52">
    <cfRule type="cellIs" dxfId="172" priority="11" operator="equal">
      <formula>0</formula>
    </cfRule>
  </conditionalFormatting>
  <conditionalFormatting sqref="AW52">
    <cfRule type="cellIs" dxfId="171" priority="10" operator="equal">
      <formula>0</formula>
    </cfRule>
  </conditionalFormatting>
  <conditionalFormatting sqref="AD54">
    <cfRule type="cellIs" dxfId="170" priority="9" operator="equal">
      <formula>"SI"</formula>
    </cfRule>
  </conditionalFormatting>
  <conditionalFormatting sqref="AD54">
    <cfRule type="cellIs" dxfId="169" priority="8" operator="equal">
      <formula>0</formula>
    </cfRule>
  </conditionalFormatting>
  <conditionalFormatting sqref="AE13">
    <cfRule type="cellIs" dxfId="168" priority="7" operator="equal">
      <formula>"SI"</formula>
    </cfRule>
  </conditionalFormatting>
  <conditionalFormatting sqref="AE13">
    <cfRule type="cellIs" dxfId="167" priority="6" operator="equal">
      <formula>0</formula>
    </cfRule>
  </conditionalFormatting>
  <conditionalFormatting sqref="AD22">
    <cfRule type="cellIs" dxfId="166" priority="5" operator="equal">
      <formula>"SI"</formula>
    </cfRule>
  </conditionalFormatting>
  <conditionalFormatting sqref="AD22">
    <cfRule type="cellIs" dxfId="165" priority="4" operator="equal">
      <formula>0</formula>
    </cfRule>
  </conditionalFormatting>
  <conditionalFormatting sqref="O54:P54">
    <cfRule type="cellIs" dxfId="164" priority="3" operator="equal">
      <formula>0</formula>
    </cfRule>
  </conditionalFormatting>
  <conditionalFormatting sqref="AD13">
    <cfRule type="cellIs" dxfId="163" priority="2" operator="equal">
      <formula>"SI"</formula>
    </cfRule>
  </conditionalFormatting>
  <conditionalFormatting sqref="AD13">
    <cfRule type="cellIs" dxfId="162" priority="1" operator="equal">
      <formula>0</formula>
    </cfRule>
  </conditionalFormatting>
  <dataValidations count="13">
    <dataValidation type="list" allowBlank="1" showInputMessage="1" showErrorMessage="1" sqref="AM7:AN106">
      <formula1>List_SN</formula1>
    </dataValidation>
    <dataValidation type="list" allowBlank="1" showInputMessage="1" showErrorMessage="1" sqref="AE7:AE106">
      <formula1>List_Neg</formula1>
    </dataValidation>
    <dataValidation type="list" allowBlank="1" showInputMessage="1" showErrorMessage="1" sqref="AP7:AP106">
      <formula1>List_P_Imp</formula1>
    </dataValidation>
    <dataValidation type="list" allowBlank="1" showInputMessage="1" showErrorMessage="1" sqref="AK7:AK106">
      <formula1>List_Cau</formula1>
    </dataValidation>
    <dataValidation type="whole" operator="equal" allowBlank="1" showInputMessage="1" showErrorMessage="1" error="Debe Ingresa el número 1" sqref="AQ7:AU106">
      <formula1>1</formula1>
    </dataValidation>
    <dataValidation type="list" allowBlank="1" showInputMessage="1" showErrorMessage="1" sqref="D7:D106">
      <formula1>lis_Dep</formula1>
    </dataValidation>
    <dataValidation type="list" allowBlank="1" showInputMessage="1" showErrorMessage="1" sqref="F7:F106">
      <formula1>Lis_den_emp</formula1>
    </dataValidation>
    <dataValidation type="list" allowBlank="1" showInputMessage="1" showErrorMessage="1" sqref="G7:G106">
      <formula1>lis_niv_jer</formula1>
    </dataValidation>
    <dataValidation type="list" allowBlank="1" showInputMessage="1" showErrorMessage="1" sqref="I7:I106">
      <formula1>lis_gra</formula1>
    </dataValidation>
    <dataValidation type="list" allowBlank="1" showInputMessage="1" showErrorMessage="1" sqref="V7:V106">
      <formula1>lis_est_soc</formula1>
    </dataValidation>
    <dataValidation type="list" allowBlank="1" showInputMessage="1" showErrorMessage="1" sqref="E7:E106">
      <formula1>INDIRECT($D7)</formula1>
    </dataValidation>
    <dataValidation type="list" allowBlank="1" showInputMessage="1" showErrorMessage="1" sqref="J7:J106">
      <formula1>Lis_nat_em</formula1>
    </dataValidation>
    <dataValidation type="list" allowBlank="1" showInputMessage="1" showErrorMessage="1" sqref="K7:K106">
      <formula1>list_tip_vin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&amp;LCalle 26 No.69-76, Edificio Elemento, Torre AIRE - piso 3 - C.P. 111071
PBX:(+57) 601-3779555 - Información: Línea 195
Sede Operativa - Atención al Ciudadano: Calle 22D No. 120-40
www.umv.gov.co
&amp;CGTHU-FM-052
Página &amp;P de &amp;N
&amp;RHola: Listado EP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listas!$C$2:$C$3</xm:f>
          </x14:formula1>
          <xm:sqref>R7:R106</xm:sqref>
        </x14:dataValidation>
        <x14:dataValidation type="list" allowBlank="1" showInputMessage="1" showErrorMessage="1">
          <x14:formula1>
            <xm:f>listas!$G$2:$G$4</xm:f>
          </x14:formula1>
          <xm:sqref>L7:L106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zoomScale="70" zoomScaleNormal="70" zoomScalePageLayoutView="55" workbookViewId="0">
      <selection activeCell="J9" sqref="J9"/>
    </sheetView>
  </sheetViews>
  <sheetFormatPr baseColWidth="10" defaultRowHeight="14.25" x14ac:dyDescent="0.2"/>
  <cols>
    <col min="1" max="1" width="5.85546875" style="38" customWidth="1"/>
    <col min="2" max="2" width="19.28515625" style="38" customWidth="1"/>
    <col min="3" max="3" width="45.28515625" style="210" customWidth="1"/>
    <col min="4" max="4" width="11.42578125" style="38" customWidth="1"/>
    <col min="5" max="5" width="14" style="38" customWidth="1"/>
    <col min="6" max="6" width="12" style="38" hidden="1" customWidth="1"/>
    <col min="7" max="11" width="4.7109375" style="38" customWidth="1"/>
    <col min="12" max="12" width="11.42578125" style="45"/>
    <col min="13" max="17" width="7.28515625" style="38" customWidth="1"/>
    <col min="18" max="18" width="12.5703125" style="38" customWidth="1"/>
    <col min="19" max="19" width="11.42578125" style="38"/>
    <col min="20" max="20" width="14.140625" style="38" customWidth="1"/>
    <col min="21" max="21" width="10.140625" style="38" customWidth="1"/>
    <col min="22" max="22" width="21.5703125" style="38" customWidth="1"/>
    <col min="23" max="23" width="21" style="38" customWidth="1"/>
    <col min="24" max="24" width="12.5703125" style="38" customWidth="1"/>
    <col min="25" max="25" width="14.140625" style="38" customWidth="1"/>
    <col min="26" max="28" width="12.5703125" style="38" customWidth="1"/>
    <col min="29" max="29" width="15.5703125" style="38" customWidth="1"/>
    <col min="30" max="30" width="14.7109375" style="38" customWidth="1"/>
    <col min="31" max="31" width="18.5703125" style="38" customWidth="1"/>
    <col min="32" max="16384" width="11.42578125" style="38"/>
  </cols>
  <sheetData>
    <row r="1" spans="1:31" ht="31.5" customHeight="1" x14ac:dyDescent="0.2">
      <c r="A1" s="307"/>
      <c r="B1" s="308"/>
      <c r="C1" s="308"/>
      <c r="D1" s="313" t="s">
        <v>105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5"/>
      <c r="V1" s="315"/>
      <c r="W1" s="315"/>
      <c r="X1" s="315"/>
      <c r="Y1" s="315"/>
      <c r="Z1" s="315"/>
      <c r="AA1" s="315"/>
      <c r="AB1" s="315"/>
      <c r="AC1" s="315"/>
      <c r="AD1" s="316"/>
    </row>
    <row r="2" spans="1:31" ht="31.5" customHeight="1" x14ac:dyDescent="0.2">
      <c r="A2" s="309"/>
      <c r="B2" s="310"/>
      <c r="C2" s="310"/>
      <c r="D2" s="324" t="str">
        <f>+instructivo!C2</f>
        <v>CÓDIGO: GTHU-FM-052</v>
      </c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6"/>
      <c r="X2" s="327" t="str">
        <f>+instructivo!F2</f>
        <v>VERSIÓN: 5</v>
      </c>
      <c r="Y2" s="325"/>
      <c r="Z2" s="325"/>
      <c r="AA2" s="325"/>
      <c r="AB2" s="325"/>
      <c r="AC2" s="325"/>
      <c r="AD2" s="326"/>
    </row>
    <row r="3" spans="1:31" ht="31.5" customHeight="1" thickBot="1" x14ac:dyDescent="0.25">
      <c r="A3" s="311"/>
      <c r="B3" s="312"/>
      <c r="C3" s="312"/>
      <c r="D3" s="317" t="str">
        <f>+instructivo!C3</f>
        <v>FECHA DE APLICACIÓN: AGOSTO DE 2023</v>
      </c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8"/>
      <c r="V3" s="318"/>
      <c r="W3" s="318"/>
      <c r="X3" s="318"/>
      <c r="Y3" s="318"/>
      <c r="Z3" s="318"/>
      <c r="AA3" s="318"/>
      <c r="AB3" s="318"/>
      <c r="AC3" s="318"/>
      <c r="AD3" s="319"/>
    </row>
    <row r="4" spans="1:31" s="39" customFormat="1" ht="26.25" hidden="1" customHeight="1" x14ac:dyDescent="0.25">
      <c r="C4" s="42"/>
      <c r="D4" s="40"/>
      <c r="E4" s="41"/>
      <c r="F4" s="42"/>
      <c r="G4" s="43"/>
      <c r="H4" s="43"/>
      <c r="I4" s="43"/>
      <c r="J4" s="43"/>
      <c r="K4" s="43"/>
      <c r="L4" s="43"/>
      <c r="M4" s="42">
        <v>2</v>
      </c>
      <c r="N4" s="42">
        <v>3</v>
      </c>
      <c r="O4" s="42">
        <v>4</v>
      </c>
      <c r="P4" s="42">
        <v>5</v>
      </c>
      <c r="Q4" s="42">
        <v>6</v>
      </c>
    </row>
    <row r="5" spans="1:31" s="44" customFormat="1" ht="34.5" customHeight="1" x14ac:dyDescent="0.25">
      <c r="A5" s="87"/>
      <c r="B5" s="88"/>
      <c r="C5" s="207"/>
      <c r="D5" s="119"/>
      <c r="E5" s="120"/>
      <c r="F5" s="118"/>
      <c r="G5" s="320" t="s">
        <v>50</v>
      </c>
      <c r="H5" s="320"/>
      <c r="I5" s="320"/>
      <c r="J5" s="320"/>
      <c r="K5" s="321"/>
      <c r="L5" s="89"/>
      <c r="M5" s="322" t="s">
        <v>67</v>
      </c>
      <c r="N5" s="323"/>
      <c r="O5" s="323"/>
      <c r="P5" s="323"/>
      <c r="Q5" s="323"/>
      <c r="R5" s="90"/>
      <c r="S5" s="91" t="s">
        <v>98</v>
      </c>
      <c r="T5" s="92" t="s">
        <v>98</v>
      </c>
      <c r="U5" s="93"/>
      <c r="V5" s="94"/>
      <c r="W5" s="93"/>
      <c r="X5" s="99"/>
      <c r="Y5" s="101"/>
      <c r="Z5" s="99"/>
      <c r="AA5" s="101"/>
      <c r="AB5" s="99"/>
      <c r="AC5" s="101"/>
      <c r="AD5" s="100"/>
    </row>
    <row r="6" spans="1:31" s="44" customFormat="1" ht="84.75" customHeight="1" thickBot="1" x14ac:dyDescent="0.3">
      <c r="A6" s="211" t="s">
        <v>0</v>
      </c>
      <c r="B6" s="157" t="s">
        <v>1</v>
      </c>
      <c r="C6" s="208" t="s">
        <v>7</v>
      </c>
      <c r="D6" s="138" t="s">
        <v>22</v>
      </c>
      <c r="E6" s="139" t="s">
        <v>90</v>
      </c>
      <c r="F6" s="140" t="s">
        <v>73</v>
      </c>
      <c r="G6" s="141" t="s">
        <v>58</v>
      </c>
      <c r="H6" s="142" t="s">
        <v>59</v>
      </c>
      <c r="I6" s="142" t="s">
        <v>60</v>
      </c>
      <c r="J6" s="142" t="s">
        <v>61</v>
      </c>
      <c r="K6" s="142" t="s">
        <v>62</v>
      </c>
      <c r="L6" s="149" t="s">
        <v>91</v>
      </c>
      <c r="M6" s="158" t="s">
        <v>58</v>
      </c>
      <c r="N6" s="158" t="s">
        <v>59</v>
      </c>
      <c r="O6" s="158" t="s">
        <v>60</v>
      </c>
      <c r="P6" s="158" t="s">
        <v>61</v>
      </c>
      <c r="Q6" s="159" t="s">
        <v>62</v>
      </c>
      <c r="R6" s="160" t="s">
        <v>92</v>
      </c>
      <c r="S6" s="161" t="s">
        <v>93</v>
      </c>
      <c r="T6" s="162" t="s">
        <v>63</v>
      </c>
      <c r="U6" s="163" t="s">
        <v>64</v>
      </c>
      <c r="V6" s="157" t="s">
        <v>68</v>
      </c>
      <c r="W6" s="164" t="s">
        <v>21</v>
      </c>
      <c r="X6" s="165" t="s">
        <v>94</v>
      </c>
      <c r="Y6" s="166" t="s">
        <v>109</v>
      </c>
      <c r="Z6" s="165" t="s">
        <v>95</v>
      </c>
      <c r="AA6" s="166" t="s">
        <v>110</v>
      </c>
      <c r="AB6" s="165" t="s">
        <v>96</v>
      </c>
      <c r="AC6" s="166" t="s">
        <v>111</v>
      </c>
      <c r="AD6" s="167" t="s">
        <v>97</v>
      </c>
    </row>
    <row r="7" spans="1:31" s="110" customFormat="1" ht="25.5" customHeight="1" x14ac:dyDescent="0.25">
      <c r="A7" s="217">
        <v>1</v>
      </c>
      <c r="B7" s="218"/>
      <c r="C7" s="209" t="str">
        <f>IFERROR(VLOOKUP($B7,'Listado E.P.'!$B$6:$AX$106,2,FALSE),"*")</f>
        <v>*</v>
      </c>
      <c r="D7" s="168" t="str">
        <f>IFERROR(VLOOKUP($B7,'Listado E.P.'!$B$6:$AX$106,39,FALSE),"*")</f>
        <v>*</v>
      </c>
      <c r="E7" s="168" t="str">
        <f>IFERROR(VLOOKUP($B7,'Listado E.P.'!$B$6:$AX$106,41,FALSE),"*")</f>
        <v>*</v>
      </c>
      <c r="F7" s="169">
        <f>IFERROR(IF($E7="par",NETWORKDAYS($L7,EOMONTH($L7,0),listas!$A$26:$A$264),NETWORKDAYS($L7,EOMONTH($L7,0),listas!$E$26:$E$256)),"*")</f>
        <v>22</v>
      </c>
      <c r="G7" s="169" t="str">
        <f>IFERROR(VLOOKUP($B7,'Listado E.P.'!$B$6:$AX$106,42,FALSE),"*")</f>
        <v>*</v>
      </c>
      <c r="H7" s="169" t="str">
        <f>IFERROR(VLOOKUP($B7,'Listado E.P.'!$B$6:$AX$106,43,FALSE),"*")</f>
        <v>*</v>
      </c>
      <c r="I7" s="169" t="str">
        <f>IFERROR(VLOOKUP($B7,'Listado E.P.'!$B$6:$AX$106,44,FALSE),"*")</f>
        <v>*</v>
      </c>
      <c r="J7" s="169" t="str">
        <f>IFERROR(VLOOKUP($B7,'Listado E.P.'!$B$6:$AX$106,45,FALSE),"*")</f>
        <v>*</v>
      </c>
      <c r="K7" s="169" t="str">
        <f>IFERROR(VLOOKUP($B7,'Listado E.P.'!$B$6:$AX$106,46,FALSE),"*")</f>
        <v>*</v>
      </c>
      <c r="L7" s="231"/>
      <c r="M7" s="125" t="str">
        <f t="shared" ref="M7:O106" si="0">IFERROR(ROUNDDOWN(INT(EOMONTH($L7,0)-$L7+WEEKDAY($L7-M$4))/7,0.8),"*")</f>
        <v>*</v>
      </c>
      <c r="N7" s="125" t="str">
        <f t="shared" ref="N7:Q22" si="1">IFERROR(ROUNDDOWN(INT(EOMONTH($L7,0)-$L7+WEEKDAY($L7-N$4))/7,0.8),"*")</f>
        <v>*</v>
      </c>
      <c r="O7" s="125" t="str">
        <f t="shared" si="1"/>
        <v>*</v>
      </c>
      <c r="P7" s="125" t="str">
        <f t="shared" si="1"/>
        <v>*</v>
      </c>
      <c r="Q7" s="125" t="str">
        <f t="shared" si="1"/>
        <v>*</v>
      </c>
      <c r="R7" s="126" t="str">
        <f>IFERROR(SUM(G7*M7)+(H7*N7)+(I7*O7)+(J7*P7)+(Q7*K7),"*")</f>
        <v>*</v>
      </c>
      <c r="S7" s="127"/>
      <c r="T7" s="128"/>
      <c r="U7" s="129">
        <f>IFERROR(IF(E7=0,R7-SUM(S7:T7),(F7)-SUM(S7:T7)),"*")</f>
        <v>22</v>
      </c>
      <c r="V7" s="130"/>
      <c r="W7" s="125" t="str">
        <f>IFERROR(VLOOKUP($B7,'Listado E.P.'!$B$6:$AX$106,21,FALSE),"*")</f>
        <v>*</v>
      </c>
      <c r="X7" s="219" t="str">
        <f t="shared" ref="X7:X106" si="2">IFERROR(VLOOKUP($W7,list_ser,2,FALSE),"*")</f>
        <v>*</v>
      </c>
      <c r="Y7" s="220" t="str">
        <f>+IFERROR(X7*$U7,"*")</f>
        <v>*</v>
      </c>
      <c r="Z7" s="219" t="str">
        <f t="shared" ref="Z7:Z106" si="3">IFERROR(VLOOKUP($W7,list_ser,3,FALSE),"*")</f>
        <v>*</v>
      </c>
      <c r="AA7" s="220" t="str">
        <f>IFERROR(Z7*$U7,"*")</f>
        <v>*</v>
      </c>
      <c r="AB7" s="219" t="str">
        <f t="shared" ref="AB7:AB106" si="4">IFERROR(VLOOKUP($W7,list_ser,4,FALSE),"*")</f>
        <v>*</v>
      </c>
      <c r="AC7" s="220" t="str">
        <f>IFERROR(AB7*$U7,"*")</f>
        <v>*</v>
      </c>
      <c r="AD7" s="221" t="str">
        <f>IFERROR(Y7+AA7+AC7,"*")</f>
        <v>*</v>
      </c>
      <c r="AE7" s="109"/>
    </row>
    <row r="8" spans="1:31" s="110" customFormat="1" ht="25.5" customHeight="1" x14ac:dyDescent="0.25">
      <c r="A8" s="222">
        <v>2</v>
      </c>
      <c r="B8" s="188"/>
      <c r="C8" s="212" t="str">
        <f>IFERROR(VLOOKUP($B8,'Listado E.P.'!$B$6:$AX$106,2,FALSE),"*")</f>
        <v>*</v>
      </c>
      <c r="D8" s="137" t="str">
        <f>IFERROR(VLOOKUP($B8,'Listado E.P.'!$B$6:$AX$106,39,FALSE),"*")</f>
        <v>*</v>
      </c>
      <c r="E8" s="137" t="str">
        <f>IFERROR(VLOOKUP($B8,'Listado E.P.'!$B$6:$AX$106,41,FALSE),"*")</f>
        <v>*</v>
      </c>
      <c r="F8" s="143">
        <f>IFERROR(IF($E8="par",NETWORKDAYS($L8,EOMONTH($L8,0),listas!$A$26:$A$264),NETWORKDAYS($L8,EOMONTH($L8,0),listas!$E$26:$E$256)),"*")</f>
        <v>22</v>
      </c>
      <c r="G8" s="143" t="str">
        <f>IFERROR(VLOOKUP($B8,'Listado E.P.'!$B$6:$AX$106,42,FALSE),"*")</f>
        <v>*</v>
      </c>
      <c r="H8" s="143" t="str">
        <f>IFERROR(VLOOKUP($B8,'Listado E.P.'!$B$6:$AX$106,43,FALSE),"*")</f>
        <v>*</v>
      </c>
      <c r="I8" s="143" t="str">
        <f>IFERROR(VLOOKUP($B8,'Listado E.P.'!$B$6:$AX$106,44,FALSE),"*")</f>
        <v>*</v>
      </c>
      <c r="J8" s="143" t="str">
        <f>IFERROR(VLOOKUP($B8,'Listado E.P.'!$B$6:$AX$106,45,FALSE),"*")</f>
        <v>*</v>
      </c>
      <c r="K8" s="143" t="str">
        <f>IFERROR(VLOOKUP($B8,'Listado E.P.'!$B$6:$AX$106,46,FALSE),"*")</f>
        <v>*</v>
      </c>
      <c r="L8" s="150"/>
      <c r="M8" s="111" t="str">
        <f t="shared" si="0"/>
        <v>*</v>
      </c>
      <c r="N8" s="111" t="str">
        <f t="shared" si="1"/>
        <v>*</v>
      </c>
      <c r="O8" s="111" t="str">
        <f t="shared" si="1"/>
        <v>*</v>
      </c>
      <c r="P8" s="111" t="str">
        <f t="shared" si="1"/>
        <v>*</v>
      </c>
      <c r="Q8" s="111" t="str">
        <f t="shared" si="1"/>
        <v>*</v>
      </c>
      <c r="R8" s="213" t="str">
        <f t="shared" ref="R8:R93" si="5">IFERROR(SUM(G8*M8)+(H8*N8)+(I8*O8)+(J8*P8)+(Q8*K8),"*")</f>
        <v>*</v>
      </c>
      <c r="S8" s="112"/>
      <c r="T8" s="112"/>
      <c r="U8" s="113">
        <f t="shared" ref="U8:U106" si="6">IFERROR(IF(E8=0,R8-SUM(S8:T8),(F8)-SUM(S8:T8)),"*")</f>
        <v>22</v>
      </c>
      <c r="V8" s="114"/>
      <c r="W8" s="111" t="str">
        <f>IFERROR(VLOOKUP($B8,'Listado E.P.'!$B$6:$AX$106,21,FALSE),"*")</f>
        <v>*</v>
      </c>
      <c r="X8" s="214" t="str">
        <f t="shared" si="2"/>
        <v>*</v>
      </c>
      <c r="Y8" s="215" t="str">
        <f t="shared" ref="Y8:Y93" si="7">+IFERROR(X8*$U8,"*")</f>
        <v>*</v>
      </c>
      <c r="Z8" s="214" t="str">
        <f t="shared" si="3"/>
        <v>*</v>
      </c>
      <c r="AA8" s="215" t="str">
        <f t="shared" ref="AA8:AA93" si="8">IFERROR(Z8*$U8,"*")</f>
        <v>*</v>
      </c>
      <c r="AB8" s="214" t="str">
        <f t="shared" si="4"/>
        <v>*</v>
      </c>
      <c r="AC8" s="215" t="str">
        <f t="shared" ref="AC8:AC93" si="9">IFERROR(AB8*$U8,"*")</f>
        <v>*</v>
      </c>
      <c r="AD8" s="223" t="str">
        <f t="shared" ref="AD8:AD93" si="10">IFERROR(Y8+AA8+AC8,"*")</f>
        <v>*</v>
      </c>
    </row>
    <row r="9" spans="1:31" s="110" customFormat="1" ht="25.5" customHeight="1" x14ac:dyDescent="0.25">
      <c r="A9" s="222">
        <v>3</v>
      </c>
      <c r="B9" s="66"/>
      <c r="C9" s="212" t="str">
        <f>IFERROR(VLOOKUP($B9,'Listado E.P.'!$B$6:$AX$106,2,FALSE),"*")</f>
        <v>*</v>
      </c>
      <c r="D9" s="137" t="str">
        <f>IFERROR(VLOOKUP($B9,'Listado E.P.'!$B$6:$AX$106,39,FALSE),"*")</f>
        <v>*</v>
      </c>
      <c r="E9" s="137" t="str">
        <f>IFERROR(VLOOKUP($B9,'Listado E.P.'!$B$6:$AX$106,41,FALSE),"*")</f>
        <v>*</v>
      </c>
      <c r="F9" s="143">
        <f>IFERROR(IF($E9="par",NETWORKDAYS($L9,EOMONTH($L9,0),listas!$A$26:$A$264),NETWORKDAYS($L9,EOMONTH($L9,0),listas!$E$26:$E$256)),"*")</f>
        <v>22</v>
      </c>
      <c r="G9" s="143" t="str">
        <f>IFERROR(VLOOKUP($B9,'Listado E.P.'!$B$6:$AX$106,42,FALSE),"*")</f>
        <v>*</v>
      </c>
      <c r="H9" s="143" t="str">
        <f>IFERROR(VLOOKUP($B9,'Listado E.P.'!$B$6:$AX$106,43,FALSE),"*")</f>
        <v>*</v>
      </c>
      <c r="I9" s="143" t="str">
        <f>IFERROR(VLOOKUP($B9,'Listado E.P.'!$B$6:$AX$106,44,FALSE),"*")</f>
        <v>*</v>
      </c>
      <c r="J9" s="143" t="str">
        <f>IFERROR(VLOOKUP($B9,'Listado E.P.'!$B$6:$AX$106,45,FALSE),"*")</f>
        <v>*</v>
      </c>
      <c r="K9" s="143" t="str">
        <f>IFERROR(VLOOKUP($B9,'Listado E.P.'!$B$6:$AX$106,46,FALSE),"*")</f>
        <v>*</v>
      </c>
      <c r="L9" s="150"/>
      <c r="M9" s="111" t="str">
        <f t="shared" si="0"/>
        <v>*</v>
      </c>
      <c r="N9" s="111" t="str">
        <f t="shared" si="1"/>
        <v>*</v>
      </c>
      <c r="O9" s="111" t="str">
        <f t="shared" si="1"/>
        <v>*</v>
      </c>
      <c r="P9" s="111" t="str">
        <f t="shared" si="1"/>
        <v>*</v>
      </c>
      <c r="Q9" s="111" t="str">
        <f t="shared" si="1"/>
        <v>*</v>
      </c>
      <c r="R9" s="213" t="str">
        <f t="shared" si="5"/>
        <v>*</v>
      </c>
      <c r="S9" s="112"/>
      <c r="T9" s="112"/>
      <c r="U9" s="113">
        <f t="shared" si="6"/>
        <v>22</v>
      </c>
      <c r="V9" s="114"/>
      <c r="W9" s="111" t="str">
        <f>IFERROR(VLOOKUP($B9,'Listado E.P.'!$B$6:$AX$106,21,FALSE),"*")</f>
        <v>*</v>
      </c>
      <c r="X9" s="214" t="str">
        <f t="shared" si="2"/>
        <v>*</v>
      </c>
      <c r="Y9" s="215" t="str">
        <f t="shared" si="7"/>
        <v>*</v>
      </c>
      <c r="Z9" s="214" t="str">
        <f t="shared" si="3"/>
        <v>*</v>
      </c>
      <c r="AA9" s="215" t="str">
        <f t="shared" si="8"/>
        <v>*</v>
      </c>
      <c r="AB9" s="214" t="str">
        <f t="shared" si="4"/>
        <v>*</v>
      </c>
      <c r="AC9" s="215" t="str">
        <f t="shared" si="9"/>
        <v>*</v>
      </c>
      <c r="AD9" s="223" t="str">
        <f t="shared" si="10"/>
        <v>*</v>
      </c>
    </row>
    <row r="10" spans="1:31" s="110" customFormat="1" ht="25.5" customHeight="1" x14ac:dyDescent="0.25">
      <c r="A10" s="222">
        <v>4</v>
      </c>
      <c r="B10" s="66"/>
      <c r="C10" s="212" t="str">
        <f>IFERROR(VLOOKUP($B10,'Listado E.P.'!$B$6:$AX$106,2,FALSE),"*")</f>
        <v>*</v>
      </c>
      <c r="D10" s="137" t="str">
        <f>IFERROR(VLOOKUP($B10,'Listado E.P.'!$B$6:$AX$106,39,FALSE),"*")</f>
        <v>*</v>
      </c>
      <c r="E10" s="137" t="str">
        <f>IFERROR(VLOOKUP($B10,'Listado E.P.'!$B$6:$AX$106,41,FALSE),"*")</f>
        <v>*</v>
      </c>
      <c r="F10" s="143">
        <f>IFERROR(IF($E10="par",NETWORKDAYS($L10,EOMONTH($L10,0),listas!$A$26:$A$264),NETWORKDAYS($L10,EOMONTH($L10,0),listas!$E$26:$E$256)),"*")</f>
        <v>22</v>
      </c>
      <c r="G10" s="143" t="str">
        <f>IFERROR(VLOOKUP($B10,'Listado E.P.'!$B$6:$AX$106,42,FALSE),"*")</f>
        <v>*</v>
      </c>
      <c r="H10" s="143" t="str">
        <f>IFERROR(VLOOKUP($B10,'Listado E.P.'!$B$6:$AX$106,43,FALSE),"*")</f>
        <v>*</v>
      </c>
      <c r="I10" s="143" t="str">
        <f>IFERROR(VLOOKUP($B10,'Listado E.P.'!$B$6:$AX$106,44,FALSE),"*")</f>
        <v>*</v>
      </c>
      <c r="J10" s="143" t="str">
        <f>IFERROR(VLOOKUP($B10,'Listado E.P.'!$B$6:$AX$106,45,FALSE),"*")</f>
        <v>*</v>
      </c>
      <c r="K10" s="143" t="str">
        <f>IFERROR(VLOOKUP($B10,'Listado E.P.'!$B$6:$AX$106,46,FALSE),"*")</f>
        <v>*</v>
      </c>
      <c r="L10" s="150"/>
      <c r="M10" s="111" t="str">
        <f t="shared" si="0"/>
        <v>*</v>
      </c>
      <c r="N10" s="111" t="str">
        <f t="shared" si="1"/>
        <v>*</v>
      </c>
      <c r="O10" s="111" t="str">
        <f t="shared" si="1"/>
        <v>*</v>
      </c>
      <c r="P10" s="111" t="str">
        <f t="shared" si="1"/>
        <v>*</v>
      </c>
      <c r="Q10" s="111" t="str">
        <f t="shared" si="1"/>
        <v>*</v>
      </c>
      <c r="R10" s="213" t="str">
        <f t="shared" si="5"/>
        <v>*</v>
      </c>
      <c r="S10" s="112"/>
      <c r="T10" s="112"/>
      <c r="U10" s="113">
        <f t="shared" si="6"/>
        <v>22</v>
      </c>
      <c r="V10" s="114"/>
      <c r="W10" s="111" t="str">
        <f>IFERROR(VLOOKUP($B10,'Listado E.P.'!$B$6:$AX$106,21,FALSE),"*")</f>
        <v>*</v>
      </c>
      <c r="X10" s="214" t="str">
        <f t="shared" si="2"/>
        <v>*</v>
      </c>
      <c r="Y10" s="215" t="str">
        <f t="shared" si="7"/>
        <v>*</v>
      </c>
      <c r="Z10" s="214" t="str">
        <f t="shared" si="3"/>
        <v>*</v>
      </c>
      <c r="AA10" s="215" t="str">
        <f t="shared" si="8"/>
        <v>*</v>
      </c>
      <c r="AB10" s="214" t="str">
        <f t="shared" si="4"/>
        <v>*</v>
      </c>
      <c r="AC10" s="215" t="str">
        <f t="shared" si="9"/>
        <v>*</v>
      </c>
      <c r="AD10" s="223" t="str">
        <f t="shared" si="10"/>
        <v>*</v>
      </c>
    </row>
    <row r="11" spans="1:31" s="110" customFormat="1" ht="25.5" customHeight="1" x14ac:dyDescent="0.25">
      <c r="A11" s="222">
        <v>5</v>
      </c>
      <c r="B11" s="66"/>
      <c r="C11" s="212" t="str">
        <f>IFERROR(VLOOKUP($B11,'Listado E.P.'!$B$6:$AX$106,2,FALSE),"*")</f>
        <v>*</v>
      </c>
      <c r="D11" s="137" t="str">
        <f>IFERROR(VLOOKUP($B11,'Listado E.P.'!$B$6:$AX$106,39,FALSE),"*")</f>
        <v>*</v>
      </c>
      <c r="E11" s="137" t="str">
        <f>IFERROR(VLOOKUP($B11,'Listado E.P.'!$B$6:$AX$106,41,FALSE),"*")</f>
        <v>*</v>
      </c>
      <c r="F11" s="143">
        <f>IFERROR(IF($E11="par",NETWORKDAYS($L11,EOMONTH($L11,0),listas!$A$26:$A$264),NETWORKDAYS($L11,EOMONTH($L11,0),listas!$E$26:$E$256)),"*")</f>
        <v>22</v>
      </c>
      <c r="G11" s="143" t="str">
        <f>IFERROR(VLOOKUP($B11,'Listado E.P.'!$B$6:$AX$106,42,FALSE),"*")</f>
        <v>*</v>
      </c>
      <c r="H11" s="143" t="str">
        <f>IFERROR(VLOOKUP($B11,'Listado E.P.'!$B$6:$AX$106,43,FALSE),"*")</f>
        <v>*</v>
      </c>
      <c r="I11" s="143" t="str">
        <f>IFERROR(VLOOKUP($B11,'Listado E.P.'!$B$6:$AX$106,44,FALSE),"*")</f>
        <v>*</v>
      </c>
      <c r="J11" s="143" t="str">
        <f>IFERROR(VLOOKUP($B11,'Listado E.P.'!$B$6:$AX$106,45,FALSE),"*")</f>
        <v>*</v>
      </c>
      <c r="K11" s="143" t="str">
        <f>IFERROR(VLOOKUP($B11,'Listado E.P.'!$B$6:$AX$106,46,FALSE),"*")</f>
        <v>*</v>
      </c>
      <c r="L11" s="150"/>
      <c r="M11" s="111" t="str">
        <f t="shared" si="0"/>
        <v>*</v>
      </c>
      <c r="N11" s="111" t="str">
        <f t="shared" si="1"/>
        <v>*</v>
      </c>
      <c r="O11" s="111" t="str">
        <f t="shared" si="1"/>
        <v>*</v>
      </c>
      <c r="P11" s="111" t="str">
        <f t="shared" si="1"/>
        <v>*</v>
      </c>
      <c r="Q11" s="111" t="str">
        <f t="shared" si="1"/>
        <v>*</v>
      </c>
      <c r="R11" s="213" t="str">
        <f t="shared" si="5"/>
        <v>*</v>
      </c>
      <c r="S11" s="112"/>
      <c r="T11" s="112"/>
      <c r="U11" s="113">
        <f t="shared" si="6"/>
        <v>22</v>
      </c>
      <c r="V11" s="114"/>
      <c r="W11" s="111" t="str">
        <f>IFERROR(VLOOKUP($B11,'Listado E.P.'!$B$6:$AX$106,21,FALSE),"*")</f>
        <v>*</v>
      </c>
      <c r="X11" s="214" t="str">
        <f t="shared" si="2"/>
        <v>*</v>
      </c>
      <c r="Y11" s="215" t="str">
        <f t="shared" si="7"/>
        <v>*</v>
      </c>
      <c r="Z11" s="214" t="str">
        <f t="shared" si="3"/>
        <v>*</v>
      </c>
      <c r="AA11" s="215" t="str">
        <f t="shared" si="8"/>
        <v>*</v>
      </c>
      <c r="AB11" s="214" t="str">
        <f t="shared" si="4"/>
        <v>*</v>
      </c>
      <c r="AC11" s="215" t="str">
        <f t="shared" si="9"/>
        <v>*</v>
      </c>
      <c r="AD11" s="223" t="str">
        <f t="shared" si="10"/>
        <v>*</v>
      </c>
    </row>
    <row r="12" spans="1:31" s="110" customFormat="1" ht="25.5" customHeight="1" x14ac:dyDescent="0.25">
      <c r="A12" s="222">
        <v>6</v>
      </c>
      <c r="B12" s="66"/>
      <c r="C12" s="212" t="str">
        <f>IFERROR(VLOOKUP($B12,'Listado E.P.'!$B$6:$AX$106,2,FALSE),"*")</f>
        <v>*</v>
      </c>
      <c r="D12" s="137" t="str">
        <f>IFERROR(VLOOKUP($B12,'Listado E.P.'!$B$6:$AX$106,39,FALSE),"*")</f>
        <v>*</v>
      </c>
      <c r="E12" s="137" t="str">
        <f>IFERROR(VLOOKUP($B12,'Listado E.P.'!$B$6:$AX$106,41,FALSE),"*")</f>
        <v>*</v>
      </c>
      <c r="F12" s="143">
        <f>IFERROR(IF($E12="par",NETWORKDAYS($L12,EOMONTH($L12,0),listas!$A$26:$A$264),NETWORKDAYS($L12,EOMONTH($L12,0),listas!$E$26:$E$256)),"*")</f>
        <v>22</v>
      </c>
      <c r="G12" s="143" t="str">
        <f>IFERROR(VLOOKUP($B12,'Listado E.P.'!$B$6:$AX$106,42,FALSE),"*")</f>
        <v>*</v>
      </c>
      <c r="H12" s="143" t="str">
        <f>IFERROR(VLOOKUP($B12,'Listado E.P.'!$B$6:$AX$106,43,FALSE),"*")</f>
        <v>*</v>
      </c>
      <c r="I12" s="143" t="str">
        <f>IFERROR(VLOOKUP($B12,'Listado E.P.'!$B$6:$AX$106,44,FALSE),"*")</f>
        <v>*</v>
      </c>
      <c r="J12" s="143" t="str">
        <f>IFERROR(VLOOKUP($B12,'Listado E.P.'!$B$6:$AX$106,45,FALSE),"*")</f>
        <v>*</v>
      </c>
      <c r="K12" s="143" t="str">
        <f>IFERROR(VLOOKUP($B12,'Listado E.P.'!$B$6:$AX$106,46,FALSE),"*")</f>
        <v>*</v>
      </c>
      <c r="L12" s="150"/>
      <c r="M12" s="111" t="str">
        <f t="shared" si="0"/>
        <v>*</v>
      </c>
      <c r="N12" s="111" t="str">
        <f t="shared" si="1"/>
        <v>*</v>
      </c>
      <c r="O12" s="111" t="str">
        <f t="shared" si="1"/>
        <v>*</v>
      </c>
      <c r="P12" s="111" t="str">
        <f t="shared" si="1"/>
        <v>*</v>
      </c>
      <c r="Q12" s="111" t="str">
        <f t="shared" si="1"/>
        <v>*</v>
      </c>
      <c r="R12" s="213" t="str">
        <f t="shared" si="5"/>
        <v>*</v>
      </c>
      <c r="S12" s="112"/>
      <c r="T12" s="112"/>
      <c r="U12" s="113">
        <f t="shared" si="6"/>
        <v>22</v>
      </c>
      <c r="V12" s="114"/>
      <c r="W12" s="111" t="str">
        <f>IFERROR(VLOOKUP($B12,'Listado E.P.'!$B$6:$AX$106,21,FALSE),"*")</f>
        <v>*</v>
      </c>
      <c r="X12" s="214" t="str">
        <f t="shared" si="2"/>
        <v>*</v>
      </c>
      <c r="Y12" s="215" t="str">
        <f t="shared" si="7"/>
        <v>*</v>
      </c>
      <c r="Z12" s="214" t="str">
        <f t="shared" si="3"/>
        <v>*</v>
      </c>
      <c r="AA12" s="215" t="str">
        <f t="shared" si="8"/>
        <v>*</v>
      </c>
      <c r="AB12" s="214" t="str">
        <f t="shared" si="4"/>
        <v>*</v>
      </c>
      <c r="AC12" s="215" t="str">
        <f t="shared" si="9"/>
        <v>*</v>
      </c>
      <c r="AD12" s="223" t="str">
        <f t="shared" si="10"/>
        <v>*</v>
      </c>
    </row>
    <row r="13" spans="1:31" s="110" customFormat="1" ht="25.5" customHeight="1" x14ac:dyDescent="0.25">
      <c r="A13" s="222">
        <v>7</v>
      </c>
      <c r="B13" s="66"/>
      <c r="C13" s="212" t="str">
        <f>IFERROR(VLOOKUP($B13,'Listado E.P.'!$B$6:$AX$106,2,FALSE),"*")</f>
        <v>*</v>
      </c>
      <c r="D13" s="137" t="str">
        <f>IFERROR(VLOOKUP($B13,'Listado E.P.'!$B$6:$AX$106,39,FALSE),"*")</f>
        <v>*</v>
      </c>
      <c r="E13" s="137" t="str">
        <f>IFERROR(VLOOKUP($B13,'Listado E.P.'!$B$6:$AX$106,41,FALSE),"*")</f>
        <v>*</v>
      </c>
      <c r="F13" s="143">
        <f>IFERROR(IF($E13="par",NETWORKDAYS($L13,EOMONTH($L13,0),listas!$A$26:$A$264),NETWORKDAYS($L13,EOMONTH($L13,0),listas!$E$26:$E$256)),"*")</f>
        <v>22</v>
      </c>
      <c r="G13" s="143" t="str">
        <f>IFERROR(VLOOKUP($B13,'Listado E.P.'!$B$6:$AX$106,42,FALSE),"*")</f>
        <v>*</v>
      </c>
      <c r="H13" s="143" t="str">
        <f>IFERROR(VLOOKUP($B13,'Listado E.P.'!$B$6:$AX$106,43,FALSE),"*")</f>
        <v>*</v>
      </c>
      <c r="I13" s="143" t="str">
        <f>IFERROR(VLOOKUP($B13,'Listado E.P.'!$B$6:$AX$106,44,FALSE),"*")</f>
        <v>*</v>
      </c>
      <c r="J13" s="143" t="str">
        <f>IFERROR(VLOOKUP($B13,'Listado E.P.'!$B$6:$AX$106,45,FALSE),"*")</f>
        <v>*</v>
      </c>
      <c r="K13" s="143" t="str">
        <f>IFERROR(VLOOKUP($B13,'Listado E.P.'!$B$6:$AX$106,46,FALSE),"*")</f>
        <v>*</v>
      </c>
      <c r="L13" s="150"/>
      <c r="M13" s="111" t="str">
        <f t="shared" si="0"/>
        <v>*</v>
      </c>
      <c r="N13" s="111" t="str">
        <f t="shared" si="1"/>
        <v>*</v>
      </c>
      <c r="O13" s="111" t="str">
        <f t="shared" si="1"/>
        <v>*</v>
      </c>
      <c r="P13" s="111" t="str">
        <f t="shared" si="1"/>
        <v>*</v>
      </c>
      <c r="Q13" s="111" t="str">
        <f t="shared" si="1"/>
        <v>*</v>
      </c>
      <c r="R13" s="213" t="str">
        <f t="shared" si="5"/>
        <v>*</v>
      </c>
      <c r="S13" s="112"/>
      <c r="T13" s="112"/>
      <c r="U13" s="113">
        <f t="shared" si="6"/>
        <v>22</v>
      </c>
      <c r="V13" s="114"/>
      <c r="W13" s="111" t="str">
        <f>IFERROR(VLOOKUP($B13,'Listado E.P.'!$B$6:$AX$106,21,FALSE),"*")</f>
        <v>*</v>
      </c>
      <c r="X13" s="214" t="str">
        <f t="shared" si="2"/>
        <v>*</v>
      </c>
      <c r="Y13" s="215" t="str">
        <f t="shared" si="7"/>
        <v>*</v>
      </c>
      <c r="Z13" s="214" t="str">
        <f t="shared" si="3"/>
        <v>*</v>
      </c>
      <c r="AA13" s="215" t="str">
        <f t="shared" si="8"/>
        <v>*</v>
      </c>
      <c r="AB13" s="214" t="str">
        <f t="shared" si="4"/>
        <v>*</v>
      </c>
      <c r="AC13" s="215" t="str">
        <f t="shared" si="9"/>
        <v>*</v>
      </c>
      <c r="AD13" s="223" t="str">
        <f t="shared" si="10"/>
        <v>*</v>
      </c>
    </row>
    <row r="14" spans="1:31" s="110" customFormat="1" ht="25.5" customHeight="1" x14ac:dyDescent="0.25">
      <c r="A14" s="222">
        <v>8</v>
      </c>
      <c r="B14" s="66"/>
      <c r="C14" s="212" t="str">
        <f>IFERROR(VLOOKUP($B14,'Listado E.P.'!$B$6:$AX$106,2,FALSE),"*")</f>
        <v>*</v>
      </c>
      <c r="D14" s="137" t="str">
        <f>IFERROR(VLOOKUP($B14,'Listado E.P.'!$B$6:$AX$106,39,FALSE),"*")</f>
        <v>*</v>
      </c>
      <c r="E14" s="137" t="str">
        <f>IFERROR(VLOOKUP($B14,'Listado E.P.'!$B$6:$AX$106,41,FALSE),"*")</f>
        <v>*</v>
      </c>
      <c r="F14" s="143">
        <f>IFERROR(IF($E14="par",NETWORKDAYS($L14,EOMONTH($L14,0),listas!$A$26:$A$264),NETWORKDAYS($L14,EOMONTH($L14,0),listas!$E$26:$E$256)),"*")</f>
        <v>22</v>
      </c>
      <c r="G14" s="143" t="str">
        <f>IFERROR(VLOOKUP($B14,'Listado E.P.'!$B$6:$AX$106,42,FALSE),"*")</f>
        <v>*</v>
      </c>
      <c r="H14" s="143" t="str">
        <f>IFERROR(VLOOKUP($B14,'Listado E.P.'!$B$6:$AX$106,43,FALSE),"*")</f>
        <v>*</v>
      </c>
      <c r="I14" s="143" t="str">
        <f>IFERROR(VLOOKUP($B14,'Listado E.P.'!$B$6:$AX$106,44,FALSE),"*")</f>
        <v>*</v>
      </c>
      <c r="J14" s="143" t="str">
        <f>IFERROR(VLOOKUP($B14,'Listado E.P.'!$B$6:$AX$106,45,FALSE),"*")</f>
        <v>*</v>
      </c>
      <c r="K14" s="143" t="str">
        <f>IFERROR(VLOOKUP($B14,'Listado E.P.'!$B$6:$AX$106,46,FALSE),"*")</f>
        <v>*</v>
      </c>
      <c r="L14" s="150"/>
      <c r="M14" s="111" t="str">
        <f t="shared" si="0"/>
        <v>*</v>
      </c>
      <c r="N14" s="111" t="str">
        <f t="shared" si="1"/>
        <v>*</v>
      </c>
      <c r="O14" s="111" t="str">
        <f t="shared" si="1"/>
        <v>*</v>
      </c>
      <c r="P14" s="111" t="str">
        <f t="shared" si="1"/>
        <v>*</v>
      </c>
      <c r="Q14" s="111" t="str">
        <f t="shared" si="1"/>
        <v>*</v>
      </c>
      <c r="R14" s="213" t="str">
        <f t="shared" si="5"/>
        <v>*</v>
      </c>
      <c r="S14" s="112"/>
      <c r="T14" s="112"/>
      <c r="U14" s="113">
        <f t="shared" si="6"/>
        <v>22</v>
      </c>
      <c r="V14" s="114"/>
      <c r="W14" s="111" t="str">
        <f>IFERROR(VLOOKUP($B14,'Listado E.P.'!$B$6:$AX$106,21,FALSE),"*")</f>
        <v>*</v>
      </c>
      <c r="X14" s="214" t="str">
        <f t="shared" si="2"/>
        <v>*</v>
      </c>
      <c r="Y14" s="215" t="str">
        <f t="shared" si="7"/>
        <v>*</v>
      </c>
      <c r="Z14" s="214" t="str">
        <f t="shared" si="3"/>
        <v>*</v>
      </c>
      <c r="AA14" s="215" t="str">
        <f t="shared" si="8"/>
        <v>*</v>
      </c>
      <c r="AB14" s="214" t="str">
        <f t="shared" si="4"/>
        <v>*</v>
      </c>
      <c r="AC14" s="215" t="str">
        <f t="shared" si="9"/>
        <v>*</v>
      </c>
      <c r="AD14" s="223" t="str">
        <f t="shared" si="10"/>
        <v>*</v>
      </c>
    </row>
    <row r="15" spans="1:31" s="110" customFormat="1" ht="25.5" customHeight="1" x14ac:dyDescent="0.25">
      <c r="A15" s="222">
        <v>9</v>
      </c>
      <c r="B15" s="66"/>
      <c r="C15" s="212" t="str">
        <f>IFERROR(VLOOKUP($B15,'Listado E.P.'!$B$6:$AX$106,2,FALSE),"*")</f>
        <v>*</v>
      </c>
      <c r="D15" s="137" t="str">
        <f>IFERROR(VLOOKUP($B15,'Listado E.P.'!$B$6:$AX$106,39,FALSE),"*")</f>
        <v>*</v>
      </c>
      <c r="E15" s="137" t="str">
        <f>IFERROR(VLOOKUP($B15,'Listado E.P.'!$B$6:$AX$106,41,FALSE),"*")</f>
        <v>*</v>
      </c>
      <c r="F15" s="143">
        <f>IFERROR(IF($E15="par",NETWORKDAYS($L15,EOMONTH($L15,0),listas!$A$26:$A$264),NETWORKDAYS($L15,EOMONTH($L15,0),listas!$E$26:$E$256)),"*")</f>
        <v>22</v>
      </c>
      <c r="G15" s="143" t="str">
        <f>IFERROR(VLOOKUP($B15,'Listado E.P.'!$B$6:$AX$106,42,FALSE),"*")</f>
        <v>*</v>
      </c>
      <c r="H15" s="143" t="str">
        <f>IFERROR(VLOOKUP($B15,'Listado E.P.'!$B$6:$AX$106,43,FALSE),"*")</f>
        <v>*</v>
      </c>
      <c r="I15" s="143" t="str">
        <f>IFERROR(VLOOKUP($B15,'Listado E.P.'!$B$6:$AX$106,44,FALSE),"*")</f>
        <v>*</v>
      </c>
      <c r="J15" s="143" t="str">
        <f>IFERROR(VLOOKUP($B15,'Listado E.P.'!$B$6:$AX$106,45,FALSE),"*")</f>
        <v>*</v>
      </c>
      <c r="K15" s="143" t="str">
        <f>IFERROR(VLOOKUP($B15,'Listado E.P.'!$B$6:$AX$106,46,FALSE),"*")</f>
        <v>*</v>
      </c>
      <c r="L15" s="150"/>
      <c r="M15" s="111" t="str">
        <f t="shared" si="0"/>
        <v>*</v>
      </c>
      <c r="N15" s="111" t="str">
        <f t="shared" si="1"/>
        <v>*</v>
      </c>
      <c r="O15" s="111" t="str">
        <f t="shared" si="1"/>
        <v>*</v>
      </c>
      <c r="P15" s="111" t="str">
        <f t="shared" si="1"/>
        <v>*</v>
      </c>
      <c r="Q15" s="111" t="str">
        <f t="shared" si="1"/>
        <v>*</v>
      </c>
      <c r="R15" s="213" t="str">
        <f t="shared" si="5"/>
        <v>*</v>
      </c>
      <c r="S15" s="112"/>
      <c r="T15" s="112"/>
      <c r="U15" s="123">
        <f t="shared" si="6"/>
        <v>22</v>
      </c>
      <c r="V15" s="114"/>
      <c r="W15" s="111" t="str">
        <f>IFERROR(VLOOKUP($B15,'Listado E.P.'!$B$6:$AX$106,21,FALSE),"*")</f>
        <v>*</v>
      </c>
      <c r="X15" s="214" t="str">
        <f t="shared" si="2"/>
        <v>*</v>
      </c>
      <c r="Y15" s="215" t="str">
        <f t="shared" si="7"/>
        <v>*</v>
      </c>
      <c r="Z15" s="214" t="str">
        <f t="shared" si="3"/>
        <v>*</v>
      </c>
      <c r="AA15" s="215" t="str">
        <f t="shared" si="8"/>
        <v>*</v>
      </c>
      <c r="AB15" s="214" t="str">
        <f t="shared" si="4"/>
        <v>*</v>
      </c>
      <c r="AC15" s="215" t="str">
        <f t="shared" si="9"/>
        <v>*</v>
      </c>
      <c r="AD15" s="223" t="str">
        <f t="shared" si="10"/>
        <v>*</v>
      </c>
    </row>
    <row r="16" spans="1:31" s="110" customFormat="1" ht="25.5" customHeight="1" x14ac:dyDescent="0.25">
      <c r="A16" s="222">
        <v>10</v>
      </c>
      <c r="B16" s="66"/>
      <c r="C16" s="212" t="str">
        <f>IFERROR(VLOOKUP($B16,'Listado E.P.'!$B$6:$AX$106,2,FALSE),"*")</f>
        <v>*</v>
      </c>
      <c r="D16" s="137" t="str">
        <f>IFERROR(VLOOKUP($B16,'Listado E.P.'!$B$6:$AX$106,39,FALSE),"*")</f>
        <v>*</v>
      </c>
      <c r="E16" s="137" t="str">
        <f>IFERROR(VLOOKUP($B16,'Listado E.P.'!$B$6:$AX$106,41,FALSE),"*")</f>
        <v>*</v>
      </c>
      <c r="F16" s="143">
        <f>IFERROR(IF($E16="par",NETWORKDAYS($L16,EOMONTH($L16,0),listas!$A$26:$A$264),NETWORKDAYS($L16,EOMONTH($L16,0),listas!$E$26:$E$256)),"*")</f>
        <v>22</v>
      </c>
      <c r="G16" s="143" t="str">
        <f>IFERROR(VLOOKUP($B16,'Listado E.P.'!$B$6:$AX$106,42,FALSE),"*")</f>
        <v>*</v>
      </c>
      <c r="H16" s="143" t="str">
        <f>IFERROR(VLOOKUP($B16,'Listado E.P.'!$B$6:$AX$106,43,FALSE),"*")</f>
        <v>*</v>
      </c>
      <c r="I16" s="143" t="str">
        <f>IFERROR(VLOOKUP($B16,'Listado E.P.'!$B$6:$AX$106,44,FALSE),"*")</f>
        <v>*</v>
      </c>
      <c r="J16" s="143" t="str">
        <f>IFERROR(VLOOKUP($B16,'Listado E.P.'!$B$6:$AX$106,45,FALSE),"*")</f>
        <v>*</v>
      </c>
      <c r="K16" s="143" t="str">
        <f>IFERROR(VLOOKUP($B16,'Listado E.P.'!$B$6:$AX$106,46,FALSE),"*")</f>
        <v>*</v>
      </c>
      <c r="L16" s="150"/>
      <c r="M16" s="111" t="str">
        <f t="shared" si="0"/>
        <v>*</v>
      </c>
      <c r="N16" s="111" t="str">
        <f t="shared" si="1"/>
        <v>*</v>
      </c>
      <c r="O16" s="111" t="str">
        <f t="shared" si="1"/>
        <v>*</v>
      </c>
      <c r="P16" s="111" t="str">
        <f t="shared" si="1"/>
        <v>*</v>
      </c>
      <c r="Q16" s="111" t="str">
        <f t="shared" si="1"/>
        <v>*</v>
      </c>
      <c r="R16" s="213" t="str">
        <f t="shared" si="5"/>
        <v>*</v>
      </c>
      <c r="S16" s="112"/>
      <c r="T16" s="112"/>
      <c r="U16" s="123">
        <f t="shared" si="6"/>
        <v>22</v>
      </c>
      <c r="V16" s="114"/>
      <c r="W16" s="111" t="str">
        <f>IFERROR(VLOOKUP($B16,'Listado E.P.'!$B$6:$AX$106,21,FALSE),"*")</f>
        <v>*</v>
      </c>
      <c r="X16" s="214" t="str">
        <f t="shared" si="2"/>
        <v>*</v>
      </c>
      <c r="Y16" s="215" t="str">
        <f t="shared" si="7"/>
        <v>*</v>
      </c>
      <c r="Z16" s="214" t="str">
        <f t="shared" si="3"/>
        <v>*</v>
      </c>
      <c r="AA16" s="215" t="str">
        <f t="shared" si="8"/>
        <v>*</v>
      </c>
      <c r="AB16" s="214" t="str">
        <f t="shared" si="4"/>
        <v>*</v>
      </c>
      <c r="AC16" s="215" t="str">
        <f t="shared" si="9"/>
        <v>*</v>
      </c>
      <c r="AD16" s="223" t="str">
        <f t="shared" si="10"/>
        <v>*</v>
      </c>
    </row>
    <row r="17" spans="1:30" s="110" customFormat="1" ht="25.5" customHeight="1" x14ac:dyDescent="0.25">
      <c r="A17" s="222">
        <v>11</v>
      </c>
      <c r="B17" s="66"/>
      <c r="C17" s="212" t="str">
        <f>IFERROR(VLOOKUP($B17,'Listado E.P.'!$B$6:$AX$106,2,FALSE),"*")</f>
        <v>*</v>
      </c>
      <c r="D17" s="137" t="str">
        <f>IFERROR(VLOOKUP($B17,'Listado E.P.'!$B$6:$AX$106,39,FALSE),"*")</f>
        <v>*</v>
      </c>
      <c r="E17" s="137" t="str">
        <f>IFERROR(VLOOKUP($B17,'Listado E.P.'!$B$6:$AX$106,41,FALSE),"*")</f>
        <v>*</v>
      </c>
      <c r="F17" s="143">
        <f>IFERROR(IF($E17="par",NETWORKDAYS($L17,EOMONTH($L17,0),listas!$A$26:$A$264),NETWORKDAYS($L17,EOMONTH($L17,0),listas!$E$26:$E$256)),"*")</f>
        <v>22</v>
      </c>
      <c r="G17" s="143" t="str">
        <f>IFERROR(VLOOKUP($B17,'Listado E.P.'!$B$6:$AX$106,42,FALSE),"*")</f>
        <v>*</v>
      </c>
      <c r="H17" s="143" t="str">
        <f>IFERROR(VLOOKUP($B17,'Listado E.P.'!$B$6:$AX$106,43,FALSE),"*")</f>
        <v>*</v>
      </c>
      <c r="I17" s="143" t="str">
        <f>IFERROR(VLOOKUP($B17,'Listado E.P.'!$B$6:$AX$106,44,FALSE),"*")</f>
        <v>*</v>
      </c>
      <c r="J17" s="143" t="str">
        <f>IFERROR(VLOOKUP($B17,'Listado E.P.'!$B$6:$AX$106,45,FALSE),"*")</f>
        <v>*</v>
      </c>
      <c r="K17" s="143" t="str">
        <f>IFERROR(VLOOKUP($B17,'Listado E.P.'!$B$6:$AX$106,46,FALSE),"*")</f>
        <v>*</v>
      </c>
      <c r="L17" s="150"/>
      <c r="M17" s="111" t="str">
        <f t="shared" si="0"/>
        <v>*</v>
      </c>
      <c r="N17" s="111" t="str">
        <f t="shared" si="1"/>
        <v>*</v>
      </c>
      <c r="O17" s="111" t="str">
        <f t="shared" si="1"/>
        <v>*</v>
      </c>
      <c r="P17" s="111" t="str">
        <f t="shared" si="1"/>
        <v>*</v>
      </c>
      <c r="Q17" s="111" t="str">
        <f t="shared" si="1"/>
        <v>*</v>
      </c>
      <c r="R17" s="213" t="str">
        <f t="shared" si="5"/>
        <v>*</v>
      </c>
      <c r="S17" s="112"/>
      <c r="T17" s="112"/>
      <c r="U17" s="123">
        <f t="shared" si="6"/>
        <v>22</v>
      </c>
      <c r="V17" s="114"/>
      <c r="W17" s="111" t="str">
        <f>IFERROR(VLOOKUP($B17,'Listado E.P.'!$B$6:$AX$106,21,FALSE),"*")</f>
        <v>*</v>
      </c>
      <c r="X17" s="214" t="str">
        <f t="shared" si="2"/>
        <v>*</v>
      </c>
      <c r="Y17" s="215" t="str">
        <f t="shared" si="7"/>
        <v>*</v>
      </c>
      <c r="Z17" s="214" t="str">
        <f t="shared" si="3"/>
        <v>*</v>
      </c>
      <c r="AA17" s="215" t="str">
        <f t="shared" si="8"/>
        <v>*</v>
      </c>
      <c r="AB17" s="214" t="str">
        <f t="shared" si="4"/>
        <v>*</v>
      </c>
      <c r="AC17" s="215" t="str">
        <f t="shared" si="9"/>
        <v>*</v>
      </c>
      <c r="AD17" s="223" t="str">
        <f t="shared" si="10"/>
        <v>*</v>
      </c>
    </row>
    <row r="18" spans="1:30" s="110" customFormat="1" ht="25.5" customHeight="1" x14ac:dyDescent="0.25">
      <c r="A18" s="222">
        <v>12</v>
      </c>
      <c r="B18" s="66"/>
      <c r="C18" s="212" t="str">
        <f>IFERROR(VLOOKUP($B18,'Listado E.P.'!$B$6:$AX$106,2,FALSE),"*")</f>
        <v>*</v>
      </c>
      <c r="D18" s="137" t="str">
        <f>IFERROR(VLOOKUP($B18,'Listado E.P.'!$B$6:$AX$106,39,FALSE),"*")</f>
        <v>*</v>
      </c>
      <c r="E18" s="137" t="str">
        <f>IFERROR(VLOOKUP($B18,'Listado E.P.'!$B$6:$AX$106,41,FALSE),"*")</f>
        <v>*</v>
      </c>
      <c r="F18" s="143">
        <f>IFERROR(IF($E18="par",NETWORKDAYS($L18,EOMONTH($L18,0),listas!$A$26:$A$264),NETWORKDAYS($L18,EOMONTH($L18,0),listas!$E$26:$E$256)),"*")</f>
        <v>22</v>
      </c>
      <c r="G18" s="143" t="str">
        <f>IFERROR(VLOOKUP($B18,'Listado E.P.'!$B$6:$AX$106,42,FALSE),"*")</f>
        <v>*</v>
      </c>
      <c r="H18" s="143" t="str">
        <f>IFERROR(VLOOKUP($B18,'Listado E.P.'!$B$6:$AX$106,43,FALSE),"*")</f>
        <v>*</v>
      </c>
      <c r="I18" s="143" t="str">
        <f>IFERROR(VLOOKUP($B18,'Listado E.P.'!$B$6:$AX$106,44,FALSE),"*")</f>
        <v>*</v>
      </c>
      <c r="J18" s="143" t="str">
        <f>IFERROR(VLOOKUP($B18,'Listado E.P.'!$B$6:$AX$106,45,FALSE),"*")</f>
        <v>*</v>
      </c>
      <c r="K18" s="143" t="str">
        <f>IFERROR(VLOOKUP($B18,'Listado E.P.'!$B$6:$AX$106,46,FALSE),"*")</f>
        <v>*</v>
      </c>
      <c r="L18" s="150"/>
      <c r="M18" s="111" t="str">
        <f t="shared" si="0"/>
        <v>*</v>
      </c>
      <c r="N18" s="111" t="str">
        <f t="shared" si="1"/>
        <v>*</v>
      </c>
      <c r="O18" s="111" t="str">
        <f t="shared" si="1"/>
        <v>*</v>
      </c>
      <c r="P18" s="111" t="str">
        <f t="shared" si="1"/>
        <v>*</v>
      </c>
      <c r="Q18" s="111" t="str">
        <f t="shared" si="1"/>
        <v>*</v>
      </c>
      <c r="R18" s="213" t="str">
        <f t="shared" si="5"/>
        <v>*</v>
      </c>
      <c r="S18" s="112"/>
      <c r="T18" s="112"/>
      <c r="U18" s="113">
        <f t="shared" si="6"/>
        <v>22</v>
      </c>
      <c r="V18" s="114"/>
      <c r="W18" s="111" t="str">
        <f>IFERROR(VLOOKUP($B18,'Listado E.P.'!$B$6:$AX$106,21,FALSE),"*")</f>
        <v>*</v>
      </c>
      <c r="X18" s="214" t="str">
        <f t="shared" si="2"/>
        <v>*</v>
      </c>
      <c r="Y18" s="215" t="str">
        <f t="shared" si="7"/>
        <v>*</v>
      </c>
      <c r="Z18" s="214" t="str">
        <f t="shared" si="3"/>
        <v>*</v>
      </c>
      <c r="AA18" s="215" t="str">
        <f t="shared" si="8"/>
        <v>*</v>
      </c>
      <c r="AB18" s="214" t="str">
        <f t="shared" si="4"/>
        <v>*</v>
      </c>
      <c r="AC18" s="215" t="str">
        <f t="shared" si="9"/>
        <v>*</v>
      </c>
      <c r="AD18" s="223" t="str">
        <f t="shared" si="10"/>
        <v>*</v>
      </c>
    </row>
    <row r="19" spans="1:30" s="110" customFormat="1" ht="25.5" customHeight="1" x14ac:dyDescent="0.25">
      <c r="A19" s="222">
        <v>13</v>
      </c>
      <c r="B19" s="202"/>
      <c r="C19" s="212" t="str">
        <f>IFERROR(VLOOKUP($B19,'Listado E.P.'!$B$6:$AX$106,2,FALSE),"*")</f>
        <v>*</v>
      </c>
      <c r="D19" s="137" t="str">
        <f>IFERROR(VLOOKUP($B19,'Listado E.P.'!$B$6:$AX$106,39,FALSE),"*")</f>
        <v>*</v>
      </c>
      <c r="E19" s="137" t="str">
        <f>IFERROR(VLOOKUP($B19,'Listado E.P.'!$B$6:$AX$106,41,FALSE),"*")</f>
        <v>*</v>
      </c>
      <c r="F19" s="143">
        <f>IFERROR(IF($E19="par",NETWORKDAYS($L19,EOMONTH($L19,0),listas!$A$26:$A$264),NETWORKDAYS($L19,EOMONTH($L19,0),listas!$E$26:$E$256)),"*")</f>
        <v>22</v>
      </c>
      <c r="G19" s="143" t="str">
        <f>IFERROR(VLOOKUP($B19,'Listado E.P.'!$B$6:$AX$106,42,FALSE),"*")</f>
        <v>*</v>
      </c>
      <c r="H19" s="143" t="str">
        <f>IFERROR(VLOOKUP($B19,'Listado E.P.'!$B$6:$AX$106,43,FALSE),"*")</f>
        <v>*</v>
      </c>
      <c r="I19" s="143" t="str">
        <f>IFERROR(VLOOKUP($B19,'Listado E.P.'!$B$6:$AX$106,44,FALSE),"*")</f>
        <v>*</v>
      </c>
      <c r="J19" s="143" t="str">
        <f>IFERROR(VLOOKUP($B19,'Listado E.P.'!$B$6:$AX$106,45,FALSE),"*")</f>
        <v>*</v>
      </c>
      <c r="K19" s="143" t="str">
        <f>IFERROR(VLOOKUP($B19,'Listado E.P.'!$B$6:$AX$106,46,FALSE),"*")</f>
        <v>*</v>
      </c>
      <c r="L19" s="150"/>
      <c r="M19" s="111" t="str">
        <f t="shared" si="0"/>
        <v>*</v>
      </c>
      <c r="N19" s="111" t="str">
        <f t="shared" si="1"/>
        <v>*</v>
      </c>
      <c r="O19" s="111" t="str">
        <f t="shared" si="1"/>
        <v>*</v>
      </c>
      <c r="P19" s="111" t="str">
        <f t="shared" si="1"/>
        <v>*</v>
      </c>
      <c r="Q19" s="111" t="str">
        <f t="shared" si="1"/>
        <v>*</v>
      </c>
      <c r="R19" s="213" t="str">
        <f t="shared" si="5"/>
        <v>*</v>
      </c>
      <c r="S19" s="112"/>
      <c r="T19" s="112"/>
      <c r="U19" s="113">
        <f t="shared" si="6"/>
        <v>22</v>
      </c>
      <c r="V19" s="114"/>
      <c r="W19" s="111" t="str">
        <f>IFERROR(VLOOKUP($B19,'Listado E.P.'!$B$6:$AX$106,21,FALSE),"*")</f>
        <v>*</v>
      </c>
      <c r="X19" s="214" t="str">
        <f t="shared" si="2"/>
        <v>*</v>
      </c>
      <c r="Y19" s="215" t="str">
        <f t="shared" si="7"/>
        <v>*</v>
      </c>
      <c r="Z19" s="214" t="str">
        <f t="shared" si="3"/>
        <v>*</v>
      </c>
      <c r="AA19" s="215" t="str">
        <f t="shared" si="8"/>
        <v>*</v>
      </c>
      <c r="AB19" s="214" t="str">
        <f t="shared" si="4"/>
        <v>*</v>
      </c>
      <c r="AC19" s="215" t="str">
        <f t="shared" si="9"/>
        <v>*</v>
      </c>
      <c r="AD19" s="223" t="str">
        <f t="shared" si="10"/>
        <v>*</v>
      </c>
    </row>
    <row r="20" spans="1:30" s="110" customFormat="1" ht="25.5" customHeight="1" x14ac:dyDescent="0.25">
      <c r="A20" s="222">
        <v>14</v>
      </c>
      <c r="B20" s="66"/>
      <c r="C20" s="212" t="str">
        <f>IFERROR(VLOOKUP($B20,'Listado E.P.'!$B$6:$AX$106,2,FALSE),"*")</f>
        <v>*</v>
      </c>
      <c r="D20" s="137" t="str">
        <f>IFERROR(VLOOKUP($B20,'Listado E.P.'!$B$6:$AX$106,39,FALSE),"*")</f>
        <v>*</v>
      </c>
      <c r="E20" s="137" t="str">
        <f>IFERROR(VLOOKUP($B20,'Listado E.P.'!$B$6:$AX$106,41,FALSE),"*")</f>
        <v>*</v>
      </c>
      <c r="F20" s="143">
        <f>IFERROR(IF($E20="par",NETWORKDAYS($L20,EOMONTH($L20,0),listas!$A$26:$A$264),NETWORKDAYS($L20,EOMONTH($L20,0),listas!$E$26:$E$256)),"*")</f>
        <v>22</v>
      </c>
      <c r="G20" s="143" t="str">
        <f>IFERROR(VLOOKUP($B20,'Listado E.P.'!$B$6:$AX$106,42,FALSE),"*")</f>
        <v>*</v>
      </c>
      <c r="H20" s="143" t="str">
        <f>IFERROR(VLOOKUP($B20,'Listado E.P.'!$B$6:$AX$106,43,FALSE),"*")</f>
        <v>*</v>
      </c>
      <c r="I20" s="143" t="str">
        <f>IFERROR(VLOOKUP($B20,'Listado E.P.'!$B$6:$AX$106,44,FALSE),"*")</f>
        <v>*</v>
      </c>
      <c r="J20" s="143" t="str">
        <f>IFERROR(VLOOKUP($B20,'Listado E.P.'!$B$6:$AX$106,45,FALSE),"*")</f>
        <v>*</v>
      </c>
      <c r="K20" s="143" t="str">
        <f>IFERROR(VLOOKUP($B20,'Listado E.P.'!$B$6:$AX$106,46,FALSE),"*")</f>
        <v>*</v>
      </c>
      <c r="L20" s="150"/>
      <c r="M20" s="111" t="str">
        <f t="shared" si="0"/>
        <v>*</v>
      </c>
      <c r="N20" s="111" t="str">
        <f t="shared" si="1"/>
        <v>*</v>
      </c>
      <c r="O20" s="111" t="str">
        <f t="shared" si="1"/>
        <v>*</v>
      </c>
      <c r="P20" s="111" t="str">
        <f t="shared" si="1"/>
        <v>*</v>
      </c>
      <c r="Q20" s="111" t="str">
        <f t="shared" si="1"/>
        <v>*</v>
      </c>
      <c r="R20" s="213" t="str">
        <f t="shared" si="5"/>
        <v>*</v>
      </c>
      <c r="S20" s="112"/>
      <c r="T20" s="112"/>
      <c r="U20" s="113">
        <f t="shared" si="6"/>
        <v>22</v>
      </c>
      <c r="V20" s="114"/>
      <c r="W20" s="111" t="str">
        <f>IFERROR(VLOOKUP($B20,'Listado E.P.'!$B$6:$AX$106,21,FALSE),"*")</f>
        <v>*</v>
      </c>
      <c r="X20" s="214" t="str">
        <f t="shared" si="2"/>
        <v>*</v>
      </c>
      <c r="Y20" s="215" t="str">
        <f t="shared" si="7"/>
        <v>*</v>
      </c>
      <c r="Z20" s="214" t="str">
        <f t="shared" si="3"/>
        <v>*</v>
      </c>
      <c r="AA20" s="215" t="str">
        <f t="shared" si="8"/>
        <v>*</v>
      </c>
      <c r="AB20" s="214" t="str">
        <f t="shared" si="4"/>
        <v>*</v>
      </c>
      <c r="AC20" s="215" t="str">
        <f t="shared" si="9"/>
        <v>*</v>
      </c>
      <c r="AD20" s="223" t="str">
        <f t="shared" si="10"/>
        <v>*</v>
      </c>
    </row>
    <row r="21" spans="1:30" s="110" customFormat="1" ht="25.5" customHeight="1" x14ac:dyDescent="0.25">
      <c r="A21" s="222">
        <v>15</v>
      </c>
      <c r="B21" s="198"/>
      <c r="C21" s="212" t="str">
        <f>IFERROR(VLOOKUP($B21,'Listado E.P.'!$B$6:$AX$106,2,FALSE),"*")</f>
        <v>*</v>
      </c>
      <c r="D21" s="137" t="str">
        <f>IFERROR(VLOOKUP($B21,'Listado E.P.'!$B$6:$AX$106,39,FALSE),"*")</f>
        <v>*</v>
      </c>
      <c r="E21" s="137" t="str">
        <f>IFERROR(VLOOKUP($B21,'Listado E.P.'!$B$6:$AX$106,41,FALSE),"*")</f>
        <v>*</v>
      </c>
      <c r="F21" s="143">
        <f>IFERROR(IF($E21="par",NETWORKDAYS($L21,EOMONTH($L21,0),listas!$A$26:$A$264),NETWORKDAYS($L21,EOMONTH($L21,0),listas!$E$26:$E$256)),"*")</f>
        <v>22</v>
      </c>
      <c r="G21" s="143" t="str">
        <f>IFERROR(VLOOKUP($B21,'Listado E.P.'!$B$6:$AX$106,42,FALSE),"*")</f>
        <v>*</v>
      </c>
      <c r="H21" s="143" t="str">
        <f>IFERROR(VLOOKUP($B21,'Listado E.P.'!$B$6:$AX$106,43,FALSE),"*")</f>
        <v>*</v>
      </c>
      <c r="I21" s="143" t="str">
        <f>IFERROR(VLOOKUP($B21,'Listado E.P.'!$B$6:$AX$106,44,FALSE),"*")</f>
        <v>*</v>
      </c>
      <c r="J21" s="143" t="str">
        <f>IFERROR(VLOOKUP($B21,'Listado E.P.'!$B$6:$AX$106,45,FALSE),"*")</f>
        <v>*</v>
      </c>
      <c r="K21" s="143" t="str">
        <f>IFERROR(VLOOKUP($B21,'Listado E.P.'!$B$6:$AX$106,46,FALSE),"*")</f>
        <v>*</v>
      </c>
      <c r="L21" s="150"/>
      <c r="M21" s="111" t="str">
        <f t="shared" si="0"/>
        <v>*</v>
      </c>
      <c r="N21" s="111" t="str">
        <f t="shared" si="1"/>
        <v>*</v>
      </c>
      <c r="O21" s="111" t="str">
        <f t="shared" si="1"/>
        <v>*</v>
      </c>
      <c r="P21" s="111" t="str">
        <f t="shared" si="1"/>
        <v>*</v>
      </c>
      <c r="Q21" s="111" t="str">
        <f t="shared" si="1"/>
        <v>*</v>
      </c>
      <c r="R21" s="213" t="str">
        <f t="shared" si="5"/>
        <v>*</v>
      </c>
      <c r="S21" s="112"/>
      <c r="T21" s="112"/>
      <c r="U21" s="113">
        <f t="shared" si="6"/>
        <v>22</v>
      </c>
      <c r="V21" s="114"/>
      <c r="W21" s="111" t="str">
        <f>IFERROR(VLOOKUP($B21,'Listado E.P.'!$B$6:$AX$106,21,FALSE),"*")</f>
        <v>*</v>
      </c>
      <c r="X21" s="214" t="str">
        <f t="shared" si="2"/>
        <v>*</v>
      </c>
      <c r="Y21" s="215" t="str">
        <f t="shared" si="7"/>
        <v>*</v>
      </c>
      <c r="Z21" s="214" t="str">
        <f t="shared" si="3"/>
        <v>*</v>
      </c>
      <c r="AA21" s="215" t="str">
        <f t="shared" si="8"/>
        <v>*</v>
      </c>
      <c r="AB21" s="214" t="str">
        <f t="shared" si="4"/>
        <v>*</v>
      </c>
      <c r="AC21" s="215" t="str">
        <f t="shared" si="9"/>
        <v>*</v>
      </c>
      <c r="AD21" s="223" t="str">
        <f t="shared" si="10"/>
        <v>*</v>
      </c>
    </row>
    <row r="22" spans="1:30" s="110" customFormat="1" ht="25.5" customHeight="1" x14ac:dyDescent="0.25">
      <c r="A22" s="222">
        <v>16</v>
      </c>
      <c r="B22" s="66"/>
      <c r="C22" s="212" t="str">
        <f>IFERROR(VLOOKUP($B22,'Listado E.P.'!$B$6:$AX$106,2,FALSE),"*")</f>
        <v>*</v>
      </c>
      <c r="D22" s="137" t="str">
        <f>IFERROR(VLOOKUP($B22,'Listado E.P.'!$B$6:$AX$106,39,FALSE),"*")</f>
        <v>*</v>
      </c>
      <c r="E22" s="137" t="str">
        <f>IFERROR(VLOOKUP($B22,'Listado E.P.'!$B$6:$AX$106,41,FALSE),"*")</f>
        <v>*</v>
      </c>
      <c r="F22" s="143">
        <f>IFERROR(IF($E22="par",NETWORKDAYS($L22,EOMONTH($L22,0),listas!$A$26:$A$264),NETWORKDAYS($L22,EOMONTH($L22,0),listas!$E$26:$E$256)),"*")</f>
        <v>22</v>
      </c>
      <c r="G22" s="143" t="str">
        <f>IFERROR(VLOOKUP($B22,'Listado E.P.'!$B$6:$AX$106,42,FALSE),"*")</f>
        <v>*</v>
      </c>
      <c r="H22" s="143" t="str">
        <f>IFERROR(VLOOKUP($B22,'Listado E.P.'!$B$6:$AX$106,43,FALSE),"*")</f>
        <v>*</v>
      </c>
      <c r="I22" s="143" t="str">
        <f>IFERROR(VLOOKUP($B22,'Listado E.P.'!$B$6:$AX$106,44,FALSE),"*")</f>
        <v>*</v>
      </c>
      <c r="J22" s="143" t="str">
        <f>IFERROR(VLOOKUP($B22,'Listado E.P.'!$B$6:$AX$106,45,FALSE),"*")</f>
        <v>*</v>
      </c>
      <c r="K22" s="143" t="str">
        <f>IFERROR(VLOOKUP($B22,'Listado E.P.'!$B$6:$AX$106,46,FALSE),"*")</f>
        <v>*</v>
      </c>
      <c r="L22" s="150"/>
      <c r="M22" s="111" t="str">
        <f t="shared" si="0"/>
        <v>*</v>
      </c>
      <c r="N22" s="111" t="str">
        <f t="shared" si="1"/>
        <v>*</v>
      </c>
      <c r="O22" s="111" t="str">
        <f t="shared" si="1"/>
        <v>*</v>
      </c>
      <c r="P22" s="111" t="str">
        <f t="shared" si="1"/>
        <v>*</v>
      </c>
      <c r="Q22" s="111" t="str">
        <f t="shared" si="1"/>
        <v>*</v>
      </c>
      <c r="R22" s="213" t="str">
        <f t="shared" si="5"/>
        <v>*</v>
      </c>
      <c r="S22" s="112"/>
      <c r="T22" s="112"/>
      <c r="U22" s="113">
        <f t="shared" si="6"/>
        <v>22</v>
      </c>
      <c r="V22" s="114"/>
      <c r="W22" s="111" t="str">
        <f>IFERROR(VLOOKUP($B22,'Listado E.P.'!$B$6:$AX$106,21,FALSE),"*")</f>
        <v>*</v>
      </c>
      <c r="X22" s="214" t="str">
        <f t="shared" si="2"/>
        <v>*</v>
      </c>
      <c r="Y22" s="215" t="str">
        <f t="shared" si="7"/>
        <v>*</v>
      </c>
      <c r="Z22" s="214" t="str">
        <f t="shared" si="3"/>
        <v>*</v>
      </c>
      <c r="AA22" s="215" t="str">
        <f t="shared" si="8"/>
        <v>*</v>
      </c>
      <c r="AB22" s="214" t="str">
        <f t="shared" si="4"/>
        <v>*</v>
      </c>
      <c r="AC22" s="215" t="str">
        <f t="shared" si="9"/>
        <v>*</v>
      </c>
      <c r="AD22" s="223" t="str">
        <f t="shared" si="10"/>
        <v>*</v>
      </c>
    </row>
    <row r="23" spans="1:30" s="110" customFormat="1" ht="25.5" customHeight="1" x14ac:dyDescent="0.25">
      <c r="A23" s="222">
        <v>17</v>
      </c>
      <c r="B23" s="66"/>
      <c r="C23" s="212" t="str">
        <f>IFERROR(VLOOKUP($B23,'Listado E.P.'!$B$6:$AX$106,2,FALSE),"*")</f>
        <v>*</v>
      </c>
      <c r="D23" s="137" t="str">
        <f>IFERROR(VLOOKUP($B23,'Listado E.P.'!$B$6:$AX$106,39,FALSE),"*")</f>
        <v>*</v>
      </c>
      <c r="E23" s="137" t="str">
        <f>IFERROR(VLOOKUP($B23,'Listado E.P.'!$B$6:$AX$106,41,FALSE),"*")</f>
        <v>*</v>
      </c>
      <c r="F23" s="143">
        <f>IFERROR(IF($E23="par",NETWORKDAYS($L23,EOMONTH($L23,0),listas!$A$26:$A$264),NETWORKDAYS($L23,EOMONTH($L23,0),listas!$E$26:$E$256)),"*")</f>
        <v>22</v>
      </c>
      <c r="G23" s="143" t="str">
        <f>IFERROR(VLOOKUP($B23,'Listado E.P.'!$B$6:$AX$106,42,FALSE),"*")</f>
        <v>*</v>
      </c>
      <c r="H23" s="143" t="str">
        <f>IFERROR(VLOOKUP($B23,'Listado E.P.'!$B$6:$AX$106,43,FALSE),"*")</f>
        <v>*</v>
      </c>
      <c r="I23" s="143" t="str">
        <f>IFERROR(VLOOKUP($B23,'Listado E.P.'!$B$6:$AX$106,44,FALSE),"*")</f>
        <v>*</v>
      </c>
      <c r="J23" s="143" t="str">
        <f>IFERROR(VLOOKUP($B23,'Listado E.P.'!$B$6:$AX$106,45,FALSE),"*")</f>
        <v>*</v>
      </c>
      <c r="K23" s="143" t="str">
        <f>IFERROR(VLOOKUP($B23,'Listado E.P.'!$B$6:$AX$106,46,FALSE),"*")</f>
        <v>*</v>
      </c>
      <c r="L23" s="150"/>
      <c r="M23" s="111" t="str">
        <f t="shared" si="0"/>
        <v>*</v>
      </c>
      <c r="N23" s="111" t="str">
        <f t="shared" si="0"/>
        <v>*</v>
      </c>
      <c r="O23" s="111" t="str">
        <f t="shared" si="0"/>
        <v>*</v>
      </c>
      <c r="P23" s="111" t="str">
        <f t="shared" ref="P23:Q106" si="11">IFERROR(ROUNDDOWN(INT(EOMONTH($L23,0)-$L23+WEEKDAY($L23-P$4))/7,0.8),"*")</f>
        <v>*</v>
      </c>
      <c r="Q23" s="111" t="str">
        <f t="shared" si="11"/>
        <v>*</v>
      </c>
      <c r="R23" s="213" t="str">
        <f t="shared" si="5"/>
        <v>*</v>
      </c>
      <c r="S23" s="112"/>
      <c r="T23" s="112"/>
      <c r="U23" s="113">
        <f t="shared" si="6"/>
        <v>22</v>
      </c>
      <c r="V23" s="114"/>
      <c r="W23" s="111" t="str">
        <f>IFERROR(VLOOKUP($B23,'Listado E.P.'!$B$6:$AX$106,21,FALSE),"*")</f>
        <v>*</v>
      </c>
      <c r="X23" s="214" t="str">
        <f t="shared" si="2"/>
        <v>*</v>
      </c>
      <c r="Y23" s="215" t="str">
        <f t="shared" si="7"/>
        <v>*</v>
      </c>
      <c r="Z23" s="214" t="str">
        <f t="shared" si="3"/>
        <v>*</v>
      </c>
      <c r="AA23" s="215" t="str">
        <f t="shared" si="8"/>
        <v>*</v>
      </c>
      <c r="AB23" s="214" t="str">
        <f t="shared" si="4"/>
        <v>*</v>
      </c>
      <c r="AC23" s="215" t="str">
        <f t="shared" si="9"/>
        <v>*</v>
      </c>
      <c r="AD23" s="223" t="str">
        <f t="shared" si="10"/>
        <v>*</v>
      </c>
    </row>
    <row r="24" spans="1:30" s="110" customFormat="1" ht="25.5" customHeight="1" x14ac:dyDescent="0.25">
      <c r="A24" s="222">
        <v>18</v>
      </c>
      <c r="B24" s="66"/>
      <c r="C24" s="212" t="str">
        <f>IFERROR(VLOOKUP($B24,'Listado E.P.'!$B$6:$AX$106,2,FALSE),"*")</f>
        <v>*</v>
      </c>
      <c r="D24" s="137" t="str">
        <f>IFERROR(VLOOKUP($B24,'Listado E.P.'!$B$6:$AX$106,39,FALSE),"*")</f>
        <v>*</v>
      </c>
      <c r="E24" s="137" t="str">
        <f>IFERROR(VLOOKUP($B24,'Listado E.P.'!$B$6:$AX$106,41,FALSE),"*")</f>
        <v>*</v>
      </c>
      <c r="F24" s="143">
        <f>IFERROR(IF($E24="par",NETWORKDAYS($L24,EOMONTH($L24,0),listas!$A$26:$A$264),NETWORKDAYS($L24,EOMONTH($L24,0),listas!$E$26:$E$256)),"*")</f>
        <v>22</v>
      </c>
      <c r="G24" s="143" t="str">
        <f>IFERROR(VLOOKUP($B24,'Listado E.P.'!$B$6:$AX$106,42,FALSE),"*")</f>
        <v>*</v>
      </c>
      <c r="H24" s="143" t="str">
        <f>IFERROR(VLOOKUP($B24,'Listado E.P.'!$B$6:$AX$106,43,FALSE),"*")</f>
        <v>*</v>
      </c>
      <c r="I24" s="143" t="str">
        <f>IFERROR(VLOOKUP($B24,'Listado E.P.'!$B$6:$AX$106,44,FALSE),"*")</f>
        <v>*</v>
      </c>
      <c r="J24" s="143" t="str">
        <f>IFERROR(VLOOKUP($B24,'Listado E.P.'!$B$6:$AX$106,45,FALSE),"*")</f>
        <v>*</v>
      </c>
      <c r="K24" s="143" t="str">
        <f>IFERROR(VLOOKUP($B24,'Listado E.P.'!$B$6:$AX$106,46,FALSE),"*")</f>
        <v>*</v>
      </c>
      <c r="L24" s="150"/>
      <c r="M24" s="111" t="str">
        <f t="shared" si="0"/>
        <v>*</v>
      </c>
      <c r="N24" s="111" t="str">
        <f t="shared" si="0"/>
        <v>*</v>
      </c>
      <c r="O24" s="111" t="str">
        <f t="shared" si="0"/>
        <v>*</v>
      </c>
      <c r="P24" s="111" t="str">
        <f t="shared" si="11"/>
        <v>*</v>
      </c>
      <c r="Q24" s="111" t="str">
        <f t="shared" si="11"/>
        <v>*</v>
      </c>
      <c r="R24" s="213" t="str">
        <f t="shared" si="5"/>
        <v>*</v>
      </c>
      <c r="S24" s="112"/>
      <c r="T24" s="112"/>
      <c r="U24" s="113">
        <f t="shared" si="6"/>
        <v>22</v>
      </c>
      <c r="V24" s="114"/>
      <c r="W24" s="111" t="str">
        <f>IFERROR(VLOOKUP($B24,'Listado E.P.'!$B$6:$AX$106,21,FALSE),"*")</f>
        <v>*</v>
      </c>
      <c r="X24" s="214" t="str">
        <f t="shared" si="2"/>
        <v>*</v>
      </c>
      <c r="Y24" s="215" t="str">
        <f t="shared" si="7"/>
        <v>*</v>
      </c>
      <c r="Z24" s="214" t="str">
        <f t="shared" si="3"/>
        <v>*</v>
      </c>
      <c r="AA24" s="215" t="str">
        <f t="shared" si="8"/>
        <v>*</v>
      </c>
      <c r="AB24" s="214" t="str">
        <f t="shared" si="4"/>
        <v>*</v>
      </c>
      <c r="AC24" s="215" t="str">
        <f t="shared" si="9"/>
        <v>*</v>
      </c>
      <c r="AD24" s="223" t="str">
        <f t="shared" si="10"/>
        <v>*</v>
      </c>
    </row>
    <row r="25" spans="1:30" s="110" customFormat="1" ht="25.5" customHeight="1" x14ac:dyDescent="0.25">
      <c r="A25" s="222">
        <v>19</v>
      </c>
      <c r="B25" s="66"/>
      <c r="C25" s="212" t="str">
        <f>IFERROR(VLOOKUP($B25,'Listado E.P.'!$B$6:$AX$106,2,FALSE),"*")</f>
        <v>*</v>
      </c>
      <c r="D25" s="137" t="str">
        <f>IFERROR(VLOOKUP($B25,'Listado E.P.'!$B$6:$AX$106,39,FALSE),"*")</f>
        <v>*</v>
      </c>
      <c r="E25" s="137" t="str">
        <f>IFERROR(VLOOKUP($B25,'Listado E.P.'!$B$6:$AX$106,41,FALSE),"*")</f>
        <v>*</v>
      </c>
      <c r="F25" s="143">
        <f>IFERROR(IF($E25="par",NETWORKDAYS($L25,EOMONTH($L25,0),listas!$A$26:$A$264),NETWORKDAYS($L25,EOMONTH($L25,0),listas!$E$26:$E$256)),"*")</f>
        <v>22</v>
      </c>
      <c r="G25" s="143" t="str">
        <f>IFERROR(VLOOKUP($B25,'Listado E.P.'!$B$6:$AX$106,42,FALSE),"*")</f>
        <v>*</v>
      </c>
      <c r="H25" s="143" t="str">
        <f>IFERROR(VLOOKUP($B25,'Listado E.P.'!$B$6:$AX$106,43,FALSE),"*")</f>
        <v>*</v>
      </c>
      <c r="I25" s="143" t="str">
        <f>IFERROR(VLOOKUP($B25,'Listado E.P.'!$B$6:$AX$106,44,FALSE),"*")</f>
        <v>*</v>
      </c>
      <c r="J25" s="143" t="str">
        <f>IFERROR(VLOOKUP($B25,'Listado E.P.'!$B$6:$AX$106,45,FALSE),"*")</f>
        <v>*</v>
      </c>
      <c r="K25" s="143" t="str">
        <f>IFERROR(VLOOKUP($B25,'Listado E.P.'!$B$6:$AX$106,46,FALSE),"*")</f>
        <v>*</v>
      </c>
      <c r="L25" s="150"/>
      <c r="M25" s="111" t="str">
        <f t="shared" si="0"/>
        <v>*</v>
      </c>
      <c r="N25" s="111" t="str">
        <f t="shared" si="0"/>
        <v>*</v>
      </c>
      <c r="O25" s="111" t="str">
        <f t="shared" si="0"/>
        <v>*</v>
      </c>
      <c r="P25" s="111" t="str">
        <f t="shared" si="11"/>
        <v>*</v>
      </c>
      <c r="Q25" s="111" t="str">
        <f t="shared" si="11"/>
        <v>*</v>
      </c>
      <c r="R25" s="213" t="str">
        <f t="shared" si="5"/>
        <v>*</v>
      </c>
      <c r="S25" s="112"/>
      <c r="T25" s="112"/>
      <c r="U25" s="113">
        <f t="shared" si="6"/>
        <v>22</v>
      </c>
      <c r="V25" s="114"/>
      <c r="W25" s="111" t="str">
        <f>IFERROR(VLOOKUP($B25,'Listado E.P.'!$B$6:$AX$106,21,FALSE),"*")</f>
        <v>*</v>
      </c>
      <c r="X25" s="214" t="str">
        <f t="shared" si="2"/>
        <v>*</v>
      </c>
      <c r="Y25" s="215" t="str">
        <f t="shared" si="7"/>
        <v>*</v>
      </c>
      <c r="Z25" s="214" t="str">
        <f t="shared" si="3"/>
        <v>*</v>
      </c>
      <c r="AA25" s="215" t="str">
        <f t="shared" si="8"/>
        <v>*</v>
      </c>
      <c r="AB25" s="214" t="str">
        <f t="shared" si="4"/>
        <v>*</v>
      </c>
      <c r="AC25" s="215" t="str">
        <f t="shared" si="9"/>
        <v>*</v>
      </c>
      <c r="AD25" s="223" t="str">
        <f t="shared" si="10"/>
        <v>*</v>
      </c>
    </row>
    <row r="26" spans="1:30" s="110" customFormat="1" ht="25.5" customHeight="1" x14ac:dyDescent="0.25">
      <c r="A26" s="222">
        <v>20</v>
      </c>
      <c r="B26" s="66"/>
      <c r="C26" s="212" t="str">
        <f>IFERROR(VLOOKUP($B26,'Listado E.P.'!$B$6:$AX$106,2,FALSE),"*")</f>
        <v>*</v>
      </c>
      <c r="D26" s="137" t="str">
        <f>IFERROR(VLOOKUP($B26,'Listado E.P.'!$B$6:$AX$106,39,FALSE),"*")</f>
        <v>*</v>
      </c>
      <c r="E26" s="137" t="str">
        <f>IFERROR(VLOOKUP($B26,'Listado E.P.'!$B$6:$AX$106,41,FALSE),"*")</f>
        <v>*</v>
      </c>
      <c r="F26" s="143">
        <f>IFERROR(IF($E26="par",NETWORKDAYS($L26,EOMONTH($L26,0),listas!$A$26:$A$264),NETWORKDAYS($L26,EOMONTH($L26,0),listas!$E$26:$E$256)),"*")</f>
        <v>22</v>
      </c>
      <c r="G26" s="143" t="str">
        <f>IFERROR(VLOOKUP($B26,'Listado E.P.'!$B$6:$AX$106,42,FALSE),"*")</f>
        <v>*</v>
      </c>
      <c r="H26" s="143" t="str">
        <f>IFERROR(VLOOKUP($B26,'Listado E.P.'!$B$6:$AX$106,43,FALSE),"*")</f>
        <v>*</v>
      </c>
      <c r="I26" s="143" t="str">
        <f>IFERROR(VLOOKUP($B26,'Listado E.P.'!$B$6:$AX$106,44,FALSE),"*")</f>
        <v>*</v>
      </c>
      <c r="J26" s="143" t="str">
        <f>IFERROR(VLOOKUP($B26,'Listado E.P.'!$B$6:$AX$106,45,FALSE),"*")</f>
        <v>*</v>
      </c>
      <c r="K26" s="143" t="str">
        <f>IFERROR(VLOOKUP($B26,'Listado E.P.'!$B$6:$AX$106,46,FALSE),"*")</f>
        <v>*</v>
      </c>
      <c r="L26" s="150"/>
      <c r="M26" s="111" t="str">
        <f t="shared" si="0"/>
        <v>*</v>
      </c>
      <c r="N26" s="111" t="str">
        <f t="shared" si="0"/>
        <v>*</v>
      </c>
      <c r="O26" s="111" t="str">
        <f t="shared" si="0"/>
        <v>*</v>
      </c>
      <c r="P26" s="111" t="str">
        <f t="shared" si="11"/>
        <v>*</v>
      </c>
      <c r="Q26" s="111" t="str">
        <f t="shared" si="11"/>
        <v>*</v>
      </c>
      <c r="R26" s="213" t="str">
        <f t="shared" si="5"/>
        <v>*</v>
      </c>
      <c r="S26" s="112"/>
      <c r="T26" s="112"/>
      <c r="U26" s="113">
        <f t="shared" si="6"/>
        <v>22</v>
      </c>
      <c r="V26" s="114"/>
      <c r="W26" s="111" t="str">
        <f>IFERROR(VLOOKUP($B26,'Listado E.P.'!$B$6:$AX$106,21,FALSE),"*")</f>
        <v>*</v>
      </c>
      <c r="X26" s="214" t="str">
        <f t="shared" si="2"/>
        <v>*</v>
      </c>
      <c r="Y26" s="215" t="str">
        <f t="shared" si="7"/>
        <v>*</v>
      </c>
      <c r="Z26" s="214" t="str">
        <f t="shared" si="3"/>
        <v>*</v>
      </c>
      <c r="AA26" s="215" t="str">
        <f t="shared" si="8"/>
        <v>*</v>
      </c>
      <c r="AB26" s="214" t="str">
        <f t="shared" si="4"/>
        <v>*</v>
      </c>
      <c r="AC26" s="215" t="str">
        <f t="shared" si="9"/>
        <v>*</v>
      </c>
      <c r="AD26" s="223" t="str">
        <f t="shared" si="10"/>
        <v>*</v>
      </c>
    </row>
    <row r="27" spans="1:30" s="110" customFormat="1" ht="25.5" customHeight="1" x14ac:dyDescent="0.25">
      <c r="A27" s="222">
        <v>21</v>
      </c>
      <c r="B27" s="66"/>
      <c r="C27" s="212" t="str">
        <f>IFERROR(VLOOKUP($B27,'Listado E.P.'!$B$6:$AX$106,2,FALSE),"*")</f>
        <v>*</v>
      </c>
      <c r="D27" s="137" t="str">
        <f>IFERROR(VLOOKUP($B27,'Listado E.P.'!$B$6:$AX$106,39,FALSE),"*")</f>
        <v>*</v>
      </c>
      <c r="E27" s="137" t="str">
        <f>IFERROR(VLOOKUP($B27,'Listado E.P.'!$B$6:$AX$106,41,FALSE),"*")</f>
        <v>*</v>
      </c>
      <c r="F27" s="143">
        <f>IFERROR(IF($E27="par",NETWORKDAYS($L27,EOMONTH($L27,0),listas!$A$26:$A$264),NETWORKDAYS($L27,EOMONTH($L27,0),listas!$E$26:$E$256)),"*")</f>
        <v>22</v>
      </c>
      <c r="G27" s="143" t="str">
        <f>IFERROR(VLOOKUP($B27,'Listado E.P.'!$B$6:$AX$106,42,FALSE),"*")</f>
        <v>*</v>
      </c>
      <c r="H27" s="143" t="str">
        <f>IFERROR(VLOOKUP($B27,'Listado E.P.'!$B$6:$AX$106,43,FALSE),"*")</f>
        <v>*</v>
      </c>
      <c r="I27" s="143" t="str">
        <f>IFERROR(VLOOKUP($B27,'Listado E.P.'!$B$6:$AX$106,44,FALSE),"*")</f>
        <v>*</v>
      </c>
      <c r="J27" s="143" t="str">
        <f>IFERROR(VLOOKUP($B27,'Listado E.P.'!$B$6:$AX$106,45,FALSE),"*")</f>
        <v>*</v>
      </c>
      <c r="K27" s="143" t="str">
        <f>IFERROR(VLOOKUP($B27,'Listado E.P.'!$B$6:$AX$106,46,FALSE),"*")</f>
        <v>*</v>
      </c>
      <c r="L27" s="150"/>
      <c r="M27" s="111" t="str">
        <f t="shared" si="0"/>
        <v>*</v>
      </c>
      <c r="N27" s="111" t="str">
        <f t="shared" si="0"/>
        <v>*</v>
      </c>
      <c r="O27" s="111" t="str">
        <f t="shared" si="0"/>
        <v>*</v>
      </c>
      <c r="P27" s="111" t="str">
        <f t="shared" si="11"/>
        <v>*</v>
      </c>
      <c r="Q27" s="111" t="str">
        <f t="shared" si="11"/>
        <v>*</v>
      </c>
      <c r="R27" s="213" t="str">
        <f t="shared" si="5"/>
        <v>*</v>
      </c>
      <c r="S27" s="112"/>
      <c r="T27" s="112"/>
      <c r="U27" s="113">
        <f t="shared" si="6"/>
        <v>22</v>
      </c>
      <c r="V27" s="114"/>
      <c r="W27" s="111" t="str">
        <f>IFERROR(VLOOKUP($B27,'Listado E.P.'!$B$6:$AX$106,21,FALSE),"*")</f>
        <v>*</v>
      </c>
      <c r="X27" s="214" t="str">
        <f t="shared" si="2"/>
        <v>*</v>
      </c>
      <c r="Y27" s="215" t="str">
        <f t="shared" si="7"/>
        <v>*</v>
      </c>
      <c r="Z27" s="214" t="str">
        <f t="shared" si="3"/>
        <v>*</v>
      </c>
      <c r="AA27" s="215" t="str">
        <f t="shared" si="8"/>
        <v>*</v>
      </c>
      <c r="AB27" s="214" t="str">
        <f t="shared" si="4"/>
        <v>*</v>
      </c>
      <c r="AC27" s="215" t="str">
        <f t="shared" si="9"/>
        <v>*</v>
      </c>
      <c r="AD27" s="223" t="str">
        <f t="shared" si="10"/>
        <v>*</v>
      </c>
    </row>
    <row r="28" spans="1:30" s="110" customFormat="1" ht="25.5" customHeight="1" x14ac:dyDescent="0.25">
      <c r="A28" s="222">
        <v>22</v>
      </c>
      <c r="B28" s="66"/>
      <c r="C28" s="212" t="str">
        <f>IFERROR(VLOOKUP($B28,'Listado E.P.'!$B$6:$AX$106,2,FALSE),"*")</f>
        <v>*</v>
      </c>
      <c r="D28" s="137" t="str">
        <f>IFERROR(VLOOKUP($B28,'Listado E.P.'!$B$6:$AX$106,39,FALSE),"*")</f>
        <v>*</v>
      </c>
      <c r="E28" s="137" t="str">
        <f>IFERROR(VLOOKUP($B28,'Listado E.P.'!$B$6:$AX$106,41,FALSE),"*")</f>
        <v>*</v>
      </c>
      <c r="F28" s="143">
        <f>IFERROR(IF($E28="par",NETWORKDAYS($L28,EOMONTH($L28,0),listas!$A$26:$A$264),NETWORKDAYS($L28,EOMONTH($L28,0),listas!$E$26:$E$256)),"*")</f>
        <v>22</v>
      </c>
      <c r="G28" s="143" t="str">
        <f>IFERROR(VLOOKUP($B28,'Listado E.P.'!$B$6:$AX$106,42,FALSE),"*")</f>
        <v>*</v>
      </c>
      <c r="H28" s="143" t="str">
        <f>IFERROR(VLOOKUP($B28,'Listado E.P.'!$B$6:$AX$106,43,FALSE),"*")</f>
        <v>*</v>
      </c>
      <c r="I28" s="143" t="str">
        <f>IFERROR(VLOOKUP($B28,'Listado E.P.'!$B$6:$AX$106,44,FALSE),"*")</f>
        <v>*</v>
      </c>
      <c r="J28" s="143" t="str">
        <f>IFERROR(VLOOKUP($B28,'Listado E.P.'!$B$6:$AX$106,45,FALSE),"*")</f>
        <v>*</v>
      </c>
      <c r="K28" s="143" t="str">
        <f>IFERROR(VLOOKUP($B28,'Listado E.P.'!$B$6:$AX$106,46,FALSE),"*")</f>
        <v>*</v>
      </c>
      <c r="L28" s="150"/>
      <c r="M28" s="111" t="str">
        <f t="shared" si="0"/>
        <v>*</v>
      </c>
      <c r="N28" s="111" t="str">
        <f t="shared" si="0"/>
        <v>*</v>
      </c>
      <c r="O28" s="111" t="str">
        <f t="shared" si="0"/>
        <v>*</v>
      </c>
      <c r="P28" s="111" t="str">
        <f t="shared" si="11"/>
        <v>*</v>
      </c>
      <c r="Q28" s="111" t="str">
        <f t="shared" si="11"/>
        <v>*</v>
      </c>
      <c r="R28" s="213" t="str">
        <f t="shared" si="5"/>
        <v>*</v>
      </c>
      <c r="S28" s="112"/>
      <c r="T28" s="112"/>
      <c r="U28" s="113">
        <f t="shared" si="6"/>
        <v>22</v>
      </c>
      <c r="V28" s="114"/>
      <c r="W28" s="111" t="str">
        <f>IFERROR(VLOOKUP($B28,'Listado E.P.'!$B$6:$AX$106,21,FALSE),"*")</f>
        <v>*</v>
      </c>
      <c r="X28" s="214" t="str">
        <f t="shared" si="2"/>
        <v>*</v>
      </c>
      <c r="Y28" s="215" t="str">
        <f t="shared" si="7"/>
        <v>*</v>
      </c>
      <c r="Z28" s="214" t="str">
        <f t="shared" si="3"/>
        <v>*</v>
      </c>
      <c r="AA28" s="215" t="str">
        <f t="shared" si="8"/>
        <v>*</v>
      </c>
      <c r="AB28" s="214" t="str">
        <f t="shared" si="4"/>
        <v>*</v>
      </c>
      <c r="AC28" s="215" t="str">
        <f t="shared" si="9"/>
        <v>*</v>
      </c>
      <c r="AD28" s="223" t="str">
        <f t="shared" si="10"/>
        <v>*</v>
      </c>
    </row>
    <row r="29" spans="1:30" s="110" customFormat="1" ht="25.5" customHeight="1" x14ac:dyDescent="0.25">
      <c r="A29" s="222">
        <v>23</v>
      </c>
      <c r="B29" s="66"/>
      <c r="C29" s="212" t="str">
        <f>IFERROR(VLOOKUP($B29,'Listado E.P.'!$B$6:$AX$106,2,FALSE),"*")</f>
        <v>*</v>
      </c>
      <c r="D29" s="137" t="str">
        <f>IFERROR(VLOOKUP($B29,'Listado E.P.'!$B$6:$AX$106,39,FALSE),"*")</f>
        <v>*</v>
      </c>
      <c r="E29" s="137" t="str">
        <f>IFERROR(VLOOKUP($B29,'Listado E.P.'!$B$6:$AX$106,41,FALSE),"*")</f>
        <v>*</v>
      </c>
      <c r="F29" s="143">
        <f>IFERROR(IF($E29="par",NETWORKDAYS($L29,EOMONTH($L29,0),listas!$A$26:$A$264),NETWORKDAYS($L29,EOMONTH($L29,0),listas!$E$26:$E$256)),"*")</f>
        <v>22</v>
      </c>
      <c r="G29" s="143" t="str">
        <f>IFERROR(VLOOKUP($B29,'Listado E.P.'!$B$6:$AX$106,42,FALSE),"*")</f>
        <v>*</v>
      </c>
      <c r="H29" s="143" t="str">
        <f>IFERROR(VLOOKUP($B29,'Listado E.P.'!$B$6:$AX$106,43,FALSE),"*")</f>
        <v>*</v>
      </c>
      <c r="I29" s="143" t="str">
        <f>IFERROR(VLOOKUP($B29,'Listado E.P.'!$B$6:$AX$106,44,FALSE),"*")</f>
        <v>*</v>
      </c>
      <c r="J29" s="143" t="str">
        <f>IFERROR(VLOOKUP($B29,'Listado E.P.'!$B$6:$AX$106,45,FALSE),"*")</f>
        <v>*</v>
      </c>
      <c r="K29" s="143" t="str">
        <f>IFERROR(VLOOKUP($B29,'Listado E.P.'!$B$6:$AX$106,46,FALSE),"*")</f>
        <v>*</v>
      </c>
      <c r="L29" s="150"/>
      <c r="M29" s="111" t="str">
        <f t="shared" si="0"/>
        <v>*</v>
      </c>
      <c r="N29" s="111" t="str">
        <f t="shared" si="0"/>
        <v>*</v>
      </c>
      <c r="O29" s="111" t="str">
        <f t="shared" si="0"/>
        <v>*</v>
      </c>
      <c r="P29" s="111" t="str">
        <f t="shared" si="11"/>
        <v>*</v>
      </c>
      <c r="Q29" s="111" t="str">
        <f t="shared" si="11"/>
        <v>*</v>
      </c>
      <c r="R29" s="213" t="str">
        <f t="shared" si="5"/>
        <v>*</v>
      </c>
      <c r="S29" s="112"/>
      <c r="T29" s="112"/>
      <c r="U29" s="113">
        <f t="shared" si="6"/>
        <v>22</v>
      </c>
      <c r="V29" s="114"/>
      <c r="W29" s="111" t="str">
        <f>IFERROR(VLOOKUP($B29,'Listado E.P.'!$B$6:$AX$106,21,FALSE),"*")</f>
        <v>*</v>
      </c>
      <c r="X29" s="214" t="str">
        <f t="shared" si="2"/>
        <v>*</v>
      </c>
      <c r="Y29" s="215" t="str">
        <f t="shared" si="7"/>
        <v>*</v>
      </c>
      <c r="Z29" s="214" t="str">
        <f t="shared" si="3"/>
        <v>*</v>
      </c>
      <c r="AA29" s="215" t="str">
        <f t="shared" si="8"/>
        <v>*</v>
      </c>
      <c r="AB29" s="214" t="str">
        <f t="shared" si="4"/>
        <v>*</v>
      </c>
      <c r="AC29" s="215" t="str">
        <f t="shared" si="9"/>
        <v>*</v>
      </c>
      <c r="AD29" s="223" t="str">
        <f t="shared" si="10"/>
        <v>*</v>
      </c>
    </row>
    <row r="30" spans="1:30" s="110" customFormat="1" ht="25.5" customHeight="1" x14ac:dyDescent="0.25">
      <c r="A30" s="222">
        <v>24</v>
      </c>
      <c r="B30" s="66"/>
      <c r="C30" s="212" t="str">
        <f>IFERROR(VLOOKUP($B30,'Listado E.P.'!$B$6:$AX$106,2,FALSE),"*")</f>
        <v>*</v>
      </c>
      <c r="D30" s="137" t="str">
        <f>IFERROR(VLOOKUP($B30,'Listado E.P.'!$B$6:$AX$106,39,FALSE),"*")</f>
        <v>*</v>
      </c>
      <c r="E30" s="137" t="str">
        <f>IFERROR(VLOOKUP($B30,'Listado E.P.'!$B$6:$AX$106,41,FALSE),"*")</f>
        <v>*</v>
      </c>
      <c r="F30" s="143">
        <f>IFERROR(IF($E30="par",NETWORKDAYS($L30,EOMONTH($L30,0),listas!$A$26:$A$264),NETWORKDAYS($L30,EOMONTH($L30,0),listas!$E$26:$E$256)),"*")</f>
        <v>22</v>
      </c>
      <c r="G30" s="143" t="str">
        <f>IFERROR(VLOOKUP($B30,'Listado E.P.'!$B$6:$AX$106,42,FALSE),"*")</f>
        <v>*</v>
      </c>
      <c r="H30" s="143" t="str">
        <f>IFERROR(VLOOKUP($B30,'Listado E.P.'!$B$6:$AX$106,43,FALSE),"*")</f>
        <v>*</v>
      </c>
      <c r="I30" s="143" t="str">
        <f>IFERROR(VLOOKUP($B30,'Listado E.P.'!$B$6:$AX$106,44,FALSE),"*")</f>
        <v>*</v>
      </c>
      <c r="J30" s="143" t="str">
        <f>IFERROR(VLOOKUP($B30,'Listado E.P.'!$B$6:$AX$106,45,FALSE),"*")</f>
        <v>*</v>
      </c>
      <c r="K30" s="143" t="str">
        <f>IFERROR(VLOOKUP($B30,'Listado E.P.'!$B$6:$AX$106,46,FALSE),"*")</f>
        <v>*</v>
      </c>
      <c r="L30" s="150"/>
      <c r="M30" s="111" t="str">
        <f t="shared" si="0"/>
        <v>*</v>
      </c>
      <c r="N30" s="111" t="str">
        <f t="shared" si="0"/>
        <v>*</v>
      </c>
      <c r="O30" s="111" t="str">
        <f t="shared" si="0"/>
        <v>*</v>
      </c>
      <c r="P30" s="111" t="str">
        <f t="shared" si="11"/>
        <v>*</v>
      </c>
      <c r="Q30" s="111" t="str">
        <f t="shared" si="11"/>
        <v>*</v>
      </c>
      <c r="R30" s="213" t="str">
        <f t="shared" si="5"/>
        <v>*</v>
      </c>
      <c r="S30" s="112"/>
      <c r="T30" s="112"/>
      <c r="U30" s="113">
        <f t="shared" si="6"/>
        <v>22</v>
      </c>
      <c r="V30" s="114"/>
      <c r="W30" s="111" t="str">
        <f>IFERROR(VLOOKUP($B30,'Listado E.P.'!$B$6:$AX$106,21,FALSE),"*")</f>
        <v>*</v>
      </c>
      <c r="X30" s="214" t="str">
        <f t="shared" si="2"/>
        <v>*</v>
      </c>
      <c r="Y30" s="215" t="str">
        <f t="shared" si="7"/>
        <v>*</v>
      </c>
      <c r="Z30" s="214" t="str">
        <f t="shared" si="3"/>
        <v>*</v>
      </c>
      <c r="AA30" s="215" t="str">
        <f t="shared" si="8"/>
        <v>*</v>
      </c>
      <c r="AB30" s="214" t="str">
        <f t="shared" si="4"/>
        <v>*</v>
      </c>
      <c r="AC30" s="215" t="str">
        <f t="shared" si="9"/>
        <v>*</v>
      </c>
      <c r="AD30" s="223" t="str">
        <f t="shared" si="10"/>
        <v>*</v>
      </c>
    </row>
    <row r="31" spans="1:30" s="110" customFormat="1" ht="25.5" customHeight="1" x14ac:dyDescent="0.25">
      <c r="A31" s="222">
        <v>25</v>
      </c>
      <c r="B31" s="66"/>
      <c r="C31" s="212" t="str">
        <f>IFERROR(VLOOKUP($B31,'Listado E.P.'!$B$6:$AX$106,2,FALSE),"*")</f>
        <v>*</v>
      </c>
      <c r="D31" s="137" t="str">
        <f>IFERROR(VLOOKUP($B31,'Listado E.P.'!$B$6:$AX$106,39,FALSE),"*")</f>
        <v>*</v>
      </c>
      <c r="E31" s="137" t="str">
        <f>IFERROR(VLOOKUP($B31,'Listado E.P.'!$B$6:$AX$106,41,FALSE),"*")</f>
        <v>*</v>
      </c>
      <c r="F31" s="143">
        <f>IFERROR(IF($E31="par",NETWORKDAYS($L31,EOMONTH($L31,0),listas!$A$26:$A$264),NETWORKDAYS($L31,EOMONTH($L31,0),listas!$E$26:$E$256)),"*")</f>
        <v>22</v>
      </c>
      <c r="G31" s="143" t="str">
        <f>IFERROR(VLOOKUP($B31,'Listado E.P.'!$B$6:$AX$106,42,FALSE),"*")</f>
        <v>*</v>
      </c>
      <c r="H31" s="143" t="str">
        <f>IFERROR(VLOOKUP($B31,'Listado E.P.'!$B$6:$AX$106,43,FALSE),"*")</f>
        <v>*</v>
      </c>
      <c r="I31" s="143" t="str">
        <f>IFERROR(VLOOKUP($B31,'Listado E.P.'!$B$6:$AX$106,44,FALSE),"*")</f>
        <v>*</v>
      </c>
      <c r="J31" s="143" t="str">
        <f>IFERROR(VLOOKUP($B31,'Listado E.P.'!$B$6:$AX$106,45,FALSE),"*")</f>
        <v>*</v>
      </c>
      <c r="K31" s="143" t="str">
        <f>IFERROR(VLOOKUP($B31,'Listado E.P.'!$B$6:$AX$106,46,FALSE),"*")</f>
        <v>*</v>
      </c>
      <c r="L31" s="150"/>
      <c r="M31" s="111" t="str">
        <f t="shared" si="0"/>
        <v>*</v>
      </c>
      <c r="N31" s="111" t="str">
        <f t="shared" si="0"/>
        <v>*</v>
      </c>
      <c r="O31" s="111" t="str">
        <f t="shared" si="0"/>
        <v>*</v>
      </c>
      <c r="P31" s="111" t="str">
        <f t="shared" si="11"/>
        <v>*</v>
      </c>
      <c r="Q31" s="111" t="str">
        <f t="shared" si="11"/>
        <v>*</v>
      </c>
      <c r="R31" s="213" t="str">
        <f t="shared" si="5"/>
        <v>*</v>
      </c>
      <c r="S31" s="112"/>
      <c r="T31" s="112"/>
      <c r="U31" s="113">
        <f t="shared" si="6"/>
        <v>22</v>
      </c>
      <c r="V31" s="114"/>
      <c r="W31" s="111" t="str">
        <f>IFERROR(VLOOKUP($B31,'Listado E.P.'!$B$6:$AX$106,21,FALSE),"*")</f>
        <v>*</v>
      </c>
      <c r="X31" s="214" t="str">
        <f t="shared" si="2"/>
        <v>*</v>
      </c>
      <c r="Y31" s="215" t="str">
        <f t="shared" si="7"/>
        <v>*</v>
      </c>
      <c r="Z31" s="214" t="str">
        <f t="shared" si="3"/>
        <v>*</v>
      </c>
      <c r="AA31" s="215" t="str">
        <f t="shared" si="8"/>
        <v>*</v>
      </c>
      <c r="AB31" s="214" t="str">
        <f t="shared" si="4"/>
        <v>*</v>
      </c>
      <c r="AC31" s="215" t="str">
        <f t="shared" si="9"/>
        <v>*</v>
      </c>
      <c r="AD31" s="223" t="str">
        <f t="shared" si="10"/>
        <v>*</v>
      </c>
    </row>
    <row r="32" spans="1:30" s="110" customFormat="1" ht="25.5" customHeight="1" x14ac:dyDescent="0.25">
      <c r="A32" s="222">
        <v>26</v>
      </c>
      <c r="B32" s="66"/>
      <c r="C32" s="212" t="str">
        <f>IFERROR(VLOOKUP($B32,'Listado E.P.'!$B$6:$AX$106,2,FALSE),"*")</f>
        <v>*</v>
      </c>
      <c r="D32" s="137" t="str">
        <f>IFERROR(VLOOKUP($B32,'Listado E.P.'!$B$6:$AX$106,39,FALSE),"*")</f>
        <v>*</v>
      </c>
      <c r="E32" s="137" t="str">
        <f>IFERROR(VLOOKUP($B32,'Listado E.P.'!$B$6:$AX$106,41,FALSE),"*")</f>
        <v>*</v>
      </c>
      <c r="F32" s="143">
        <f>IFERROR(IF($E32="par",NETWORKDAYS($L32,EOMONTH($L32,0),listas!$A$26:$A$264),NETWORKDAYS($L32,EOMONTH($L32,0),listas!$E$26:$E$256)),"*")</f>
        <v>22</v>
      </c>
      <c r="G32" s="143" t="str">
        <f>IFERROR(VLOOKUP($B32,'Listado E.P.'!$B$6:$AX$106,42,FALSE),"*")</f>
        <v>*</v>
      </c>
      <c r="H32" s="143" t="str">
        <f>IFERROR(VLOOKUP($B32,'Listado E.P.'!$B$6:$AX$106,43,FALSE),"*")</f>
        <v>*</v>
      </c>
      <c r="I32" s="143" t="str">
        <f>IFERROR(VLOOKUP($B32,'Listado E.P.'!$B$6:$AX$106,44,FALSE),"*")</f>
        <v>*</v>
      </c>
      <c r="J32" s="143" t="str">
        <f>IFERROR(VLOOKUP($B32,'Listado E.P.'!$B$6:$AX$106,45,FALSE),"*")</f>
        <v>*</v>
      </c>
      <c r="K32" s="143" t="str">
        <f>IFERROR(VLOOKUP($B32,'Listado E.P.'!$B$6:$AX$106,46,FALSE),"*")</f>
        <v>*</v>
      </c>
      <c r="L32" s="150"/>
      <c r="M32" s="111" t="str">
        <f t="shared" si="0"/>
        <v>*</v>
      </c>
      <c r="N32" s="111" t="str">
        <f t="shared" si="0"/>
        <v>*</v>
      </c>
      <c r="O32" s="111" t="str">
        <f t="shared" si="0"/>
        <v>*</v>
      </c>
      <c r="P32" s="111" t="str">
        <f t="shared" si="11"/>
        <v>*</v>
      </c>
      <c r="Q32" s="111" t="str">
        <f t="shared" si="11"/>
        <v>*</v>
      </c>
      <c r="R32" s="213" t="str">
        <f t="shared" si="5"/>
        <v>*</v>
      </c>
      <c r="S32" s="112"/>
      <c r="T32" s="112"/>
      <c r="U32" s="113">
        <f t="shared" si="6"/>
        <v>22</v>
      </c>
      <c r="V32" s="114"/>
      <c r="W32" s="111" t="str">
        <f>IFERROR(VLOOKUP($B32,'Listado E.P.'!$B$6:$AX$106,21,FALSE),"*")</f>
        <v>*</v>
      </c>
      <c r="X32" s="214" t="str">
        <f t="shared" si="2"/>
        <v>*</v>
      </c>
      <c r="Y32" s="215" t="str">
        <f t="shared" si="7"/>
        <v>*</v>
      </c>
      <c r="Z32" s="214" t="str">
        <f t="shared" si="3"/>
        <v>*</v>
      </c>
      <c r="AA32" s="215" t="str">
        <f t="shared" si="8"/>
        <v>*</v>
      </c>
      <c r="AB32" s="214" t="str">
        <f t="shared" si="4"/>
        <v>*</v>
      </c>
      <c r="AC32" s="215" t="str">
        <f t="shared" si="9"/>
        <v>*</v>
      </c>
      <c r="AD32" s="223" t="str">
        <f t="shared" si="10"/>
        <v>*</v>
      </c>
    </row>
    <row r="33" spans="1:30" s="110" customFormat="1" ht="25.5" customHeight="1" x14ac:dyDescent="0.25">
      <c r="A33" s="222">
        <v>27</v>
      </c>
      <c r="B33" s="66"/>
      <c r="C33" s="212" t="str">
        <f>IFERROR(VLOOKUP($B33,'Listado E.P.'!$B$6:$AX$106,2,FALSE),"*")</f>
        <v>*</v>
      </c>
      <c r="D33" s="137" t="str">
        <f>IFERROR(VLOOKUP($B33,'Listado E.P.'!$B$6:$AX$106,39,FALSE),"*")</f>
        <v>*</v>
      </c>
      <c r="E33" s="137" t="str">
        <f>IFERROR(VLOOKUP($B33,'Listado E.P.'!$B$6:$AX$106,41,FALSE),"*")</f>
        <v>*</v>
      </c>
      <c r="F33" s="143">
        <f>IFERROR(IF($E33="par",NETWORKDAYS($L33,EOMONTH($L33,0),listas!$A$26:$A$264),NETWORKDAYS($L33,EOMONTH($L33,0),listas!$E$26:$E$256)),"*")</f>
        <v>22</v>
      </c>
      <c r="G33" s="143" t="str">
        <f>IFERROR(VLOOKUP($B33,'Listado E.P.'!$B$6:$AX$106,42,FALSE),"*")</f>
        <v>*</v>
      </c>
      <c r="H33" s="143" t="str">
        <f>IFERROR(VLOOKUP($B33,'Listado E.P.'!$B$6:$AX$106,43,FALSE),"*")</f>
        <v>*</v>
      </c>
      <c r="I33" s="143" t="str">
        <f>IFERROR(VLOOKUP($B33,'Listado E.P.'!$B$6:$AX$106,44,FALSE),"*")</f>
        <v>*</v>
      </c>
      <c r="J33" s="143" t="str">
        <f>IFERROR(VLOOKUP($B33,'Listado E.P.'!$B$6:$AX$106,45,FALSE),"*")</f>
        <v>*</v>
      </c>
      <c r="K33" s="143" t="str">
        <f>IFERROR(VLOOKUP($B33,'Listado E.P.'!$B$6:$AX$106,46,FALSE),"*")</f>
        <v>*</v>
      </c>
      <c r="L33" s="150"/>
      <c r="M33" s="111" t="str">
        <f t="shared" si="0"/>
        <v>*</v>
      </c>
      <c r="N33" s="111" t="str">
        <f t="shared" si="0"/>
        <v>*</v>
      </c>
      <c r="O33" s="111" t="str">
        <f t="shared" si="0"/>
        <v>*</v>
      </c>
      <c r="P33" s="111" t="str">
        <f t="shared" si="11"/>
        <v>*</v>
      </c>
      <c r="Q33" s="111" t="str">
        <f t="shared" si="11"/>
        <v>*</v>
      </c>
      <c r="R33" s="213" t="str">
        <f t="shared" si="5"/>
        <v>*</v>
      </c>
      <c r="S33" s="112"/>
      <c r="T33" s="112"/>
      <c r="U33" s="113">
        <f t="shared" si="6"/>
        <v>22</v>
      </c>
      <c r="V33" s="114"/>
      <c r="W33" s="111" t="str">
        <f>IFERROR(VLOOKUP($B33,'Listado E.P.'!$B$6:$AX$106,21,FALSE),"*")</f>
        <v>*</v>
      </c>
      <c r="X33" s="214" t="str">
        <f t="shared" si="2"/>
        <v>*</v>
      </c>
      <c r="Y33" s="215" t="str">
        <f t="shared" si="7"/>
        <v>*</v>
      </c>
      <c r="Z33" s="214" t="str">
        <f t="shared" si="3"/>
        <v>*</v>
      </c>
      <c r="AA33" s="215" t="str">
        <f t="shared" si="8"/>
        <v>*</v>
      </c>
      <c r="AB33" s="214" t="str">
        <f t="shared" si="4"/>
        <v>*</v>
      </c>
      <c r="AC33" s="215" t="str">
        <f t="shared" si="9"/>
        <v>*</v>
      </c>
      <c r="AD33" s="223" t="str">
        <f t="shared" si="10"/>
        <v>*</v>
      </c>
    </row>
    <row r="34" spans="1:30" s="110" customFormat="1" ht="25.5" customHeight="1" x14ac:dyDescent="0.25">
      <c r="A34" s="222">
        <v>28</v>
      </c>
      <c r="B34" s="66"/>
      <c r="C34" s="212" t="str">
        <f>IFERROR(VLOOKUP($B34,'Listado E.P.'!$B$6:$AX$106,2,FALSE),"*")</f>
        <v>*</v>
      </c>
      <c r="D34" s="137" t="str">
        <f>IFERROR(VLOOKUP($B34,'Listado E.P.'!$B$6:$AX$106,39,FALSE),"*")</f>
        <v>*</v>
      </c>
      <c r="E34" s="137" t="str">
        <f>IFERROR(VLOOKUP($B34,'Listado E.P.'!$B$6:$AX$106,41,FALSE),"*")</f>
        <v>*</v>
      </c>
      <c r="F34" s="143">
        <f>IFERROR(IF($E34="par",NETWORKDAYS($L34,EOMONTH($L34,0),listas!$A$26:$A$264),NETWORKDAYS($L34,EOMONTH($L34,0),listas!$E$26:$E$256)),"*")</f>
        <v>22</v>
      </c>
      <c r="G34" s="143" t="str">
        <f>IFERROR(VLOOKUP($B34,'Listado E.P.'!$B$6:$AX$106,42,FALSE),"*")</f>
        <v>*</v>
      </c>
      <c r="H34" s="143" t="str">
        <f>IFERROR(VLOOKUP($B34,'Listado E.P.'!$B$6:$AX$106,43,FALSE),"*")</f>
        <v>*</v>
      </c>
      <c r="I34" s="143" t="str">
        <f>IFERROR(VLOOKUP($B34,'Listado E.P.'!$B$6:$AX$106,44,FALSE),"*")</f>
        <v>*</v>
      </c>
      <c r="J34" s="143" t="str">
        <f>IFERROR(VLOOKUP($B34,'Listado E.P.'!$B$6:$AX$106,45,FALSE),"*")</f>
        <v>*</v>
      </c>
      <c r="K34" s="143" t="str">
        <f>IFERROR(VLOOKUP($B34,'Listado E.P.'!$B$6:$AX$106,46,FALSE),"*")</f>
        <v>*</v>
      </c>
      <c r="L34" s="150"/>
      <c r="M34" s="111" t="str">
        <f t="shared" si="0"/>
        <v>*</v>
      </c>
      <c r="N34" s="111" t="str">
        <f t="shared" si="0"/>
        <v>*</v>
      </c>
      <c r="O34" s="111" t="str">
        <f t="shared" si="0"/>
        <v>*</v>
      </c>
      <c r="P34" s="111" t="str">
        <f t="shared" si="11"/>
        <v>*</v>
      </c>
      <c r="Q34" s="111" t="str">
        <f t="shared" si="11"/>
        <v>*</v>
      </c>
      <c r="R34" s="213" t="str">
        <f t="shared" si="5"/>
        <v>*</v>
      </c>
      <c r="S34" s="112"/>
      <c r="T34" s="112"/>
      <c r="U34" s="113">
        <f t="shared" si="6"/>
        <v>22</v>
      </c>
      <c r="V34" s="114"/>
      <c r="W34" s="111" t="str">
        <f>IFERROR(VLOOKUP($B34,'Listado E.P.'!$B$6:$AX$106,21,FALSE),"*")</f>
        <v>*</v>
      </c>
      <c r="X34" s="214" t="str">
        <f t="shared" si="2"/>
        <v>*</v>
      </c>
      <c r="Y34" s="215" t="str">
        <f t="shared" si="7"/>
        <v>*</v>
      </c>
      <c r="Z34" s="214" t="str">
        <f t="shared" si="3"/>
        <v>*</v>
      </c>
      <c r="AA34" s="215" t="str">
        <f t="shared" si="8"/>
        <v>*</v>
      </c>
      <c r="AB34" s="214" t="str">
        <f t="shared" si="4"/>
        <v>*</v>
      </c>
      <c r="AC34" s="215" t="str">
        <f t="shared" si="9"/>
        <v>*</v>
      </c>
      <c r="AD34" s="223" t="str">
        <f t="shared" si="10"/>
        <v>*</v>
      </c>
    </row>
    <row r="35" spans="1:30" s="110" customFormat="1" ht="25.5" customHeight="1" x14ac:dyDescent="0.25">
      <c r="A35" s="222">
        <v>29</v>
      </c>
      <c r="B35" s="66"/>
      <c r="C35" s="212" t="str">
        <f>IFERROR(VLOOKUP($B35,'Listado E.P.'!$B$6:$AX$106,2,FALSE),"*")</f>
        <v>*</v>
      </c>
      <c r="D35" s="137" t="str">
        <f>IFERROR(VLOOKUP($B35,'Listado E.P.'!$B$6:$AX$106,39,FALSE),"*")</f>
        <v>*</v>
      </c>
      <c r="E35" s="137" t="str">
        <f>IFERROR(VLOOKUP($B35,'Listado E.P.'!$B$6:$AX$106,41,FALSE),"*")</f>
        <v>*</v>
      </c>
      <c r="F35" s="143">
        <f>IFERROR(IF($E35="par",NETWORKDAYS($L35,EOMONTH($L35,0),listas!$A$26:$A$264),NETWORKDAYS($L35,EOMONTH($L35,0),listas!$E$26:$E$256)),"*")</f>
        <v>22</v>
      </c>
      <c r="G35" s="143" t="str">
        <f>IFERROR(VLOOKUP($B35,'Listado E.P.'!$B$6:$AX$106,42,FALSE),"*")</f>
        <v>*</v>
      </c>
      <c r="H35" s="143" t="str">
        <f>IFERROR(VLOOKUP($B35,'Listado E.P.'!$B$6:$AX$106,43,FALSE),"*")</f>
        <v>*</v>
      </c>
      <c r="I35" s="143" t="str">
        <f>IFERROR(VLOOKUP($B35,'Listado E.P.'!$B$6:$AX$106,44,FALSE),"*")</f>
        <v>*</v>
      </c>
      <c r="J35" s="143" t="str">
        <f>IFERROR(VLOOKUP($B35,'Listado E.P.'!$B$6:$AX$106,45,FALSE),"*")</f>
        <v>*</v>
      </c>
      <c r="K35" s="143" t="str">
        <f>IFERROR(VLOOKUP($B35,'Listado E.P.'!$B$6:$AX$106,46,FALSE),"*")</f>
        <v>*</v>
      </c>
      <c r="L35" s="150"/>
      <c r="M35" s="111" t="str">
        <f t="shared" si="0"/>
        <v>*</v>
      </c>
      <c r="N35" s="111" t="str">
        <f t="shared" si="0"/>
        <v>*</v>
      </c>
      <c r="O35" s="111" t="str">
        <f t="shared" si="0"/>
        <v>*</v>
      </c>
      <c r="P35" s="111" t="str">
        <f t="shared" si="11"/>
        <v>*</v>
      </c>
      <c r="Q35" s="111" t="str">
        <f t="shared" si="11"/>
        <v>*</v>
      </c>
      <c r="R35" s="213" t="str">
        <f t="shared" si="5"/>
        <v>*</v>
      </c>
      <c r="S35" s="112"/>
      <c r="T35" s="112"/>
      <c r="U35" s="113">
        <f t="shared" ref="U35:U49" si="12">IFERROR(IF(E35=0,R35-SUM(S35:T35),(F35)-SUM(S35:T35)),"*")</f>
        <v>22</v>
      </c>
      <c r="V35" s="114"/>
      <c r="W35" s="111" t="str">
        <f>IFERROR(VLOOKUP($B35,'Listado E.P.'!$B$6:$AX$106,21,FALSE),"*")</f>
        <v>*</v>
      </c>
      <c r="X35" s="214" t="str">
        <f t="shared" si="2"/>
        <v>*</v>
      </c>
      <c r="Y35" s="215" t="str">
        <f t="shared" si="7"/>
        <v>*</v>
      </c>
      <c r="Z35" s="214" t="str">
        <f t="shared" si="3"/>
        <v>*</v>
      </c>
      <c r="AA35" s="215" t="str">
        <f t="shared" si="8"/>
        <v>*</v>
      </c>
      <c r="AB35" s="214" t="str">
        <f t="shared" si="4"/>
        <v>*</v>
      </c>
      <c r="AC35" s="215" t="str">
        <f t="shared" si="9"/>
        <v>*</v>
      </c>
      <c r="AD35" s="223" t="str">
        <f t="shared" si="10"/>
        <v>*</v>
      </c>
    </row>
    <row r="36" spans="1:30" s="110" customFormat="1" ht="25.5" customHeight="1" x14ac:dyDescent="0.25">
      <c r="A36" s="222">
        <v>30</v>
      </c>
      <c r="B36" s="66"/>
      <c r="C36" s="212" t="str">
        <f>IFERROR(VLOOKUP($B36,'Listado E.P.'!$B$6:$AX$106,2,FALSE),"*")</f>
        <v>*</v>
      </c>
      <c r="D36" s="137" t="str">
        <f>IFERROR(VLOOKUP($B36,'Listado E.P.'!$B$6:$AX$106,39,FALSE),"*")</f>
        <v>*</v>
      </c>
      <c r="E36" s="137" t="str">
        <f>IFERROR(VLOOKUP($B36,'Listado E.P.'!$B$6:$AX$106,41,FALSE),"*")</f>
        <v>*</v>
      </c>
      <c r="F36" s="143">
        <f>IFERROR(IF($E36="par",NETWORKDAYS($L36,EOMONTH($L36,0),listas!$A$26:$A$264),NETWORKDAYS($L36,EOMONTH($L36,0),listas!$E$26:$E$256)),"*")</f>
        <v>22</v>
      </c>
      <c r="G36" s="143" t="str">
        <f>IFERROR(VLOOKUP($B36,'Listado E.P.'!$B$6:$AX$106,42,FALSE),"*")</f>
        <v>*</v>
      </c>
      <c r="H36" s="143" t="str">
        <f>IFERROR(VLOOKUP($B36,'Listado E.P.'!$B$6:$AX$106,43,FALSE),"*")</f>
        <v>*</v>
      </c>
      <c r="I36" s="143" t="str">
        <f>IFERROR(VLOOKUP($B36,'Listado E.P.'!$B$6:$AX$106,44,FALSE),"*")</f>
        <v>*</v>
      </c>
      <c r="J36" s="143" t="str">
        <f>IFERROR(VLOOKUP($B36,'Listado E.P.'!$B$6:$AX$106,45,FALSE),"*")</f>
        <v>*</v>
      </c>
      <c r="K36" s="143" t="str">
        <f>IFERROR(VLOOKUP($B36,'Listado E.P.'!$B$6:$AX$106,46,FALSE),"*")</f>
        <v>*</v>
      </c>
      <c r="L36" s="150"/>
      <c r="M36" s="111" t="str">
        <f t="shared" si="0"/>
        <v>*</v>
      </c>
      <c r="N36" s="111" t="str">
        <f t="shared" si="0"/>
        <v>*</v>
      </c>
      <c r="O36" s="111" t="str">
        <f t="shared" si="0"/>
        <v>*</v>
      </c>
      <c r="P36" s="111" t="str">
        <f t="shared" si="11"/>
        <v>*</v>
      </c>
      <c r="Q36" s="111" t="str">
        <f t="shared" si="11"/>
        <v>*</v>
      </c>
      <c r="R36" s="213" t="str">
        <f t="shared" si="5"/>
        <v>*</v>
      </c>
      <c r="S36" s="112"/>
      <c r="T36" s="112"/>
      <c r="U36" s="113">
        <f t="shared" ref="U36" si="13">IFERROR(IF(E36=0,R36-SUM(S36:T36),(F36)-SUM(S36:T36)),"*")</f>
        <v>22</v>
      </c>
      <c r="V36" s="114"/>
      <c r="W36" s="111" t="str">
        <f>IFERROR(VLOOKUP($B36,'Listado E.P.'!$B$6:$AX$106,21,FALSE),"*")</f>
        <v>*</v>
      </c>
      <c r="X36" s="214" t="str">
        <f t="shared" si="2"/>
        <v>*</v>
      </c>
      <c r="Y36" s="215" t="str">
        <f t="shared" si="7"/>
        <v>*</v>
      </c>
      <c r="Z36" s="214" t="str">
        <f t="shared" si="3"/>
        <v>*</v>
      </c>
      <c r="AA36" s="215" t="str">
        <f t="shared" si="8"/>
        <v>*</v>
      </c>
      <c r="AB36" s="214" t="str">
        <f t="shared" si="4"/>
        <v>*</v>
      </c>
      <c r="AC36" s="215" t="str">
        <f t="shared" si="9"/>
        <v>*</v>
      </c>
      <c r="AD36" s="223" t="str">
        <f t="shared" si="10"/>
        <v>*</v>
      </c>
    </row>
    <row r="37" spans="1:30" s="110" customFormat="1" ht="25.5" customHeight="1" x14ac:dyDescent="0.25">
      <c r="A37" s="222">
        <v>31</v>
      </c>
      <c r="B37" s="66"/>
      <c r="C37" s="212" t="str">
        <f>IFERROR(VLOOKUP($B37,'Listado E.P.'!$B$6:$AX$106,2,FALSE),"*")</f>
        <v>*</v>
      </c>
      <c r="D37" s="137" t="str">
        <f>IFERROR(VLOOKUP($B37,'Listado E.P.'!$B$6:$AX$106,39,FALSE),"*")</f>
        <v>*</v>
      </c>
      <c r="E37" s="137" t="str">
        <f>IFERROR(VLOOKUP($B37,'Listado E.P.'!$B$6:$AX$106,41,FALSE),"*")</f>
        <v>*</v>
      </c>
      <c r="F37" s="143">
        <f>IFERROR(IF($E37="par",NETWORKDAYS($L37,EOMONTH($L37,0),listas!$A$26:$A$264),NETWORKDAYS($L37,EOMONTH($L37,0),listas!$E$26:$E$256)),"*")</f>
        <v>22</v>
      </c>
      <c r="G37" s="143" t="str">
        <f>IFERROR(VLOOKUP($B37,'Listado E.P.'!$B$6:$AX$106,42,FALSE),"*")</f>
        <v>*</v>
      </c>
      <c r="H37" s="143" t="str">
        <f>IFERROR(VLOOKUP($B37,'Listado E.P.'!$B$6:$AX$106,43,FALSE),"*")</f>
        <v>*</v>
      </c>
      <c r="I37" s="143" t="str">
        <f>IFERROR(VLOOKUP($B37,'Listado E.P.'!$B$6:$AX$106,44,FALSE),"*")</f>
        <v>*</v>
      </c>
      <c r="J37" s="143" t="str">
        <f>IFERROR(VLOOKUP($B37,'Listado E.P.'!$B$6:$AX$106,45,FALSE),"*")</f>
        <v>*</v>
      </c>
      <c r="K37" s="143" t="str">
        <f>IFERROR(VLOOKUP($B37,'Listado E.P.'!$B$6:$AX$106,46,FALSE),"*")</f>
        <v>*</v>
      </c>
      <c r="L37" s="150"/>
      <c r="M37" s="111" t="str">
        <f t="shared" si="0"/>
        <v>*</v>
      </c>
      <c r="N37" s="111" t="str">
        <f t="shared" si="0"/>
        <v>*</v>
      </c>
      <c r="O37" s="111" t="str">
        <f t="shared" si="0"/>
        <v>*</v>
      </c>
      <c r="P37" s="111" t="str">
        <f t="shared" si="11"/>
        <v>*</v>
      </c>
      <c r="Q37" s="111" t="str">
        <f t="shared" si="11"/>
        <v>*</v>
      </c>
      <c r="R37" s="213" t="str">
        <f t="shared" si="5"/>
        <v>*</v>
      </c>
      <c r="S37" s="112"/>
      <c r="T37" s="112"/>
      <c r="U37" s="113">
        <f t="shared" si="12"/>
        <v>22</v>
      </c>
      <c r="V37" s="114"/>
      <c r="W37" s="111" t="str">
        <f>IFERROR(VLOOKUP($B37,'Listado E.P.'!$B$6:$AX$106,21,FALSE),"*")</f>
        <v>*</v>
      </c>
      <c r="X37" s="214" t="str">
        <f t="shared" si="2"/>
        <v>*</v>
      </c>
      <c r="Y37" s="215" t="str">
        <f t="shared" si="7"/>
        <v>*</v>
      </c>
      <c r="Z37" s="214" t="str">
        <f t="shared" si="3"/>
        <v>*</v>
      </c>
      <c r="AA37" s="215" t="str">
        <f t="shared" si="8"/>
        <v>*</v>
      </c>
      <c r="AB37" s="214" t="str">
        <f t="shared" si="4"/>
        <v>*</v>
      </c>
      <c r="AC37" s="215" t="str">
        <f t="shared" si="9"/>
        <v>*</v>
      </c>
      <c r="AD37" s="223" t="str">
        <f t="shared" si="10"/>
        <v>*</v>
      </c>
    </row>
    <row r="38" spans="1:30" s="110" customFormat="1" ht="25.5" customHeight="1" x14ac:dyDescent="0.25">
      <c r="A38" s="222">
        <v>32</v>
      </c>
      <c r="B38" s="66"/>
      <c r="C38" s="212" t="str">
        <f>IFERROR(VLOOKUP($B38,'Listado E.P.'!$B$6:$AX$106,2,FALSE),"*")</f>
        <v>*</v>
      </c>
      <c r="D38" s="137" t="str">
        <f>IFERROR(VLOOKUP($B38,'Listado E.P.'!$B$6:$AX$106,39,FALSE),"*")</f>
        <v>*</v>
      </c>
      <c r="E38" s="137" t="str">
        <f>IFERROR(VLOOKUP($B38,'Listado E.P.'!$B$6:$AX$106,41,FALSE),"*")</f>
        <v>*</v>
      </c>
      <c r="F38" s="143">
        <f>IFERROR(IF($E38="par",NETWORKDAYS($L38,EOMONTH($L38,0),listas!$A$26:$A$264),NETWORKDAYS($L38,EOMONTH($L38,0),listas!$E$26:$E$256)),"*")</f>
        <v>22</v>
      </c>
      <c r="G38" s="143" t="str">
        <f>IFERROR(VLOOKUP($B38,'Listado E.P.'!$B$6:$AX$106,42,FALSE),"*")</f>
        <v>*</v>
      </c>
      <c r="H38" s="143" t="str">
        <f>IFERROR(VLOOKUP($B38,'Listado E.P.'!$B$6:$AX$106,43,FALSE),"*")</f>
        <v>*</v>
      </c>
      <c r="I38" s="143" t="str">
        <f>IFERROR(VLOOKUP($B38,'Listado E.P.'!$B$6:$AX$106,44,FALSE),"*")</f>
        <v>*</v>
      </c>
      <c r="J38" s="143" t="str">
        <f>IFERROR(VLOOKUP($B38,'Listado E.P.'!$B$6:$AX$106,45,FALSE),"*")</f>
        <v>*</v>
      </c>
      <c r="K38" s="143" t="str">
        <f>IFERROR(VLOOKUP($B38,'Listado E.P.'!$B$6:$AX$106,46,FALSE),"*")</f>
        <v>*</v>
      </c>
      <c r="L38" s="150"/>
      <c r="M38" s="111" t="str">
        <f t="shared" si="0"/>
        <v>*</v>
      </c>
      <c r="N38" s="111" t="str">
        <f t="shared" si="0"/>
        <v>*</v>
      </c>
      <c r="O38" s="111" t="str">
        <f t="shared" si="0"/>
        <v>*</v>
      </c>
      <c r="P38" s="111" t="str">
        <f t="shared" si="11"/>
        <v>*</v>
      </c>
      <c r="Q38" s="111" t="str">
        <f t="shared" si="11"/>
        <v>*</v>
      </c>
      <c r="R38" s="213" t="str">
        <f t="shared" ref="R38:R47" si="14">IFERROR(SUM(G38*M38)+(H38*N38)+(I38*O38)+(J38*P38)+(Q38*K38),"*")</f>
        <v>*</v>
      </c>
      <c r="S38" s="112"/>
      <c r="T38" s="112"/>
      <c r="U38" s="113">
        <f t="shared" ref="U38" si="15">IFERROR(IF(E38=0,R38-SUM(S38:T38),(F38)-SUM(S38:T38)),"*")</f>
        <v>22</v>
      </c>
      <c r="V38" s="114"/>
      <c r="W38" s="111" t="str">
        <f>IFERROR(VLOOKUP($B38,'Listado E.P.'!$B$6:$AX$106,21,FALSE),"*")</f>
        <v>*</v>
      </c>
      <c r="X38" s="214" t="str">
        <f t="shared" si="2"/>
        <v>*</v>
      </c>
      <c r="Y38" s="215" t="str">
        <f t="shared" ref="Y38:Y47" si="16">+IFERROR(X38*$U38,"*")</f>
        <v>*</v>
      </c>
      <c r="Z38" s="214" t="str">
        <f t="shared" si="3"/>
        <v>*</v>
      </c>
      <c r="AA38" s="215" t="str">
        <f t="shared" ref="AA38:AA47" si="17">IFERROR(Z38*$U38,"*")</f>
        <v>*</v>
      </c>
      <c r="AB38" s="214" t="str">
        <f t="shared" si="4"/>
        <v>*</v>
      </c>
      <c r="AC38" s="215" t="str">
        <f t="shared" ref="AC38:AC47" si="18">IFERROR(AB38*$U38,"*")</f>
        <v>*</v>
      </c>
      <c r="AD38" s="223" t="str">
        <f t="shared" ref="AD38:AD47" si="19">IFERROR(Y38+AA38+AC38,"*")</f>
        <v>*</v>
      </c>
    </row>
    <row r="39" spans="1:30" s="110" customFormat="1" ht="25.5" customHeight="1" x14ac:dyDescent="0.25">
      <c r="A39" s="222">
        <v>33</v>
      </c>
      <c r="B39" s="66"/>
      <c r="C39" s="212" t="str">
        <f>IFERROR(VLOOKUP($B39,'Listado E.P.'!$B$6:$AX$106,2,FALSE),"*")</f>
        <v>*</v>
      </c>
      <c r="D39" s="137" t="str">
        <f>IFERROR(VLOOKUP($B39,'Listado E.P.'!$B$6:$AX$106,39,FALSE),"*")</f>
        <v>*</v>
      </c>
      <c r="E39" s="137" t="str">
        <f>IFERROR(VLOOKUP($B39,'Listado E.P.'!$B$6:$AX$106,41,FALSE),"*")</f>
        <v>*</v>
      </c>
      <c r="F39" s="143">
        <f>IFERROR(IF($E39="par",NETWORKDAYS($L39,EOMONTH($L39,0),listas!$A$26:$A$264),NETWORKDAYS($L39,EOMONTH($L39,0),listas!$E$26:$E$256)),"*")</f>
        <v>22</v>
      </c>
      <c r="G39" s="143" t="str">
        <f>IFERROR(VLOOKUP($B39,'Listado E.P.'!$B$6:$AX$106,42,FALSE),"*")</f>
        <v>*</v>
      </c>
      <c r="H39" s="143" t="str">
        <f>IFERROR(VLOOKUP($B39,'Listado E.P.'!$B$6:$AX$106,43,FALSE),"*")</f>
        <v>*</v>
      </c>
      <c r="I39" s="143" t="str">
        <f>IFERROR(VLOOKUP($B39,'Listado E.P.'!$B$6:$AX$106,44,FALSE),"*")</f>
        <v>*</v>
      </c>
      <c r="J39" s="143" t="str">
        <f>IFERROR(VLOOKUP($B39,'Listado E.P.'!$B$6:$AX$106,45,FALSE),"*")</f>
        <v>*</v>
      </c>
      <c r="K39" s="143" t="str">
        <f>IFERROR(VLOOKUP($B39,'Listado E.P.'!$B$6:$AX$106,46,FALSE),"*")</f>
        <v>*</v>
      </c>
      <c r="L39" s="150"/>
      <c r="M39" s="111" t="str">
        <f t="shared" si="0"/>
        <v>*</v>
      </c>
      <c r="N39" s="111" t="str">
        <f t="shared" si="0"/>
        <v>*</v>
      </c>
      <c r="O39" s="111" t="str">
        <f t="shared" si="0"/>
        <v>*</v>
      </c>
      <c r="P39" s="111" t="str">
        <f t="shared" si="11"/>
        <v>*</v>
      </c>
      <c r="Q39" s="111" t="str">
        <f t="shared" si="11"/>
        <v>*</v>
      </c>
      <c r="R39" s="213" t="str">
        <f t="shared" si="14"/>
        <v>*</v>
      </c>
      <c r="S39" s="112"/>
      <c r="T39" s="112"/>
      <c r="U39" s="113">
        <f t="shared" ref="U39" si="20">IFERROR(IF(E39=0,R39-SUM(S39:T39),(F39)-SUM(S39:T39)),"*")</f>
        <v>22</v>
      </c>
      <c r="V39" s="114"/>
      <c r="W39" s="111" t="str">
        <f>IFERROR(VLOOKUP($B39,'Listado E.P.'!$B$6:$AX$106,21,FALSE),"*")</f>
        <v>*</v>
      </c>
      <c r="X39" s="214" t="str">
        <f t="shared" si="2"/>
        <v>*</v>
      </c>
      <c r="Y39" s="215" t="str">
        <f t="shared" si="16"/>
        <v>*</v>
      </c>
      <c r="Z39" s="214" t="str">
        <f t="shared" si="3"/>
        <v>*</v>
      </c>
      <c r="AA39" s="215" t="str">
        <f t="shared" si="17"/>
        <v>*</v>
      </c>
      <c r="AB39" s="214" t="str">
        <f t="shared" si="4"/>
        <v>*</v>
      </c>
      <c r="AC39" s="215" t="str">
        <f t="shared" si="18"/>
        <v>*</v>
      </c>
      <c r="AD39" s="223" t="str">
        <f t="shared" si="19"/>
        <v>*</v>
      </c>
    </row>
    <row r="40" spans="1:30" s="110" customFormat="1" ht="25.5" customHeight="1" x14ac:dyDescent="0.25">
      <c r="A40" s="222">
        <v>34</v>
      </c>
      <c r="B40" s="66"/>
      <c r="C40" s="212" t="str">
        <f>IFERROR(VLOOKUP($B40,'Listado E.P.'!$B$6:$AX$106,2,FALSE),"*")</f>
        <v>*</v>
      </c>
      <c r="D40" s="137" t="str">
        <f>IFERROR(VLOOKUP($B40,'Listado E.P.'!$B$6:$AX$106,39,FALSE),"*")</f>
        <v>*</v>
      </c>
      <c r="E40" s="137" t="str">
        <f>IFERROR(VLOOKUP($B40,'Listado E.P.'!$B$6:$AX$106,41,FALSE),"*")</f>
        <v>*</v>
      </c>
      <c r="F40" s="143">
        <f>IFERROR(IF($E40="par",NETWORKDAYS($L40,EOMONTH($L40,0),listas!$A$26:$A$264),NETWORKDAYS($L40,EOMONTH($L40,0),listas!$E$26:$E$256)),"*")</f>
        <v>22</v>
      </c>
      <c r="G40" s="143" t="str">
        <f>IFERROR(VLOOKUP($B40,'Listado E.P.'!$B$6:$AX$106,42,FALSE),"*")</f>
        <v>*</v>
      </c>
      <c r="H40" s="143" t="str">
        <f>IFERROR(VLOOKUP($B40,'Listado E.P.'!$B$6:$AX$106,43,FALSE),"*")</f>
        <v>*</v>
      </c>
      <c r="I40" s="143" t="str">
        <f>IFERROR(VLOOKUP($B40,'Listado E.P.'!$B$6:$AX$106,44,FALSE),"*")</f>
        <v>*</v>
      </c>
      <c r="J40" s="143" t="str">
        <f>IFERROR(VLOOKUP($B40,'Listado E.P.'!$B$6:$AX$106,45,FALSE),"*")</f>
        <v>*</v>
      </c>
      <c r="K40" s="143" t="str">
        <f>IFERROR(VLOOKUP($B40,'Listado E.P.'!$B$6:$AX$106,46,FALSE),"*")</f>
        <v>*</v>
      </c>
      <c r="L40" s="150"/>
      <c r="M40" s="111" t="str">
        <f t="shared" si="0"/>
        <v>*</v>
      </c>
      <c r="N40" s="111" t="str">
        <f t="shared" si="0"/>
        <v>*</v>
      </c>
      <c r="O40" s="111" t="str">
        <f t="shared" si="0"/>
        <v>*</v>
      </c>
      <c r="P40" s="111" t="str">
        <f t="shared" si="11"/>
        <v>*</v>
      </c>
      <c r="Q40" s="111" t="str">
        <f t="shared" si="11"/>
        <v>*</v>
      </c>
      <c r="R40" s="213" t="str">
        <f t="shared" si="14"/>
        <v>*</v>
      </c>
      <c r="S40" s="112"/>
      <c r="T40" s="112"/>
      <c r="U40" s="113">
        <f t="shared" ref="U40:U47" si="21">IFERROR(IF(E40=0,R40-SUM(S40:T40),(F40)-SUM(S40:T40)),"*")</f>
        <v>22</v>
      </c>
      <c r="V40" s="114"/>
      <c r="W40" s="111" t="str">
        <f>IFERROR(VLOOKUP($B40,'Listado E.P.'!$B$6:$AX$106,21,FALSE),"*")</f>
        <v>*</v>
      </c>
      <c r="X40" s="214" t="str">
        <f t="shared" si="2"/>
        <v>*</v>
      </c>
      <c r="Y40" s="215" t="str">
        <f t="shared" si="16"/>
        <v>*</v>
      </c>
      <c r="Z40" s="214" t="str">
        <f t="shared" si="3"/>
        <v>*</v>
      </c>
      <c r="AA40" s="215" t="str">
        <f t="shared" si="17"/>
        <v>*</v>
      </c>
      <c r="AB40" s="214" t="str">
        <f t="shared" si="4"/>
        <v>*</v>
      </c>
      <c r="AC40" s="215" t="str">
        <f t="shared" si="18"/>
        <v>*</v>
      </c>
      <c r="AD40" s="223" t="str">
        <f t="shared" si="19"/>
        <v>*</v>
      </c>
    </row>
    <row r="41" spans="1:30" s="110" customFormat="1" ht="25.5" customHeight="1" x14ac:dyDescent="0.25">
      <c r="A41" s="222">
        <v>35</v>
      </c>
      <c r="B41" s="66"/>
      <c r="C41" s="212" t="str">
        <f>IFERROR(VLOOKUP($B41,'Listado E.P.'!$B$6:$AX$106,2,FALSE),"*")</f>
        <v>*</v>
      </c>
      <c r="D41" s="137" t="str">
        <f>IFERROR(VLOOKUP($B41,'Listado E.P.'!$B$6:$AX$106,39,FALSE),"*")</f>
        <v>*</v>
      </c>
      <c r="E41" s="137" t="str">
        <f>IFERROR(VLOOKUP($B41,'Listado E.P.'!$B$6:$AX$106,41,FALSE),"*")</f>
        <v>*</v>
      </c>
      <c r="F41" s="143">
        <f>IFERROR(IF($E41="par",NETWORKDAYS($L41,EOMONTH($L41,0),listas!$A$26:$A$264),NETWORKDAYS($L41,EOMONTH($L41,0),listas!$E$26:$E$256)),"*")</f>
        <v>22</v>
      </c>
      <c r="G41" s="143" t="str">
        <f>IFERROR(VLOOKUP($B41,'Listado E.P.'!$B$6:$AX$106,42,FALSE),"*")</f>
        <v>*</v>
      </c>
      <c r="H41" s="143" t="str">
        <f>IFERROR(VLOOKUP($B41,'Listado E.P.'!$B$6:$AX$106,43,FALSE),"*")</f>
        <v>*</v>
      </c>
      <c r="I41" s="143" t="str">
        <f>IFERROR(VLOOKUP($B41,'Listado E.P.'!$B$6:$AX$106,44,FALSE),"*")</f>
        <v>*</v>
      </c>
      <c r="J41" s="143" t="str">
        <f>IFERROR(VLOOKUP($B41,'Listado E.P.'!$B$6:$AX$106,45,FALSE),"*")</f>
        <v>*</v>
      </c>
      <c r="K41" s="143" t="str">
        <f>IFERROR(VLOOKUP($B41,'Listado E.P.'!$B$6:$AX$106,46,FALSE),"*")</f>
        <v>*</v>
      </c>
      <c r="L41" s="150"/>
      <c r="M41" s="111" t="str">
        <f t="shared" si="0"/>
        <v>*</v>
      </c>
      <c r="N41" s="111" t="str">
        <f t="shared" si="0"/>
        <v>*</v>
      </c>
      <c r="O41" s="111" t="str">
        <f t="shared" si="0"/>
        <v>*</v>
      </c>
      <c r="P41" s="111" t="str">
        <f t="shared" si="11"/>
        <v>*</v>
      </c>
      <c r="Q41" s="111" t="str">
        <f t="shared" si="11"/>
        <v>*</v>
      </c>
      <c r="R41" s="213" t="str">
        <f t="shared" si="14"/>
        <v>*</v>
      </c>
      <c r="S41" s="112"/>
      <c r="T41" s="112"/>
      <c r="U41" s="113">
        <f t="shared" si="21"/>
        <v>22</v>
      </c>
      <c r="V41" s="114"/>
      <c r="W41" s="111" t="str">
        <f>IFERROR(VLOOKUP($B41,'Listado E.P.'!$B$6:$AX$106,21,FALSE),"*")</f>
        <v>*</v>
      </c>
      <c r="X41" s="214" t="str">
        <f t="shared" si="2"/>
        <v>*</v>
      </c>
      <c r="Y41" s="215" t="str">
        <f t="shared" si="16"/>
        <v>*</v>
      </c>
      <c r="Z41" s="214" t="str">
        <f t="shared" si="3"/>
        <v>*</v>
      </c>
      <c r="AA41" s="215" t="str">
        <f t="shared" si="17"/>
        <v>*</v>
      </c>
      <c r="AB41" s="214" t="str">
        <f t="shared" si="4"/>
        <v>*</v>
      </c>
      <c r="AC41" s="215" t="str">
        <f t="shared" si="18"/>
        <v>*</v>
      </c>
      <c r="AD41" s="223" t="str">
        <f t="shared" si="19"/>
        <v>*</v>
      </c>
    </row>
    <row r="42" spans="1:30" s="110" customFormat="1" ht="25.5" customHeight="1" x14ac:dyDescent="0.25">
      <c r="A42" s="222">
        <v>36</v>
      </c>
      <c r="B42" s="66"/>
      <c r="C42" s="212" t="str">
        <f>IFERROR(VLOOKUP($B42,'Listado E.P.'!$B$6:$AX$106,2,FALSE),"*")</f>
        <v>*</v>
      </c>
      <c r="D42" s="137" t="str">
        <f>IFERROR(VLOOKUP($B42,'Listado E.P.'!$B$6:$AX$106,39,FALSE),"*")</f>
        <v>*</v>
      </c>
      <c r="E42" s="137" t="str">
        <f>IFERROR(VLOOKUP($B42,'Listado E.P.'!$B$6:$AX$106,41,FALSE),"*")</f>
        <v>*</v>
      </c>
      <c r="F42" s="143">
        <f>IFERROR(IF($E42="par",NETWORKDAYS($L42,EOMONTH($L42,0),listas!$A$26:$A$264),NETWORKDAYS($L42,EOMONTH($L42,0),listas!$E$26:$E$256)),"*")</f>
        <v>22</v>
      </c>
      <c r="G42" s="143" t="str">
        <f>IFERROR(VLOOKUP($B42,'Listado E.P.'!$B$6:$AX$106,42,FALSE),"*")</f>
        <v>*</v>
      </c>
      <c r="H42" s="143" t="str">
        <f>IFERROR(VLOOKUP($B42,'Listado E.P.'!$B$6:$AX$106,43,FALSE),"*")</f>
        <v>*</v>
      </c>
      <c r="I42" s="143" t="str">
        <f>IFERROR(VLOOKUP($B42,'Listado E.P.'!$B$6:$AX$106,44,FALSE),"*")</f>
        <v>*</v>
      </c>
      <c r="J42" s="143" t="str">
        <f>IFERROR(VLOOKUP($B42,'Listado E.P.'!$B$6:$AX$106,45,FALSE),"*")</f>
        <v>*</v>
      </c>
      <c r="K42" s="143" t="str">
        <f>IFERROR(VLOOKUP($B42,'Listado E.P.'!$B$6:$AX$106,46,FALSE),"*")</f>
        <v>*</v>
      </c>
      <c r="L42" s="150"/>
      <c r="M42" s="111" t="str">
        <f t="shared" si="0"/>
        <v>*</v>
      </c>
      <c r="N42" s="111" t="str">
        <f t="shared" si="0"/>
        <v>*</v>
      </c>
      <c r="O42" s="111" t="str">
        <f t="shared" si="0"/>
        <v>*</v>
      </c>
      <c r="P42" s="111" t="str">
        <f t="shared" si="11"/>
        <v>*</v>
      </c>
      <c r="Q42" s="111" t="str">
        <f t="shared" si="11"/>
        <v>*</v>
      </c>
      <c r="R42" s="213" t="str">
        <f t="shared" si="14"/>
        <v>*</v>
      </c>
      <c r="S42" s="112"/>
      <c r="T42" s="112"/>
      <c r="U42" s="113">
        <f t="shared" si="21"/>
        <v>22</v>
      </c>
      <c r="V42" s="114"/>
      <c r="W42" s="111" t="str">
        <f>IFERROR(VLOOKUP($B42,'Listado E.P.'!$B$6:$AX$106,21,FALSE),"*")</f>
        <v>*</v>
      </c>
      <c r="X42" s="214" t="str">
        <f t="shared" si="2"/>
        <v>*</v>
      </c>
      <c r="Y42" s="215" t="str">
        <f t="shared" si="16"/>
        <v>*</v>
      </c>
      <c r="Z42" s="214" t="str">
        <f t="shared" si="3"/>
        <v>*</v>
      </c>
      <c r="AA42" s="215" t="str">
        <f t="shared" si="17"/>
        <v>*</v>
      </c>
      <c r="AB42" s="214" t="str">
        <f t="shared" si="4"/>
        <v>*</v>
      </c>
      <c r="AC42" s="215" t="str">
        <f t="shared" si="18"/>
        <v>*</v>
      </c>
      <c r="AD42" s="223" t="str">
        <f t="shared" si="19"/>
        <v>*</v>
      </c>
    </row>
    <row r="43" spans="1:30" s="110" customFormat="1" ht="25.5" customHeight="1" x14ac:dyDescent="0.25">
      <c r="A43" s="222">
        <v>37</v>
      </c>
      <c r="B43" s="66"/>
      <c r="C43" s="212" t="str">
        <f>IFERROR(VLOOKUP($B43,'Listado E.P.'!$B$6:$AX$106,2,FALSE),"*")</f>
        <v>*</v>
      </c>
      <c r="D43" s="137" t="str">
        <f>IFERROR(VLOOKUP($B43,'Listado E.P.'!$B$6:$AX$106,39,FALSE),"*")</f>
        <v>*</v>
      </c>
      <c r="E43" s="137" t="str">
        <f>IFERROR(VLOOKUP($B43,'Listado E.P.'!$B$6:$AX$106,41,FALSE),"*")</f>
        <v>*</v>
      </c>
      <c r="F43" s="143">
        <f>IFERROR(IF($E43="par",NETWORKDAYS($L43,EOMONTH($L43,0),listas!$A$26:$A$264),NETWORKDAYS($L43,EOMONTH($L43,0),listas!$E$26:$E$256)),"*")</f>
        <v>22</v>
      </c>
      <c r="G43" s="143" t="str">
        <f>IFERROR(VLOOKUP($B43,'Listado E.P.'!$B$6:$AX$106,42,FALSE),"*")</f>
        <v>*</v>
      </c>
      <c r="H43" s="143" t="str">
        <f>IFERROR(VLOOKUP($B43,'Listado E.P.'!$B$6:$AX$106,43,FALSE),"*")</f>
        <v>*</v>
      </c>
      <c r="I43" s="143" t="str">
        <f>IFERROR(VLOOKUP($B43,'Listado E.P.'!$B$6:$AX$106,44,FALSE),"*")</f>
        <v>*</v>
      </c>
      <c r="J43" s="143" t="str">
        <f>IFERROR(VLOOKUP($B43,'Listado E.P.'!$B$6:$AX$106,45,FALSE),"*")</f>
        <v>*</v>
      </c>
      <c r="K43" s="143" t="str">
        <f>IFERROR(VLOOKUP($B43,'Listado E.P.'!$B$6:$AX$106,46,FALSE),"*")</f>
        <v>*</v>
      </c>
      <c r="L43" s="150"/>
      <c r="M43" s="111" t="str">
        <f t="shared" si="0"/>
        <v>*</v>
      </c>
      <c r="N43" s="111" t="str">
        <f t="shared" si="0"/>
        <v>*</v>
      </c>
      <c r="O43" s="111" t="str">
        <f t="shared" si="0"/>
        <v>*</v>
      </c>
      <c r="P43" s="111" t="str">
        <f t="shared" si="11"/>
        <v>*</v>
      </c>
      <c r="Q43" s="111" t="str">
        <f t="shared" si="11"/>
        <v>*</v>
      </c>
      <c r="R43" s="213" t="str">
        <f t="shared" si="14"/>
        <v>*</v>
      </c>
      <c r="S43" s="112"/>
      <c r="T43" s="112"/>
      <c r="U43" s="113">
        <f t="shared" si="21"/>
        <v>22</v>
      </c>
      <c r="V43" s="114"/>
      <c r="W43" s="111" t="str">
        <f>IFERROR(VLOOKUP($B43,'Listado E.P.'!$B$6:$AX$106,21,FALSE),"*")</f>
        <v>*</v>
      </c>
      <c r="X43" s="214" t="str">
        <f t="shared" si="2"/>
        <v>*</v>
      </c>
      <c r="Y43" s="215" t="str">
        <f t="shared" si="16"/>
        <v>*</v>
      </c>
      <c r="Z43" s="214" t="str">
        <f t="shared" si="3"/>
        <v>*</v>
      </c>
      <c r="AA43" s="215" t="str">
        <f t="shared" si="17"/>
        <v>*</v>
      </c>
      <c r="AB43" s="214" t="str">
        <f t="shared" si="4"/>
        <v>*</v>
      </c>
      <c r="AC43" s="215" t="str">
        <f t="shared" si="18"/>
        <v>*</v>
      </c>
      <c r="AD43" s="223" t="str">
        <f t="shared" si="19"/>
        <v>*</v>
      </c>
    </row>
    <row r="44" spans="1:30" s="110" customFormat="1" ht="25.5" customHeight="1" x14ac:dyDescent="0.25">
      <c r="A44" s="222">
        <v>38</v>
      </c>
      <c r="B44" s="66"/>
      <c r="C44" s="212" t="str">
        <f>IFERROR(VLOOKUP($B44,'Listado E.P.'!$B$6:$AX$106,2,FALSE),"*")</f>
        <v>*</v>
      </c>
      <c r="D44" s="137" t="str">
        <f>IFERROR(VLOOKUP($B44,'Listado E.P.'!$B$6:$AX$106,39,FALSE),"*")</f>
        <v>*</v>
      </c>
      <c r="E44" s="137" t="str">
        <f>IFERROR(VLOOKUP($B44,'Listado E.P.'!$B$6:$AX$106,41,FALSE),"*")</f>
        <v>*</v>
      </c>
      <c r="F44" s="143">
        <f>IFERROR(IF($E44="par",NETWORKDAYS($L44,EOMONTH($L44,0),listas!$A$26:$A$264),NETWORKDAYS($L44,EOMONTH($L44,0),listas!$E$26:$E$256)),"*")</f>
        <v>22</v>
      </c>
      <c r="G44" s="143" t="str">
        <f>IFERROR(VLOOKUP($B44,'Listado E.P.'!$B$6:$AX$106,42,FALSE),"*")</f>
        <v>*</v>
      </c>
      <c r="H44" s="143" t="str">
        <f>IFERROR(VLOOKUP($B44,'Listado E.P.'!$B$6:$AX$106,43,FALSE),"*")</f>
        <v>*</v>
      </c>
      <c r="I44" s="143" t="str">
        <f>IFERROR(VLOOKUP($B44,'Listado E.P.'!$B$6:$AX$106,44,FALSE),"*")</f>
        <v>*</v>
      </c>
      <c r="J44" s="143" t="str">
        <f>IFERROR(VLOOKUP($B44,'Listado E.P.'!$B$6:$AX$106,45,FALSE),"*")</f>
        <v>*</v>
      </c>
      <c r="K44" s="143" t="str">
        <f>IFERROR(VLOOKUP($B44,'Listado E.P.'!$B$6:$AX$106,46,FALSE),"*")</f>
        <v>*</v>
      </c>
      <c r="L44" s="150"/>
      <c r="M44" s="111" t="str">
        <f t="shared" si="0"/>
        <v>*</v>
      </c>
      <c r="N44" s="111" t="str">
        <f t="shared" si="0"/>
        <v>*</v>
      </c>
      <c r="O44" s="111" t="str">
        <f t="shared" si="0"/>
        <v>*</v>
      </c>
      <c r="P44" s="111" t="str">
        <f t="shared" si="11"/>
        <v>*</v>
      </c>
      <c r="Q44" s="111" t="str">
        <f t="shared" si="11"/>
        <v>*</v>
      </c>
      <c r="R44" s="213" t="str">
        <f t="shared" si="14"/>
        <v>*</v>
      </c>
      <c r="S44" s="112"/>
      <c r="T44" s="112"/>
      <c r="U44" s="113">
        <f t="shared" si="21"/>
        <v>22</v>
      </c>
      <c r="V44" s="114"/>
      <c r="W44" s="111" t="str">
        <f>IFERROR(VLOOKUP($B44,'Listado E.P.'!$B$6:$AX$106,21,FALSE),"*")</f>
        <v>*</v>
      </c>
      <c r="X44" s="214" t="str">
        <f t="shared" si="2"/>
        <v>*</v>
      </c>
      <c r="Y44" s="215" t="str">
        <f t="shared" si="16"/>
        <v>*</v>
      </c>
      <c r="Z44" s="214" t="str">
        <f t="shared" si="3"/>
        <v>*</v>
      </c>
      <c r="AA44" s="215" t="str">
        <f t="shared" si="17"/>
        <v>*</v>
      </c>
      <c r="AB44" s="214" t="str">
        <f t="shared" si="4"/>
        <v>*</v>
      </c>
      <c r="AC44" s="215" t="str">
        <f t="shared" si="18"/>
        <v>*</v>
      </c>
      <c r="AD44" s="223" t="str">
        <f t="shared" si="19"/>
        <v>*</v>
      </c>
    </row>
    <row r="45" spans="1:30" s="110" customFormat="1" ht="25.5" customHeight="1" x14ac:dyDescent="0.25">
      <c r="A45" s="222">
        <v>39</v>
      </c>
      <c r="B45" s="66"/>
      <c r="C45" s="212" t="str">
        <f>IFERROR(VLOOKUP($B45,'Listado E.P.'!$B$6:$AX$106,2,FALSE),"*")</f>
        <v>*</v>
      </c>
      <c r="D45" s="137" t="str">
        <f>IFERROR(VLOOKUP($B45,'Listado E.P.'!$B$6:$AX$106,39,FALSE),"*")</f>
        <v>*</v>
      </c>
      <c r="E45" s="137" t="str">
        <f>IFERROR(VLOOKUP($B45,'Listado E.P.'!$B$6:$AX$106,41,FALSE),"*")</f>
        <v>*</v>
      </c>
      <c r="F45" s="143">
        <f>IFERROR(IF($E45="par",NETWORKDAYS($L45,EOMONTH($L45,0),listas!$A$26:$A$264),NETWORKDAYS($L45,EOMONTH($L45,0),listas!$E$26:$E$256)),"*")</f>
        <v>22</v>
      </c>
      <c r="G45" s="143" t="str">
        <f>IFERROR(VLOOKUP($B45,'Listado E.P.'!$B$6:$AX$106,42,FALSE),"*")</f>
        <v>*</v>
      </c>
      <c r="H45" s="143" t="str">
        <f>IFERROR(VLOOKUP($B45,'Listado E.P.'!$B$6:$AX$106,43,FALSE),"*")</f>
        <v>*</v>
      </c>
      <c r="I45" s="143" t="str">
        <f>IFERROR(VLOOKUP($B45,'Listado E.P.'!$B$6:$AX$106,44,FALSE),"*")</f>
        <v>*</v>
      </c>
      <c r="J45" s="143" t="str">
        <f>IFERROR(VLOOKUP($B45,'Listado E.P.'!$B$6:$AX$106,45,FALSE),"*")</f>
        <v>*</v>
      </c>
      <c r="K45" s="143" t="str">
        <f>IFERROR(VLOOKUP($B45,'Listado E.P.'!$B$6:$AX$106,46,FALSE),"*")</f>
        <v>*</v>
      </c>
      <c r="L45" s="150"/>
      <c r="M45" s="111" t="str">
        <f t="shared" si="0"/>
        <v>*</v>
      </c>
      <c r="N45" s="111" t="str">
        <f t="shared" si="0"/>
        <v>*</v>
      </c>
      <c r="O45" s="111" t="str">
        <f t="shared" si="0"/>
        <v>*</v>
      </c>
      <c r="P45" s="111" t="str">
        <f t="shared" si="11"/>
        <v>*</v>
      </c>
      <c r="Q45" s="111" t="str">
        <f t="shared" si="11"/>
        <v>*</v>
      </c>
      <c r="R45" s="213" t="str">
        <f t="shared" si="14"/>
        <v>*</v>
      </c>
      <c r="S45" s="112"/>
      <c r="T45" s="112"/>
      <c r="U45" s="113">
        <f t="shared" si="21"/>
        <v>22</v>
      </c>
      <c r="V45" s="114"/>
      <c r="W45" s="111" t="str">
        <f>IFERROR(VLOOKUP($B45,'Listado E.P.'!$B$6:$AX$106,21,FALSE),"*")</f>
        <v>*</v>
      </c>
      <c r="X45" s="214" t="str">
        <f t="shared" si="2"/>
        <v>*</v>
      </c>
      <c r="Y45" s="215" t="str">
        <f t="shared" si="16"/>
        <v>*</v>
      </c>
      <c r="Z45" s="214" t="str">
        <f t="shared" si="3"/>
        <v>*</v>
      </c>
      <c r="AA45" s="215" t="str">
        <f t="shared" si="17"/>
        <v>*</v>
      </c>
      <c r="AB45" s="214" t="str">
        <f t="shared" si="4"/>
        <v>*</v>
      </c>
      <c r="AC45" s="215" t="str">
        <f t="shared" si="18"/>
        <v>*</v>
      </c>
      <c r="AD45" s="223" t="str">
        <f t="shared" si="19"/>
        <v>*</v>
      </c>
    </row>
    <row r="46" spans="1:30" s="110" customFormat="1" ht="25.5" customHeight="1" x14ac:dyDescent="0.25">
      <c r="A46" s="222">
        <v>40</v>
      </c>
      <c r="B46" s="216"/>
      <c r="C46" s="212" t="str">
        <f>IFERROR(VLOOKUP($B46,'Listado E.P.'!$B$6:$AX$106,2,FALSE),"*")</f>
        <v>*</v>
      </c>
      <c r="D46" s="137" t="str">
        <f>IFERROR(VLOOKUP($B46,'Listado E.P.'!$B$6:$AX$106,39,FALSE),"*")</f>
        <v>*</v>
      </c>
      <c r="E46" s="137" t="str">
        <f>IFERROR(VLOOKUP($B46,'Listado E.P.'!$B$6:$AX$106,41,FALSE),"*")</f>
        <v>*</v>
      </c>
      <c r="F46" s="143">
        <f>IFERROR(IF($E46="par",NETWORKDAYS($L46,EOMONTH($L46,0),listas!$A$26:$A$264),NETWORKDAYS($L46,EOMONTH($L46,0),listas!$E$26:$E$256)),"*")</f>
        <v>22</v>
      </c>
      <c r="G46" s="143" t="str">
        <f>IFERROR(VLOOKUP($B46,'Listado E.P.'!$B$6:$AX$106,42,FALSE),"*")</f>
        <v>*</v>
      </c>
      <c r="H46" s="143" t="str">
        <f>IFERROR(VLOOKUP($B46,'Listado E.P.'!$B$6:$AX$106,43,FALSE),"*")</f>
        <v>*</v>
      </c>
      <c r="I46" s="143" t="str">
        <f>IFERROR(VLOOKUP($B46,'Listado E.P.'!$B$6:$AX$106,44,FALSE),"*")</f>
        <v>*</v>
      </c>
      <c r="J46" s="143" t="str">
        <f>IFERROR(VLOOKUP($B46,'Listado E.P.'!$B$6:$AX$106,45,FALSE),"*")</f>
        <v>*</v>
      </c>
      <c r="K46" s="143" t="str">
        <f>IFERROR(VLOOKUP($B46,'Listado E.P.'!$B$6:$AX$106,46,FALSE),"*")</f>
        <v>*</v>
      </c>
      <c r="L46" s="150"/>
      <c r="M46" s="111" t="str">
        <f t="shared" si="0"/>
        <v>*</v>
      </c>
      <c r="N46" s="111" t="str">
        <f t="shared" si="0"/>
        <v>*</v>
      </c>
      <c r="O46" s="111" t="str">
        <f t="shared" si="0"/>
        <v>*</v>
      </c>
      <c r="P46" s="111" t="str">
        <f t="shared" si="11"/>
        <v>*</v>
      </c>
      <c r="Q46" s="111" t="str">
        <f t="shared" si="11"/>
        <v>*</v>
      </c>
      <c r="R46" s="213" t="str">
        <f t="shared" si="14"/>
        <v>*</v>
      </c>
      <c r="S46" s="112"/>
      <c r="T46" s="112"/>
      <c r="U46" s="113">
        <f t="shared" si="21"/>
        <v>22</v>
      </c>
      <c r="V46" s="114"/>
      <c r="W46" s="111" t="str">
        <f>IFERROR(VLOOKUP($B46,'Listado E.P.'!$B$6:$AX$106,21,FALSE),"*")</f>
        <v>*</v>
      </c>
      <c r="X46" s="214" t="str">
        <f t="shared" si="2"/>
        <v>*</v>
      </c>
      <c r="Y46" s="215" t="str">
        <f t="shared" si="16"/>
        <v>*</v>
      </c>
      <c r="Z46" s="214" t="str">
        <f t="shared" si="3"/>
        <v>*</v>
      </c>
      <c r="AA46" s="215" t="str">
        <f t="shared" si="17"/>
        <v>*</v>
      </c>
      <c r="AB46" s="214" t="str">
        <f t="shared" si="4"/>
        <v>*</v>
      </c>
      <c r="AC46" s="215" t="str">
        <f t="shared" si="18"/>
        <v>*</v>
      </c>
      <c r="AD46" s="223" t="str">
        <f t="shared" si="19"/>
        <v>*</v>
      </c>
    </row>
    <row r="47" spans="1:30" s="110" customFormat="1" ht="25.5" customHeight="1" x14ac:dyDescent="0.25">
      <c r="A47" s="222">
        <v>41</v>
      </c>
      <c r="B47" s="66"/>
      <c r="C47" s="212" t="str">
        <f>IFERROR(VLOOKUP($B47,'Listado E.P.'!$B$6:$AX$106,2,FALSE),"*")</f>
        <v>*</v>
      </c>
      <c r="D47" s="137" t="str">
        <f>IFERROR(VLOOKUP($B47,'Listado E.P.'!$B$6:$AX$106,39,FALSE),"*")</f>
        <v>*</v>
      </c>
      <c r="E47" s="137" t="str">
        <f>IFERROR(VLOOKUP($B47,'Listado E.P.'!$B$6:$AX$106,41,FALSE),"*")</f>
        <v>*</v>
      </c>
      <c r="F47" s="143">
        <f>IFERROR(IF($E47="par",NETWORKDAYS($L47,EOMONTH($L47,0),listas!$A$26:$A$264),NETWORKDAYS($L47,EOMONTH($L47,0),listas!$E$26:$E$256)),"*")</f>
        <v>22</v>
      </c>
      <c r="G47" s="143" t="str">
        <f>IFERROR(VLOOKUP($B47,'Listado E.P.'!$B$6:$AX$106,42,FALSE),"*")</f>
        <v>*</v>
      </c>
      <c r="H47" s="143" t="str">
        <f>IFERROR(VLOOKUP($B47,'Listado E.P.'!$B$6:$AX$106,43,FALSE),"*")</f>
        <v>*</v>
      </c>
      <c r="I47" s="143" t="str">
        <f>IFERROR(VLOOKUP($B47,'Listado E.P.'!$B$6:$AX$106,44,FALSE),"*")</f>
        <v>*</v>
      </c>
      <c r="J47" s="143" t="str">
        <f>IFERROR(VLOOKUP($B47,'Listado E.P.'!$B$6:$AX$106,45,FALSE),"*")</f>
        <v>*</v>
      </c>
      <c r="K47" s="143" t="str">
        <f>IFERROR(VLOOKUP($B47,'Listado E.P.'!$B$6:$AX$106,46,FALSE),"*")</f>
        <v>*</v>
      </c>
      <c r="L47" s="150"/>
      <c r="M47" s="111" t="str">
        <f t="shared" si="0"/>
        <v>*</v>
      </c>
      <c r="N47" s="111" t="str">
        <f t="shared" si="0"/>
        <v>*</v>
      </c>
      <c r="O47" s="111" t="str">
        <f t="shared" si="0"/>
        <v>*</v>
      </c>
      <c r="P47" s="111" t="str">
        <f t="shared" si="11"/>
        <v>*</v>
      </c>
      <c r="Q47" s="111" t="str">
        <f t="shared" si="11"/>
        <v>*</v>
      </c>
      <c r="R47" s="213" t="str">
        <f t="shared" si="14"/>
        <v>*</v>
      </c>
      <c r="S47" s="112"/>
      <c r="T47" s="112"/>
      <c r="U47" s="113">
        <f t="shared" si="21"/>
        <v>22</v>
      </c>
      <c r="V47" s="114"/>
      <c r="W47" s="111" t="str">
        <f>IFERROR(VLOOKUP($B47,'Listado E.P.'!$B$6:$AX$106,21,FALSE),"*")</f>
        <v>*</v>
      </c>
      <c r="X47" s="214" t="str">
        <f t="shared" si="2"/>
        <v>*</v>
      </c>
      <c r="Y47" s="215" t="str">
        <f t="shared" si="16"/>
        <v>*</v>
      </c>
      <c r="Z47" s="214" t="str">
        <f t="shared" si="3"/>
        <v>*</v>
      </c>
      <c r="AA47" s="215" t="str">
        <f t="shared" si="17"/>
        <v>*</v>
      </c>
      <c r="AB47" s="214" t="str">
        <f t="shared" si="4"/>
        <v>*</v>
      </c>
      <c r="AC47" s="215" t="str">
        <f t="shared" si="18"/>
        <v>*</v>
      </c>
      <c r="AD47" s="223" t="str">
        <f t="shared" si="19"/>
        <v>*</v>
      </c>
    </row>
    <row r="48" spans="1:30" s="110" customFormat="1" ht="25.5" customHeight="1" x14ac:dyDescent="0.25">
      <c r="A48" s="222">
        <v>42</v>
      </c>
      <c r="B48" s="216"/>
      <c r="C48" s="212" t="str">
        <f>IFERROR(VLOOKUP($B48,'Listado E.P.'!$B$6:$AX$106,2,FALSE),"*")</f>
        <v>*</v>
      </c>
      <c r="D48" s="137" t="str">
        <f>IFERROR(VLOOKUP($B48,'Listado E.P.'!$B$6:$AX$106,39,FALSE),"*")</f>
        <v>*</v>
      </c>
      <c r="E48" s="137" t="str">
        <f>IFERROR(VLOOKUP($B48,'Listado E.P.'!$B$6:$AX$106,41,FALSE),"*")</f>
        <v>*</v>
      </c>
      <c r="F48" s="143">
        <f>IFERROR(IF($E48="par",NETWORKDAYS($L48,EOMONTH($L48,0),listas!$A$26:$A$264),NETWORKDAYS($L48,EOMONTH($L48,0),listas!$E$26:$E$256)),"*")</f>
        <v>22</v>
      </c>
      <c r="G48" s="143" t="str">
        <f>IFERROR(VLOOKUP($B48,'Listado E.P.'!$B$6:$AX$106,42,FALSE),"*")</f>
        <v>*</v>
      </c>
      <c r="H48" s="143" t="str">
        <f>IFERROR(VLOOKUP($B48,'Listado E.P.'!$B$6:$AX$106,43,FALSE),"*")</f>
        <v>*</v>
      </c>
      <c r="I48" s="143" t="str">
        <f>IFERROR(VLOOKUP($B48,'Listado E.P.'!$B$6:$AX$106,44,FALSE),"*")</f>
        <v>*</v>
      </c>
      <c r="J48" s="143" t="str">
        <f>IFERROR(VLOOKUP($B48,'Listado E.P.'!$B$6:$AX$106,45,FALSE),"*")</f>
        <v>*</v>
      </c>
      <c r="K48" s="143" t="str">
        <f>IFERROR(VLOOKUP($B48,'Listado E.P.'!$B$6:$AX$106,46,FALSE),"*")</f>
        <v>*</v>
      </c>
      <c r="L48" s="150"/>
      <c r="M48" s="111" t="str">
        <f t="shared" si="0"/>
        <v>*</v>
      </c>
      <c r="N48" s="111" t="str">
        <f t="shared" si="0"/>
        <v>*</v>
      </c>
      <c r="O48" s="111" t="str">
        <f t="shared" si="0"/>
        <v>*</v>
      </c>
      <c r="P48" s="111" t="str">
        <f t="shared" si="11"/>
        <v>*</v>
      </c>
      <c r="Q48" s="111" t="str">
        <f t="shared" si="11"/>
        <v>*</v>
      </c>
      <c r="R48" s="213" t="str">
        <f t="shared" si="5"/>
        <v>*</v>
      </c>
      <c r="S48" s="112"/>
      <c r="T48" s="112"/>
      <c r="U48" s="113">
        <f t="shared" ref="U48" si="22">IFERROR(IF(E48=0,R48-SUM(S48:T48),(F48)-SUM(S48:T48)),"*")</f>
        <v>22</v>
      </c>
      <c r="V48" s="114"/>
      <c r="W48" s="111" t="str">
        <f>IFERROR(VLOOKUP($B48,'Listado E.P.'!$B$6:$AX$106,21,FALSE),"*")</f>
        <v>*</v>
      </c>
      <c r="X48" s="214" t="str">
        <f t="shared" si="2"/>
        <v>*</v>
      </c>
      <c r="Y48" s="215" t="str">
        <f t="shared" si="7"/>
        <v>*</v>
      </c>
      <c r="Z48" s="214" t="str">
        <f t="shared" si="3"/>
        <v>*</v>
      </c>
      <c r="AA48" s="215" t="str">
        <f t="shared" si="8"/>
        <v>*</v>
      </c>
      <c r="AB48" s="214" t="str">
        <f t="shared" si="4"/>
        <v>*</v>
      </c>
      <c r="AC48" s="215" t="str">
        <f t="shared" si="9"/>
        <v>*</v>
      </c>
      <c r="AD48" s="223" t="str">
        <f t="shared" si="10"/>
        <v>*</v>
      </c>
    </row>
    <row r="49" spans="1:30" s="110" customFormat="1" ht="25.5" customHeight="1" x14ac:dyDescent="0.25">
      <c r="A49" s="222">
        <v>43</v>
      </c>
      <c r="B49" s="66"/>
      <c r="C49" s="212" t="str">
        <f>IFERROR(VLOOKUP($B49,'Listado E.P.'!$B$6:$AX$106,2,FALSE),"*")</f>
        <v>*</v>
      </c>
      <c r="D49" s="137" t="str">
        <f>IFERROR(VLOOKUP($B49,'Listado E.P.'!$B$6:$AX$106,39,FALSE),"*")</f>
        <v>*</v>
      </c>
      <c r="E49" s="137" t="str">
        <f>IFERROR(VLOOKUP($B49,'Listado E.P.'!$B$6:$AX$106,41,FALSE),"*")</f>
        <v>*</v>
      </c>
      <c r="F49" s="143">
        <f>IFERROR(IF($E49="par",NETWORKDAYS($L49,EOMONTH($L49,0),listas!$A$26:$A$264),NETWORKDAYS($L49,EOMONTH($L49,0),listas!$E$26:$E$256)),"*")</f>
        <v>22</v>
      </c>
      <c r="G49" s="143" t="str">
        <f>IFERROR(VLOOKUP($B49,'Listado E.P.'!$B$6:$AX$106,42,FALSE),"*")</f>
        <v>*</v>
      </c>
      <c r="H49" s="143" t="str">
        <f>IFERROR(VLOOKUP($B49,'Listado E.P.'!$B$6:$AX$106,43,FALSE),"*")</f>
        <v>*</v>
      </c>
      <c r="I49" s="143" t="str">
        <f>IFERROR(VLOOKUP($B49,'Listado E.P.'!$B$6:$AX$106,44,FALSE),"*")</f>
        <v>*</v>
      </c>
      <c r="J49" s="143" t="str">
        <f>IFERROR(VLOOKUP($B49,'Listado E.P.'!$B$6:$AX$106,45,FALSE),"*")</f>
        <v>*</v>
      </c>
      <c r="K49" s="143" t="str">
        <f>IFERROR(VLOOKUP($B49,'Listado E.P.'!$B$6:$AX$106,46,FALSE),"*")</f>
        <v>*</v>
      </c>
      <c r="L49" s="150"/>
      <c r="M49" s="111" t="str">
        <f t="shared" si="0"/>
        <v>*</v>
      </c>
      <c r="N49" s="111" t="str">
        <f t="shared" si="0"/>
        <v>*</v>
      </c>
      <c r="O49" s="111" t="str">
        <f t="shared" si="0"/>
        <v>*</v>
      </c>
      <c r="P49" s="111" t="str">
        <f t="shared" si="11"/>
        <v>*</v>
      </c>
      <c r="Q49" s="111" t="str">
        <f t="shared" si="11"/>
        <v>*</v>
      </c>
      <c r="R49" s="213" t="str">
        <f t="shared" si="5"/>
        <v>*</v>
      </c>
      <c r="S49" s="112"/>
      <c r="T49" s="112"/>
      <c r="U49" s="113">
        <f t="shared" si="12"/>
        <v>22</v>
      </c>
      <c r="V49" s="114"/>
      <c r="W49" s="111" t="str">
        <f>IFERROR(VLOOKUP($B49,'Listado E.P.'!$B$6:$AX$106,21,FALSE),"*")</f>
        <v>*</v>
      </c>
      <c r="X49" s="214" t="str">
        <f t="shared" si="2"/>
        <v>*</v>
      </c>
      <c r="Y49" s="215" t="str">
        <f t="shared" si="7"/>
        <v>*</v>
      </c>
      <c r="Z49" s="214" t="str">
        <f t="shared" si="3"/>
        <v>*</v>
      </c>
      <c r="AA49" s="215" t="str">
        <f t="shared" si="8"/>
        <v>*</v>
      </c>
      <c r="AB49" s="214" t="str">
        <f t="shared" si="4"/>
        <v>*</v>
      </c>
      <c r="AC49" s="215" t="str">
        <f t="shared" si="9"/>
        <v>*</v>
      </c>
      <c r="AD49" s="223" t="str">
        <f t="shared" si="10"/>
        <v>*</v>
      </c>
    </row>
    <row r="50" spans="1:30" s="110" customFormat="1" ht="25.5" customHeight="1" x14ac:dyDescent="0.25">
      <c r="A50" s="222">
        <v>44</v>
      </c>
      <c r="B50" s="216"/>
      <c r="C50" s="212" t="str">
        <f>IFERROR(VLOOKUP($B50,'Listado E.P.'!$B$6:$AX$106,2,FALSE),"*")</f>
        <v>*</v>
      </c>
      <c r="D50" s="137" t="str">
        <f>IFERROR(VLOOKUP($B50,'Listado E.P.'!$B$6:$AX$106,39,FALSE),"*")</f>
        <v>*</v>
      </c>
      <c r="E50" s="137" t="str">
        <f>IFERROR(VLOOKUP($B50,'Listado E.P.'!$B$6:$AX$106,41,FALSE),"*")</f>
        <v>*</v>
      </c>
      <c r="F50" s="143">
        <f>IFERROR(IF($E50="par",NETWORKDAYS($L50,EOMONTH($L50,0),listas!$A$26:$A$264),NETWORKDAYS($L50,EOMONTH($L50,0),listas!$E$26:$E$256)),"*")</f>
        <v>22</v>
      </c>
      <c r="G50" s="143" t="str">
        <f>IFERROR(VLOOKUP($B50,'Listado E.P.'!$B$6:$AX$106,42,FALSE),"*")</f>
        <v>*</v>
      </c>
      <c r="H50" s="143" t="str">
        <f>IFERROR(VLOOKUP($B50,'Listado E.P.'!$B$6:$AX$106,43,FALSE),"*")</f>
        <v>*</v>
      </c>
      <c r="I50" s="143" t="str">
        <f>IFERROR(VLOOKUP($B50,'Listado E.P.'!$B$6:$AX$106,44,FALSE),"*")</f>
        <v>*</v>
      </c>
      <c r="J50" s="143" t="str">
        <f>IFERROR(VLOOKUP($B50,'Listado E.P.'!$B$6:$AX$106,45,FALSE),"*")</f>
        <v>*</v>
      </c>
      <c r="K50" s="143" t="str">
        <f>IFERROR(VLOOKUP($B50,'Listado E.P.'!$B$6:$AX$106,46,FALSE),"*")</f>
        <v>*</v>
      </c>
      <c r="L50" s="150"/>
      <c r="M50" s="111" t="str">
        <f t="shared" si="0"/>
        <v>*</v>
      </c>
      <c r="N50" s="111" t="str">
        <f t="shared" si="0"/>
        <v>*</v>
      </c>
      <c r="O50" s="111" t="str">
        <f t="shared" si="0"/>
        <v>*</v>
      </c>
      <c r="P50" s="111" t="str">
        <f t="shared" si="11"/>
        <v>*</v>
      </c>
      <c r="Q50" s="111" t="str">
        <f t="shared" si="11"/>
        <v>*</v>
      </c>
      <c r="R50" s="213" t="str">
        <f t="shared" si="5"/>
        <v>*</v>
      </c>
      <c r="S50" s="112"/>
      <c r="T50" s="112"/>
      <c r="U50" s="113">
        <f t="shared" si="6"/>
        <v>22</v>
      </c>
      <c r="V50" s="114"/>
      <c r="W50" s="111" t="str">
        <f>IFERROR(VLOOKUP($B50,'Listado E.P.'!$B$6:$AX$106,21,FALSE),"*")</f>
        <v>*</v>
      </c>
      <c r="X50" s="214" t="str">
        <f t="shared" si="2"/>
        <v>*</v>
      </c>
      <c r="Y50" s="215" t="str">
        <f t="shared" si="7"/>
        <v>*</v>
      </c>
      <c r="Z50" s="214" t="str">
        <f t="shared" si="3"/>
        <v>*</v>
      </c>
      <c r="AA50" s="215" t="str">
        <f t="shared" si="8"/>
        <v>*</v>
      </c>
      <c r="AB50" s="214" t="str">
        <f t="shared" si="4"/>
        <v>*</v>
      </c>
      <c r="AC50" s="215" t="str">
        <f t="shared" si="9"/>
        <v>*</v>
      </c>
      <c r="AD50" s="223" t="str">
        <f t="shared" si="10"/>
        <v>*</v>
      </c>
    </row>
    <row r="51" spans="1:30" s="110" customFormat="1" ht="25.5" customHeight="1" x14ac:dyDescent="0.25">
      <c r="A51" s="222">
        <v>45</v>
      </c>
      <c r="B51" s="216"/>
      <c r="C51" s="212" t="str">
        <f>IFERROR(VLOOKUP($B51,'Listado E.P.'!$B$6:$AX$106,2,FALSE),"*")</f>
        <v>*</v>
      </c>
      <c r="D51" s="137" t="str">
        <f>IFERROR(VLOOKUP($B51,'Listado E.P.'!$B$6:$AX$106,39,FALSE),"*")</f>
        <v>*</v>
      </c>
      <c r="E51" s="137" t="str">
        <f>IFERROR(VLOOKUP($B51,'Listado E.P.'!$B$6:$AX$106,41,FALSE),"*")</f>
        <v>*</v>
      </c>
      <c r="F51" s="143">
        <f>IFERROR(IF($E51="par",NETWORKDAYS($L51,EOMONTH($L51,0),listas!$A$26:$A$264),NETWORKDAYS($L51,EOMONTH($L51,0),listas!$E$26:$E$256)),"*")</f>
        <v>22</v>
      </c>
      <c r="G51" s="143" t="str">
        <f>IFERROR(VLOOKUP($B51,'Listado E.P.'!$B$6:$AX$106,42,FALSE),"*")</f>
        <v>*</v>
      </c>
      <c r="H51" s="143" t="str">
        <f>IFERROR(VLOOKUP($B51,'Listado E.P.'!$B$6:$AX$106,43,FALSE),"*")</f>
        <v>*</v>
      </c>
      <c r="I51" s="143" t="str">
        <f>IFERROR(VLOOKUP($B51,'Listado E.P.'!$B$6:$AX$106,44,FALSE),"*")</f>
        <v>*</v>
      </c>
      <c r="J51" s="143" t="str">
        <f>IFERROR(VLOOKUP($B51,'Listado E.P.'!$B$6:$AX$106,45,FALSE),"*")</f>
        <v>*</v>
      </c>
      <c r="K51" s="143" t="str">
        <f>IFERROR(VLOOKUP($B51,'Listado E.P.'!$B$6:$AX$106,46,FALSE),"*")</f>
        <v>*</v>
      </c>
      <c r="L51" s="150"/>
      <c r="M51" s="111" t="str">
        <f t="shared" si="0"/>
        <v>*</v>
      </c>
      <c r="N51" s="111" t="str">
        <f t="shared" si="0"/>
        <v>*</v>
      </c>
      <c r="O51" s="111" t="str">
        <f t="shared" si="0"/>
        <v>*</v>
      </c>
      <c r="P51" s="111" t="str">
        <f t="shared" si="11"/>
        <v>*</v>
      </c>
      <c r="Q51" s="111" t="str">
        <f t="shared" si="11"/>
        <v>*</v>
      </c>
      <c r="R51" s="213" t="str">
        <f t="shared" si="5"/>
        <v>*</v>
      </c>
      <c r="S51" s="112"/>
      <c r="T51" s="112"/>
      <c r="U51" s="113">
        <f t="shared" si="6"/>
        <v>22</v>
      </c>
      <c r="V51" s="114"/>
      <c r="W51" s="111" t="str">
        <f>IFERROR(VLOOKUP($B51,'Listado E.P.'!$B$6:$AX$106,21,FALSE),"*")</f>
        <v>*</v>
      </c>
      <c r="X51" s="214" t="str">
        <f t="shared" si="2"/>
        <v>*</v>
      </c>
      <c r="Y51" s="215" t="str">
        <f t="shared" si="7"/>
        <v>*</v>
      </c>
      <c r="Z51" s="214" t="str">
        <f t="shared" si="3"/>
        <v>*</v>
      </c>
      <c r="AA51" s="215" t="str">
        <f t="shared" si="8"/>
        <v>*</v>
      </c>
      <c r="AB51" s="214" t="str">
        <f t="shared" si="4"/>
        <v>*</v>
      </c>
      <c r="AC51" s="215" t="str">
        <f t="shared" si="9"/>
        <v>*</v>
      </c>
      <c r="AD51" s="223" t="str">
        <f t="shared" si="10"/>
        <v>*</v>
      </c>
    </row>
    <row r="52" spans="1:30" s="110" customFormat="1" ht="25.5" customHeight="1" x14ac:dyDescent="0.25">
      <c r="A52" s="222">
        <v>46</v>
      </c>
      <c r="B52" s="216"/>
      <c r="C52" s="212" t="str">
        <f>IFERROR(VLOOKUP($B52,'Listado E.P.'!$B$6:$AX$106,2,FALSE),"*")</f>
        <v>*</v>
      </c>
      <c r="D52" s="137" t="str">
        <f>IFERROR(VLOOKUP($B52,'Listado E.P.'!$B$6:$AX$106,39,FALSE),"*")</f>
        <v>*</v>
      </c>
      <c r="E52" s="137" t="str">
        <f>IFERROR(VLOOKUP($B52,'Listado E.P.'!$B$6:$AX$106,41,FALSE),"*")</f>
        <v>*</v>
      </c>
      <c r="F52" s="143">
        <f>IFERROR(IF($E52="par",NETWORKDAYS($L52,EOMONTH($L52,0),listas!$A$26:$A$264),NETWORKDAYS($L52,EOMONTH($L52,0),listas!$E$26:$E$256)),"*")</f>
        <v>22</v>
      </c>
      <c r="G52" s="143" t="str">
        <f>IFERROR(VLOOKUP($B52,'Listado E.P.'!$B$6:$AX$106,42,FALSE),"*")</f>
        <v>*</v>
      </c>
      <c r="H52" s="143" t="str">
        <f>IFERROR(VLOOKUP($B52,'Listado E.P.'!$B$6:$AX$106,43,FALSE),"*")</f>
        <v>*</v>
      </c>
      <c r="I52" s="143" t="str">
        <f>IFERROR(VLOOKUP($B52,'Listado E.P.'!$B$6:$AX$106,44,FALSE),"*")</f>
        <v>*</v>
      </c>
      <c r="J52" s="143" t="str">
        <f>IFERROR(VLOOKUP($B52,'Listado E.P.'!$B$6:$AX$106,45,FALSE),"*")</f>
        <v>*</v>
      </c>
      <c r="K52" s="143" t="str">
        <f>IFERROR(VLOOKUP($B52,'Listado E.P.'!$B$6:$AX$106,46,FALSE),"*")</f>
        <v>*</v>
      </c>
      <c r="L52" s="150"/>
      <c r="M52" s="111" t="str">
        <f t="shared" si="0"/>
        <v>*</v>
      </c>
      <c r="N52" s="111" t="str">
        <f t="shared" si="0"/>
        <v>*</v>
      </c>
      <c r="O52" s="111" t="str">
        <f t="shared" si="0"/>
        <v>*</v>
      </c>
      <c r="P52" s="111" t="str">
        <f t="shared" si="11"/>
        <v>*</v>
      </c>
      <c r="Q52" s="111" t="str">
        <f t="shared" si="11"/>
        <v>*</v>
      </c>
      <c r="R52" s="213" t="str">
        <f t="shared" si="5"/>
        <v>*</v>
      </c>
      <c r="S52" s="112"/>
      <c r="T52" s="112"/>
      <c r="U52" s="113">
        <f t="shared" si="6"/>
        <v>22</v>
      </c>
      <c r="V52" s="114"/>
      <c r="W52" s="111" t="str">
        <f>IFERROR(VLOOKUP($B52,'Listado E.P.'!$B$6:$AX$106,21,FALSE),"*")</f>
        <v>*</v>
      </c>
      <c r="X52" s="214" t="str">
        <f t="shared" si="2"/>
        <v>*</v>
      </c>
      <c r="Y52" s="215" t="str">
        <f t="shared" si="7"/>
        <v>*</v>
      </c>
      <c r="Z52" s="214" t="str">
        <f t="shared" si="3"/>
        <v>*</v>
      </c>
      <c r="AA52" s="215" t="str">
        <f t="shared" si="8"/>
        <v>*</v>
      </c>
      <c r="AB52" s="214" t="str">
        <f t="shared" si="4"/>
        <v>*</v>
      </c>
      <c r="AC52" s="215" t="str">
        <f t="shared" si="9"/>
        <v>*</v>
      </c>
      <c r="AD52" s="223" t="str">
        <f t="shared" si="10"/>
        <v>*</v>
      </c>
    </row>
    <row r="53" spans="1:30" s="110" customFormat="1" ht="25.5" customHeight="1" x14ac:dyDescent="0.25">
      <c r="A53" s="222">
        <v>47</v>
      </c>
      <c r="B53" s="216"/>
      <c r="C53" s="212" t="str">
        <f>IFERROR(VLOOKUP($B53,'Listado E.P.'!$B$6:$AX$106,2,FALSE),"*")</f>
        <v>*</v>
      </c>
      <c r="D53" s="137" t="str">
        <f>IFERROR(VLOOKUP($B53,'Listado E.P.'!$B$6:$AX$106,39,FALSE),"*")</f>
        <v>*</v>
      </c>
      <c r="E53" s="137" t="str">
        <f>IFERROR(VLOOKUP($B53,'Listado E.P.'!$B$6:$AX$106,41,FALSE),"*")</f>
        <v>*</v>
      </c>
      <c r="F53" s="143">
        <f>IFERROR(IF($E53="par",NETWORKDAYS($L53,EOMONTH($L53,0),listas!$A$26:$A$264),NETWORKDAYS($L53,EOMONTH($L53,0),listas!$E$26:$E$256)),"*")</f>
        <v>22</v>
      </c>
      <c r="G53" s="143" t="str">
        <f>IFERROR(VLOOKUP($B53,'Listado E.P.'!$B$6:$AX$106,42,FALSE),"*")</f>
        <v>*</v>
      </c>
      <c r="H53" s="143" t="str">
        <f>IFERROR(VLOOKUP($B53,'Listado E.P.'!$B$6:$AX$106,43,FALSE),"*")</f>
        <v>*</v>
      </c>
      <c r="I53" s="143" t="str">
        <f>IFERROR(VLOOKUP($B53,'Listado E.P.'!$B$6:$AX$106,44,FALSE),"*")</f>
        <v>*</v>
      </c>
      <c r="J53" s="143" t="str">
        <f>IFERROR(VLOOKUP($B53,'Listado E.P.'!$B$6:$AX$106,45,FALSE),"*")</f>
        <v>*</v>
      </c>
      <c r="K53" s="143" t="str">
        <f>IFERROR(VLOOKUP($B53,'Listado E.P.'!$B$6:$AX$106,46,FALSE),"*")</f>
        <v>*</v>
      </c>
      <c r="L53" s="150"/>
      <c r="M53" s="111" t="str">
        <f t="shared" si="0"/>
        <v>*</v>
      </c>
      <c r="N53" s="111" t="str">
        <f t="shared" si="0"/>
        <v>*</v>
      </c>
      <c r="O53" s="111" t="str">
        <f t="shared" si="0"/>
        <v>*</v>
      </c>
      <c r="P53" s="111" t="str">
        <f t="shared" si="11"/>
        <v>*</v>
      </c>
      <c r="Q53" s="111" t="str">
        <f t="shared" si="11"/>
        <v>*</v>
      </c>
      <c r="R53" s="213" t="str">
        <f t="shared" si="5"/>
        <v>*</v>
      </c>
      <c r="S53" s="112"/>
      <c r="T53" s="112"/>
      <c r="U53" s="113">
        <f t="shared" si="6"/>
        <v>22</v>
      </c>
      <c r="V53" s="114"/>
      <c r="W53" s="111" t="str">
        <f>IFERROR(VLOOKUP($B53,'Listado E.P.'!$B$6:$AX$106,21,FALSE),"*")</f>
        <v>*</v>
      </c>
      <c r="X53" s="214" t="str">
        <f t="shared" si="2"/>
        <v>*</v>
      </c>
      <c r="Y53" s="215" t="str">
        <f t="shared" si="7"/>
        <v>*</v>
      </c>
      <c r="Z53" s="214" t="str">
        <f t="shared" si="3"/>
        <v>*</v>
      </c>
      <c r="AA53" s="215" t="str">
        <f t="shared" si="8"/>
        <v>*</v>
      </c>
      <c r="AB53" s="214" t="str">
        <f t="shared" si="4"/>
        <v>*</v>
      </c>
      <c r="AC53" s="215" t="str">
        <f t="shared" si="9"/>
        <v>*</v>
      </c>
      <c r="AD53" s="223" t="str">
        <f t="shared" si="10"/>
        <v>*</v>
      </c>
    </row>
    <row r="54" spans="1:30" s="110" customFormat="1" ht="25.5" customHeight="1" x14ac:dyDescent="0.25">
      <c r="A54" s="222">
        <v>48</v>
      </c>
      <c r="B54" s="216"/>
      <c r="C54" s="212" t="str">
        <f>IFERROR(VLOOKUP($B54,'Listado E.P.'!$B$6:$AX$106,2,FALSE),"*")</f>
        <v>*</v>
      </c>
      <c r="D54" s="137" t="str">
        <f>IFERROR(VLOOKUP($B54,'Listado E.P.'!$B$6:$AX$106,39,FALSE),"*")</f>
        <v>*</v>
      </c>
      <c r="E54" s="137" t="str">
        <f>IFERROR(VLOOKUP($B54,'Listado E.P.'!$B$6:$AX$106,41,FALSE),"*")</f>
        <v>*</v>
      </c>
      <c r="F54" s="143">
        <f>IFERROR(IF($E54="par",NETWORKDAYS($L54,EOMONTH($L54,0),listas!$A$26:$A$264),NETWORKDAYS($L54,EOMONTH($L54,0),listas!$E$26:$E$256)),"*")</f>
        <v>22</v>
      </c>
      <c r="G54" s="143" t="str">
        <f>IFERROR(VLOOKUP($B54,'Listado E.P.'!$B$6:$AX$106,42,FALSE),"*")</f>
        <v>*</v>
      </c>
      <c r="H54" s="143" t="str">
        <f>IFERROR(VLOOKUP($B54,'Listado E.P.'!$B$6:$AX$106,43,FALSE),"*")</f>
        <v>*</v>
      </c>
      <c r="I54" s="143" t="str">
        <f>IFERROR(VLOOKUP($B54,'Listado E.P.'!$B$6:$AX$106,44,FALSE),"*")</f>
        <v>*</v>
      </c>
      <c r="J54" s="143" t="str">
        <f>IFERROR(VLOOKUP($B54,'Listado E.P.'!$B$6:$AX$106,45,FALSE),"*")</f>
        <v>*</v>
      </c>
      <c r="K54" s="143" t="str">
        <f>IFERROR(VLOOKUP($B54,'Listado E.P.'!$B$6:$AX$106,46,FALSE),"*")</f>
        <v>*</v>
      </c>
      <c r="L54" s="150"/>
      <c r="M54" s="111" t="str">
        <f t="shared" si="0"/>
        <v>*</v>
      </c>
      <c r="N54" s="111" t="str">
        <f t="shared" si="0"/>
        <v>*</v>
      </c>
      <c r="O54" s="111" t="str">
        <f t="shared" si="0"/>
        <v>*</v>
      </c>
      <c r="P54" s="111" t="str">
        <f t="shared" si="11"/>
        <v>*</v>
      </c>
      <c r="Q54" s="111" t="str">
        <f t="shared" si="11"/>
        <v>*</v>
      </c>
      <c r="R54" s="213" t="str">
        <f t="shared" si="5"/>
        <v>*</v>
      </c>
      <c r="S54" s="112"/>
      <c r="T54" s="112"/>
      <c r="U54" s="113">
        <f t="shared" si="6"/>
        <v>22</v>
      </c>
      <c r="V54" s="114"/>
      <c r="W54" s="111" t="str">
        <f>IFERROR(VLOOKUP($B54,'Listado E.P.'!$B$6:$AX$106,21,FALSE),"*")</f>
        <v>*</v>
      </c>
      <c r="X54" s="214" t="str">
        <f t="shared" si="2"/>
        <v>*</v>
      </c>
      <c r="Y54" s="215" t="str">
        <f t="shared" si="7"/>
        <v>*</v>
      </c>
      <c r="Z54" s="214" t="str">
        <f t="shared" si="3"/>
        <v>*</v>
      </c>
      <c r="AA54" s="215" t="str">
        <f t="shared" si="8"/>
        <v>*</v>
      </c>
      <c r="AB54" s="214" t="str">
        <f t="shared" si="4"/>
        <v>*</v>
      </c>
      <c r="AC54" s="215" t="str">
        <f t="shared" si="9"/>
        <v>*</v>
      </c>
      <c r="AD54" s="223" t="str">
        <f t="shared" si="10"/>
        <v>*</v>
      </c>
    </row>
    <row r="55" spans="1:30" s="110" customFormat="1" ht="25.5" customHeight="1" x14ac:dyDescent="0.25">
      <c r="A55" s="222">
        <v>49</v>
      </c>
      <c r="B55" s="216"/>
      <c r="C55" s="212" t="str">
        <f>IFERROR(VLOOKUP($B55,'Listado E.P.'!$B$6:$AX$106,2,FALSE),"*")</f>
        <v>*</v>
      </c>
      <c r="D55" s="137" t="str">
        <f>IFERROR(VLOOKUP($B55,'Listado E.P.'!$B$6:$AX$106,39,FALSE),"*")</f>
        <v>*</v>
      </c>
      <c r="E55" s="137" t="str">
        <f>IFERROR(VLOOKUP($B55,'Listado E.P.'!$B$6:$AX$106,41,FALSE),"*")</f>
        <v>*</v>
      </c>
      <c r="F55" s="143">
        <f>IFERROR(IF($E55="par",NETWORKDAYS($L55,EOMONTH($L55,0),listas!$A$26:$A$264),NETWORKDAYS($L55,EOMONTH($L55,0),listas!$E$26:$E$256)),"*")</f>
        <v>22</v>
      </c>
      <c r="G55" s="143" t="str">
        <f>IFERROR(VLOOKUP($B55,'Listado E.P.'!$B$6:$AX$106,42,FALSE),"*")</f>
        <v>*</v>
      </c>
      <c r="H55" s="143" t="str">
        <f>IFERROR(VLOOKUP($B55,'Listado E.P.'!$B$6:$AX$106,43,FALSE),"*")</f>
        <v>*</v>
      </c>
      <c r="I55" s="143" t="str">
        <f>IFERROR(VLOOKUP($B55,'Listado E.P.'!$B$6:$AX$106,44,FALSE),"*")</f>
        <v>*</v>
      </c>
      <c r="J55" s="143" t="str">
        <f>IFERROR(VLOOKUP($B55,'Listado E.P.'!$B$6:$AX$106,45,FALSE),"*")</f>
        <v>*</v>
      </c>
      <c r="K55" s="143" t="str">
        <f>IFERROR(VLOOKUP($B55,'Listado E.P.'!$B$6:$AX$106,46,FALSE),"*")</f>
        <v>*</v>
      </c>
      <c r="L55" s="150"/>
      <c r="M55" s="111" t="str">
        <f t="shared" si="0"/>
        <v>*</v>
      </c>
      <c r="N55" s="111" t="str">
        <f t="shared" si="0"/>
        <v>*</v>
      </c>
      <c r="O55" s="111" t="str">
        <f t="shared" si="0"/>
        <v>*</v>
      </c>
      <c r="P55" s="111" t="str">
        <f t="shared" si="11"/>
        <v>*</v>
      </c>
      <c r="Q55" s="111" t="str">
        <f t="shared" si="11"/>
        <v>*</v>
      </c>
      <c r="R55" s="213" t="str">
        <f t="shared" si="5"/>
        <v>*</v>
      </c>
      <c r="S55" s="112"/>
      <c r="T55" s="112"/>
      <c r="U55" s="113">
        <f t="shared" si="6"/>
        <v>22</v>
      </c>
      <c r="V55" s="114"/>
      <c r="W55" s="111" t="str">
        <f>IFERROR(VLOOKUP($B55,'Listado E.P.'!$B$6:$AX$106,21,FALSE),"*")</f>
        <v>*</v>
      </c>
      <c r="X55" s="214" t="str">
        <f t="shared" si="2"/>
        <v>*</v>
      </c>
      <c r="Y55" s="215" t="str">
        <f t="shared" si="7"/>
        <v>*</v>
      </c>
      <c r="Z55" s="214" t="str">
        <f t="shared" si="3"/>
        <v>*</v>
      </c>
      <c r="AA55" s="215" t="str">
        <f t="shared" si="8"/>
        <v>*</v>
      </c>
      <c r="AB55" s="214" t="str">
        <f t="shared" si="4"/>
        <v>*</v>
      </c>
      <c r="AC55" s="215" t="str">
        <f t="shared" si="9"/>
        <v>*</v>
      </c>
      <c r="AD55" s="223" t="str">
        <f t="shared" si="10"/>
        <v>*</v>
      </c>
    </row>
    <row r="56" spans="1:30" s="110" customFormat="1" ht="25.5" customHeight="1" x14ac:dyDescent="0.25">
      <c r="A56" s="222">
        <v>50</v>
      </c>
      <c r="B56" s="216"/>
      <c r="C56" s="212" t="str">
        <f>IFERROR(VLOOKUP($B56,'Listado E.P.'!$B$6:$AX$106,2,FALSE),"*")</f>
        <v>*</v>
      </c>
      <c r="D56" s="137" t="str">
        <f>IFERROR(VLOOKUP($B56,'Listado E.P.'!$B$6:$AX$106,39,FALSE),"*")</f>
        <v>*</v>
      </c>
      <c r="E56" s="137" t="str">
        <f>IFERROR(VLOOKUP($B56,'Listado E.P.'!$B$6:$AX$106,41,FALSE),"*")</f>
        <v>*</v>
      </c>
      <c r="F56" s="143">
        <f>IFERROR(IF($E56="par",NETWORKDAYS($L56,EOMONTH($L56,0),listas!$A$26:$A$264),NETWORKDAYS($L56,EOMONTH($L56,0),listas!$E$26:$E$256)),"*")</f>
        <v>22</v>
      </c>
      <c r="G56" s="143" t="str">
        <f>IFERROR(VLOOKUP($B56,'Listado E.P.'!$B$6:$AX$106,42,FALSE),"*")</f>
        <v>*</v>
      </c>
      <c r="H56" s="143" t="str">
        <f>IFERROR(VLOOKUP($B56,'Listado E.P.'!$B$6:$AX$106,43,FALSE),"*")</f>
        <v>*</v>
      </c>
      <c r="I56" s="143" t="str">
        <f>IFERROR(VLOOKUP($B56,'Listado E.P.'!$B$6:$AX$106,44,FALSE),"*")</f>
        <v>*</v>
      </c>
      <c r="J56" s="143" t="str">
        <f>IFERROR(VLOOKUP($B56,'Listado E.P.'!$B$6:$AX$106,45,FALSE),"*")</f>
        <v>*</v>
      </c>
      <c r="K56" s="143" t="str">
        <f>IFERROR(VLOOKUP($B56,'Listado E.P.'!$B$6:$AX$106,46,FALSE),"*")</f>
        <v>*</v>
      </c>
      <c r="L56" s="150"/>
      <c r="M56" s="111" t="str">
        <f t="shared" si="0"/>
        <v>*</v>
      </c>
      <c r="N56" s="111" t="str">
        <f t="shared" si="0"/>
        <v>*</v>
      </c>
      <c r="O56" s="111" t="str">
        <f t="shared" si="0"/>
        <v>*</v>
      </c>
      <c r="P56" s="111" t="str">
        <f t="shared" si="11"/>
        <v>*</v>
      </c>
      <c r="Q56" s="111" t="str">
        <f t="shared" si="11"/>
        <v>*</v>
      </c>
      <c r="R56" s="213" t="str">
        <f t="shared" si="5"/>
        <v>*</v>
      </c>
      <c r="S56" s="112"/>
      <c r="T56" s="112"/>
      <c r="U56" s="113">
        <f t="shared" si="6"/>
        <v>22</v>
      </c>
      <c r="V56" s="114"/>
      <c r="W56" s="111" t="str">
        <f>IFERROR(VLOOKUP($B56,'Listado E.P.'!$B$6:$AX$106,21,FALSE),"*")</f>
        <v>*</v>
      </c>
      <c r="X56" s="214" t="str">
        <f t="shared" si="2"/>
        <v>*</v>
      </c>
      <c r="Y56" s="215" t="str">
        <f t="shared" si="7"/>
        <v>*</v>
      </c>
      <c r="Z56" s="214" t="str">
        <f t="shared" si="3"/>
        <v>*</v>
      </c>
      <c r="AA56" s="215" t="str">
        <f t="shared" si="8"/>
        <v>*</v>
      </c>
      <c r="AB56" s="214" t="str">
        <f t="shared" si="4"/>
        <v>*</v>
      </c>
      <c r="AC56" s="215" t="str">
        <f t="shared" si="9"/>
        <v>*</v>
      </c>
      <c r="AD56" s="223" t="str">
        <f t="shared" si="10"/>
        <v>*</v>
      </c>
    </row>
    <row r="57" spans="1:30" s="110" customFormat="1" ht="25.5" customHeight="1" x14ac:dyDescent="0.25">
      <c r="A57" s="222">
        <v>51</v>
      </c>
      <c r="B57" s="216"/>
      <c r="C57" s="212" t="str">
        <f>IFERROR(VLOOKUP($B57,'Listado E.P.'!$B$6:$AX$106,2,FALSE),"*")</f>
        <v>*</v>
      </c>
      <c r="D57" s="137" t="str">
        <f>IFERROR(VLOOKUP($B57,'Listado E.P.'!$B$6:$AX$106,39,FALSE),"*")</f>
        <v>*</v>
      </c>
      <c r="E57" s="137" t="str">
        <f>IFERROR(VLOOKUP($B57,'Listado E.P.'!$B$6:$AX$106,41,FALSE),"*")</f>
        <v>*</v>
      </c>
      <c r="F57" s="143">
        <f>IFERROR(IF($E57="par",NETWORKDAYS($L57,EOMONTH($L57,0),listas!$A$26:$A$264),NETWORKDAYS($L57,EOMONTH($L57,0),listas!$E$26:$E$256)),"*")</f>
        <v>22</v>
      </c>
      <c r="G57" s="143" t="str">
        <f>IFERROR(VLOOKUP($B57,'Listado E.P.'!$B$6:$AX$106,42,FALSE),"*")</f>
        <v>*</v>
      </c>
      <c r="H57" s="143" t="str">
        <f>IFERROR(VLOOKUP($B57,'Listado E.P.'!$B$6:$AX$106,43,FALSE),"*")</f>
        <v>*</v>
      </c>
      <c r="I57" s="143" t="str">
        <f>IFERROR(VLOOKUP($B57,'Listado E.P.'!$B$6:$AX$106,44,FALSE),"*")</f>
        <v>*</v>
      </c>
      <c r="J57" s="143" t="str">
        <f>IFERROR(VLOOKUP($B57,'Listado E.P.'!$B$6:$AX$106,45,FALSE),"*")</f>
        <v>*</v>
      </c>
      <c r="K57" s="143" t="str">
        <f>IFERROR(VLOOKUP($B57,'Listado E.P.'!$B$6:$AX$106,46,FALSE),"*")</f>
        <v>*</v>
      </c>
      <c r="L57" s="150"/>
      <c r="M57" s="111" t="str">
        <f t="shared" si="0"/>
        <v>*</v>
      </c>
      <c r="N57" s="111" t="str">
        <f t="shared" si="0"/>
        <v>*</v>
      </c>
      <c r="O57" s="111" t="str">
        <f t="shared" si="0"/>
        <v>*</v>
      </c>
      <c r="P57" s="111" t="str">
        <f t="shared" si="11"/>
        <v>*</v>
      </c>
      <c r="Q57" s="111" t="str">
        <f t="shared" si="11"/>
        <v>*</v>
      </c>
      <c r="R57" s="213" t="str">
        <f t="shared" si="5"/>
        <v>*</v>
      </c>
      <c r="S57" s="112"/>
      <c r="T57" s="112"/>
      <c r="U57" s="113">
        <f t="shared" si="6"/>
        <v>22</v>
      </c>
      <c r="V57" s="114"/>
      <c r="W57" s="111" t="str">
        <f>IFERROR(VLOOKUP($B57,'Listado E.P.'!$B$6:$AX$106,21,FALSE),"*")</f>
        <v>*</v>
      </c>
      <c r="X57" s="214" t="str">
        <f t="shared" si="2"/>
        <v>*</v>
      </c>
      <c r="Y57" s="215" t="str">
        <f t="shared" si="7"/>
        <v>*</v>
      </c>
      <c r="Z57" s="214" t="str">
        <f t="shared" si="3"/>
        <v>*</v>
      </c>
      <c r="AA57" s="215" t="str">
        <f t="shared" si="8"/>
        <v>*</v>
      </c>
      <c r="AB57" s="214" t="str">
        <f t="shared" si="4"/>
        <v>*</v>
      </c>
      <c r="AC57" s="215" t="str">
        <f t="shared" si="9"/>
        <v>*</v>
      </c>
      <c r="AD57" s="223" t="str">
        <f t="shared" si="10"/>
        <v>*</v>
      </c>
    </row>
    <row r="58" spans="1:30" s="110" customFormat="1" ht="25.5" customHeight="1" x14ac:dyDescent="0.25">
      <c r="A58" s="222">
        <v>52</v>
      </c>
      <c r="B58" s="216"/>
      <c r="C58" s="212" t="str">
        <f>IFERROR(VLOOKUP($B58,'Listado E.P.'!$B$6:$AX$106,2,FALSE),"*")</f>
        <v>*</v>
      </c>
      <c r="D58" s="137" t="str">
        <f>IFERROR(VLOOKUP($B58,'Listado E.P.'!$B$6:$AX$106,39,FALSE),"*")</f>
        <v>*</v>
      </c>
      <c r="E58" s="137" t="str">
        <f>IFERROR(VLOOKUP($B58,'Listado E.P.'!$B$6:$AX$106,41,FALSE),"*")</f>
        <v>*</v>
      </c>
      <c r="F58" s="143">
        <f>IFERROR(IF($E58="par",NETWORKDAYS($L58,EOMONTH($L58,0),listas!$A$26:$A$264),NETWORKDAYS($L58,EOMONTH($L58,0),listas!$E$26:$E$256)),"*")</f>
        <v>22</v>
      </c>
      <c r="G58" s="143" t="str">
        <f>IFERROR(VLOOKUP($B58,'Listado E.P.'!$B$6:$AX$106,42,FALSE),"*")</f>
        <v>*</v>
      </c>
      <c r="H58" s="143" t="str">
        <f>IFERROR(VLOOKUP($B58,'Listado E.P.'!$B$6:$AX$106,43,FALSE),"*")</f>
        <v>*</v>
      </c>
      <c r="I58" s="143" t="str">
        <f>IFERROR(VLOOKUP($B58,'Listado E.P.'!$B$6:$AX$106,44,FALSE),"*")</f>
        <v>*</v>
      </c>
      <c r="J58" s="143" t="str">
        <f>IFERROR(VLOOKUP($B58,'Listado E.P.'!$B$6:$AX$106,45,FALSE),"*")</f>
        <v>*</v>
      </c>
      <c r="K58" s="143" t="str">
        <f>IFERROR(VLOOKUP($B58,'Listado E.P.'!$B$6:$AX$106,46,FALSE),"*")</f>
        <v>*</v>
      </c>
      <c r="L58" s="150"/>
      <c r="M58" s="111" t="str">
        <f t="shared" si="0"/>
        <v>*</v>
      </c>
      <c r="N58" s="111" t="str">
        <f t="shared" si="0"/>
        <v>*</v>
      </c>
      <c r="O58" s="111" t="str">
        <f t="shared" si="0"/>
        <v>*</v>
      </c>
      <c r="P58" s="111" t="str">
        <f t="shared" si="11"/>
        <v>*</v>
      </c>
      <c r="Q58" s="111" t="str">
        <f t="shared" si="11"/>
        <v>*</v>
      </c>
      <c r="R58" s="213" t="str">
        <f t="shared" si="5"/>
        <v>*</v>
      </c>
      <c r="S58" s="112"/>
      <c r="T58" s="112"/>
      <c r="U58" s="113">
        <f t="shared" si="6"/>
        <v>22</v>
      </c>
      <c r="V58" s="114"/>
      <c r="W58" s="111" t="str">
        <f>IFERROR(VLOOKUP($B58,'Listado E.P.'!$B$6:$AX$106,21,FALSE),"*")</f>
        <v>*</v>
      </c>
      <c r="X58" s="214" t="str">
        <f t="shared" si="2"/>
        <v>*</v>
      </c>
      <c r="Y58" s="215" t="str">
        <f t="shared" si="7"/>
        <v>*</v>
      </c>
      <c r="Z58" s="214" t="str">
        <f t="shared" si="3"/>
        <v>*</v>
      </c>
      <c r="AA58" s="215" t="str">
        <f t="shared" si="8"/>
        <v>*</v>
      </c>
      <c r="AB58" s="214" t="str">
        <f t="shared" si="4"/>
        <v>*</v>
      </c>
      <c r="AC58" s="215" t="str">
        <f t="shared" si="9"/>
        <v>*</v>
      </c>
      <c r="AD58" s="223" t="str">
        <f t="shared" si="10"/>
        <v>*</v>
      </c>
    </row>
    <row r="59" spans="1:30" s="110" customFormat="1" ht="25.5" customHeight="1" x14ac:dyDescent="0.25">
      <c r="A59" s="222">
        <v>53</v>
      </c>
      <c r="B59" s="216"/>
      <c r="C59" s="212" t="str">
        <f>IFERROR(VLOOKUP($B59,'Listado E.P.'!$B$6:$AX$106,2,FALSE),"*")</f>
        <v>*</v>
      </c>
      <c r="D59" s="137" t="str">
        <f>IFERROR(VLOOKUP($B59,'Listado E.P.'!$B$6:$AX$106,39,FALSE),"*")</f>
        <v>*</v>
      </c>
      <c r="E59" s="137" t="str">
        <f>IFERROR(VLOOKUP($B59,'Listado E.P.'!$B$6:$AX$106,41,FALSE),"*")</f>
        <v>*</v>
      </c>
      <c r="F59" s="143">
        <f>IFERROR(IF($E59="par",NETWORKDAYS($L59,EOMONTH($L59,0),listas!$A$26:$A$264),NETWORKDAYS($L59,EOMONTH($L59,0),listas!$E$26:$E$256)),"*")</f>
        <v>22</v>
      </c>
      <c r="G59" s="143" t="str">
        <f>IFERROR(VLOOKUP($B59,'Listado E.P.'!$B$6:$AX$106,42,FALSE),"*")</f>
        <v>*</v>
      </c>
      <c r="H59" s="143" t="str">
        <f>IFERROR(VLOOKUP($B59,'Listado E.P.'!$B$6:$AX$106,43,FALSE),"*")</f>
        <v>*</v>
      </c>
      <c r="I59" s="143" t="str">
        <f>IFERROR(VLOOKUP($B59,'Listado E.P.'!$B$6:$AX$106,44,FALSE),"*")</f>
        <v>*</v>
      </c>
      <c r="J59" s="143" t="str">
        <f>IFERROR(VLOOKUP($B59,'Listado E.P.'!$B$6:$AX$106,45,FALSE),"*")</f>
        <v>*</v>
      </c>
      <c r="K59" s="143" t="str">
        <f>IFERROR(VLOOKUP($B59,'Listado E.P.'!$B$6:$AX$106,46,FALSE),"*")</f>
        <v>*</v>
      </c>
      <c r="L59" s="150"/>
      <c r="M59" s="111" t="str">
        <f t="shared" si="0"/>
        <v>*</v>
      </c>
      <c r="N59" s="111" t="str">
        <f t="shared" si="0"/>
        <v>*</v>
      </c>
      <c r="O59" s="111" t="str">
        <f t="shared" si="0"/>
        <v>*</v>
      </c>
      <c r="P59" s="111" t="str">
        <f t="shared" si="11"/>
        <v>*</v>
      </c>
      <c r="Q59" s="111" t="str">
        <f t="shared" si="11"/>
        <v>*</v>
      </c>
      <c r="R59" s="213" t="str">
        <f t="shared" si="5"/>
        <v>*</v>
      </c>
      <c r="S59" s="112"/>
      <c r="T59" s="112"/>
      <c r="U59" s="113">
        <f t="shared" si="6"/>
        <v>22</v>
      </c>
      <c r="V59" s="114"/>
      <c r="W59" s="111" t="str">
        <f>IFERROR(VLOOKUP($B59,'Listado E.P.'!$B$6:$AX$106,21,FALSE),"*")</f>
        <v>*</v>
      </c>
      <c r="X59" s="214" t="str">
        <f t="shared" si="2"/>
        <v>*</v>
      </c>
      <c r="Y59" s="215" t="str">
        <f t="shared" si="7"/>
        <v>*</v>
      </c>
      <c r="Z59" s="214" t="str">
        <f t="shared" si="3"/>
        <v>*</v>
      </c>
      <c r="AA59" s="215" t="str">
        <f t="shared" si="8"/>
        <v>*</v>
      </c>
      <c r="AB59" s="214" t="str">
        <f t="shared" si="4"/>
        <v>*</v>
      </c>
      <c r="AC59" s="215" t="str">
        <f t="shared" si="9"/>
        <v>*</v>
      </c>
      <c r="AD59" s="223" t="str">
        <f t="shared" si="10"/>
        <v>*</v>
      </c>
    </row>
    <row r="60" spans="1:30" s="110" customFormat="1" ht="25.5" customHeight="1" x14ac:dyDescent="0.25">
      <c r="A60" s="222">
        <v>54</v>
      </c>
      <c r="B60" s="216"/>
      <c r="C60" s="212" t="str">
        <f>IFERROR(VLOOKUP($B60,'Listado E.P.'!$B$6:$AX$106,2,FALSE),"*")</f>
        <v>*</v>
      </c>
      <c r="D60" s="137" t="str">
        <f>IFERROR(VLOOKUP($B60,'Listado E.P.'!$B$6:$AX$106,39,FALSE),"*")</f>
        <v>*</v>
      </c>
      <c r="E60" s="137" t="str">
        <f>IFERROR(VLOOKUP($B60,'Listado E.P.'!$B$6:$AX$106,41,FALSE),"*")</f>
        <v>*</v>
      </c>
      <c r="F60" s="143">
        <f>IFERROR(IF($E60="par",NETWORKDAYS($L60,EOMONTH($L60,0),listas!$A$26:$A$264),NETWORKDAYS($L60,EOMONTH($L60,0),listas!$E$26:$E$256)),"*")</f>
        <v>22</v>
      </c>
      <c r="G60" s="143" t="str">
        <f>IFERROR(VLOOKUP($B60,'Listado E.P.'!$B$6:$AX$106,42,FALSE),"*")</f>
        <v>*</v>
      </c>
      <c r="H60" s="143" t="str">
        <f>IFERROR(VLOOKUP($B60,'Listado E.P.'!$B$6:$AX$106,43,FALSE),"*")</f>
        <v>*</v>
      </c>
      <c r="I60" s="143" t="str">
        <f>IFERROR(VLOOKUP($B60,'Listado E.P.'!$B$6:$AX$106,44,FALSE),"*")</f>
        <v>*</v>
      </c>
      <c r="J60" s="143" t="str">
        <f>IFERROR(VLOOKUP($B60,'Listado E.P.'!$B$6:$AX$106,45,FALSE),"*")</f>
        <v>*</v>
      </c>
      <c r="K60" s="143" t="str">
        <f>IFERROR(VLOOKUP($B60,'Listado E.P.'!$B$6:$AX$106,46,FALSE),"*")</f>
        <v>*</v>
      </c>
      <c r="L60" s="150"/>
      <c r="M60" s="111" t="str">
        <f t="shared" si="0"/>
        <v>*</v>
      </c>
      <c r="N60" s="111" t="str">
        <f t="shared" si="0"/>
        <v>*</v>
      </c>
      <c r="O60" s="111" t="str">
        <f t="shared" si="0"/>
        <v>*</v>
      </c>
      <c r="P60" s="111" t="str">
        <f t="shared" si="11"/>
        <v>*</v>
      </c>
      <c r="Q60" s="111" t="str">
        <f t="shared" si="11"/>
        <v>*</v>
      </c>
      <c r="R60" s="213" t="str">
        <f t="shared" si="5"/>
        <v>*</v>
      </c>
      <c r="S60" s="112"/>
      <c r="T60" s="112"/>
      <c r="U60" s="113">
        <f t="shared" si="6"/>
        <v>22</v>
      </c>
      <c r="V60" s="114"/>
      <c r="W60" s="111" t="str">
        <f>IFERROR(VLOOKUP($B60,'Listado E.P.'!$B$6:$AX$106,21,FALSE),"*")</f>
        <v>*</v>
      </c>
      <c r="X60" s="214" t="str">
        <f t="shared" si="2"/>
        <v>*</v>
      </c>
      <c r="Y60" s="215" t="str">
        <f t="shared" si="7"/>
        <v>*</v>
      </c>
      <c r="Z60" s="214" t="str">
        <f t="shared" si="3"/>
        <v>*</v>
      </c>
      <c r="AA60" s="215" t="str">
        <f t="shared" si="8"/>
        <v>*</v>
      </c>
      <c r="AB60" s="214" t="str">
        <f t="shared" si="4"/>
        <v>*</v>
      </c>
      <c r="AC60" s="215" t="str">
        <f t="shared" si="9"/>
        <v>*</v>
      </c>
      <c r="AD60" s="223" t="str">
        <f t="shared" si="10"/>
        <v>*</v>
      </c>
    </row>
    <row r="61" spans="1:30" s="110" customFormat="1" ht="25.5" customHeight="1" x14ac:dyDescent="0.25">
      <c r="A61" s="222">
        <v>55</v>
      </c>
      <c r="B61" s="216"/>
      <c r="C61" s="212" t="str">
        <f>IFERROR(VLOOKUP($B61,'Listado E.P.'!$B$6:$AX$106,2,FALSE),"*")</f>
        <v>*</v>
      </c>
      <c r="D61" s="137" t="str">
        <f>IFERROR(VLOOKUP($B61,'Listado E.P.'!$B$6:$AX$106,39,FALSE),"*")</f>
        <v>*</v>
      </c>
      <c r="E61" s="137" t="str">
        <f>IFERROR(VLOOKUP($B61,'Listado E.P.'!$B$6:$AX$106,41,FALSE),"*")</f>
        <v>*</v>
      </c>
      <c r="F61" s="143">
        <f>IFERROR(IF($E61="par",NETWORKDAYS($L61,EOMONTH($L61,0),listas!$A$26:$A$264),NETWORKDAYS($L61,EOMONTH($L61,0),listas!$E$26:$E$256)),"*")</f>
        <v>22</v>
      </c>
      <c r="G61" s="143" t="str">
        <f>IFERROR(VLOOKUP($B61,'Listado E.P.'!$B$6:$AX$106,42,FALSE),"*")</f>
        <v>*</v>
      </c>
      <c r="H61" s="143" t="str">
        <f>IFERROR(VLOOKUP($B61,'Listado E.P.'!$B$6:$AX$106,43,FALSE),"*")</f>
        <v>*</v>
      </c>
      <c r="I61" s="143" t="str">
        <f>IFERROR(VLOOKUP($B61,'Listado E.P.'!$B$6:$AX$106,44,FALSE),"*")</f>
        <v>*</v>
      </c>
      <c r="J61" s="143" t="str">
        <f>IFERROR(VLOOKUP($B61,'Listado E.P.'!$B$6:$AX$106,45,FALSE),"*")</f>
        <v>*</v>
      </c>
      <c r="K61" s="143" t="str">
        <f>IFERROR(VLOOKUP($B61,'Listado E.P.'!$B$6:$AX$106,46,FALSE),"*")</f>
        <v>*</v>
      </c>
      <c r="L61" s="150"/>
      <c r="M61" s="111" t="str">
        <f t="shared" si="0"/>
        <v>*</v>
      </c>
      <c r="N61" s="111" t="str">
        <f t="shared" si="0"/>
        <v>*</v>
      </c>
      <c r="O61" s="111" t="str">
        <f t="shared" si="0"/>
        <v>*</v>
      </c>
      <c r="P61" s="111" t="str">
        <f t="shared" si="11"/>
        <v>*</v>
      </c>
      <c r="Q61" s="111" t="str">
        <f t="shared" si="11"/>
        <v>*</v>
      </c>
      <c r="R61" s="213" t="str">
        <f t="shared" si="5"/>
        <v>*</v>
      </c>
      <c r="S61" s="112"/>
      <c r="T61" s="112"/>
      <c r="U61" s="113">
        <f t="shared" si="6"/>
        <v>22</v>
      </c>
      <c r="V61" s="114"/>
      <c r="W61" s="111" t="str">
        <f>IFERROR(VLOOKUP($B61,'Listado E.P.'!$B$6:$AX$106,21,FALSE),"*")</f>
        <v>*</v>
      </c>
      <c r="X61" s="214" t="str">
        <f t="shared" si="2"/>
        <v>*</v>
      </c>
      <c r="Y61" s="215" t="str">
        <f t="shared" si="7"/>
        <v>*</v>
      </c>
      <c r="Z61" s="214" t="str">
        <f t="shared" si="3"/>
        <v>*</v>
      </c>
      <c r="AA61" s="215" t="str">
        <f t="shared" si="8"/>
        <v>*</v>
      </c>
      <c r="AB61" s="214" t="str">
        <f t="shared" si="4"/>
        <v>*</v>
      </c>
      <c r="AC61" s="215" t="str">
        <f t="shared" si="9"/>
        <v>*</v>
      </c>
      <c r="AD61" s="223" t="str">
        <f t="shared" si="10"/>
        <v>*</v>
      </c>
    </row>
    <row r="62" spans="1:30" s="110" customFormat="1" ht="25.5" customHeight="1" x14ac:dyDescent="0.25">
      <c r="A62" s="222">
        <v>56</v>
      </c>
      <c r="B62" s="216"/>
      <c r="C62" s="212" t="str">
        <f>IFERROR(VLOOKUP($B62,'Listado E.P.'!$B$6:$AX$106,2,FALSE),"*")</f>
        <v>*</v>
      </c>
      <c r="D62" s="137" t="str">
        <f>IFERROR(VLOOKUP($B62,'Listado E.P.'!$B$6:$AX$106,39,FALSE),"*")</f>
        <v>*</v>
      </c>
      <c r="E62" s="137" t="str">
        <f>IFERROR(VLOOKUP($B62,'Listado E.P.'!$B$6:$AX$106,41,FALSE),"*")</f>
        <v>*</v>
      </c>
      <c r="F62" s="143">
        <f>IFERROR(IF($E62="par",NETWORKDAYS($L62,EOMONTH($L62,0),listas!$A$26:$A$264),NETWORKDAYS($L62,EOMONTH($L62,0),listas!$E$26:$E$256)),"*")</f>
        <v>22</v>
      </c>
      <c r="G62" s="143" t="str">
        <f>IFERROR(VLOOKUP($B62,'Listado E.P.'!$B$6:$AX$106,42,FALSE),"*")</f>
        <v>*</v>
      </c>
      <c r="H62" s="143" t="str">
        <f>IFERROR(VLOOKUP($B62,'Listado E.P.'!$B$6:$AX$106,43,FALSE),"*")</f>
        <v>*</v>
      </c>
      <c r="I62" s="143" t="str">
        <f>IFERROR(VLOOKUP($B62,'Listado E.P.'!$B$6:$AX$106,44,FALSE),"*")</f>
        <v>*</v>
      </c>
      <c r="J62" s="143" t="str">
        <f>IFERROR(VLOOKUP($B62,'Listado E.P.'!$B$6:$AX$106,45,FALSE),"*")</f>
        <v>*</v>
      </c>
      <c r="K62" s="143" t="str">
        <f>IFERROR(VLOOKUP($B62,'Listado E.P.'!$B$6:$AX$106,46,FALSE),"*")</f>
        <v>*</v>
      </c>
      <c r="L62" s="150"/>
      <c r="M62" s="111" t="str">
        <f t="shared" si="0"/>
        <v>*</v>
      </c>
      <c r="N62" s="111" t="str">
        <f t="shared" si="0"/>
        <v>*</v>
      </c>
      <c r="O62" s="111" t="str">
        <f t="shared" si="0"/>
        <v>*</v>
      </c>
      <c r="P62" s="111" t="str">
        <f t="shared" si="11"/>
        <v>*</v>
      </c>
      <c r="Q62" s="111" t="str">
        <f t="shared" si="11"/>
        <v>*</v>
      </c>
      <c r="R62" s="213" t="str">
        <f t="shared" si="5"/>
        <v>*</v>
      </c>
      <c r="S62" s="112"/>
      <c r="T62" s="112"/>
      <c r="U62" s="113">
        <f t="shared" si="6"/>
        <v>22</v>
      </c>
      <c r="V62" s="114"/>
      <c r="W62" s="111" t="str">
        <f>IFERROR(VLOOKUP($B62,'Listado E.P.'!$B$6:$AX$106,21,FALSE),"*")</f>
        <v>*</v>
      </c>
      <c r="X62" s="214" t="str">
        <f t="shared" si="2"/>
        <v>*</v>
      </c>
      <c r="Y62" s="215" t="str">
        <f t="shared" si="7"/>
        <v>*</v>
      </c>
      <c r="Z62" s="214" t="str">
        <f t="shared" si="3"/>
        <v>*</v>
      </c>
      <c r="AA62" s="215" t="str">
        <f t="shared" si="8"/>
        <v>*</v>
      </c>
      <c r="AB62" s="214" t="str">
        <f t="shared" si="4"/>
        <v>*</v>
      </c>
      <c r="AC62" s="215" t="str">
        <f t="shared" si="9"/>
        <v>*</v>
      </c>
      <c r="AD62" s="223" t="str">
        <f t="shared" si="10"/>
        <v>*</v>
      </c>
    </row>
    <row r="63" spans="1:30" s="110" customFormat="1" ht="25.5" customHeight="1" x14ac:dyDescent="0.25">
      <c r="A63" s="222">
        <v>57</v>
      </c>
      <c r="B63" s="216"/>
      <c r="C63" s="212" t="str">
        <f>IFERROR(VLOOKUP($B63,'Listado E.P.'!$B$6:$AX$106,2,FALSE),"*")</f>
        <v>*</v>
      </c>
      <c r="D63" s="137" t="str">
        <f>IFERROR(VLOOKUP($B63,'Listado E.P.'!$B$6:$AX$106,39,FALSE),"*")</f>
        <v>*</v>
      </c>
      <c r="E63" s="137" t="str">
        <f>IFERROR(VLOOKUP($B63,'Listado E.P.'!$B$6:$AX$106,41,FALSE),"*")</f>
        <v>*</v>
      </c>
      <c r="F63" s="143">
        <f>IFERROR(IF($E63="par",NETWORKDAYS($L63,EOMONTH($L63,0),listas!$A$26:$A$264),NETWORKDAYS($L63,EOMONTH($L63,0),listas!$E$26:$E$256)),"*")</f>
        <v>22</v>
      </c>
      <c r="G63" s="143" t="str">
        <f>IFERROR(VLOOKUP($B63,'Listado E.P.'!$B$6:$AX$106,42,FALSE),"*")</f>
        <v>*</v>
      </c>
      <c r="H63" s="143" t="str">
        <f>IFERROR(VLOOKUP($B63,'Listado E.P.'!$B$6:$AX$106,43,FALSE),"*")</f>
        <v>*</v>
      </c>
      <c r="I63" s="143" t="str">
        <f>IFERROR(VLOOKUP($B63,'Listado E.P.'!$B$6:$AX$106,44,FALSE),"*")</f>
        <v>*</v>
      </c>
      <c r="J63" s="143" t="str">
        <f>IFERROR(VLOOKUP($B63,'Listado E.P.'!$B$6:$AX$106,45,FALSE),"*")</f>
        <v>*</v>
      </c>
      <c r="K63" s="143" t="str">
        <f>IFERROR(VLOOKUP($B63,'Listado E.P.'!$B$6:$AX$106,46,FALSE),"*")</f>
        <v>*</v>
      </c>
      <c r="L63" s="150"/>
      <c r="M63" s="111" t="str">
        <f t="shared" si="0"/>
        <v>*</v>
      </c>
      <c r="N63" s="111" t="str">
        <f t="shared" si="0"/>
        <v>*</v>
      </c>
      <c r="O63" s="111" t="str">
        <f t="shared" si="0"/>
        <v>*</v>
      </c>
      <c r="P63" s="111" t="str">
        <f t="shared" si="11"/>
        <v>*</v>
      </c>
      <c r="Q63" s="111" t="str">
        <f t="shared" si="11"/>
        <v>*</v>
      </c>
      <c r="R63" s="213" t="str">
        <f t="shared" si="5"/>
        <v>*</v>
      </c>
      <c r="S63" s="112"/>
      <c r="T63" s="112"/>
      <c r="U63" s="113">
        <f t="shared" si="6"/>
        <v>22</v>
      </c>
      <c r="V63" s="114"/>
      <c r="W63" s="111" t="str">
        <f>IFERROR(VLOOKUP($B63,'Listado E.P.'!$B$6:$AX$106,21,FALSE),"*")</f>
        <v>*</v>
      </c>
      <c r="X63" s="214" t="str">
        <f t="shared" si="2"/>
        <v>*</v>
      </c>
      <c r="Y63" s="215" t="str">
        <f t="shared" si="7"/>
        <v>*</v>
      </c>
      <c r="Z63" s="214" t="str">
        <f t="shared" si="3"/>
        <v>*</v>
      </c>
      <c r="AA63" s="215" t="str">
        <f t="shared" si="8"/>
        <v>*</v>
      </c>
      <c r="AB63" s="214" t="str">
        <f t="shared" si="4"/>
        <v>*</v>
      </c>
      <c r="AC63" s="215" t="str">
        <f t="shared" si="9"/>
        <v>*</v>
      </c>
      <c r="AD63" s="223" t="str">
        <f t="shared" si="10"/>
        <v>*</v>
      </c>
    </row>
    <row r="64" spans="1:30" s="110" customFormat="1" ht="25.5" customHeight="1" x14ac:dyDescent="0.25">
      <c r="A64" s="222">
        <v>58</v>
      </c>
      <c r="B64" s="216"/>
      <c r="C64" s="212" t="str">
        <f>IFERROR(VLOOKUP($B64,'Listado E.P.'!$B$6:$AX$106,2,FALSE),"*")</f>
        <v>*</v>
      </c>
      <c r="D64" s="137" t="str">
        <f>IFERROR(VLOOKUP($B64,'Listado E.P.'!$B$6:$AX$106,39,FALSE),"*")</f>
        <v>*</v>
      </c>
      <c r="E64" s="137" t="str">
        <f>IFERROR(VLOOKUP($B64,'Listado E.P.'!$B$6:$AX$106,41,FALSE),"*")</f>
        <v>*</v>
      </c>
      <c r="F64" s="143">
        <f>IFERROR(IF($E64="par",NETWORKDAYS($L64,EOMONTH($L64,0),listas!$A$26:$A$264),NETWORKDAYS($L64,EOMONTH($L64,0),listas!$E$26:$E$256)),"*")</f>
        <v>22</v>
      </c>
      <c r="G64" s="143" t="str">
        <f>IFERROR(VLOOKUP($B64,'Listado E.P.'!$B$6:$AX$106,42,FALSE),"*")</f>
        <v>*</v>
      </c>
      <c r="H64" s="143" t="str">
        <f>IFERROR(VLOOKUP($B64,'Listado E.P.'!$B$6:$AX$106,43,FALSE),"*")</f>
        <v>*</v>
      </c>
      <c r="I64" s="143" t="str">
        <f>IFERROR(VLOOKUP($B64,'Listado E.P.'!$B$6:$AX$106,44,FALSE),"*")</f>
        <v>*</v>
      </c>
      <c r="J64" s="143" t="str">
        <f>IFERROR(VLOOKUP($B64,'Listado E.P.'!$B$6:$AX$106,45,FALSE),"*")</f>
        <v>*</v>
      </c>
      <c r="K64" s="143" t="str">
        <f>IFERROR(VLOOKUP($B64,'Listado E.P.'!$B$6:$AX$106,46,FALSE),"*")</f>
        <v>*</v>
      </c>
      <c r="L64" s="150"/>
      <c r="M64" s="111" t="str">
        <f t="shared" si="0"/>
        <v>*</v>
      </c>
      <c r="N64" s="111" t="str">
        <f t="shared" si="0"/>
        <v>*</v>
      </c>
      <c r="O64" s="111" t="str">
        <f t="shared" si="0"/>
        <v>*</v>
      </c>
      <c r="P64" s="111" t="str">
        <f t="shared" si="11"/>
        <v>*</v>
      </c>
      <c r="Q64" s="111" t="str">
        <f t="shared" si="11"/>
        <v>*</v>
      </c>
      <c r="R64" s="213" t="str">
        <f t="shared" si="5"/>
        <v>*</v>
      </c>
      <c r="S64" s="112"/>
      <c r="T64" s="112"/>
      <c r="U64" s="113">
        <f t="shared" si="6"/>
        <v>22</v>
      </c>
      <c r="V64" s="114"/>
      <c r="W64" s="111" t="str">
        <f>IFERROR(VLOOKUP($B64,'Listado E.P.'!$B$6:$AX$106,21,FALSE),"*")</f>
        <v>*</v>
      </c>
      <c r="X64" s="214" t="str">
        <f t="shared" si="2"/>
        <v>*</v>
      </c>
      <c r="Y64" s="215" t="str">
        <f t="shared" si="7"/>
        <v>*</v>
      </c>
      <c r="Z64" s="214" t="str">
        <f t="shared" si="3"/>
        <v>*</v>
      </c>
      <c r="AA64" s="215" t="str">
        <f t="shared" si="8"/>
        <v>*</v>
      </c>
      <c r="AB64" s="214" t="str">
        <f t="shared" si="4"/>
        <v>*</v>
      </c>
      <c r="AC64" s="215" t="str">
        <f t="shared" si="9"/>
        <v>*</v>
      </c>
      <c r="AD64" s="223" t="str">
        <f t="shared" si="10"/>
        <v>*</v>
      </c>
    </row>
    <row r="65" spans="1:30" s="110" customFormat="1" ht="25.5" customHeight="1" x14ac:dyDescent="0.25">
      <c r="A65" s="222">
        <v>59</v>
      </c>
      <c r="B65" s="216"/>
      <c r="C65" s="212" t="str">
        <f>IFERROR(VLOOKUP($B65,'Listado E.P.'!$B$6:$AX$106,2,FALSE),"*")</f>
        <v>*</v>
      </c>
      <c r="D65" s="137" t="str">
        <f>IFERROR(VLOOKUP($B65,'Listado E.P.'!$B$6:$AX$106,39,FALSE),"*")</f>
        <v>*</v>
      </c>
      <c r="E65" s="137" t="str">
        <f>IFERROR(VLOOKUP($B65,'Listado E.P.'!$B$6:$AX$106,41,FALSE),"*")</f>
        <v>*</v>
      </c>
      <c r="F65" s="143">
        <f>IFERROR(IF($E65="par",NETWORKDAYS($L65,EOMONTH($L65,0),listas!$A$26:$A$264),NETWORKDAYS($L65,EOMONTH($L65,0),listas!$E$26:$E$256)),"*")</f>
        <v>22</v>
      </c>
      <c r="G65" s="143" t="str">
        <f>IFERROR(VLOOKUP($B65,'Listado E.P.'!$B$6:$AX$106,42,FALSE),"*")</f>
        <v>*</v>
      </c>
      <c r="H65" s="143" t="str">
        <f>IFERROR(VLOOKUP($B65,'Listado E.P.'!$B$6:$AX$106,43,FALSE),"*")</f>
        <v>*</v>
      </c>
      <c r="I65" s="143" t="str">
        <f>IFERROR(VLOOKUP($B65,'Listado E.P.'!$B$6:$AX$106,44,FALSE),"*")</f>
        <v>*</v>
      </c>
      <c r="J65" s="143" t="str">
        <f>IFERROR(VLOOKUP($B65,'Listado E.P.'!$B$6:$AX$106,45,FALSE),"*")</f>
        <v>*</v>
      </c>
      <c r="K65" s="143" t="str">
        <f>IFERROR(VLOOKUP($B65,'Listado E.P.'!$B$6:$AX$106,46,FALSE),"*")</f>
        <v>*</v>
      </c>
      <c r="L65" s="150"/>
      <c r="M65" s="111" t="str">
        <f t="shared" si="0"/>
        <v>*</v>
      </c>
      <c r="N65" s="111" t="str">
        <f t="shared" si="0"/>
        <v>*</v>
      </c>
      <c r="O65" s="111" t="str">
        <f t="shared" si="0"/>
        <v>*</v>
      </c>
      <c r="P65" s="111" t="str">
        <f t="shared" si="11"/>
        <v>*</v>
      </c>
      <c r="Q65" s="111" t="str">
        <f t="shared" si="11"/>
        <v>*</v>
      </c>
      <c r="R65" s="213" t="str">
        <f t="shared" si="5"/>
        <v>*</v>
      </c>
      <c r="S65" s="112"/>
      <c r="T65" s="112"/>
      <c r="U65" s="113">
        <f t="shared" si="6"/>
        <v>22</v>
      </c>
      <c r="V65" s="114"/>
      <c r="W65" s="111" t="str">
        <f>IFERROR(VLOOKUP($B65,'Listado E.P.'!$B$6:$AX$106,21,FALSE),"*")</f>
        <v>*</v>
      </c>
      <c r="X65" s="214" t="str">
        <f t="shared" si="2"/>
        <v>*</v>
      </c>
      <c r="Y65" s="215" t="str">
        <f t="shared" si="7"/>
        <v>*</v>
      </c>
      <c r="Z65" s="214" t="str">
        <f t="shared" si="3"/>
        <v>*</v>
      </c>
      <c r="AA65" s="215" t="str">
        <f t="shared" si="8"/>
        <v>*</v>
      </c>
      <c r="AB65" s="214" t="str">
        <f t="shared" si="4"/>
        <v>*</v>
      </c>
      <c r="AC65" s="215" t="str">
        <f t="shared" si="9"/>
        <v>*</v>
      </c>
      <c r="AD65" s="223" t="str">
        <f t="shared" si="10"/>
        <v>*</v>
      </c>
    </row>
    <row r="66" spans="1:30" s="110" customFormat="1" ht="25.5" customHeight="1" x14ac:dyDescent="0.25">
      <c r="A66" s="222">
        <v>60</v>
      </c>
      <c r="B66" s="216"/>
      <c r="C66" s="212" t="str">
        <f>IFERROR(VLOOKUP($B66,'Listado E.P.'!$B$6:$AX$106,2,FALSE),"*")</f>
        <v>*</v>
      </c>
      <c r="D66" s="137" t="str">
        <f>IFERROR(VLOOKUP($B66,'Listado E.P.'!$B$6:$AX$106,39,FALSE),"*")</f>
        <v>*</v>
      </c>
      <c r="E66" s="137" t="str">
        <f>IFERROR(VLOOKUP($B66,'Listado E.P.'!$B$6:$AX$106,41,FALSE),"*")</f>
        <v>*</v>
      </c>
      <c r="F66" s="143">
        <f>IFERROR(IF($E66="par",NETWORKDAYS($L66,EOMONTH($L66,0),listas!$A$26:$A$264),NETWORKDAYS($L66,EOMONTH($L66,0),listas!$E$26:$E$256)),"*")</f>
        <v>22</v>
      </c>
      <c r="G66" s="143" t="str">
        <f>IFERROR(VLOOKUP($B66,'Listado E.P.'!$B$6:$AX$106,42,FALSE),"*")</f>
        <v>*</v>
      </c>
      <c r="H66" s="143" t="str">
        <f>IFERROR(VLOOKUP($B66,'Listado E.P.'!$B$6:$AX$106,43,FALSE),"*")</f>
        <v>*</v>
      </c>
      <c r="I66" s="143" t="str">
        <f>IFERROR(VLOOKUP($B66,'Listado E.P.'!$B$6:$AX$106,44,FALSE),"*")</f>
        <v>*</v>
      </c>
      <c r="J66" s="143" t="str">
        <f>IFERROR(VLOOKUP($B66,'Listado E.P.'!$B$6:$AX$106,45,FALSE),"*")</f>
        <v>*</v>
      </c>
      <c r="K66" s="143" t="str">
        <f>IFERROR(VLOOKUP($B66,'Listado E.P.'!$B$6:$AX$106,46,FALSE),"*")</f>
        <v>*</v>
      </c>
      <c r="L66" s="150"/>
      <c r="M66" s="111" t="str">
        <f t="shared" si="0"/>
        <v>*</v>
      </c>
      <c r="N66" s="111" t="str">
        <f t="shared" si="0"/>
        <v>*</v>
      </c>
      <c r="O66" s="111" t="str">
        <f t="shared" si="0"/>
        <v>*</v>
      </c>
      <c r="P66" s="111" t="str">
        <f t="shared" si="11"/>
        <v>*</v>
      </c>
      <c r="Q66" s="111" t="str">
        <f t="shared" si="11"/>
        <v>*</v>
      </c>
      <c r="R66" s="213" t="str">
        <f t="shared" si="5"/>
        <v>*</v>
      </c>
      <c r="S66" s="112"/>
      <c r="T66" s="112"/>
      <c r="U66" s="113">
        <f t="shared" ref="U66:U91" si="23">IFERROR(IF(E66=0,R66-SUM(S66:T66),(F66)-SUM(S66:T66)),"*")</f>
        <v>22</v>
      </c>
      <c r="V66" s="114"/>
      <c r="W66" s="111" t="str">
        <f>IFERROR(VLOOKUP($B66,'Listado E.P.'!$B$6:$AX$106,21,FALSE),"*")</f>
        <v>*</v>
      </c>
      <c r="X66" s="214" t="str">
        <f t="shared" si="2"/>
        <v>*</v>
      </c>
      <c r="Y66" s="215" t="str">
        <f t="shared" si="7"/>
        <v>*</v>
      </c>
      <c r="Z66" s="214" t="str">
        <f t="shared" si="3"/>
        <v>*</v>
      </c>
      <c r="AA66" s="215" t="str">
        <f t="shared" si="8"/>
        <v>*</v>
      </c>
      <c r="AB66" s="214" t="str">
        <f t="shared" si="4"/>
        <v>*</v>
      </c>
      <c r="AC66" s="215" t="str">
        <f t="shared" si="9"/>
        <v>*</v>
      </c>
      <c r="AD66" s="223" t="str">
        <f t="shared" si="10"/>
        <v>*</v>
      </c>
    </row>
    <row r="67" spans="1:30" s="110" customFormat="1" ht="25.5" customHeight="1" x14ac:dyDescent="0.25">
      <c r="A67" s="222">
        <v>61</v>
      </c>
      <c r="B67" s="216"/>
      <c r="C67" s="212" t="str">
        <f>IFERROR(VLOOKUP($B67,'Listado E.P.'!$B$6:$AX$106,2,FALSE),"*")</f>
        <v>*</v>
      </c>
      <c r="D67" s="137" t="str">
        <f>IFERROR(VLOOKUP($B67,'Listado E.P.'!$B$6:$AX$106,39,FALSE),"*")</f>
        <v>*</v>
      </c>
      <c r="E67" s="137" t="str">
        <f>IFERROR(VLOOKUP($B67,'Listado E.P.'!$B$6:$AX$106,41,FALSE),"*")</f>
        <v>*</v>
      </c>
      <c r="F67" s="143">
        <f>IFERROR(IF($E67="par",NETWORKDAYS($L67,EOMONTH($L67,0),listas!$A$26:$A$264),NETWORKDAYS($L67,EOMONTH($L67,0),listas!$E$26:$E$256)),"*")</f>
        <v>22</v>
      </c>
      <c r="G67" s="143" t="str">
        <f>IFERROR(VLOOKUP($B67,'Listado E.P.'!$B$6:$AX$106,42,FALSE),"*")</f>
        <v>*</v>
      </c>
      <c r="H67" s="143" t="str">
        <f>IFERROR(VLOOKUP($B67,'Listado E.P.'!$B$6:$AX$106,43,FALSE),"*")</f>
        <v>*</v>
      </c>
      <c r="I67" s="143" t="str">
        <f>IFERROR(VLOOKUP($B67,'Listado E.P.'!$B$6:$AX$106,44,FALSE),"*")</f>
        <v>*</v>
      </c>
      <c r="J67" s="143" t="str">
        <f>IFERROR(VLOOKUP($B67,'Listado E.P.'!$B$6:$AX$106,45,FALSE),"*")</f>
        <v>*</v>
      </c>
      <c r="K67" s="143" t="str">
        <f>IFERROR(VLOOKUP($B67,'Listado E.P.'!$B$6:$AX$106,46,FALSE),"*")</f>
        <v>*</v>
      </c>
      <c r="L67" s="150"/>
      <c r="M67" s="111" t="str">
        <f t="shared" si="0"/>
        <v>*</v>
      </c>
      <c r="N67" s="111" t="str">
        <f t="shared" si="0"/>
        <v>*</v>
      </c>
      <c r="O67" s="111" t="str">
        <f t="shared" si="0"/>
        <v>*</v>
      </c>
      <c r="P67" s="111" t="str">
        <f t="shared" si="11"/>
        <v>*</v>
      </c>
      <c r="Q67" s="111" t="str">
        <f t="shared" si="11"/>
        <v>*</v>
      </c>
      <c r="R67" s="213" t="str">
        <f t="shared" si="5"/>
        <v>*</v>
      </c>
      <c r="S67" s="112"/>
      <c r="T67" s="112"/>
      <c r="U67" s="113">
        <f t="shared" si="23"/>
        <v>22</v>
      </c>
      <c r="V67" s="114"/>
      <c r="W67" s="111" t="str">
        <f>IFERROR(VLOOKUP($B67,'Listado E.P.'!$B$6:$AX$106,21,FALSE),"*")</f>
        <v>*</v>
      </c>
      <c r="X67" s="214" t="str">
        <f t="shared" si="2"/>
        <v>*</v>
      </c>
      <c r="Y67" s="215" t="str">
        <f t="shared" si="7"/>
        <v>*</v>
      </c>
      <c r="Z67" s="214" t="str">
        <f t="shared" si="3"/>
        <v>*</v>
      </c>
      <c r="AA67" s="215" t="str">
        <f t="shared" si="8"/>
        <v>*</v>
      </c>
      <c r="AB67" s="214" t="str">
        <f t="shared" si="4"/>
        <v>*</v>
      </c>
      <c r="AC67" s="215" t="str">
        <f t="shared" si="9"/>
        <v>*</v>
      </c>
      <c r="AD67" s="223" t="str">
        <f t="shared" si="10"/>
        <v>*</v>
      </c>
    </row>
    <row r="68" spans="1:30" s="110" customFormat="1" ht="25.5" customHeight="1" x14ac:dyDescent="0.25">
      <c r="A68" s="222">
        <v>62</v>
      </c>
      <c r="B68" s="216"/>
      <c r="C68" s="212" t="str">
        <f>IFERROR(VLOOKUP($B68,'Listado E.P.'!$B$6:$AX$106,2,FALSE),"*")</f>
        <v>*</v>
      </c>
      <c r="D68" s="137" t="str">
        <f>IFERROR(VLOOKUP($B68,'Listado E.P.'!$B$6:$AX$106,39,FALSE),"*")</f>
        <v>*</v>
      </c>
      <c r="E68" s="137" t="str">
        <f>IFERROR(VLOOKUP($B68,'Listado E.P.'!$B$6:$AX$106,41,FALSE),"*")</f>
        <v>*</v>
      </c>
      <c r="F68" s="143">
        <f>IFERROR(IF($E68="par",NETWORKDAYS($L68,EOMONTH($L68,0),listas!$A$26:$A$264),NETWORKDAYS($L68,EOMONTH($L68,0),listas!$E$26:$E$256)),"*")</f>
        <v>22</v>
      </c>
      <c r="G68" s="143" t="str">
        <f>IFERROR(VLOOKUP($B68,'Listado E.P.'!$B$6:$AX$106,42,FALSE),"*")</f>
        <v>*</v>
      </c>
      <c r="H68" s="143" t="str">
        <f>IFERROR(VLOOKUP($B68,'Listado E.P.'!$B$6:$AX$106,43,FALSE),"*")</f>
        <v>*</v>
      </c>
      <c r="I68" s="143" t="str">
        <f>IFERROR(VLOOKUP($B68,'Listado E.P.'!$B$6:$AX$106,44,FALSE),"*")</f>
        <v>*</v>
      </c>
      <c r="J68" s="143" t="str">
        <f>IFERROR(VLOOKUP($B68,'Listado E.P.'!$B$6:$AX$106,45,FALSE),"*")</f>
        <v>*</v>
      </c>
      <c r="K68" s="143" t="str">
        <f>IFERROR(VLOOKUP($B68,'Listado E.P.'!$B$6:$AX$106,46,FALSE),"*")</f>
        <v>*</v>
      </c>
      <c r="L68" s="150"/>
      <c r="M68" s="111" t="str">
        <f t="shared" si="0"/>
        <v>*</v>
      </c>
      <c r="N68" s="111" t="str">
        <f t="shared" si="0"/>
        <v>*</v>
      </c>
      <c r="O68" s="111" t="str">
        <f t="shared" si="0"/>
        <v>*</v>
      </c>
      <c r="P68" s="111" t="str">
        <f t="shared" si="11"/>
        <v>*</v>
      </c>
      <c r="Q68" s="111" t="str">
        <f t="shared" si="11"/>
        <v>*</v>
      </c>
      <c r="R68" s="213" t="str">
        <f t="shared" si="5"/>
        <v>*</v>
      </c>
      <c r="S68" s="112"/>
      <c r="T68" s="112"/>
      <c r="U68" s="113">
        <f t="shared" si="23"/>
        <v>22</v>
      </c>
      <c r="V68" s="114"/>
      <c r="W68" s="111" t="str">
        <f>IFERROR(VLOOKUP($B68,'Listado E.P.'!$B$6:$AX$106,21,FALSE),"*")</f>
        <v>*</v>
      </c>
      <c r="X68" s="214" t="str">
        <f t="shared" si="2"/>
        <v>*</v>
      </c>
      <c r="Y68" s="215" t="str">
        <f t="shared" si="7"/>
        <v>*</v>
      </c>
      <c r="Z68" s="214" t="str">
        <f t="shared" si="3"/>
        <v>*</v>
      </c>
      <c r="AA68" s="215" t="str">
        <f t="shared" si="8"/>
        <v>*</v>
      </c>
      <c r="AB68" s="214" t="str">
        <f t="shared" si="4"/>
        <v>*</v>
      </c>
      <c r="AC68" s="215" t="str">
        <f t="shared" si="9"/>
        <v>*</v>
      </c>
      <c r="AD68" s="223" t="str">
        <f t="shared" si="10"/>
        <v>*</v>
      </c>
    </row>
    <row r="69" spans="1:30" s="110" customFormat="1" ht="25.5" customHeight="1" x14ac:dyDescent="0.25">
      <c r="A69" s="222">
        <v>63</v>
      </c>
      <c r="B69" s="216"/>
      <c r="C69" s="212" t="str">
        <f>IFERROR(VLOOKUP($B69,'Listado E.P.'!$B$6:$AX$106,2,FALSE),"*")</f>
        <v>*</v>
      </c>
      <c r="D69" s="137" t="str">
        <f>IFERROR(VLOOKUP($B69,'Listado E.P.'!$B$6:$AX$106,39,FALSE),"*")</f>
        <v>*</v>
      </c>
      <c r="E69" s="137" t="str">
        <f>IFERROR(VLOOKUP($B69,'Listado E.P.'!$B$6:$AX$106,41,FALSE),"*")</f>
        <v>*</v>
      </c>
      <c r="F69" s="143">
        <f>IFERROR(IF($E69="par",NETWORKDAYS($L69,EOMONTH($L69,0),listas!$A$26:$A$264),NETWORKDAYS($L69,EOMONTH($L69,0),listas!$E$26:$E$256)),"*")</f>
        <v>22</v>
      </c>
      <c r="G69" s="143" t="str">
        <f>IFERROR(VLOOKUP($B69,'Listado E.P.'!$B$6:$AX$106,42,FALSE),"*")</f>
        <v>*</v>
      </c>
      <c r="H69" s="143" t="str">
        <f>IFERROR(VLOOKUP($B69,'Listado E.P.'!$B$6:$AX$106,43,FALSE),"*")</f>
        <v>*</v>
      </c>
      <c r="I69" s="143" t="str">
        <f>IFERROR(VLOOKUP($B69,'Listado E.P.'!$B$6:$AX$106,44,FALSE),"*")</f>
        <v>*</v>
      </c>
      <c r="J69" s="143" t="str">
        <f>IFERROR(VLOOKUP($B69,'Listado E.P.'!$B$6:$AX$106,45,FALSE),"*")</f>
        <v>*</v>
      </c>
      <c r="K69" s="143" t="str">
        <f>IFERROR(VLOOKUP($B69,'Listado E.P.'!$B$6:$AX$106,46,FALSE),"*")</f>
        <v>*</v>
      </c>
      <c r="L69" s="150"/>
      <c r="M69" s="111" t="str">
        <f t="shared" si="0"/>
        <v>*</v>
      </c>
      <c r="N69" s="111" t="str">
        <f t="shared" si="0"/>
        <v>*</v>
      </c>
      <c r="O69" s="111" t="str">
        <f t="shared" si="0"/>
        <v>*</v>
      </c>
      <c r="P69" s="111" t="str">
        <f t="shared" si="11"/>
        <v>*</v>
      </c>
      <c r="Q69" s="111" t="str">
        <f t="shared" si="11"/>
        <v>*</v>
      </c>
      <c r="R69" s="213" t="str">
        <f t="shared" si="5"/>
        <v>*</v>
      </c>
      <c r="S69" s="112"/>
      <c r="T69" s="112"/>
      <c r="U69" s="113">
        <f t="shared" si="23"/>
        <v>22</v>
      </c>
      <c r="V69" s="114"/>
      <c r="W69" s="111" t="str">
        <f>IFERROR(VLOOKUP($B69,'Listado E.P.'!$B$6:$AX$106,21,FALSE),"*")</f>
        <v>*</v>
      </c>
      <c r="X69" s="214" t="str">
        <f t="shared" si="2"/>
        <v>*</v>
      </c>
      <c r="Y69" s="215" t="str">
        <f t="shared" si="7"/>
        <v>*</v>
      </c>
      <c r="Z69" s="214" t="str">
        <f t="shared" si="3"/>
        <v>*</v>
      </c>
      <c r="AA69" s="215" t="str">
        <f t="shared" si="8"/>
        <v>*</v>
      </c>
      <c r="AB69" s="214" t="str">
        <f t="shared" si="4"/>
        <v>*</v>
      </c>
      <c r="AC69" s="215" t="str">
        <f t="shared" si="9"/>
        <v>*</v>
      </c>
      <c r="AD69" s="223" t="str">
        <f t="shared" si="10"/>
        <v>*</v>
      </c>
    </row>
    <row r="70" spans="1:30" s="110" customFormat="1" ht="25.5" customHeight="1" x14ac:dyDescent="0.25">
      <c r="A70" s="222">
        <v>64</v>
      </c>
      <c r="B70" s="216"/>
      <c r="C70" s="212" t="str">
        <f>IFERROR(VLOOKUP($B70,'Listado E.P.'!$B$6:$AX$106,2,FALSE),"*")</f>
        <v>*</v>
      </c>
      <c r="D70" s="137" t="str">
        <f>IFERROR(VLOOKUP($B70,'Listado E.P.'!$B$6:$AX$106,39,FALSE),"*")</f>
        <v>*</v>
      </c>
      <c r="E70" s="137" t="str">
        <f>IFERROR(VLOOKUP($B70,'Listado E.P.'!$B$6:$AX$106,41,FALSE),"*")</f>
        <v>*</v>
      </c>
      <c r="F70" s="143">
        <f>IFERROR(IF($E70="par",NETWORKDAYS($L70,EOMONTH($L70,0),listas!$A$26:$A$264),NETWORKDAYS($L70,EOMONTH($L70,0),listas!$E$26:$E$256)),"*")</f>
        <v>22</v>
      </c>
      <c r="G70" s="143" t="str">
        <f>IFERROR(VLOOKUP($B70,'Listado E.P.'!$B$6:$AX$106,42,FALSE),"*")</f>
        <v>*</v>
      </c>
      <c r="H70" s="143" t="str">
        <f>IFERROR(VLOOKUP($B70,'Listado E.P.'!$B$6:$AX$106,43,FALSE),"*")</f>
        <v>*</v>
      </c>
      <c r="I70" s="143" t="str">
        <f>IFERROR(VLOOKUP($B70,'Listado E.P.'!$B$6:$AX$106,44,FALSE),"*")</f>
        <v>*</v>
      </c>
      <c r="J70" s="143" t="str">
        <f>IFERROR(VLOOKUP($B70,'Listado E.P.'!$B$6:$AX$106,45,FALSE),"*")</f>
        <v>*</v>
      </c>
      <c r="K70" s="143" t="str">
        <f>IFERROR(VLOOKUP($B70,'Listado E.P.'!$B$6:$AX$106,46,FALSE),"*")</f>
        <v>*</v>
      </c>
      <c r="L70" s="150"/>
      <c r="M70" s="111" t="str">
        <f t="shared" si="0"/>
        <v>*</v>
      </c>
      <c r="N70" s="111" t="str">
        <f t="shared" si="0"/>
        <v>*</v>
      </c>
      <c r="O70" s="111" t="str">
        <f t="shared" si="0"/>
        <v>*</v>
      </c>
      <c r="P70" s="111" t="str">
        <f t="shared" si="11"/>
        <v>*</v>
      </c>
      <c r="Q70" s="111" t="str">
        <f t="shared" si="11"/>
        <v>*</v>
      </c>
      <c r="R70" s="213" t="str">
        <f t="shared" si="5"/>
        <v>*</v>
      </c>
      <c r="S70" s="112"/>
      <c r="T70" s="112"/>
      <c r="U70" s="113">
        <f t="shared" si="23"/>
        <v>22</v>
      </c>
      <c r="V70" s="114"/>
      <c r="W70" s="111" t="str">
        <f>IFERROR(VLOOKUP($B70,'Listado E.P.'!$B$6:$AX$106,21,FALSE),"*")</f>
        <v>*</v>
      </c>
      <c r="X70" s="214" t="str">
        <f t="shared" si="2"/>
        <v>*</v>
      </c>
      <c r="Y70" s="215" t="str">
        <f t="shared" si="7"/>
        <v>*</v>
      </c>
      <c r="Z70" s="214" t="str">
        <f t="shared" si="3"/>
        <v>*</v>
      </c>
      <c r="AA70" s="215" t="str">
        <f t="shared" si="8"/>
        <v>*</v>
      </c>
      <c r="AB70" s="214" t="str">
        <f t="shared" si="4"/>
        <v>*</v>
      </c>
      <c r="AC70" s="215" t="str">
        <f t="shared" si="9"/>
        <v>*</v>
      </c>
      <c r="AD70" s="223" t="str">
        <f t="shared" si="10"/>
        <v>*</v>
      </c>
    </row>
    <row r="71" spans="1:30" s="110" customFormat="1" ht="25.5" customHeight="1" x14ac:dyDescent="0.25">
      <c r="A71" s="222">
        <v>65</v>
      </c>
      <c r="B71" s="216"/>
      <c r="C71" s="212" t="str">
        <f>IFERROR(VLOOKUP($B71,'Listado E.P.'!$B$6:$AX$106,2,FALSE),"*")</f>
        <v>*</v>
      </c>
      <c r="D71" s="137" t="str">
        <f>IFERROR(VLOOKUP($B71,'Listado E.P.'!$B$6:$AX$106,39,FALSE),"*")</f>
        <v>*</v>
      </c>
      <c r="E71" s="137" t="str">
        <f>IFERROR(VLOOKUP($B71,'Listado E.P.'!$B$6:$AX$106,41,FALSE),"*")</f>
        <v>*</v>
      </c>
      <c r="F71" s="143">
        <f>IFERROR(IF($E71="par",NETWORKDAYS($L71,EOMONTH($L71,0),listas!$A$26:$A$264),NETWORKDAYS($L71,EOMONTH($L71,0),listas!$E$26:$E$256)),"*")</f>
        <v>22</v>
      </c>
      <c r="G71" s="143" t="str">
        <f>IFERROR(VLOOKUP($B71,'Listado E.P.'!$B$6:$AX$106,42,FALSE),"*")</f>
        <v>*</v>
      </c>
      <c r="H71" s="143" t="str">
        <f>IFERROR(VLOOKUP($B71,'Listado E.P.'!$B$6:$AX$106,43,FALSE),"*")</f>
        <v>*</v>
      </c>
      <c r="I71" s="143" t="str">
        <f>IFERROR(VLOOKUP($B71,'Listado E.P.'!$B$6:$AX$106,44,FALSE),"*")</f>
        <v>*</v>
      </c>
      <c r="J71" s="143" t="str">
        <f>IFERROR(VLOOKUP($B71,'Listado E.P.'!$B$6:$AX$106,45,FALSE),"*")</f>
        <v>*</v>
      </c>
      <c r="K71" s="143" t="str">
        <f>IFERROR(VLOOKUP($B71,'Listado E.P.'!$B$6:$AX$106,46,FALSE),"*")</f>
        <v>*</v>
      </c>
      <c r="L71" s="150"/>
      <c r="M71" s="111" t="str">
        <f t="shared" si="0"/>
        <v>*</v>
      </c>
      <c r="N71" s="111" t="str">
        <f t="shared" si="0"/>
        <v>*</v>
      </c>
      <c r="O71" s="111" t="str">
        <f t="shared" si="0"/>
        <v>*</v>
      </c>
      <c r="P71" s="111" t="str">
        <f t="shared" si="11"/>
        <v>*</v>
      </c>
      <c r="Q71" s="111" t="str">
        <f t="shared" si="11"/>
        <v>*</v>
      </c>
      <c r="R71" s="213" t="str">
        <f t="shared" si="5"/>
        <v>*</v>
      </c>
      <c r="S71" s="112"/>
      <c r="T71" s="112"/>
      <c r="U71" s="113">
        <f t="shared" si="23"/>
        <v>22</v>
      </c>
      <c r="V71" s="114"/>
      <c r="W71" s="111" t="str">
        <f>IFERROR(VLOOKUP($B71,'Listado E.P.'!$B$6:$AX$106,21,FALSE),"*")</f>
        <v>*</v>
      </c>
      <c r="X71" s="214" t="str">
        <f t="shared" si="2"/>
        <v>*</v>
      </c>
      <c r="Y71" s="215" t="str">
        <f t="shared" si="7"/>
        <v>*</v>
      </c>
      <c r="Z71" s="214" t="str">
        <f t="shared" si="3"/>
        <v>*</v>
      </c>
      <c r="AA71" s="215" t="str">
        <f t="shared" si="8"/>
        <v>*</v>
      </c>
      <c r="AB71" s="214" t="str">
        <f t="shared" si="4"/>
        <v>*</v>
      </c>
      <c r="AC71" s="215" t="str">
        <f t="shared" si="9"/>
        <v>*</v>
      </c>
      <c r="AD71" s="223" t="str">
        <f t="shared" si="10"/>
        <v>*</v>
      </c>
    </row>
    <row r="72" spans="1:30" s="110" customFormat="1" ht="25.5" customHeight="1" x14ac:dyDescent="0.25">
      <c r="A72" s="222">
        <v>66</v>
      </c>
      <c r="B72" s="216"/>
      <c r="C72" s="212" t="str">
        <f>IFERROR(VLOOKUP($B72,'Listado E.P.'!$B$6:$AX$106,2,FALSE),"*")</f>
        <v>*</v>
      </c>
      <c r="D72" s="137" t="str">
        <f>IFERROR(VLOOKUP($B72,'Listado E.P.'!$B$6:$AX$106,39,FALSE),"*")</f>
        <v>*</v>
      </c>
      <c r="E72" s="137" t="str">
        <f>IFERROR(VLOOKUP($B72,'Listado E.P.'!$B$6:$AX$106,41,FALSE),"*")</f>
        <v>*</v>
      </c>
      <c r="F72" s="143">
        <f>IFERROR(IF($E72="par",NETWORKDAYS($L72,EOMONTH($L72,0),listas!$A$26:$A$264),NETWORKDAYS($L72,EOMONTH($L72,0),listas!$E$26:$E$256)),"*")</f>
        <v>22</v>
      </c>
      <c r="G72" s="143" t="str">
        <f>IFERROR(VLOOKUP($B72,'Listado E.P.'!$B$6:$AX$106,42,FALSE),"*")</f>
        <v>*</v>
      </c>
      <c r="H72" s="143" t="str">
        <f>IFERROR(VLOOKUP($B72,'Listado E.P.'!$B$6:$AX$106,43,FALSE),"*")</f>
        <v>*</v>
      </c>
      <c r="I72" s="143" t="str">
        <f>IFERROR(VLOOKUP($B72,'Listado E.P.'!$B$6:$AX$106,44,FALSE),"*")</f>
        <v>*</v>
      </c>
      <c r="J72" s="143" t="str">
        <f>IFERROR(VLOOKUP($B72,'Listado E.P.'!$B$6:$AX$106,45,FALSE),"*")</f>
        <v>*</v>
      </c>
      <c r="K72" s="143" t="str">
        <f>IFERROR(VLOOKUP($B72,'Listado E.P.'!$B$6:$AX$106,46,FALSE),"*")</f>
        <v>*</v>
      </c>
      <c r="L72" s="150"/>
      <c r="M72" s="111" t="str">
        <f t="shared" si="0"/>
        <v>*</v>
      </c>
      <c r="N72" s="111" t="str">
        <f t="shared" si="0"/>
        <v>*</v>
      </c>
      <c r="O72" s="111" t="str">
        <f t="shared" si="0"/>
        <v>*</v>
      </c>
      <c r="P72" s="111" t="str">
        <f t="shared" si="11"/>
        <v>*</v>
      </c>
      <c r="Q72" s="111" t="str">
        <f t="shared" si="11"/>
        <v>*</v>
      </c>
      <c r="R72" s="213" t="str">
        <f t="shared" si="5"/>
        <v>*</v>
      </c>
      <c r="S72" s="112"/>
      <c r="T72" s="112"/>
      <c r="U72" s="113">
        <f t="shared" si="23"/>
        <v>22</v>
      </c>
      <c r="V72" s="114"/>
      <c r="W72" s="111" t="str">
        <f>IFERROR(VLOOKUP($B72,'Listado E.P.'!$B$6:$AX$106,21,FALSE),"*")</f>
        <v>*</v>
      </c>
      <c r="X72" s="214" t="str">
        <f t="shared" si="2"/>
        <v>*</v>
      </c>
      <c r="Y72" s="215" t="str">
        <f t="shared" si="7"/>
        <v>*</v>
      </c>
      <c r="Z72" s="214" t="str">
        <f t="shared" si="3"/>
        <v>*</v>
      </c>
      <c r="AA72" s="215" t="str">
        <f t="shared" si="8"/>
        <v>*</v>
      </c>
      <c r="AB72" s="214" t="str">
        <f t="shared" si="4"/>
        <v>*</v>
      </c>
      <c r="AC72" s="215" t="str">
        <f t="shared" si="9"/>
        <v>*</v>
      </c>
      <c r="AD72" s="223" t="str">
        <f t="shared" si="10"/>
        <v>*</v>
      </c>
    </row>
    <row r="73" spans="1:30" s="110" customFormat="1" ht="25.5" customHeight="1" x14ac:dyDescent="0.25">
      <c r="A73" s="222">
        <v>67</v>
      </c>
      <c r="B73" s="216"/>
      <c r="C73" s="212" t="str">
        <f>IFERROR(VLOOKUP($B73,'Listado E.P.'!$B$6:$AX$106,2,FALSE),"*")</f>
        <v>*</v>
      </c>
      <c r="D73" s="137" t="str">
        <f>IFERROR(VLOOKUP($B73,'Listado E.P.'!$B$6:$AX$106,39,FALSE),"*")</f>
        <v>*</v>
      </c>
      <c r="E73" s="137" t="str">
        <f>IFERROR(VLOOKUP($B73,'Listado E.P.'!$B$6:$AX$106,41,FALSE),"*")</f>
        <v>*</v>
      </c>
      <c r="F73" s="143">
        <f>IFERROR(IF($E73="par",NETWORKDAYS($L73,EOMONTH($L73,0),listas!$A$26:$A$264),NETWORKDAYS($L73,EOMONTH($L73,0),listas!$E$26:$E$256)),"*")</f>
        <v>22</v>
      </c>
      <c r="G73" s="143" t="str">
        <f>IFERROR(VLOOKUP($B73,'Listado E.P.'!$B$6:$AX$106,42,FALSE),"*")</f>
        <v>*</v>
      </c>
      <c r="H73" s="143" t="str">
        <f>IFERROR(VLOOKUP($B73,'Listado E.P.'!$B$6:$AX$106,43,FALSE),"*")</f>
        <v>*</v>
      </c>
      <c r="I73" s="143" t="str">
        <f>IFERROR(VLOOKUP($B73,'Listado E.P.'!$B$6:$AX$106,44,FALSE),"*")</f>
        <v>*</v>
      </c>
      <c r="J73" s="143" t="str">
        <f>IFERROR(VLOOKUP($B73,'Listado E.P.'!$B$6:$AX$106,45,FALSE),"*")</f>
        <v>*</v>
      </c>
      <c r="K73" s="143" t="str">
        <f>IFERROR(VLOOKUP($B73,'Listado E.P.'!$B$6:$AX$106,46,FALSE),"*")</f>
        <v>*</v>
      </c>
      <c r="L73" s="150"/>
      <c r="M73" s="111" t="str">
        <f t="shared" si="0"/>
        <v>*</v>
      </c>
      <c r="N73" s="111" t="str">
        <f t="shared" si="0"/>
        <v>*</v>
      </c>
      <c r="O73" s="111" t="str">
        <f t="shared" si="0"/>
        <v>*</v>
      </c>
      <c r="P73" s="111" t="str">
        <f t="shared" si="11"/>
        <v>*</v>
      </c>
      <c r="Q73" s="111" t="str">
        <f t="shared" si="11"/>
        <v>*</v>
      </c>
      <c r="R73" s="213" t="str">
        <f t="shared" ref="R73:R84" si="24">IFERROR(SUM(G73*M73)+(H73*N73)+(I73*O73)+(J73*P73)+(Q73*K73),"*")</f>
        <v>*</v>
      </c>
      <c r="S73" s="112"/>
      <c r="T73" s="112"/>
      <c r="U73" s="113">
        <f t="shared" ref="U73:U79" si="25">IFERROR(IF(E73=0,R73-SUM(S73:T73),(F73)-SUM(S73:T73)),"*")</f>
        <v>22</v>
      </c>
      <c r="V73" s="114"/>
      <c r="W73" s="111" t="str">
        <f>IFERROR(VLOOKUP($B73,'Listado E.P.'!$B$6:$AX$106,21,FALSE),"*")</f>
        <v>*</v>
      </c>
      <c r="X73" s="214" t="str">
        <f t="shared" si="2"/>
        <v>*</v>
      </c>
      <c r="Y73" s="215" t="str">
        <f t="shared" ref="Y73:Y84" si="26">+IFERROR(X73*$U73,"*")</f>
        <v>*</v>
      </c>
      <c r="Z73" s="214" t="str">
        <f t="shared" si="3"/>
        <v>*</v>
      </c>
      <c r="AA73" s="215" t="str">
        <f t="shared" ref="AA73:AA84" si="27">IFERROR(Z73*$U73,"*")</f>
        <v>*</v>
      </c>
      <c r="AB73" s="214" t="str">
        <f t="shared" si="4"/>
        <v>*</v>
      </c>
      <c r="AC73" s="215" t="str">
        <f t="shared" ref="AC73:AC84" si="28">IFERROR(AB73*$U73,"*")</f>
        <v>*</v>
      </c>
      <c r="AD73" s="223" t="str">
        <f t="shared" ref="AD73:AD84" si="29">IFERROR(Y73+AA73+AC73,"*")</f>
        <v>*</v>
      </c>
    </row>
    <row r="74" spans="1:30" s="110" customFormat="1" ht="25.5" customHeight="1" x14ac:dyDescent="0.25">
      <c r="A74" s="222">
        <v>68</v>
      </c>
      <c r="B74" s="216"/>
      <c r="C74" s="212" t="str">
        <f>IFERROR(VLOOKUP($B74,'Listado E.P.'!$B$6:$AX$106,2,FALSE),"*")</f>
        <v>*</v>
      </c>
      <c r="D74" s="137" t="str">
        <f>IFERROR(VLOOKUP($B74,'Listado E.P.'!$B$6:$AX$106,39,FALSE),"*")</f>
        <v>*</v>
      </c>
      <c r="E74" s="137" t="str">
        <f>IFERROR(VLOOKUP($B74,'Listado E.P.'!$B$6:$AX$106,41,FALSE),"*")</f>
        <v>*</v>
      </c>
      <c r="F74" s="143">
        <f>IFERROR(IF($E74="par",NETWORKDAYS($L74,EOMONTH($L74,0),listas!$A$26:$A$264),NETWORKDAYS($L74,EOMONTH($L74,0),listas!$E$26:$E$256)),"*")</f>
        <v>22</v>
      </c>
      <c r="G74" s="143" t="str">
        <f>IFERROR(VLOOKUP($B74,'Listado E.P.'!$B$6:$AX$106,42,FALSE),"*")</f>
        <v>*</v>
      </c>
      <c r="H74" s="143" t="str">
        <f>IFERROR(VLOOKUP($B74,'Listado E.P.'!$B$6:$AX$106,43,FALSE),"*")</f>
        <v>*</v>
      </c>
      <c r="I74" s="143" t="str">
        <f>IFERROR(VLOOKUP($B74,'Listado E.P.'!$B$6:$AX$106,44,FALSE),"*")</f>
        <v>*</v>
      </c>
      <c r="J74" s="143" t="str">
        <f>IFERROR(VLOOKUP($B74,'Listado E.P.'!$B$6:$AX$106,45,FALSE),"*")</f>
        <v>*</v>
      </c>
      <c r="K74" s="143" t="str">
        <f>IFERROR(VLOOKUP($B74,'Listado E.P.'!$B$6:$AX$106,46,FALSE),"*")</f>
        <v>*</v>
      </c>
      <c r="L74" s="150"/>
      <c r="M74" s="111" t="str">
        <f t="shared" si="0"/>
        <v>*</v>
      </c>
      <c r="N74" s="111" t="str">
        <f t="shared" si="0"/>
        <v>*</v>
      </c>
      <c r="O74" s="111" t="str">
        <f t="shared" si="0"/>
        <v>*</v>
      </c>
      <c r="P74" s="111" t="str">
        <f t="shared" si="11"/>
        <v>*</v>
      </c>
      <c r="Q74" s="111" t="str">
        <f t="shared" si="11"/>
        <v>*</v>
      </c>
      <c r="R74" s="213" t="str">
        <f t="shared" si="24"/>
        <v>*</v>
      </c>
      <c r="S74" s="112"/>
      <c r="T74" s="112"/>
      <c r="U74" s="113">
        <f t="shared" si="25"/>
        <v>22</v>
      </c>
      <c r="V74" s="114"/>
      <c r="W74" s="111" t="str">
        <f>IFERROR(VLOOKUP($B74,'Listado E.P.'!$B$6:$AX$106,21,FALSE),"*")</f>
        <v>*</v>
      </c>
      <c r="X74" s="214" t="str">
        <f t="shared" si="2"/>
        <v>*</v>
      </c>
      <c r="Y74" s="215" t="str">
        <f t="shared" si="26"/>
        <v>*</v>
      </c>
      <c r="Z74" s="214" t="str">
        <f t="shared" si="3"/>
        <v>*</v>
      </c>
      <c r="AA74" s="215" t="str">
        <f t="shared" si="27"/>
        <v>*</v>
      </c>
      <c r="AB74" s="214" t="str">
        <f t="shared" si="4"/>
        <v>*</v>
      </c>
      <c r="AC74" s="215" t="str">
        <f t="shared" si="28"/>
        <v>*</v>
      </c>
      <c r="AD74" s="223" t="str">
        <f t="shared" si="29"/>
        <v>*</v>
      </c>
    </row>
    <row r="75" spans="1:30" s="110" customFormat="1" ht="25.5" customHeight="1" x14ac:dyDescent="0.25">
      <c r="A75" s="222">
        <v>69</v>
      </c>
      <c r="B75" s="216"/>
      <c r="C75" s="212" t="str">
        <f>IFERROR(VLOOKUP($B75,'Listado E.P.'!$B$6:$AX$106,2,FALSE),"*")</f>
        <v>*</v>
      </c>
      <c r="D75" s="137" t="str">
        <f>IFERROR(VLOOKUP($B75,'Listado E.P.'!$B$6:$AX$106,39,FALSE),"*")</f>
        <v>*</v>
      </c>
      <c r="E75" s="137" t="str">
        <f>IFERROR(VLOOKUP($B75,'Listado E.P.'!$B$6:$AX$106,41,FALSE),"*")</f>
        <v>*</v>
      </c>
      <c r="F75" s="143">
        <f>IFERROR(IF($E75="par",NETWORKDAYS($L75,EOMONTH($L75,0),listas!$A$26:$A$264),NETWORKDAYS($L75,EOMONTH($L75,0),listas!$E$26:$E$256)),"*")</f>
        <v>22</v>
      </c>
      <c r="G75" s="143" t="str">
        <f>IFERROR(VLOOKUP($B75,'Listado E.P.'!$B$6:$AX$106,42,FALSE),"*")</f>
        <v>*</v>
      </c>
      <c r="H75" s="143" t="str">
        <f>IFERROR(VLOOKUP($B75,'Listado E.P.'!$B$6:$AX$106,43,FALSE),"*")</f>
        <v>*</v>
      </c>
      <c r="I75" s="143" t="str">
        <f>IFERROR(VLOOKUP($B75,'Listado E.P.'!$B$6:$AX$106,44,FALSE),"*")</f>
        <v>*</v>
      </c>
      <c r="J75" s="143" t="str">
        <f>IFERROR(VLOOKUP($B75,'Listado E.P.'!$B$6:$AX$106,45,FALSE),"*")</f>
        <v>*</v>
      </c>
      <c r="K75" s="143" t="str">
        <f>IFERROR(VLOOKUP($B75,'Listado E.P.'!$B$6:$AX$106,46,FALSE),"*")</f>
        <v>*</v>
      </c>
      <c r="L75" s="150"/>
      <c r="M75" s="111" t="str">
        <f t="shared" si="0"/>
        <v>*</v>
      </c>
      <c r="N75" s="111" t="str">
        <f t="shared" si="0"/>
        <v>*</v>
      </c>
      <c r="O75" s="111" t="str">
        <f t="shared" si="0"/>
        <v>*</v>
      </c>
      <c r="P75" s="111" t="str">
        <f t="shared" si="11"/>
        <v>*</v>
      </c>
      <c r="Q75" s="111" t="str">
        <f t="shared" si="11"/>
        <v>*</v>
      </c>
      <c r="R75" s="213" t="str">
        <f t="shared" si="24"/>
        <v>*</v>
      </c>
      <c r="S75" s="112"/>
      <c r="T75" s="112"/>
      <c r="U75" s="113">
        <f t="shared" si="25"/>
        <v>22</v>
      </c>
      <c r="V75" s="114"/>
      <c r="W75" s="111" t="str">
        <f>IFERROR(VLOOKUP($B75,'Listado E.P.'!$B$6:$AX$106,21,FALSE),"*")</f>
        <v>*</v>
      </c>
      <c r="X75" s="214" t="str">
        <f t="shared" si="2"/>
        <v>*</v>
      </c>
      <c r="Y75" s="215" t="str">
        <f t="shared" si="26"/>
        <v>*</v>
      </c>
      <c r="Z75" s="214" t="str">
        <f t="shared" si="3"/>
        <v>*</v>
      </c>
      <c r="AA75" s="215" t="str">
        <f t="shared" si="27"/>
        <v>*</v>
      </c>
      <c r="AB75" s="214" t="str">
        <f t="shared" si="4"/>
        <v>*</v>
      </c>
      <c r="AC75" s="215" t="str">
        <f t="shared" si="28"/>
        <v>*</v>
      </c>
      <c r="AD75" s="223" t="str">
        <f t="shared" si="29"/>
        <v>*</v>
      </c>
    </row>
    <row r="76" spans="1:30" s="110" customFormat="1" ht="25.5" customHeight="1" x14ac:dyDescent="0.25">
      <c r="A76" s="222">
        <v>70</v>
      </c>
      <c r="B76" s="216"/>
      <c r="C76" s="212" t="str">
        <f>IFERROR(VLOOKUP($B76,'Listado E.P.'!$B$6:$AX$106,2,FALSE),"*")</f>
        <v>*</v>
      </c>
      <c r="D76" s="137" t="str">
        <f>IFERROR(VLOOKUP($B76,'Listado E.P.'!$B$6:$AX$106,39,FALSE),"*")</f>
        <v>*</v>
      </c>
      <c r="E76" s="137" t="str">
        <f>IFERROR(VLOOKUP($B76,'Listado E.P.'!$B$6:$AX$106,41,FALSE),"*")</f>
        <v>*</v>
      </c>
      <c r="F76" s="143">
        <f>IFERROR(IF($E76="par",NETWORKDAYS($L76,EOMONTH($L76,0),listas!$A$26:$A$264),NETWORKDAYS($L76,EOMONTH($L76,0),listas!$E$26:$E$256)),"*")</f>
        <v>22</v>
      </c>
      <c r="G76" s="143" t="str">
        <f>IFERROR(VLOOKUP($B76,'Listado E.P.'!$B$6:$AX$106,42,FALSE),"*")</f>
        <v>*</v>
      </c>
      <c r="H76" s="143" t="str">
        <f>IFERROR(VLOOKUP($B76,'Listado E.P.'!$B$6:$AX$106,43,FALSE),"*")</f>
        <v>*</v>
      </c>
      <c r="I76" s="143" t="str">
        <f>IFERROR(VLOOKUP($B76,'Listado E.P.'!$B$6:$AX$106,44,FALSE),"*")</f>
        <v>*</v>
      </c>
      <c r="J76" s="143" t="str">
        <f>IFERROR(VLOOKUP($B76,'Listado E.P.'!$B$6:$AX$106,45,FALSE),"*")</f>
        <v>*</v>
      </c>
      <c r="K76" s="143" t="str">
        <f>IFERROR(VLOOKUP($B76,'Listado E.P.'!$B$6:$AX$106,46,FALSE),"*")</f>
        <v>*</v>
      </c>
      <c r="L76" s="150"/>
      <c r="M76" s="111" t="str">
        <f t="shared" si="0"/>
        <v>*</v>
      </c>
      <c r="N76" s="111" t="str">
        <f t="shared" si="0"/>
        <v>*</v>
      </c>
      <c r="O76" s="111" t="str">
        <f t="shared" si="0"/>
        <v>*</v>
      </c>
      <c r="P76" s="111" t="str">
        <f t="shared" si="11"/>
        <v>*</v>
      </c>
      <c r="Q76" s="111" t="str">
        <f t="shared" si="11"/>
        <v>*</v>
      </c>
      <c r="R76" s="213" t="str">
        <f t="shared" si="24"/>
        <v>*</v>
      </c>
      <c r="S76" s="112"/>
      <c r="T76" s="112"/>
      <c r="U76" s="113">
        <f t="shared" si="25"/>
        <v>22</v>
      </c>
      <c r="V76" s="114"/>
      <c r="W76" s="111" t="str">
        <f>IFERROR(VLOOKUP($B76,'Listado E.P.'!$B$6:$AX$106,21,FALSE),"*")</f>
        <v>*</v>
      </c>
      <c r="X76" s="214" t="str">
        <f t="shared" si="2"/>
        <v>*</v>
      </c>
      <c r="Y76" s="215" t="str">
        <f t="shared" si="26"/>
        <v>*</v>
      </c>
      <c r="Z76" s="214" t="str">
        <f t="shared" si="3"/>
        <v>*</v>
      </c>
      <c r="AA76" s="215" t="str">
        <f t="shared" si="27"/>
        <v>*</v>
      </c>
      <c r="AB76" s="214" t="str">
        <f t="shared" si="4"/>
        <v>*</v>
      </c>
      <c r="AC76" s="215" t="str">
        <f t="shared" si="28"/>
        <v>*</v>
      </c>
      <c r="AD76" s="223" t="str">
        <f t="shared" si="29"/>
        <v>*</v>
      </c>
    </row>
    <row r="77" spans="1:30" s="110" customFormat="1" ht="25.5" customHeight="1" x14ac:dyDescent="0.25">
      <c r="A77" s="222">
        <v>71</v>
      </c>
      <c r="B77" s="216"/>
      <c r="C77" s="212" t="str">
        <f>IFERROR(VLOOKUP($B77,'Listado E.P.'!$B$6:$AX$106,2,FALSE),"*")</f>
        <v>*</v>
      </c>
      <c r="D77" s="137" t="str">
        <f>IFERROR(VLOOKUP($B77,'Listado E.P.'!$B$6:$AX$106,39,FALSE),"*")</f>
        <v>*</v>
      </c>
      <c r="E77" s="137" t="str">
        <f>IFERROR(VLOOKUP($B77,'Listado E.P.'!$B$6:$AX$106,41,FALSE),"*")</f>
        <v>*</v>
      </c>
      <c r="F77" s="143">
        <f>IFERROR(IF($E77="par",NETWORKDAYS($L77,EOMONTH($L77,0),listas!$A$26:$A$264),NETWORKDAYS($L77,EOMONTH($L77,0),listas!$E$26:$E$256)),"*")</f>
        <v>22</v>
      </c>
      <c r="G77" s="143" t="str">
        <f>IFERROR(VLOOKUP($B77,'Listado E.P.'!$B$6:$AX$106,42,FALSE),"*")</f>
        <v>*</v>
      </c>
      <c r="H77" s="143" t="str">
        <f>IFERROR(VLOOKUP($B77,'Listado E.P.'!$B$6:$AX$106,43,FALSE),"*")</f>
        <v>*</v>
      </c>
      <c r="I77" s="143" t="str">
        <f>IFERROR(VLOOKUP($B77,'Listado E.P.'!$B$6:$AX$106,44,FALSE),"*")</f>
        <v>*</v>
      </c>
      <c r="J77" s="143" t="str">
        <f>IFERROR(VLOOKUP($B77,'Listado E.P.'!$B$6:$AX$106,45,FALSE),"*")</f>
        <v>*</v>
      </c>
      <c r="K77" s="143" t="str">
        <f>IFERROR(VLOOKUP($B77,'Listado E.P.'!$B$6:$AX$106,46,FALSE),"*")</f>
        <v>*</v>
      </c>
      <c r="L77" s="150"/>
      <c r="M77" s="111" t="str">
        <f t="shared" si="0"/>
        <v>*</v>
      </c>
      <c r="N77" s="111" t="str">
        <f t="shared" si="0"/>
        <v>*</v>
      </c>
      <c r="O77" s="111" t="str">
        <f t="shared" si="0"/>
        <v>*</v>
      </c>
      <c r="P77" s="111" t="str">
        <f t="shared" si="11"/>
        <v>*</v>
      </c>
      <c r="Q77" s="111" t="str">
        <f t="shared" si="11"/>
        <v>*</v>
      </c>
      <c r="R77" s="213" t="str">
        <f t="shared" si="24"/>
        <v>*</v>
      </c>
      <c r="S77" s="112"/>
      <c r="T77" s="112"/>
      <c r="U77" s="113">
        <f t="shared" si="25"/>
        <v>22</v>
      </c>
      <c r="V77" s="114"/>
      <c r="W77" s="111" t="str">
        <f>IFERROR(VLOOKUP($B77,'Listado E.P.'!$B$6:$AX$106,21,FALSE),"*")</f>
        <v>*</v>
      </c>
      <c r="X77" s="214" t="str">
        <f t="shared" si="2"/>
        <v>*</v>
      </c>
      <c r="Y77" s="215" t="str">
        <f t="shared" si="26"/>
        <v>*</v>
      </c>
      <c r="Z77" s="214" t="str">
        <f t="shared" si="3"/>
        <v>*</v>
      </c>
      <c r="AA77" s="215" t="str">
        <f t="shared" si="27"/>
        <v>*</v>
      </c>
      <c r="AB77" s="214" t="str">
        <f t="shared" si="4"/>
        <v>*</v>
      </c>
      <c r="AC77" s="215" t="str">
        <f t="shared" si="28"/>
        <v>*</v>
      </c>
      <c r="AD77" s="223" t="str">
        <f t="shared" si="29"/>
        <v>*</v>
      </c>
    </row>
    <row r="78" spans="1:30" s="110" customFormat="1" ht="25.5" customHeight="1" x14ac:dyDescent="0.25">
      <c r="A78" s="222">
        <v>72</v>
      </c>
      <c r="B78" s="216"/>
      <c r="C78" s="212" t="str">
        <f>IFERROR(VLOOKUP($B78,'Listado E.P.'!$B$6:$AX$106,2,FALSE),"*")</f>
        <v>*</v>
      </c>
      <c r="D78" s="137" t="str">
        <f>IFERROR(VLOOKUP($B78,'Listado E.P.'!$B$6:$AX$106,39,FALSE),"*")</f>
        <v>*</v>
      </c>
      <c r="E78" s="137" t="str">
        <f>IFERROR(VLOOKUP($B78,'Listado E.P.'!$B$6:$AX$106,41,FALSE),"*")</f>
        <v>*</v>
      </c>
      <c r="F78" s="143">
        <f>IFERROR(IF($E78="par",NETWORKDAYS($L78,EOMONTH($L78,0),listas!$A$26:$A$264),NETWORKDAYS($L78,EOMONTH($L78,0),listas!$E$26:$E$256)),"*")</f>
        <v>22</v>
      </c>
      <c r="G78" s="143" t="str">
        <f>IFERROR(VLOOKUP($B78,'Listado E.P.'!$B$6:$AX$106,42,FALSE),"*")</f>
        <v>*</v>
      </c>
      <c r="H78" s="143" t="str">
        <f>IFERROR(VLOOKUP($B78,'Listado E.P.'!$B$6:$AX$106,43,FALSE),"*")</f>
        <v>*</v>
      </c>
      <c r="I78" s="143" t="str">
        <f>IFERROR(VLOOKUP($B78,'Listado E.P.'!$B$6:$AX$106,44,FALSE),"*")</f>
        <v>*</v>
      </c>
      <c r="J78" s="143" t="str">
        <f>IFERROR(VLOOKUP($B78,'Listado E.P.'!$B$6:$AX$106,45,FALSE),"*")</f>
        <v>*</v>
      </c>
      <c r="K78" s="143" t="str">
        <f>IFERROR(VLOOKUP($B78,'Listado E.P.'!$B$6:$AX$106,46,FALSE),"*")</f>
        <v>*</v>
      </c>
      <c r="L78" s="150"/>
      <c r="M78" s="111" t="str">
        <f t="shared" si="0"/>
        <v>*</v>
      </c>
      <c r="N78" s="111" t="str">
        <f t="shared" si="0"/>
        <v>*</v>
      </c>
      <c r="O78" s="111" t="str">
        <f t="shared" si="0"/>
        <v>*</v>
      </c>
      <c r="P78" s="111" t="str">
        <f t="shared" si="11"/>
        <v>*</v>
      </c>
      <c r="Q78" s="111" t="str">
        <f t="shared" si="11"/>
        <v>*</v>
      </c>
      <c r="R78" s="213" t="str">
        <f t="shared" si="24"/>
        <v>*</v>
      </c>
      <c r="S78" s="112"/>
      <c r="T78" s="112"/>
      <c r="U78" s="113">
        <f t="shared" si="25"/>
        <v>22</v>
      </c>
      <c r="V78" s="114"/>
      <c r="W78" s="111" t="str">
        <f>IFERROR(VLOOKUP($B78,'Listado E.P.'!$B$6:$AX$106,21,FALSE),"*")</f>
        <v>*</v>
      </c>
      <c r="X78" s="214" t="str">
        <f t="shared" si="2"/>
        <v>*</v>
      </c>
      <c r="Y78" s="215" t="str">
        <f t="shared" si="26"/>
        <v>*</v>
      </c>
      <c r="Z78" s="214" t="str">
        <f t="shared" si="3"/>
        <v>*</v>
      </c>
      <c r="AA78" s="215" t="str">
        <f t="shared" si="27"/>
        <v>*</v>
      </c>
      <c r="AB78" s="214" t="str">
        <f t="shared" si="4"/>
        <v>*</v>
      </c>
      <c r="AC78" s="215" t="str">
        <f t="shared" si="28"/>
        <v>*</v>
      </c>
      <c r="AD78" s="223" t="str">
        <f t="shared" si="29"/>
        <v>*</v>
      </c>
    </row>
    <row r="79" spans="1:30" s="110" customFormat="1" ht="25.5" customHeight="1" x14ac:dyDescent="0.25">
      <c r="A79" s="222">
        <v>73</v>
      </c>
      <c r="B79" s="216"/>
      <c r="C79" s="212" t="str">
        <f>IFERROR(VLOOKUP($B79,'Listado E.P.'!$B$6:$AX$106,2,FALSE),"*")</f>
        <v>*</v>
      </c>
      <c r="D79" s="137" t="str">
        <f>IFERROR(VLOOKUP($B79,'Listado E.P.'!$B$6:$AX$106,39,FALSE),"*")</f>
        <v>*</v>
      </c>
      <c r="E79" s="137" t="str">
        <f>IFERROR(VLOOKUP($B79,'Listado E.P.'!$B$6:$AX$106,41,FALSE),"*")</f>
        <v>*</v>
      </c>
      <c r="F79" s="143">
        <f>IFERROR(IF($E79="par",NETWORKDAYS($L79,EOMONTH($L79,0),listas!$A$26:$A$264),NETWORKDAYS($L79,EOMONTH($L79,0),listas!$E$26:$E$256)),"*")</f>
        <v>22</v>
      </c>
      <c r="G79" s="143" t="str">
        <f>IFERROR(VLOOKUP($B79,'Listado E.P.'!$B$6:$AX$106,42,FALSE),"*")</f>
        <v>*</v>
      </c>
      <c r="H79" s="143" t="str">
        <f>IFERROR(VLOOKUP($B79,'Listado E.P.'!$B$6:$AX$106,43,FALSE),"*")</f>
        <v>*</v>
      </c>
      <c r="I79" s="143" t="str">
        <f>IFERROR(VLOOKUP($B79,'Listado E.P.'!$B$6:$AX$106,44,FALSE),"*")</f>
        <v>*</v>
      </c>
      <c r="J79" s="143" t="str">
        <f>IFERROR(VLOOKUP($B79,'Listado E.P.'!$B$6:$AX$106,45,FALSE),"*")</f>
        <v>*</v>
      </c>
      <c r="K79" s="143" t="str">
        <f>IFERROR(VLOOKUP($B79,'Listado E.P.'!$B$6:$AX$106,46,FALSE),"*")</f>
        <v>*</v>
      </c>
      <c r="L79" s="150"/>
      <c r="M79" s="111" t="str">
        <f t="shared" si="0"/>
        <v>*</v>
      </c>
      <c r="N79" s="111" t="str">
        <f t="shared" si="0"/>
        <v>*</v>
      </c>
      <c r="O79" s="111" t="str">
        <f t="shared" si="0"/>
        <v>*</v>
      </c>
      <c r="P79" s="111" t="str">
        <f t="shared" si="11"/>
        <v>*</v>
      </c>
      <c r="Q79" s="111" t="str">
        <f t="shared" si="11"/>
        <v>*</v>
      </c>
      <c r="R79" s="213" t="str">
        <f t="shared" si="24"/>
        <v>*</v>
      </c>
      <c r="S79" s="112"/>
      <c r="T79" s="112"/>
      <c r="U79" s="113">
        <f t="shared" si="25"/>
        <v>22</v>
      </c>
      <c r="V79" s="114"/>
      <c r="W79" s="111" t="str">
        <f>IFERROR(VLOOKUP($B79,'Listado E.P.'!$B$6:$AX$106,21,FALSE),"*")</f>
        <v>*</v>
      </c>
      <c r="X79" s="214" t="str">
        <f t="shared" si="2"/>
        <v>*</v>
      </c>
      <c r="Y79" s="215" t="str">
        <f t="shared" si="26"/>
        <v>*</v>
      </c>
      <c r="Z79" s="214" t="str">
        <f t="shared" si="3"/>
        <v>*</v>
      </c>
      <c r="AA79" s="215" t="str">
        <f t="shared" si="27"/>
        <v>*</v>
      </c>
      <c r="AB79" s="214" t="str">
        <f t="shared" si="4"/>
        <v>*</v>
      </c>
      <c r="AC79" s="215" t="str">
        <f t="shared" si="28"/>
        <v>*</v>
      </c>
      <c r="AD79" s="223" t="str">
        <f t="shared" si="29"/>
        <v>*</v>
      </c>
    </row>
    <row r="80" spans="1:30" s="110" customFormat="1" ht="25.5" customHeight="1" x14ac:dyDescent="0.25">
      <c r="A80" s="222">
        <v>74</v>
      </c>
      <c r="B80" s="216"/>
      <c r="C80" s="212" t="str">
        <f>IFERROR(VLOOKUP($B80,'Listado E.P.'!$B$6:$AX$106,2,FALSE),"*")</f>
        <v>*</v>
      </c>
      <c r="D80" s="137" t="str">
        <f>IFERROR(VLOOKUP($B80,'Listado E.P.'!$B$6:$AX$106,39,FALSE),"*")</f>
        <v>*</v>
      </c>
      <c r="E80" s="137" t="str">
        <f>IFERROR(VLOOKUP($B80,'Listado E.P.'!$B$6:$AX$106,41,FALSE),"*")</f>
        <v>*</v>
      </c>
      <c r="F80" s="143">
        <f>IFERROR(IF($E80="par",NETWORKDAYS($L80,EOMONTH($L80,0),listas!$A$26:$A$264),NETWORKDAYS($L80,EOMONTH($L80,0),listas!$E$26:$E$256)),"*")</f>
        <v>22</v>
      </c>
      <c r="G80" s="143" t="str">
        <f>IFERROR(VLOOKUP($B80,'Listado E.P.'!$B$6:$AX$106,42,FALSE),"*")</f>
        <v>*</v>
      </c>
      <c r="H80" s="143" t="str">
        <f>IFERROR(VLOOKUP($B80,'Listado E.P.'!$B$6:$AX$106,43,FALSE),"*")</f>
        <v>*</v>
      </c>
      <c r="I80" s="143" t="str">
        <f>IFERROR(VLOOKUP($B80,'Listado E.P.'!$B$6:$AX$106,44,FALSE),"*")</f>
        <v>*</v>
      </c>
      <c r="J80" s="143" t="str">
        <f>IFERROR(VLOOKUP($B80,'Listado E.P.'!$B$6:$AX$106,45,FALSE),"*")</f>
        <v>*</v>
      </c>
      <c r="K80" s="143" t="str">
        <f>IFERROR(VLOOKUP($B80,'Listado E.P.'!$B$6:$AX$106,46,FALSE),"*")</f>
        <v>*</v>
      </c>
      <c r="L80" s="150"/>
      <c r="M80" s="111" t="str">
        <f t="shared" si="0"/>
        <v>*</v>
      </c>
      <c r="N80" s="111" t="str">
        <f t="shared" si="0"/>
        <v>*</v>
      </c>
      <c r="O80" s="111" t="str">
        <f t="shared" si="0"/>
        <v>*</v>
      </c>
      <c r="P80" s="111" t="str">
        <f t="shared" si="11"/>
        <v>*</v>
      </c>
      <c r="Q80" s="111" t="str">
        <f t="shared" si="11"/>
        <v>*</v>
      </c>
      <c r="R80" s="213" t="str">
        <f t="shared" si="24"/>
        <v>*</v>
      </c>
      <c r="S80" s="112"/>
      <c r="T80" s="112"/>
      <c r="U80" s="113">
        <f t="shared" ref="U80:U84" si="30">IFERROR(IF(E80=0,R80-SUM(S80:T80),(F80)-SUM(S80:T80)),"*")</f>
        <v>22</v>
      </c>
      <c r="V80" s="114"/>
      <c r="W80" s="111" t="str">
        <f>IFERROR(VLOOKUP($B80,'Listado E.P.'!$B$6:$AX$106,21,FALSE),"*")</f>
        <v>*</v>
      </c>
      <c r="X80" s="214" t="str">
        <f t="shared" si="2"/>
        <v>*</v>
      </c>
      <c r="Y80" s="215" t="str">
        <f t="shared" si="26"/>
        <v>*</v>
      </c>
      <c r="Z80" s="214" t="str">
        <f t="shared" si="3"/>
        <v>*</v>
      </c>
      <c r="AA80" s="215" t="str">
        <f t="shared" si="27"/>
        <v>*</v>
      </c>
      <c r="AB80" s="214" t="str">
        <f t="shared" si="4"/>
        <v>*</v>
      </c>
      <c r="AC80" s="215" t="str">
        <f t="shared" si="28"/>
        <v>*</v>
      </c>
      <c r="AD80" s="223" t="str">
        <f t="shared" si="29"/>
        <v>*</v>
      </c>
    </row>
    <row r="81" spans="1:30" s="110" customFormat="1" ht="25.5" customHeight="1" x14ac:dyDescent="0.25">
      <c r="A81" s="222">
        <v>75</v>
      </c>
      <c r="B81" s="216"/>
      <c r="C81" s="212" t="str">
        <f>IFERROR(VLOOKUP($B81,'Listado E.P.'!$B$6:$AX$106,2,FALSE),"*")</f>
        <v>*</v>
      </c>
      <c r="D81" s="137" t="str">
        <f>IFERROR(VLOOKUP($B81,'Listado E.P.'!$B$6:$AX$106,39,FALSE),"*")</f>
        <v>*</v>
      </c>
      <c r="E81" s="137" t="str">
        <f>IFERROR(VLOOKUP($B81,'Listado E.P.'!$B$6:$AX$106,41,FALSE),"*")</f>
        <v>*</v>
      </c>
      <c r="F81" s="143">
        <f>IFERROR(IF($E81="par",NETWORKDAYS($L81,EOMONTH($L81,0),listas!$A$26:$A$264),NETWORKDAYS($L81,EOMONTH($L81,0),listas!$E$26:$E$256)),"*")</f>
        <v>22</v>
      </c>
      <c r="G81" s="143" t="str">
        <f>IFERROR(VLOOKUP($B81,'Listado E.P.'!$B$6:$AX$106,42,FALSE),"*")</f>
        <v>*</v>
      </c>
      <c r="H81" s="143" t="str">
        <f>IFERROR(VLOOKUP($B81,'Listado E.P.'!$B$6:$AX$106,43,FALSE),"*")</f>
        <v>*</v>
      </c>
      <c r="I81" s="143" t="str">
        <f>IFERROR(VLOOKUP($B81,'Listado E.P.'!$B$6:$AX$106,44,FALSE),"*")</f>
        <v>*</v>
      </c>
      <c r="J81" s="143" t="str">
        <f>IFERROR(VLOOKUP($B81,'Listado E.P.'!$B$6:$AX$106,45,FALSE),"*")</f>
        <v>*</v>
      </c>
      <c r="K81" s="143" t="str">
        <f>IFERROR(VLOOKUP($B81,'Listado E.P.'!$B$6:$AX$106,46,FALSE),"*")</f>
        <v>*</v>
      </c>
      <c r="L81" s="150"/>
      <c r="M81" s="111" t="str">
        <f t="shared" si="0"/>
        <v>*</v>
      </c>
      <c r="N81" s="111" t="str">
        <f t="shared" si="0"/>
        <v>*</v>
      </c>
      <c r="O81" s="111" t="str">
        <f t="shared" si="0"/>
        <v>*</v>
      </c>
      <c r="P81" s="111" t="str">
        <f t="shared" si="11"/>
        <v>*</v>
      </c>
      <c r="Q81" s="111" t="str">
        <f t="shared" si="11"/>
        <v>*</v>
      </c>
      <c r="R81" s="213" t="str">
        <f t="shared" si="24"/>
        <v>*</v>
      </c>
      <c r="S81" s="112"/>
      <c r="T81" s="112"/>
      <c r="U81" s="113">
        <f t="shared" si="30"/>
        <v>22</v>
      </c>
      <c r="V81" s="114"/>
      <c r="W81" s="111" t="str">
        <f>IFERROR(VLOOKUP($B81,'Listado E.P.'!$B$6:$AX$106,21,FALSE),"*")</f>
        <v>*</v>
      </c>
      <c r="X81" s="214" t="str">
        <f t="shared" si="2"/>
        <v>*</v>
      </c>
      <c r="Y81" s="215" t="str">
        <f t="shared" si="26"/>
        <v>*</v>
      </c>
      <c r="Z81" s="214" t="str">
        <f t="shared" si="3"/>
        <v>*</v>
      </c>
      <c r="AA81" s="215" t="str">
        <f t="shared" si="27"/>
        <v>*</v>
      </c>
      <c r="AB81" s="214" t="str">
        <f t="shared" si="4"/>
        <v>*</v>
      </c>
      <c r="AC81" s="215" t="str">
        <f t="shared" si="28"/>
        <v>*</v>
      </c>
      <c r="AD81" s="223" t="str">
        <f t="shared" si="29"/>
        <v>*</v>
      </c>
    </row>
    <row r="82" spans="1:30" s="110" customFormat="1" ht="25.5" customHeight="1" x14ac:dyDescent="0.25">
      <c r="A82" s="222">
        <v>76</v>
      </c>
      <c r="B82" s="216"/>
      <c r="C82" s="212" t="str">
        <f>IFERROR(VLOOKUP($B82,'Listado E.P.'!$B$6:$AX$106,2,FALSE),"*")</f>
        <v>*</v>
      </c>
      <c r="D82" s="137" t="str">
        <f>IFERROR(VLOOKUP($B82,'Listado E.P.'!$B$6:$AX$106,39,FALSE),"*")</f>
        <v>*</v>
      </c>
      <c r="E82" s="137" t="str">
        <f>IFERROR(VLOOKUP($B82,'Listado E.P.'!$B$6:$AX$106,41,FALSE),"*")</f>
        <v>*</v>
      </c>
      <c r="F82" s="143">
        <f>IFERROR(IF($E82="par",NETWORKDAYS($L82,EOMONTH($L82,0),listas!$A$26:$A$264),NETWORKDAYS($L82,EOMONTH($L82,0),listas!$E$26:$E$256)),"*")</f>
        <v>22</v>
      </c>
      <c r="G82" s="143" t="str">
        <f>IFERROR(VLOOKUP($B82,'Listado E.P.'!$B$6:$AX$106,42,FALSE),"*")</f>
        <v>*</v>
      </c>
      <c r="H82" s="143" t="str">
        <f>IFERROR(VLOOKUP($B82,'Listado E.P.'!$B$6:$AX$106,43,FALSE),"*")</f>
        <v>*</v>
      </c>
      <c r="I82" s="143" t="str">
        <f>IFERROR(VLOOKUP($B82,'Listado E.P.'!$B$6:$AX$106,44,FALSE),"*")</f>
        <v>*</v>
      </c>
      <c r="J82" s="143" t="str">
        <f>IFERROR(VLOOKUP($B82,'Listado E.P.'!$B$6:$AX$106,45,FALSE),"*")</f>
        <v>*</v>
      </c>
      <c r="K82" s="143" t="str">
        <f>IFERROR(VLOOKUP($B82,'Listado E.P.'!$B$6:$AX$106,46,FALSE),"*")</f>
        <v>*</v>
      </c>
      <c r="L82" s="150"/>
      <c r="M82" s="111" t="str">
        <f t="shared" si="0"/>
        <v>*</v>
      </c>
      <c r="N82" s="111" t="str">
        <f t="shared" si="0"/>
        <v>*</v>
      </c>
      <c r="O82" s="111" t="str">
        <f t="shared" si="0"/>
        <v>*</v>
      </c>
      <c r="P82" s="111" t="str">
        <f t="shared" si="11"/>
        <v>*</v>
      </c>
      <c r="Q82" s="111" t="str">
        <f t="shared" si="11"/>
        <v>*</v>
      </c>
      <c r="R82" s="213" t="str">
        <f t="shared" si="24"/>
        <v>*</v>
      </c>
      <c r="S82" s="112"/>
      <c r="T82" s="112"/>
      <c r="U82" s="113">
        <f t="shared" si="30"/>
        <v>22</v>
      </c>
      <c r="V82" s="114"/>
      <c r="W82" s="111" t="str">
        <f>IFERROR(VLOOKUP($B82,'Listado E.P.'!$B$6:$AX$106,21,FALSE),"*")</f>
        <v>*</v>
      </c>
      <c r="X82" s="214" t="str">
        <f t="shared" si="2"/>
        <v>*</v>
      </c>
      <c r="Y82" s="215" t="str">
        <f t="shared" si="26"/>
        <v>*</v>
      </c>
      <c r="Z82" s="214" t="str">
        <f t="shared" si="3"/>
        <v>*</v>
      </c>
      <c r="AA82" s="215" t="str">
        <f t="shared" si="27"/>
        <v>*</v>
      </c>
      <c r="AB82" s="214" t="str">
        <f t="shared" si="4"/>
        <v>*</v>
      </c>
      <c r="AC82" s="215" t="str">
        <f t="shared" si="28"/>
        <v>*</v>
      </c>
      <c r="AD82" s="223" t="str">
        <f t="shared" si="29"/>
        <v>*</v>
      </c>
    </row>
    <row r="83" spans="1:30" s="110" customFormat="1" ht="25.5" customHeight="1" x14ac:dyDescent="0.25">
      <c r="A83" s="222">
        <v>77</v>
      </c>
      <c r="B83" s="216"/>
      <c r="C83" s="212" t="str">
        <f>IFERROR(VLOOKUP($B83,'Listado E.P.'!$B$6:$AX$106,2,FALSE),"*")</f>
        <v>*</v>
      </c>
      <c r="D83" s="137" t="str">
        <f>IFERROR(VLOOKUP($B83,'Listado E.P.'!$B$6:$AX$106,39,FALSE),"*")</f>
        <v>*</v>
      </c>
      <c r="E83" s="137" t="str">
        <f>IFERROR(VLOOKUP($B83,'Listado E.P.'!$B$6:$AX$106,41,FALSE),"*")</f>
        <v>*</v>
      </c>
      <c r="F83" s="143">
        <f>IFERROR(IF($E83="par",NETWORKDAYS($L83,EOMONTH($L83,0),listas!$A$26:$A$264),NETWORKDAYS($L83,EOMONTH($L83,0),listas!$E$26:$E$256)),"*")</f>
        <v>22</v>
      </c>
      <c r="G83" s="143" t="str">
        <f>IFERROR(VLOOKUP($B83,'Listado E.P.'!$B$6:$AX$106,42,FALSE),"*")</f>
        <v>*</v>
      </c>
      <c r="H83" s="143" t="str">
        <f>IFERROR(VLOOKUP($B83,'Listado E.P.'!$B$6:$AX$106,43,FALSE),"*")</f>
        <v>*</v>
      </c>
      <c r="I83" s="143" t="str">
        <f>IFERROR(VLOOKUP($B83,'Listado E.P.'!$B$6:$AX$106,44,FALSE),"*")</f>
        <v>*</v>
      </c>
      <c r="J83" s="143" t="str">
        <f>IFERROR(VLOOKUP($B83,'Listado E.P.'!$B$6:$AX$106,45,FALSE),"*")</f>
        <v>*</v>
      </c>
      <c r="K83" s="143" t="str">
        <f>IFERROR(VLOOKUP($B83,'Listado E.P.'!$B$6:$AX$106,46,FALSE),"*")</f>
        <v>*</v>
      </c>
      <c r="L83" s="150"/>
      <c r="M83" s="111" t="str">
        <f t="shared" si="0"/>
        <v>*</v>
      </c>
      <c r="N83" s="111" t="str">
        <f t="shared" si="0"/>
        <v>*</v>
      </c>
      <c r="O83" s="111" t="str">
        <f t="shared" si="0"/>
        <v>*</v>
      </c>
      <c r="P83" s="111" t="str">
        <f t="shared" si="11"/>
        <v>*</v>
      </c>
      <c r="Q83" s="111" t="str">
        <f t="shared" si="11"/>
        <v>*</v>
      </c>
      <c r="R83" s="213" t="str">
        <f t="shared" si="24"/>
        <v>*</v>
      </c>
      <c r="S83" s="112"/>
      <c r="T83" s="112"/>
      <c r="U83" s="113">
        <f t="shared" si="30"/>
        <v>22</v>
      </c>
      <c r="V83" s="114"/>
      <c r="W83" s="111" t="str">
        <f>IFERROR(VLOOKUP($B83,'Listado E.P.'!$B$6:$AX$106,21,FALSE),"*")</f>
        <v>*</v>
      </c>
      <c r="X83" s="214" t="str">
        <f t="shared" si="2"/>
        <v>*</v>
      </c>
      <c r="Y83" s="215" t="str">
        <f t="shared" si="26"/>
        <v>*</v>
      </c>
      <c r="Z83" s="214" t="str">
        <f t="shared" si="3"/>
        <v>*</v>
      </c>
      <c r="AA83" s="215" t="str">
        <f t="shared" si="27"/>
        <v>*</v>
      </c>
      <c r="AB83" s="214" t="str">
        <f t="shared" si="4"/>
        <v>*</v>
      </c>
      <c r="AC83" s="215" t="str">
        <f t="shared" si="28"/>
        <v>*</v>
      </c>
      <c r="AD83" s="223" t="str">
        <f t="shared" si="29"/>
        <v>*</v>
      </c>
    </row>
    <row r="84" spans="1:30" s="110" customFormat="1" ht="25.5" customHeight="1" x14ac:dyDescent="0.25">
      <c r="A84" s="222">
        <v>78</v>
      </c>
      <c r="B84" s="216"/>
      <c r="C84" s="212" t="str">
        <f>IFERROR(VLOOKUP($B84,'Listado E.P.'!$B$6:$AX$106,2,FALSE),"*")</f>
        <v>*</v>
      </c>
      <c r="D84" s="137" t="str">
        <f>IFERROR(VLOOKUP($B84,'Listado E.P.'!$B$6:$AX$106,39,FALSE),"*")</f>
        <v>*</v>
      </c>
      <c r="E84" s="137" t="str">
        <f>IFERROR(VLOOKUP($B84,'Listado E.P.'!$B$6:$AX$106,41,FALSE),"*")</f>
        <v>*</v>
      </c>
      <c r="F84" s="143">
        <f>IFERROR(IF($E84="par",NETWORKDAYS($L84,EOMONTH($L84,0),listas!$A$26:$A$264),NETWORKDAYS($L84,EOMONTH($L84,0),listas!$E$26:$E$256)),"*")</f>
        <v>22</v>
      </c>
      <c r="G84" s="143" t="str">
        <f>IFERROR(VLOOKUP($B84,'Listado E.P.'!$B$6:$AX$106,42,FALSE),"*")</f>
        <v>*</v>
      </c>
      <c r="H84" s="143" t="str">
        <f>IFERROR(VLOOKUP($B84,'Listado E.P.'!$B$6:$AX$106,43,FALSE),"*")</f>
        <v>*</v>
      </c>
      <c r="I84" s="143" t="str">
        <f>IFERROR(VLOOKUP($B84,'Listado E.P.'!$B$6:$AX$106,44,FALSE),"*")</f>
        <v>*</v>
      </c>
      <c r="J84" s="143" t="str">
        <f>IFERROR(VLOOKUP($B84,'Listado E.P.'!$B$6:$AX$106,45,FALSE),"*")</f>
        <v>*</v>
      </c>
      <c r="K84" s="143" t="str">
        <f>IFERROR(VLOOKUP($B84,'Listado E.P.'!$B$6:$AX$106,46,FALSE),"*")</f>
        <v>*</v>
      </c>
      <c r="L84" s="150"/>
      <c r="M84" s="111" t="str">
        <f t="shared" si="0"/>
        <v>*</v>
      </c>
      <c r="N84" s="111" t="str">
        <f t="shared" si="0"/>
        <v>*</v>
      </c>
      <c r="O84" s="111" t="str">
        <f t="shared" si="0"/>
        <v>*</v>
      </c>
      <c r="P84" s="111" t="str">
        <f t="shared" si="11"/>
        <v>*</v>
      </c>
      <c r="Q84" s="111" t="str">
        <f t="shared" si="11"/>
        <v>*</v>
      </c>
      <c r="R84" s="213" t="str">
        <f t="shared" si="24"/>
        <v>*</v>
      </c>
      <c r="S84" s="112"/>
      <c r="T84" s="112"/>
      <c r="U84" s="113">
        <f t="shared" si="30"/>
        <v>22</v>
      </c>
      <c r="V84" s="114"/>
      <c r="W84" s="111" t="str">
        <f>IFERROR(VLOOKUP($B84,'Listado E.P.'!$B$6:$AX$106,21,FALSE),"*")</f>
        <v>*</v>
      </c>
      <c r="X84" s="214" t="str">
        <f t="shared" si="2"/>
        <v>*</v>
      </c>
      <c r="Y84" s="215" t="str">
        <f t="shared" si="26"/>
        <v>*</v>
      </c>
      <c r="Z84" s="214" t="str">
        <f t="shared" si="3"/>
        <v>*</v>
      </c>
      <c r="AA84" s="215" t="str">
        <f t="shared" si="27"/>
        <v>*</v>
      </c>
      <c r="AB84" s="214" t="str">
        <f t="shared" si="4"/>
        <v>*</v>
      </c>
      <c r="AC84" s="215" t="str">
        <f t="shared" si="28"/>
        <v>*</v>
      </c>
      <c r="AD84" s="223" t="str">
        <f t="shared" si="29"/>
        <v>*</v>
      </c>
    </row>
    <row r="85" spans="1:30" s="110" customFormat="1" ht="25.5" customHeight="1" x14ac:dyDescent="0.25">
      <c r="A85" s="222">
        <v>79</v>
      </c>
      <c r="B85" s="216"/>
      <c r="C85" s="212" t="str">
        <f>IFERROR(VLOOKUP($B85,'Listado E.P.'!$B$6:$AX$106,2,FALSE),"*")</f>
        <v>*</v>
      </c>
      <c r="D85" s="137" t="str">
        <f>IFERROR(VLOOKUP($B85,'Listado E.P.'!$B$6:$AX$106,39,FALSE),"*")</f>
        <v>*</v>
      </c>
      <c r="E85" s="137" t="str">
        <f>IFERROR(VLOOKUP($B85,'Listado E.P.'!$B$6:$AX$106,41,FALSE),"*")</f>
        <v>*</v>
      </c>
      <c r="F85" s="143">
        <f>IFERROR(IF($E85="par",NETWORKDAYS($L85,EOMONTH($L85,0),listas!$A$26:$A$264),NETWORKDAYS($L85,EOMONTH($L85,0),listas!$E$26:$E$256)),"*")</f>
        <v>22</v>
      </c>
      <c r="G85" s="143" t="str">
        <f>IFERROR(VLOOKUP($B85,'Listado E.P.'!$B$6:$AX$106,42,FALSE),"*")</f>
        <v>*</v>
      </c>
      <c r="H85" s="143" t="str">
        <f>IFERROR(VLOOKUP($B85,'Listado E.P.'!$B$6:$AX$106,43,FALSE),"*")</f>
        <v>*</v>
      </c>
      <c r="I85" s="143" t="str">
        <f>IFERROR(VLOOKUP($B85,'Listado E.P.'!$B$6:$AX$106,44,FALSE),"*")</f>
        <v>*</v>
      </c>
      <c r="J85" s="143" t="str">
        <f>IFERROR(VLOOKUP($B85,'Listado E.P.'!$B$6:$AX$106,45,FALSE),"*")</f>
        <v>*</v>
      </c>
      <c r="K85" s="143" t="str">
        <f>IFERROR(VLOOKUP($B85,'Listado E.P.'!$B$6:$AX$106,46,FALSE),"*")</f>
        <v>*</v>
      </c>
      <c r="L85" s="150"/>
      <c r="M85" s="111" t="str">
        <f t="shared" si="0"/>
        <v>*</v>
      </c>
      <c r="N85" s="111" t="str">
        <f t="shared" si="0"/>
        <v>*</v>
      </c>
      <c r="O85" s="111" t="str">
        <f t="shared" ref="O85:O106" si="31">IFERROR(ROUNDDOWN(INT(EOMONTH($L85,0)-$L85+WEEKDAY($L85-O$4))/7,0.8),"*")</f>
        <v>*</v>
      </c>
      <c r="P85" s="111" t="str">
        <f t="shared" si="11"/>
        <v>*</v>
      </c>
      <c r="Q85" s="111" t="str">
        <f t="shared" si="11"/>
        <v>*</v>
      </c>
      <c r="R85" s="213" t="str">
        <f t="shared" si="5"/>
        <v>*</v>
      </c>
      <c r="S85" s="112"/>
      <c r="T85" s="112"/>
      <c r="U85" s="113">
        <f t="shared" si="23"/>
        <v>22</v>
      </c>
      <c r="V85" s="114"/>
      <c r="W85" s="111" t="str">
        <f>IFERROR(VLOOKUP($B85,'Listado E.P.'!$B$6:$AX$106,21,FALSE),"*")</f>
        <v>*</v>
      </c>
      <c r="X85" s="214" t="str">
        <f t="shared" si="2"/>
        <v>*</v>
      </c>
      <c r="Y85" s="215" t="str">
        <f t="shared" si="7"/>
        <v>*</v>
      </c>
      <c r="Z85" s="214" t="str">
        <f t="shared" si="3"/>
        <v>*</v>
      </c>
      <c r="AA85" s="215" t="str">
        <f t="shared" si="8"/>
        <v>*</v>
      </c>
      <c r="AB85" s="214" t="str">
        <f t="shared" si="4"/>
        <v>*</v>
      </c>
      <c r="AC85" s="215" t="str">
        <f t="shared" si="9"/>
        <v>*</v>
      </c>
      <c r="AD85" s="223" t="str">
        <f t="shared" si="10"/>
        <v>*</v>
      </c>
    </row>
    <row r="86" spans="1:30" s="110" customFormat="1" ht="25.5" customHeight="1" x14ac:dyDescent="0.25">
      <c r="A86" s="222">
        <v>80</v>
      </c>
      <c r="B86" s="216"/>
      <c r="C86" s="212" t="str">
        <f>IFERROR(VLOOKUP($B86,'Listado E.P.'!$B$6:$AX$106,2,FALSE),"*")</f>
        <v>*</v>
      </c>
      <c r="D86" s="137" t="str">
        <f>IFERROR(VLOOKUP($B86,'Listado E.P.'!$B$6:$AX$106,39,FALSE),"*")</f>
        <v>*</v>
      </c>
      <c r="E86" s="137" t="str">
        <f>IFERROR(VLOOKUP($B86,'Listado E.P.'!$B$6:$AX$106,41,FALSE),"*")</f>
        <v>*</v>
      </c>
      <c r="F86" s="143">
        <f>IFERROR(IF($E86="par",NETWORKDAYS($L86,EOMONTH($L86,0),listas!$A$26:$A$264),NETWORKDAYS($L86,EOMONTH($L86,0),listas!$E$26:$E$256)),"*")</f>
        <v>22</v>
      </c>
      <c r="G86" s="143" t="str">
        <f>IFERROR(VLOOKUP($B86,'Listado E.P.'!$B$6:$AX$106,42,FALSE),"*")</f>
        <v>*</v>
      </c>
      <c r="H86" s="143" t="str">
        <f>IFERROR(VLOOKUP($B86,'Listado E.P.'!$B$6:$AX$106,43,FALSE),"*")</f>
        <v>*</v>
      </c>
      <c r="I86" s="143" t="str">
        <f>IFERROR(VLOOKUP($B86,'Listado E.P.'!$B$6:$AX$106,44,FALSE),"*")</f>
        <v>*</v>
      </c>
      <c r="J86" s="143" t="str">
        <f>IFERROR(VLOOKUP($B86,'Listado E.P.'!$B$6:$AX$106,45,FALSE),"*")</f>
        <v>*</v>
      </c>
      <c r="K86" s="143" t="str">
        <f>IFERROR(VLOOKUP($B86,'Listado E.P.'!$B$6:$AX$106,46,FALSE),"*")</f>
        <v>*</v>
      </c>
      <c r="L86" s="150"/>
      <c r="M86" s="111" t="str">
        <f t="shared" si="0"/>
        <v>*</v>
      </c>
      <c r="N86" s="111" t="str">
        <f t="shared" si="0"/>
        <v>*</v>
      </c>
      <c r="O86" s="111" t="str">
        <f t="shared" si="31"/>
        <v>*</v>
      </c>
      <c r="P86" s="111" t="str">
        <f t="shared" si="11"/>
        <v>*</v>
      </c>
      <c r="Q86" s="111" t="str">
        <f t="shared" si="11"/>
        <v>*</v>
      </c>
      <c r="R86" s="213" t="str">
        <f t="shared" si="5"/>
        <v>*</v>
      </c>
      <c r="S86" s="112"/>
      <c r="T86" s="112"/>
      <c r="U86" s="113">
        <f t="shared" si="23"/>
        <v>22</v>
      </c>
      <c r="V86" s="114"/>
      <c r="W86" s="111" t="str">
        <f>IFERROR(VLOOKUP($B86,'Listado E.P.'!$B$6:$AX$106,21,FALSE),"*")</f>
        <v>*</v>
      </c>
      <c r="X86" s="214" t="str">
        <f t="shared" si="2"/>
        <v>*</v>
      </c>
      <c r="Y86" s="215" t="str">
        <f t="shared" si="7"/>
        <v>*</v>
      </c>
      <c r="Z86" s="214" t="str">
        <f t="shared" si="3"/>
        <v>*</v>
      </c>
      <c r="AA86" s="215" t="str">
        <f t="shared" si="8"/>
        <v>*</v>
      </c>
      <c r="AB86" s="214" t="str">
        <f t="shared" si="4"/>
        <v>*</v>
      </c>
      <c r="AC86" s="215" t="str">
        <f t="shared" si="9"/>
        <v>*</v>
      </c>
      <c r="AD86" s="223" t="str">
        <f t="shared" si="10"/>
        <v>*</v>
      </c>
    </row>
    <row r="87" spans="1:30" s="110" customFormat="1" ht="25.5" customHeight="1" x14ac:dyDescent="0.25">
      <c r="A87" s="222">
        <v>81</v>
      </c>
      <c r="B87" s="216"/>
      <c r="C87" s="212" t="str">
        <f>IFERROR(VLOOKUP($B87,'Listado E.P.'!$B$6:$AX$106,2,FALSE),"*")</f>
        <v>*</v>
      </c>
      <c r="D87" s="137" t="str">
        <f>IFERROR(VLOOKUP($B87,'Listado E.P.'!$B$6:$AX$106,39,FALSE),"*")</f>
        <v>*</v>
      </c>
      <c r="E87" s="137" t="str">
        <f>IFERROR(VLOOKUP($B87,'Listado E.P.'!$B$6:$AX$106,41,FALSE),"*")</f>
        <v>*</v>
      </c>
      <c r="F87" s="143">
        <f>IFERROR(IF($E87="par",NETWORKDAYS($L87,EOMONTH($L87,0),listas!$A$26:$A$264),NETWORKDAYS($L87,EOMONTH($L87,0),listas!$E$26:$E$256)),"*")</f>
        <v>22</v>
      </c>
      <c r="G87" s="143" t="str">
        <f>IFERROR(VLOOKUP($B87,'Listado E.P.'!$B$6:$AX$106,42,FALSE),"*")</f>
        <v>*</v>
      </c>
      <c r="H87" s="143" t="str">
        <f>IFERROR(VLOOKUP($B87,'Listado E.P.'!$B$6:$AX$106,43,FALSE),"*")</f>
        <v>*</v>
      </c>
      <c r="I87" s="143" t="str">
        <f>IFERROR(VLOOKUP($B87,'Listado E.P.'!$B$6:$AX$106,44,FALSE),"*")</f>
        <v>*</v>
      </c>
      <c r="J87" s="143" t="str">
        <f>IFERROR(VLOOKUP($B87,'Listado E.P.'!$B$6:$AX$106,45,FALSE),"*")</f>
        <v>*</v>
      </c>
      <c r="K87" s="143" t="str">
        <f>IFERROR(VLOOKUP($B87,'Listado E.P.'!$B$6:$AX$106,46,FALSE),"*")</f>
        <v>*</v>
      </c>
      <c r="L87" s="150"/>
      <c r="M87" s="111" t="str">
        <f t="shared" si="0"/>
        <v>*</v>
      </c>
      <c r="N87" s="111" t="str">
        <f t="shared" si="0"/>
        <v>*</v>
      </c>
      <c r="O87" s="111" t="str">
        <f t="shared" si="31"/>
        <v>*</v>
      </c>
      <c r="P87" s="111" t="str">
        <f t="shared" si="11"/>
        <v>*</v>
      </c>
      <c r="Q87" s="111" t="str">
        <f t="shared" si="11"/>
        <v>*</v>
      </c>
      <c r="R87" s="213" t="str">
        <f t="shared" si="5"/>
        <v>*</v>
      </c>
      <c r="S87" s="112"/>
      <c r="T87" s="112"/>
      <c r="U87" s="113">
        <f t="shared" si="23"/>
        <v>22</v>
      </c>
      <c r="V87" s="114"/>
      <c r="W87" s="111" t="str">
        <f>IFERROR(VLOOKUP($B87,'Listado E.P.'!$B$6:$AX$106,21,FALSE),"*")</f>
        <v>*</v>
      </c>
      <c r="X87" s="214" t="str">
        <f t="shared" si="2"/>
        <v>*</v>
      </c>
      <c r="Y87" s="215" t="str">
        <f t="shared" si="7"/>
        <v>*</v>
      </c>
      <c r="Z87" s="214" t="str">
        <f t="shared" si="3"/>
        <v>*</v>
      </c>
      <c r="AA87" s="215" t="str">
        <f t="shared" si="8"/>
        <v>*</v>
      </c>
      <c r="AB87" s="214" t="str">
        <f t="shared" si="4"/>
        <v>*</v>
      </c>
      <c r="AC87" s="215" t="str">
        <f t="shared" si="9"/>
        <v>*</v>
      </c>
      <c r="AD87" s="223" t="str">
        <f t="shared" si="10"/>
        <v>*</v>
      </c>
    </row>
    <row r="88" spans="1:30" s="110" customFormat="1" ht="25.5" customHeight="1" x14ac:dyDescent="0.25">
      <c r="A88" s="222">
        <v>82</v>
      </c>
      <c r="B88" s="216"/>
      <c r="C88" s="212" t="str">
        <f>IFERROR(VLOOKUP($B88,'Listado E.P.'!$B$6:$AX$106,2,FALSE),"*")</f>
        <v>*</v>
      </c>
      <c r="D88" s="137" t="str">
        <f>IFERROR(VLOOKUP($B88,'Listado E.P.'!$B$6:$AX$106,39,FALSE),"*")</f>
        <v>*</v>
      </c>
      <c r="E88" s="137" t="str">
        <f>IFERROR(VLOOKUP($B88,'Listado E.P.'!$B$6:$AX$106,41,FALSE),"*")</f>
        <v>*</v>
      </c>
      <c r="F88" s="143">
        <f>IFERROR(IF($E88="par",NETWORKDAYS($L88,EOMONTH($L88,0),listas!$A$26:$A$264),NETWORKDAYS($L88,EOMONTH($L88,0),listas!$E$26:$E$256)),"*")</f>
        <v>22</v>
      </c>
      <c r="G88" s="143" t="str">
        <f>IFERROR(VLOOKUP($B88,'Listado E.P.'!$B$6:$AX$106,42,FALSE),"*")</f>
        <v>*</v>
      </c>
      <c r="H88" s="143" t="str">
        <f>IFERROR(VLOOKUP($B88,'Listado E.P.'!$B$6:$AX$106,43,FALSE),"*")</f>
        <v>*</v>
      </c>
      <c r="I88" s="143" t="str">
        <f>IFERROR(VLOOKUP($B88,'Listado E.P.'!$B$6:$AX$106,44,FALSE),"*")</f>
        <v>*</v>
      </c>
      <c r="J88" s="143" t="str">
        <f>IFERROR(VLOOKUP($B88,'Listado E.P.'!$B$6:$AX$106,45,FALSE),"*")</f>
        <v>*</v>
      </c>
      <c r="K88" s="143" t="str">
        <f>IFERROR(VLOOKUP($B88,'Listado E.P.'!$B$6:$AX$106,46,FALSE),"*")</f>
        <v>*</v>
      </c>
      <c r="L88" s="150"/>
      <c r="M88" s="111" t="str">
        <f t="shared" si="0"/>
        <v>*</v>
      </c>
      <c r="N88" s="111" t="str">
        <f t="shared" si="0"/>
        <v>*</v>
      </c>
      <c r="O88" s="111" t="str">
        <f t="shared" si="31"/>
        <v>*</v>
      </c>
      <c r="P88" s="111" t="str">
        <f t="shared" si="11"/>
        <v>*</v>
      </c>
      <c r="Q88" s="111" t="str">
        <f t="shared" si="11"/>
        <v>*</v>
      </c>
      <c r="R88" s="213" t="str">
        <f t="shared" si="5"/>
        <v>*</v>
      </c>
      <c r="S88" s="112"/>
      <c r="T88" s="112"/>
      <c r="U88" s="113">
        <f t="shared" si="23"/>
        <v>22</v>
      </c>
      <c r="V88" s="114"/>
      <c r="W88" s="111" t="str">
        <f>IFERROR(VLOOKUP($B88,'Listado E.P.'!$B$6:$AX$106,21,FALSE),"*")</f>
        <v>*</v>
      </c>
      <c r="X88" s="214" t="str">
        <f t="shared" si="2"/>
        <v>*</v>
      </c>
      <c r="Y88" s="215" t="str">
        <f t="shared" si="7"/>
        <v>*</v>
      </c>
      <c r="Z88" s="214" t="str">
        <f t="shared" si="3"/>
        <v>*</v>
      </c>
      <c r="AA88" s="215" t="str">
        <f t="shared" si="8"/>
        <v>*</v>
      </c>
      <c r="AB88" s="214" t="str">
        <f t="shared" si="4"/>
        <v>*</v>
      </c>
      <c r="AC88" s="215" t="str">
        <f t="shared" si="9"/>
        <v>*</v>
      </c>
      <c r="AD88" s="223" t="str">
        <f t="shared" si="10"/>
        <v>*</v>
      </c>
    </row>
    <row r="89" spans="1:30" s="110" customFormat="1" ht="25.5" customHeight="1" x14ac:dyDescent="0.25">
      <c r="A89" s="222">
        <v>83</v>
      </c>
      <c r="B89" s="216"/>
      <c r="C89" s="212" t="str">
        <f>IFERROR(VLOOKUP($B89,'Listado E.P.'!$B$6:$AX$106,2,FALSE),"*")</f>
        <v>*</v>
      </c>
      <c r="D89" s="137" t="str">
        <f>IFERROR(VLOOKUP($B89,'Listado E.P.'!$B$6:$AX$106,39,FALSE),"*")</f>
        <v>*</v>
      </c>
      <c r="E89" s="137" t="str">
        <f>IFERROR(VLOOKUP($B89,'Listado E.P.'!$B$6:$AX$106,41,FALSE),"*")</f>
        <v>*</v>
      </c>
      <c r="F89" s="143">
        <f>IFERROR(IF($E89="par",NETWORKDAYS($L89,EOMONTH($L89,0),listas!$A$26:$A$264),NETWORKDAYS($L89,EOMONTH($L89,0),listas!$E$26:$E$256)),"*")</f>
        <v>22</v>
      </c>
      <c r="G89" s="143" t="str">
        <f>IFERROR(VLOOKUP($B89,'Listado E.P.'!$B$6:$AX$106,42,FALSE),"*")</f>
        <v>*</v>
      </c>
      <c r="H89" s="143" t="str">
        <f>IFERROR(VLOOKUP($B89,'Listado E.P.'!$B$6:$AX$106,43,FALSE),"*")</f>
        <v>*</v>
      </c>
      <c r="I89" s="143" t="str">
        <f>IFERROR(VLOOKUP($B89,'Listado E.P.'!$B$6:$AX$106,44,FALSE),"*")</f>
        <v>*</v>
      </c>
      <c r="J89" s="143" t="str">
        <f>IFERROR(VLOOKUP($B89,'Listado E.P.'!$B$6:$AX$106,45,FALSE),"*")</f>
        <v>*</v>
      </c>
      <c r="K89" s="143" t="str">
        <f>IFERROR(VLOOKUP($B89,'Listado E.P.'!$B$6:$AX$106,46,FALSE),"*")</f>
        <v>*</v>
      </c>
      <c r="L89" s="150"/>
      <c r="M89" s="111" t="str">
        <f t="shared" si="0"/>
        <v>*</v>
      </c>
      <c r="N89" s="111" t="str">
        <f t="shared" si="0"/>
        <v>*</v>
      </c>
      <c r="O89" s="111" t="str">
        <f t="shared" si="31"/>
        <v>*</v>
      </c>
      <c r="P89" s="111" t="str">
        <f t="shared" si="11"/>
        <v>*</v>
      </c>
      <c r="Q89" s="111" t="str">
        <f t="shared" si="11"/>
        <v>*</v>
      </c>
      <c r="R89" s="213" t="str">
        <f t="shared" si="5"/>
        <v>*</v>
      </c>
      <c r="S89" s="112"/>
      <c r="T89" s="112"/>
      <c r="U89" s="113">
        <f t="shared" si="23"/>
        <v>22</v>
      </c>
      <c r="V89" s="114"/>
      <c r="W89" s="111" t="str">
        <f>IFERROR(VLOOKUP($B89,'Listado E.P.'!$B$6:$AX$106,21,FALSE),"*")</f>
        <v>*</v>
      </c>
      <c r="X89" s="214" t="str">
        <f t="shared" si="2"/>
        <v>*</v>
      </c>
      <c r="Y89" s="215" t="str">
        <f t="shared" si="7"/>
        <v>*</v>
      </c>
      <c r="Z89" s="214" t="str">
        <f t="shared" si="3"/>
        <v>*</v>
      </c>
      <c r="AA89" s="215" t="str">
        <f t="shared" si="8"/>
        <v>*</v>
      </c>
      <c r="AB89" s="214" t="str">
        <f t="shared" si="4"/>
        <v>*</v>
      </c>
      <c r="AC89" s="215" t="str">
        <f t="shared" si="9"/>
        <v>*</v>
      </c>
      <c r="AD89" s="223" t="str">
        <f t="shared" si="10"/>
        <v>*</v>
      </c>
    </row>
    <row r="90" spans="1:30" s="110" customFormat="1" ht="25.5" customHeight="1" x14ac:dyDescent="0.25">
      <c r="A90" s="222">
        <v>84</v>
      </c>
      <c r="B90" s="216"/>
      <c r="C90" s="212" t="str">
        <f>IFERROR(VLOOKUP($B90,'Listado E.P.'!$B$6:$AX$106,2,FALSE),"*")</f>
        <v>*</v>
      </c>
      <c r="D90" s="137" t="str">
        <f>IFERROR(VLOOKUP($B90,'Listado E.P.'!$B$6:$AX$106,39,FALSE),"*")</f>
        <v>*</v>
      </c>
      <c r="E90" s="137" t="str">
        <f>IFERROR(VLOOKUP($B90,'Listado E.P.'!$B$6:$AX$106,41,FALSE),"*")</f>
        <v>*</v>
      </c>
      <c r="F90" s="143">
        <f>IFERROR(IF($E90="par",NETWORKDAYS($L90,EOMONTH($L90,0),listas!$A$26:$A$264),NETWORKDAYS($L90,EOMONTH($L90,0),listas!$E$26:$E$256)),"*")</f>
        <v>22</v>
      </c>
      <c r="G90" s="143" t="str">
        <f>IFERROR(VLOOKUP($B90,'Listado E.P.'!$B$6:$AX$106,42,FALSE),"*")</f>
        <v>*</v>
      </c>
      <c r="H90" s="143" t="str">
        <f>IFERROR(VLOOKUP($B90,'Listado E.P.'!$B$6:$AX$106,43,FALSE),"*")</f>
        <v>*</v>
      </c>
      <c r="I90" s="143" t="str">
        <f>IFERROR(VLOOKUP($B90,'Listado E.P.'!$B$6:$AX$106,44,FALSE),"*")</f>
        <v>*</v>
      </c>
      <c r="J90" s="143" t="str">
        <f>IFERROR(VLOOKUP($B90,'Listado E.P.'!$B$6:$AX$106,45,FALSE),"*")</f>
        <v>*</v>
      </c>
      <c r="K90" s="143" t="str">
        <f>IFERROR(VLOOKUP($B90,'Listado E.P.'!$B$6:$AX$106,46,FALSE),"*")</f>
        <v>*</v>
      </c>
      <c r="L90" s="150"/>
      <c r="M90" s="111" t="str">
        <f t="shared" si="0"/>
        <v>*</v>
      </c>
      <c r="N90" s="111" t="str">
        <f t="shared" si="0"/>
        <v>*</v>
      </c>
      <c r="O90" s="111" t="str">
        <f t="shared" si="31"/>
        <v>*</v>
      </c>
      <c r="P90" s="111" t="str">
        <f t="shared" si="11"/>
        <v>*</v>
      </c>
      <c r="Q90" s="111" t="str">
        <f t="shared" si="11"/>
        <v>*</v>
      </c>
      <c r="R90" s="213" t="str">
        <f t="shared" si="5"/>
        <v>*</v>
      </c>
      <c r="S90" s="112"/>
      <c r="T90" s="112"/>
      <c r="U90" s="113">
        <f t="shared" si="23"/>
        <v>22</v>
      </c>
      <c r="V90" s="114"/>
      <c r="W90" s="111" t="str">
        <f>IFERROR(VLOOKUP($B90,'Listado E.P.'!$B$6:$AX$106,21,FALSE),"*")</f>
        <v>*</v>
      </c>
      <c r="X90" s="214" t="str">
        <f t="shared" si="2"/>
        <v>*</v>
      </c>
      <c r="Y90" s="215" t="str">
        <f t="shared" si="7"/>
        <v>*</v>
      </c>
      <c r="Z90" s="214" t="str">
        <f t="shared" si="3"/>
        <v>*</v>
      </c>
      <c r="AA90" s="215" t="str">
        <f t="shared" si="8"/>
        <v>*</v>
      </c>
      <c r="AB90" s="214" t="str">
        <f t="shared" si="4"/>
        <v>*</v>
      </c>
      <c r="AC90" s="215" t="str">
        <f t="shared" si="9"/>
        <v>*</v>
      </c>
      <c r="AD90" s="223" t="str">
        <f t="shared" si="10"/>
        <v>*</v>
      </c>
    </row>
    <row r="91" spans="1:30" s="110" customFormat="1" ht="25.5" customHeight="1" x14ac:dyDescent="0.25">
      <c r="A91" s="222">
        <v>85</v>
      </c>
      <c r="B91" s="216"/>
      <c r="C91" s="212" t="str">
        <f>IFERROR(VLOOKUP($B91,'Listado E.P.'!$B$6:$AX$106,2,FALSE),"*")</f>
        <v>*</v>
      </c>
      <c r="D91" s="137" t="str">
        <f>IFERROR(VLOOKUP($B91,'Listado E.P.'!$B$6:$AX$106,39,FALSE),"*")</f>
        <v>*</v>
      </c>
      <c r="E91" s="137" t="str">
        <f>IFERROR(VLOOKUP($B91,'Listado E.P.'!$B$6:$AX$106,41,FALSE),"*")</f>
        <v>*</v>
      </c>
      <c r="F91" s="143">
        <f>IFERROR(IF($E91="par",NETWORKDAYS($L91,EOMONTH($L91,0),listas!$A$26:$A$264),NETWORKDAYS($L91,EOMONTH($L91,0),listas!$E$26:$E$256)),"*")</f>
        <v>22</v>
      </c>
      <c r="G91" s="143" t="str">
        <f>IFERROR(VLOOKUP($B91,'Listado E.P.'!$B$6:$AX$106,42,FALSE),"*")</f>
        <v>*</v>
      </c>
      <c r="H91" s="143" t="str">
        <f>IFERROR(VLOOKUP($B91,'Listado E.P.'!$B$6:$AX$106,43,FALSE),"*")</f>
        <v>*</v>
      </c>
      <c r="I91" s="143" t="str">
        <f>IFERROR(VLOOKUP($B91,'Listado E.P.'!$B$6:$AX$106,44,FALSE),"*")</f>
        <v>*</v>
      </c>
      <c r="J91" s="143" t="str">
        <f>IFERROR(VLOOKUP($B91,'Listado E.P.'!$B$6:$AX$106,45,FALSE),"*")</f>
        <v>*</v>
      </c>
      <c r="K91" s="143" t="str">
        <f>IFERROR(VLOOKUP($B91,'Listado E.P.'!$B$6:$AX$106,46,FALSE),"*")</f>
        <v>*</v>
      </c>
      <c r="L91" s="150"/>
      <c r="M91" s="111" t="str">
        <f t="shared" si="0"/>
        <v>*</v>
      </c>
      <c r="N91" s="111" t="str">
        <f t="shared" si="0"/>
        <v>*</v>
      </c>
      <c r="O91" s="111" t="str">
        <f t="shared" si="31"/>
        <v>*</v>
      </c>
      <c r="P91" s="111" t="str">
        <f t="shared" si="11"/>
        <v>*</v>
      </c>
      <c r="Q91" s="111" t="str">
        <f t="shared" si="11"/>
        <v>*</v>
      </c>
      <c r="R91" s="213" t="str">
        <f t="shared" si="5"/>
        <v>*</v>
      </c>
      <c r="S91" s="112"/>
      <c r="T91" s="112"/>
      <c r="U91" s="113">
        <f t="shared" si="23"/>
        <v>22</v>
      </c>
      <c r="V91" s="114"/>
      <c r="W91" s="111" t="str">
        <f>IFERROR(VLOOKUP($B91,'Listado E.P.'!$B$6:$AX$106,21,FALSE),"*")</f>
        <v>*</v>
      </c>
      <c r="X91" s="214" t="str">
        <f t="shared" si="2"/>
        <v>*</v>
      </c>
      <c r="Y91" s="215" t="str">
        <f t="shared" si="7"/>
        <v>*</v>
      </c>
      <c r="Z91" s="214" t="str">
        <f t="shared" si="3"/>
        <v>*</v>
      </c>
      <c r="AA91" s="215" t="str">
        <f t="shared" si="8"/>
        <v>*</v>
      </c>
      <c r="AB91" s="214" t="str">
        <f t="shared" si="4"/>
        <v>*</v>
      </c>
      <c r="AC91" s="215" t="str">
        <f t="shared" si="9"/>
        <v>*</v>
      </c>
      <c r="AD91" s="223" t="str">
        <f t="shared" si="10"/>
        <v>*</v>
      </c>
    </row>
    <row r="92" spans="1:30" s="110" customFormat="1" ht="25.5" customHeight="1" x14ac:dyDescent="0.25">
      <c r="A92" s="222">
        <v>86</v>
      </c>
      <c r="B92" s="216"/>
      <c r="C92" s="212" t="str">
        <f>IFERROR(VLOOKUP($B92,'Listado E.P.'!$B$6:$AX$106,2,FALSE),"*")</f>
        <v>*</v>
      </c>
      <c r="D92" s="137" t="str">
        <f>IFERROR(VLOOKUP($B92,'Listado E.P.'!$B$6:$AX$106,39,FALSE),"*")</f>
        <v>*</v>
      </c>
      <c r="E92" s="137" t="str">
        <f>IFERROR(VLOOKUP($B92,'Listado E.P.'!$B$6:$AX$106,41,FALSE),"*")</f>
        <v>*</v>
      </c>
      <c r="F92" s="143">
        <f>IFERROR(IF($E92="par",NETWORKDAYS($L92,EOMONTH($L92,0),listas!$A$26:$A$264),NETWORKDAYS($L92,EOMONTH($L92,0),listas!$E$26:$E$256)),"*")</f>
        <v>22</v>
      </c>
      <c r="G92" s="143" t="str">
        <f>IFERROR(VLOOKUP($B92,'Listado E.P.'!$B$6:$AX$106,42,FALSE),"*")</f>
        <v>*</v>
      </c>
      <c r="H92" s="143" t="str">
        <f>IFERROR(VLOOKUP($B92,'Listado E.P.'!$B$6:$AX$106,43,FALSE),"*")</f>
        <v>*</v>
      </c>
      <c r="I92" s="143" t="str">
        <f>IFERROR(VLOOKUP($B92,'Listado E.P.'!$B$6:$AX$106,44,FALSE),"*")</f>
        <v>*</v>
      </c>
      <c r="J92" s="143" t="str">
        <f>IFERROR(VLOOKUP($B92,'Listado E.P.'!$B$6:$AX$106,45,FALSE),"*")</f>
        <v>*</v>
      </c>
      <c r="K92" s="143" t="str">
        <f>IFERROR(VLOOKUP($B92,'Listado E.P.'!$B$6:$AX$106,46,FALSE),"*")</f>
        <v>*</v>
      </c>
      <c r="L92" s="150"/>
      <c r="M92" s="111" t="str">
        <f t="shared" si="0"/>
        <v>*</v>
      </c>
      <c r="N92" s="111" t="str">
        <f t="shared" si="0"/>
        <v>*</v>
      </c>
      <c r="O92" s="111" t="str">
        <f t="shared" si="31"/>
        <v>*</v>
      </c>
      <c r="P92" s="111" t="str">
        <f t="shared" si="11"/>
        <v>*</v>
      </c>
      <c r="Q92" s="111" t="str">
        <f t="shared" si="11"/>
        <v>*</v>
      </c>
      <c r="R92" s="213" t="str">
        <f t="shared" si="5"/>
        <v>*</v>
      </c>
      <c r="S92" s="112"/>
      <c r="T92" s="112"/>
      <c r="U92" s="113">
        <f t="shared" si="6"/>
        <v>22</v>
      </c>
      <c r="V92" s="114"/>
      <c r="W92" s="111" t="str">
        <f>IFERROR(VLOOKUP($B92,'Listado E.P.'!$B$6:$AX$106,21,FALSE),"*")</f>
        <v>*</v>
      </c>
      <c r="X92" s="214" t="str">
        <f t="shared" si="2"/>
        <v>*</v>
      </c>
      <c r="Y92" s="215" t="str">
        <f t="shared" si="7"/>
        <v>*</v>
      </c>
      <c r="Z92" s="214" t="str">
        <f t="shared" si="3"/>
        <v>*</v>
      </c>
      <c r="AA92" s="215" t="str">
        <f t="shared" si="8"/>
        <v>*</v>
      </c>
      <c r="AB92" s="214" t="str">
        <f t="shared" si="4"/>
        <v>*</v>
      </c>
      <c r="AC92" s="215" t="str">
        <f t="shared" si="9"/>
        <v>*</v>
      </c>
      <c r="AD92" s="223" t="str">
        <f t="shared" si="10"/>
        <v>*</v>
      </c>
    </row>
    <row r="93" spans="1:30" s="110" customFormat="1" ht="25.5" customHeight="1" x14ac:dyDescent="0.25">
      <c r="A93" s="222">
        <v>87</v>
      </c>
      <c r="B93" s="216"/>
      <c r="C93" s="212" t="str">
        <f>IFERROR(VLOOKUP($B93,'Listado E.P.'!$B$6:$AX$106,2,FALSE),"*")</f>
        <v>*</v>
      </c>
      <c r="D93" s="137" t="str">
        <f>IFERROR(VLOOKUP($B93,'Listado E.P.'!$B$6:$AX$106,39,FALSE),"*")</f>
        <v>*</v>
      </c>
      <c r="E93" s="137" t="str">
        <f>IFERROR(VLOOKUP($B93,'Listado E.P.'!$B$6:$AX$106,41,FALSE),"*")</f>
        <v>*</v>
      </c>
      <c r="F93" s="143">
        <f>IFERROR(IF($E93="par",NETWORKDAYS($L93,EOMONTH($L93,0),listas!$A$26:$A$264),NETWORKDAYS($L93,EOMONTH($L93,0),listas!$E$26:$E$256)),"*")</f>
        <v>22</v>
      </c>
      <c r="G93" s="143" t="str">
        <f>IFERROR(VLOOKUP($B93,'Listado E.P.'!$B$6:$AX$106,42,FALSE),"*")</f>
        <v>*</v>
      </c>
      <c r="H93" s="143" t="str">
        <f>IFERROR(VLOOKUP($B93,'Listado E.P.'!$B$6:$AX$106,43,FALSE),"*")</f>
        <v>*</v>
      </c>
      <c r="I93" s="143" t="str">
        <f>IFERROR(VLOOKUP($B93,'Listado E.P.'!$B$6:$AX$106,44,FALSE),"*")</f>
        <v>*</v>
      </c>
      <c r="J93" s="143" t="str">
        <f>IFERROR(VLOOKUP($B93,'Listado E.P.'!$B$6:$AX$106,45,FALSE),"*")</f>
        <v>*</v>
      </c>
      <c r="K93" s="143" t="str">
        <f>IFERROR(VLOOKUP($B93,'Listado E.P.'!$B$6:$AX$106,46,FALSE),"*")</f>
        <v>*</v>
      </c>
      <c r="L93" s="150"/>
      <c r="M93" s="111" t="str">
        <f t="shared" si="0"/>
        <v>*</v>
      </c>
      <c r="N93" s="111" t="str">
        <f t="shared" si="0"/>
        <v>*</v>
      </c>
      <c r="O93" s="111" t="str">
        <f t="shared" si="31"/>
        <v>*</v>
      </c>
      <c r="P93" s="111" t="str">
        <f t="shared" si="11"/>
        <v>*</v>
      </c>
      <c r="Q93" s="111" t="str">
        <f t="shared" si="11"/>
        <v>*</v>
      </c>
      <c r="R93" s="213" t="str">
        <f t="shared" si="5"/>
        <v>*</v>
      </c>
      <c r="S93" s="112"/>
      <c r="T93" s="112"/>
      <c r="U93" s="113">
        <f t="shared" si="6"/>
        <v>22</v>
      </c>
      <c r="V93" s="114"/>
      <c r="W93" s="111" t="str">
        <f>IFERROR(VLOOKUP($B93,'Listado E.P.'!$B$6:$AX$106,21,FALSE),"*")</f>
        <v>*</v>
      </c>
      <c r="X93" s="214" t="str">
        <f t="shared" si="2"/>
        <v>*</v>
      </c>
      <c r="Y93" s="215" t="str">
        <f t="shared" si="7"/>
        <v>*</v>
      </c>
      <c r="Z93" s="214" t="str">
        <f t="shared" si="3"/>
        <v>*</v>
      </c>
      <c r="AA93" s="215" t="str">
        <f t="shared" si="8"/>
        <v>*</v>
      </c>
      <c r="AB93" s="214" t="str">
        <f t="shared" si="4"/>
        <v>*</v>
      </c>
      <c r="AC93" s="215" t="str">
        <f t="shared" si="9"/>
        <v>*</v>
      </c>
      <c r="AD93" s="223" t="str">
        <f t="shared" si="10"/>
        <v>*</v>
      </c>
    </row>
    <row r="94" spans="1:30" s="110" customFormat="1" ht="25.5" customHeight="1" x14ac:dyDescent="0.25">
      <c r="A94" s="222">
        <v>88</v>
      </c>
      <c r="B94" s="216"/>
      <c r="C94" s="212" t="str">
        <f>IFERROR(VLOOKUP($B94,'Listado E.P.'!$B$6:$AX$106,2,FALSE),"*")</f>
        <v>*</v>
      </c>
      <c r="D94" s="137" t="str">
        <f>IFERROR(VLOOKUP($B94,'Listado E.P.'!$B$6:$AX$106,39,FALSE),"*")</f>
        <v>*</v>
      </c>
      <c r="E94" s="137" t="str">
        <f>IFERROR(VLOOKUP($B94,'Listado E.P.'!$B$6:$AX$106,41,FALSE),"*")</f>
        <v>*</v>
      </c>
      <c r="F94" s="143">
        <f>IFERROR(IF($E94="par",NETWORKDAYS($L94,EOMONTH($L94,0),listas!$A$26:$A$264),NETWORKDAYS($L94,EOMONTH($L94,0),listas!$E$26:$E$256)),"*")</f>
        <v>22</v>
      </c>
      <c r="G94" s="143" t="str">
        <f>IFERROR(VLOOKUP($B94,'Listado E.P.'!$B$6:$AX$106,42,FALSE),"*")</f>
        <v>*</v>
      </c>
      <c r="H94" s="143" t="str">
        <f>IFERROR(VLOOKUP($B94,'Listado E.P.'!$B$6:$AX$106,43,FALSE),"*")</f>
        <v>*</v>
      </c>
      <c r="I94" s="143" t="str">
        <f>IFERROR(VLOOKUP($B94,'Listado E.P.'!$B$6:$AX$106,44,FALSE),"*")</f>
        <v>*</v>
      </c>
      <c r="J94" s="143" t="str">
        <f>IFERROR(VLOOKUP($B94,'Listado E.P.'!$B$6:$AX$106,45,FALSE),"*")</f>
        <v>*</v>
      </c>
      <c r="K94" s="143" t="str">
        <f>IFERROR(VLOOKUP($B94,'Listado E.P.'!$B$6:$AX$106,46,FALSE),"*")</f>
        <v>*</v>
      </c>
      <c r="L94" s="150"/>
      <c r="M94" s="111" t="str">
        <f t="shared" si="0"/>
        <v>*</v>
      </c>
      <c r="N94" s="111" t="str">
        <f t="shared" si="0"/>
        <v>*</v>
      </c>
      <c r="O94" s="111" t="str">
        <f t="shared" si="31"/>
        <v>*</v>
      </c>
      <c r="P94" s="111" t="str">
        <f t="shared" si="11"/>
        <v>*</v>
      </c>
      <c r="Q94" s="111" t="str">
        <f t="shared" si="11"/>
        <v>*</v>
      </c>
      <c r="R94" s="213" t="str">
        <f t="shared" ref="R94:R106" si="32">IFERROR(SUM(G94*M94)+(H94*N94)+(I94*O94)+(J94*P94)+(Q94*K94),"*")</f>
        <v>*</v>
      </c>
      <c r="S94" s="112"/>
      <c r="T94" s="112"/>
      <c r="U94" s="113">
        <f t="shared" si="6"/>
        <v>22</v>
      </c>
      <c r="V94" s="114"/>
      <c r="W94" s="111" t="str">
        <f>IFERROR(VLOOKUP($B94,'Listado E.P.'!$B$6:$AX$106,21,FALSE),"*")</f>
        <v>*</v>
      </c>
      <c r="X94" s="214" t="str">
        <f t="shared" si="2"/>
        <v>*</v>
      </c>
      <c r="Y94" s="215" t="str">
        <f t="shared" ref="Y94:Y106" si="33">+IFERROR(X94*$U94,"*")</f>
        <v>*</v>
      </c>
      <c r="Z94" s="214" t="str">
        <f t="shared" si="3"/>
        <v>*</v>
      </c>
      <c r="AA94" s="215" t="str">
        <f t="shared" ref="AA94:AA106" si="34">IFERROR(Z94*$U94,"*")</f>
        <v>*</v>
      </c>
      <c r="AB94" s="214" t="str">
        <f t="shared" si="4"/>
        <v>*</v>
      </c>
      <c r="AC94" s="215" t="str">
        <f t="shared" ref="AC94:AC106" si="35">IFERROR(AB94*$U94,"*")</f>
        <v>*</v>
      </c>
      <c r="AD94" s="223" t="str">
        <f t="shared" ref="AD94:AD106" si="36">IFERROR(Y94+AA94+AC94,"*")</f>
        <v>*</v>
      </c>
    </row>
    <row r="95" spans="1:30" s="110" customFormat="1" ht="25.5" customHeight="1" x14ac:dyDescent="0.25">
      <c r="A95" s="222">
        <v>89</v>
      </c>
      <c r="B95" s="216"/>
      <c r="C95" s="212" t="str">
        <f>IFERROR(VLOOKUP($B95,'Listado E.P.'!$B$6:$AX$106,2,FALSE),"*")</f>
        <v>*</v>
      </c>
      <c r="D95" s="137" t="str">
        <f>IFERROR(VLOOKUP($B95,'Listado E.P.'!$B$6:$AX$106,39,FALSE),"*")</f>
        <v>*</v>
      </c>
      <c r="E95" s="137" t="str">
        <f>IFERROR(VLOOKUP($B95,'Listado E.P.'!$B$6:$AX$106,41,FALSE),"*")</f>
        <v>*</v>
      </c>
      <c r="F95" s="143">
        <f>IFERROR(IF($E95="par",NETWORKDAYS($L95,EOMONTH($L95,0),listas!$A$26:$A$264),NETWORKDAYS($L95,EOMONTH($L95,0),listas!$E$26:$E$256)),"*")</f>
        <v>22</v>
      </c>
      <c r="G95" s="143" t="str">
        <f>IFERROR(VLOOKUP($B95,'Listado E.P.'!$B$6:$AX$106,42,FALSE),"*")</f>
        <v>*</v>
      </c>
      <c r="H95" s="143" t="str">
        <f>IFERROR(VLOOKUP($B95,'Listado E.P.'!$B$6:$AX$106,43,FALSE),"*")</f>
        <v>*</v>
      </c>
      <c r="I95" s="143" t="str">
        <f>IFERROR(VLOOKUP($B95,'Listado E.P.'!$B$6:$AX$106,44,FALSE),"*")</f>
        <v>*</v>
      </c>
      <c r="J95" s="143" t="str">
        <f>IFERROR(VLOOKUP($B95,'Listado E.P.'!$B$6:$AX$106,45,FALSE),"*")</f>
        <v>*</v>
      </c>
      <c r="K95" s="143" t="str">
        <f>IFERROR(VLOOKUP($B95,'Listado E.P.'!$B$6:$AX$106,46,FALSE),"*")</f>
        <v>*</v>
      </c>
      <c r="L95" s="150"/>
      <c r="M95" s="111" t="str">
        <f t="shared" si="0"/>
        <v>*</v>
      </c>
      <c r="N95" s="111" t="str">
        <f t="shared" si="0"/>
        <v>*</v>
      </c>
      <c r="O95" s="111" t="str">
        <f t="shared" si="31"/>
        <v>*</v>
      </c>
      <c r="P95" s="111" t="str">
        <f t="shared" si="11"/>
        <v>*</v>
      </c>
      <c r="Q95" s="111" t="str">
        <f t="shared" si="11"/>
        <v>*</v>
      </c>
      <c r="R95" s="213" t="str">
        <f t="shared" si="32"/>
        <v>*</v>
      </c>
      <c r="S95" s="112"/>
      <c r="T95" s="112"/>
      <c r="U95" s="113">
        <f t="shared" si="6"/>
        <v>22</v>
      </c>
      <c r="V95" s="114"/>
      <c r="W95" s="111" t="str">
        <f>IFERROR(VLOOKUP($B95,'Listado E.P.'!$B$6:$AX$106,21,FALSE),"*")</f>
        <v>*</v>
      </c>
      <c r="X95" s="214" t="str">
        <f t="shared" si="2"/>
        <v>*</v>
      </c>
      <c r="Y95" s="215" t="str">
        <f t="shared" si="33"/>
        <v>*</v>
      </c>
      <c r="Z95" s="214" t="str">
        <f t="shared" si="3"/>
        <v>*</v>
      </c>
      <c r="AA95" s="215" t="str">
        <f t="shared" si="34"/>
        <v>*</v>
      </c>
      <c r="AB95" s="214" t="str">
        <f t="shared" si="4"/>
        <v>*</v>
      </c>
      <c r="AC95" s="215" t="str">
        <f t="shared" si="35"/>
        <v>*</v>
      </c>
      <c r="AD95" s="223" t="str">
        <f t="shared" si="36"/>
        <v>*</v>
      </c>
    </row>
    <row r="96" spans="1:30" s="110" customFormat="1" ht="25.5" customHeight="1" x14ac:dyDescent="0.25">
      <c r="A96" s="222">
        <v>90</v>
      </c>
      <c r="B96" s="216"/>
      <c r="C96" s="212" t="str">
        <f>IFERROR(VLOOKUP($B96,'Listado E.P.'!$B$6:$AX$106,2,FALSE),"*")</f>
        <v>*</v>
      </c>
      <c r="D96" s="137" t="str">
        <f>IFERROR(VLOOKUP($B96,'Listado E.P.'!$B$6:$AX$106,39,FALSE),"*")</f>
        <v>*</v>
      </c>
      <c r="E96" s="137" t="str">
        <f>IFERROR(VLOOKUP($B96,'Listado E.P.'!$B$6:$AX$106,41,FALSE),"*")</f>
        <v>*</v>
      </c>
      <c r="F96" s="143">
        <f>IFERROR(IF($E96="par",NETWORKDAYS($L96,EOMONTH($L96,0),listas!$A$26:$A$264),NETWORKDAYS($L96,EOMONTH($L96,0),listas!$E$26:$E$256)),"*")</f>
        <v>22</v>
      </c>
      <c r="G96" s="143" t="str">
        <f>IFERROR(VLOOKUP($B96,'Listado E.P.'!$B$6:$AX$106,42,FALSE),"*")</f>
        <v>*</v>
      </c>
      <c r="H96" s="143" t="str">
        <f>IFERROR(VLOOKUP($B96,'Listado E.P.'!$B$6:$AX$106,43,FALSE),"*")</f>
        <v>*</v>
      </c>
      <c r="I96" s="143" t="str">
        <f>IFERROR(VLOOKUP($B96,'Listado E.P.'!$B$6:$AX$106,44,FALSE),"*")</f>
        <v>*</v>
      </c>
      <c r="J96" s="143" t="str">
        <f>IFERROR(VLOOKUP($B96,'Listado E.P.'!$B$6:$AX$106,45,FALSE),"*")</f>
        <v>*</v>
      </c>
      <c r="K96" s="143" t="str">
        <f>IFERROR(VLOOKUP($B96,'Listado E.P.'!$B$6:$AX$106,46,FALSE),"*")</f>
        <v>*</v>
      </c>
      <c r="L96" s="150"/>
      <c r="M96" s="111" t="str">
        <f t="shared" si="0"/>
        <v>*</v>
      </c>
      <c r="N96" s="111" t="str">
        <f t="shared" si="0"/>
        <v>*</v>
      </c>
      <c r="O96" s="111" t="str">
        <f t="shared" si="31"/>
        <v>*</v>
      </c>
      <c r="P96" s="111" t="str">
        <f t="shared" si="11"/>
        <v>*</v>
      </c>
      <c r="Q96" s="111" t="str">
        <f t="shared" si="11"/>
        <v>*</v>
      </c>
      <c r="R96" s="213" t="str">
        <f t="shared" si="32"/>
        <v>*</v>
      </c>
      <c r="S96" s="112"/>
      <c r="T96" s="112"/>
      <c r="U96" s="113">
        <f t="shared" si="6"/>
        <v>22</v>
      </c>
      <c r="V96" s="114"/>
      <c r="W96" s="111" t="str">
        <f>IFERROR(VLOOKUP($B96,'Listado E.P.'!$B$6:$AX$106,21,FALSE),"*")</f>
        <v>*</v>
      </c>
      <c r="X96" s="214" t="str">
        <f t="shared" si="2"/>
        <v>*</v>
      </c>
      <c r="Y96" s="215" t="str">
        <f t="shared" si="33"/>
        <v>*</v>
      </c>
      <c r="Z96" s="214" t="str">
        <f t="shared" si="3"/>
        <v>*</v>
      </c>
      <c r="AA96" s="215" t="str">
        <f t="shared" si="34"/>
        <v>*</v>
      </c>
      <c r="AB96" s="214" t="str">
        <f t="shared" si="4"/>
        <v>*</v>
      </c>
      <c r="AC96" s="215" t="str">
        <f t="shared" si="35"/>
        <v>*</v>
      </c>
      <c r="AD96" s="223" t="str">
        <f t="shared" si="36"/>
        <v>*</v>
      </c>
    </row>
    <row r="97" spans="1:34" s="110" customFormat="1" ht="25.5" customHeight="1" x14ac:dyDescent="0.25">
      <c r="A97" s="222">
        <v>91</v>
      </c>
      <c r="B97" s="216"/>
      <c r="C97" s="212" t="str">
        <f>IFERROR(VLOOKUP($B97,'Listado E.P.'!$B$6:$AX$106,2,FALSE),"*")</f>
        <v>*</v>
      </c>
      <c r="D97" s="137" t="str">
        <f>IFERROR(VLOOKUP($B97,'Listado E.P.'!$B$6:$AX$106,39,FALSE),"*")</f>
        <v>*</v>
      </c>
      <c r="E97" s="137" t="str">
        <f>IFERROR(VLOOKUP($B97,'Listado E.P.'!$B$6:$AX$106,41,FALSE),"*")</f>
        <v>*</v>
      </c>
      <c r="F97" s="143">
        <f>IFERROR(IF($E97="par",NETWORKDAYS($L97,EOMONTH($L97,0),listas!$A$26:$A$264),NETWORKDAYS($L97,EOMONTH($L97,0),listas!$E$26:$E$256)),"*")</f>
        <v>22</v>
      </c>
      <c r="G97" s="143" t="str">
        <f>IFERROR(VLOOKUP($B97,'Listado E.P.'!$B$6:$AX$106,42,FALSE),"*")</f>
        <v>*</v>
      </c>
      <c r="H97" s="143" t="str">
        <f>IFERROR(VLOOKUP($B97,'Listado E.P.'!$B$6:$AX$106,43,FALSE),"*")</f>
        <v>*</v>
      </c>
      <c r="I97" s="143" t="str">
        <f>IFERROR(VLOOKUP($B97,'Listado E.P.'!$B$6:$AX$106,44,FALSE),"*")</f>
        <v>*</v>
      </c>
      <c r="J97" s="143" t="str">
        <f>IFERROR(VLOOKUP($B97,'Listado E.P.'!$B$6:$AX$106,45,FALSE),"*")</f>
        <v>*</v>
      </c>
      <c r="K97" s="143" t="str">
        <f>IFERROR(VLOOKUP($B97,'Listado E.P.'!$B$6:$AX$106,46,FALSE),"*")</f>
        <v>*</v>
      </c>
      <c r="L97" s="150"/>
      <c r="M97" s="111" t="str">
        <f t="shared" si="0"/>
        <v>*</v>
      </c>
      <c r="N97" s="111" t="str">
        <f t="shared" si="0"/>
        <v>*</v>
      </c>
      <c r="O97" s="111" t="str">
        <f t="shared" si="31"/>
        <v>*</v>
      </c>
      <c r="P97" s="111" t="str">
        <f t="shared" si="11"/>
        <v>*</v>
      </c>
      <c r="Q97" s="111" t="str">
        <f t="shared" si="11"/>
        <v>*</v>
      </c>
      <c r="R97" s="213" t="str">
        <f t="shared" si="32"/>
        <v>*</v>
      </c>
      <c r="S97" s="112"/>
      <c r="T97" s="112"/>
      <c r="U97" s="113">
        <f t="shared" si="6"/>
        <v>22</v>
      </c>
      <c r="V97" s="114"/>
      <c r="W97" s="111" t="str">
        <f>IFERROR(VLOOKUP($B97,'Listado E.P.'!$B$6:$AX$106,21,FALSE),"*")</f>
        <v>*</v>
      </c>
      <c r="X97" s="214" t="str">
        <f t="shared" si="2"/>
        <v>*</v>
      </c>
      <c r="Y97" s="215" t="str">
        <f t="shared" si="33"/>
        <v>*</v>
      </c>
      <c r="Z97" s="214" t="str">
        <f t="shared" si="3"/>
        <v>*</v>
      </c>
      <c r="AA97" s="215" t="str">
        <f t="shared" si="34"/>
        <v>*</v>
      </c>
      <c r="AB97" s="214" t="str">
        <f t="shared" si="4"/>
        <v>*</v>
      </c>
      <c r="AC97" s="215" t="str">
        <f t="shared" si="35"/>
        <v>*</v>
      </c>
      <c r="AD97" s="223" t="str">
        <f t="shared" si="36"/>
        <v>*</v>
      </c>
    </row>
    <row r="98" spans="1:34" s="110" customFormat="1" ht="25.5" customHeight="1" x14ac:dyDescent="0.25">
      <c r="A98" s="222">
        <v>92</v>
      </c>
      <c r="B98" s="216"/>
      <c r="C98" s="212" t="str">
        <f>IFERROR(VLOOKUP($B98,'Listado E.P.'!$B$6:$AX$106,2,FALSE),"*")</f>
        <v>*</v>
      </c>
      <c r="D98" s="137" t="str">
        <f>IFERROR(VLOOKUP($B98,'Listado E.P.'!$B$6:$AX$106,39,FALSE),"*")</f>
        <v>*</v>
      </c>
      <c r="E98" s="137" t="str">
        <f>IFERROR(VLOOKUP($B98,'Listado E.P.'!$B$6:$AX$106,41,FALSE),"*")</f>
        <v>*</v>
      </c>
      <c r="F98" s="143">
        <f>IFERROR(IF($E98="par",NETWORKDAYS($L98,EOMONTH($L98,0),listas!$A$26:$A$264),NETWORKDAYS($L98,EOMONTH($L98,0),listas!$E$26:$E$256)),"*")</f>
        <v>22</v>
      </c>
      <c r="G98" s="143" t="str">
        <f>IFERROR(VLOOKUP($B98,'Listado E.P.'!$B$6:$AX$106,42,FALSE),"*")</f>
        <v>*</v>
      </c>
      <c r="H98" s="143" t="str">
        <f>IFERROR(VLOOKUP($B98,'Listado E.P.'!$B$6:$AX$106,43,FALSE),"*")</f>
        <v>*</v>
      </c>
      <c r="I98" s="143" t="str">
        <f>IFERROR(VLOOKUP($B98,'Listado E.P.'!$B$6:$AX$106,44,FALSE),"*")</f>
        <v>*</v>
      </c>
      <c r="J98" s="143" t="str">
        <f>IFERROR(VLOOKUP($B98,'Listado E.P.'!$B$6:$AX$106,45,FALSE),"*")</f>
        <v>*</v>
      </c>
      <c r="K98" s="143" t="str">
        <f>IFERROR(VLOOKUP($B98,'Listado E.P.'!$B$6:$AX$106,46,FALSE),"*")</f>
        <v>*</v>
      </c>
      <c r="L98" s="150"/>
      <c r="M98" s="111" t="str">
        <f t="shared" si="0"/>
        <v>*</v>
      </c>
      <c r="N98" s="111" t="str">
        <f t="shared" si="0"/>
        <v>*</v>
      </c>
      <c r="O98" s="111" t="str">
        <f t="shared" si="31"/>
        <v>*</v>
      </c>
      <c r="P98" s="111" t="str">
        <f t="shared" si="11"/>
        <v>*</v>
      </c>
      <c r="Q98" s="111" t="str">
        <f t="shared" si="11"/>
        <v>*</v>
      </c>
      <c r="R98" s="213" t="str">
        <f t="shared" si="32"/>
        <v>*</v>
      </c>
      <c r="S98" s="112"/>
      <c r="T98" s="112"/>
      <c r="U98" s="113">
        <f t="shared" si="6"/>
        <v>22</v>
      </c>
      <c r="V98" s="114"/>
      <c r="W98" s="111" t="str">
        <f>IFERROR(VLOOKUP($B98,'Listado E.P.'!$B$6:$AX$106,21,FALSE),"*")</f>
        <v>*</v>
      </c>
      <c r="X98" s="214" t="str">
        <f t="shared" si="2"/>
        <v>*</v>
      </c>
      <c r="Y98" s="215" t="str">
        <f t="shared" si="33"/>
        <v>*</v>
      </c>
      <c r="Z98" s="214" t="str">
        <f t="shared" si="3"/>
        <v>*</v>
      </c>
      <c r="AA98" s="215" t="str">
        <f t="shared" si="34"/>
        <v>*</v>
      </c>
      <c r="AB98" s="214" t="str">
        <f t="shared" si="4"/>
        <v>*</v>
      </c>
      <c r="AC98" s="215" t="str">
        <f t="shared" si="35"/>
        <v>*</v>
      </c>
      <c r="AD98" s="223" t="str">
        <f t="shared" si="36"/>
        <v>*</v>
      </c>
    </row>
    <row r="99" spans="1:34" s="110" customFormat="1" ht="25.5" customHeight="1" x14ac:dyDescent="0.25">
      <c r="A99" s="222">
        <v>93</v>
      </c>
      <c r="B99" s="216"/>
      <c r="C99" s="212" t="str">
        <f>IFERROR(VLOOKUP($B99,'Listado E.P.'!$B$6:$AX$106,2,FALSE),"*")</f>
        <v>*</v>
      </c>
      <c r="D99" s="137" t="str">
        <f>IFERROR(VLOOKUP($B99,'Listado E.P.'!$B$6:$AX$106,39,FALSE),"*")</f>
        <v>*</v>
      </c>
      <c r="E99" s="137" t="str">
        <f>IFERROR(VLOOKUP($B99,'Listado E.P.'!$B$6:$AX$106,41,FALSE),"*")</f>
        <v>*</v>
      </c>
      <c r="F99" s="143">
        <f>IFERROR(IF($E99="par",NETWORKDAYS($L99,EOMONTH($L99,0),listas!$A$26:$A$264),NETWORKDAYS($L99,EOMONTH($L99,0),listas!$E$26:$E$256)),"*")</f>
        <v>22</v>
      </c>
      <c r="G99" s="143" t="str">
        <f>IFERROR(VLOOKUP($B99,'Listado E.P.'!$B$6:$AX$106,42,FALSE),"*")</f>
        <v>*</v>
      </c>
      <c r="H99" s="143" t="str">
        <f>IFERROR(VLOOKUP($B99,'Listado E.P.'!$B$6:$AX$106,43,FALSE),"*")</f>
        <v>*</v>
      </c>
      <c r="I99" s="143" t="str">
        <f>IFERROR(VLOOKUP($B99,'Listado E.P.'!$B$6:$AX$106,44,FALSE),"*")</f>
        <v>*</v>
      </c>
      <c r="J99" s="143" t="str">
        <f>IFERROR(VLOOKUP($B99,'Listado E.P.'!$B$6:$AX$106,45,FALSE),"*")</f>
        <v>*</v>
      </c>
      <c r="K99" s="143" t="str">
        <f>IFERROR(VLOOKUP($B99,'Listado E.P.'!$B$6:$AX$106,46,FALSE),"*")</f>
        <v>*</v>
      </c>
      <c r="L99" s="150"/>
      <c r="M99" s="111" t="str">
        <f t="shared" si="0"/>
        <v>*</v>
      </c>
      <c r="N99" s="111" t="str">
        <f t="shared" si="0"/>
        <v>*</v>
      </c>
      <c r="O99" s="111" t="str">
        <f t="shared" si="31"/>
        <v>*</v>
      </c>
      <c r="P99" s="111" t="str">
        <f t="shared" si="11"/>
        <v>*</v>
      </c>
      <c r="Q99" s="111" t="str">
        <f t="shared" si="11"/>
        <v>*</v>
      </c>
      <c r="R99" s="213" t="str">
        <f t="shared" si="32"/>
        <v>*</v>
      </c>
      <c r="S99" s="112"/>
      <c r="T99" s="112"/>
      <c r="U99" s="113">
        <f t="shared" si="6"/>
        <v>22</v>
      </c>
      <c r="V99" s="114"/>
      <c r="W99" s="111" t="str">
        <f>IFERROR(VLOOKUP($B99,'Listado E.P.'!$B$6:$AX$106,21,FALSE),"*")</f>
        <v>*</v>
      </c>
      <c r="X99" s="214" t="str">
        <f t="shared" si="2"/>
        <v>*</v>
      </c>
      <c r="Y99" s="215" t="str">
        <f t="shared" si="33"/>
        <v>*</v>
      </c>
      <c r="Z99" s="214" t="str">
        <f t="shared" si="3"/>
        <v>*</v>
      </c>
      <c r="AA99" s="215" t="str">
        <f t="shared" si="34"/>
        <v>*</v>
      </c>
      <c r="AB99" s="214" t="str">
        <f t="shared" si="4"/>
        <v>*</v>
      </c>
      <c r="AC99" s="215" t="str">
        <f t="shared" si="35"/>
        <v>*</v>
      </c>
      <c r="AD99" s="223" t="str">
        <f t="shared" si="36"/>
        <v>*</v>
      </c>
    </row>
    <row r="100" spans="1:34" s="110" customFormat="1" ht="25.5" customHeight="1" x14ac:dyDescent="0.25">
      <c r="A100" s="222">
        <v>94</v>
      </c>
      <c r="B100" s="216"/>
      <c r="C100" s="212" t="str">
        <f>IFERROR(VLOOKUP($B100,'Listado E.P.'!$B$6:$AX$106,2,FALSE),"*")</f>
        <v>*</v>
      </c>
      <c r="D100" s="137" t="str">
        <f>IFERROR(VLOOKUP($B100,'Listado E.P.'!$B$6:$AX$106,39,FALSE),"*")</f>
        <v>*</v>
      </c>
      <c r="E100" s="137" t="str">
        <f>IFERROR(VLOOKUP($B100,'Listado E.P.'!$B$6:$AX$106,41,FALSE),"*")</f>
        <v>*</v>
      </c>
      <c r="F100" s="143">
        <f>IFERROR(IF($E100="par",NETWORKDAYS($L100,EOMONTH($L100,0),listas!$A$26:$A$264),NETWORKDAYS($L100,EOMONTH($L100,0),listas!$E$26:$E$256)),"*")</f>
        <v>22</v>
      </c>
      <c r="G100" s="143" t="str">
        <f>IFERROR(VLOOKUP($B100,'Listado E.P.'!$B$6:$AX$106,42,FALSE),"*")</f>
        <v>*</v>
      </c>
      <c r="H100" s="143" t="str">
        <f>IFERROR(VLOOKUP($B100,'Listado E.P.'!$B$6:$AX$106,43,FALSE),"*")</f>
        <v>*</v>
      </c>
      <c r="I100" s="143" t="str">
        <f>IFERROR(VLOOKUP($B100,'Listado E.P.'!$B$6:$AX$106,44,FALSE),"*")</f>
        <v>*</v>
      </c>
      <c r="J100" s="143" t="str">
        <f>IFERROR(VLOOKUP($B100,'Listado E.P.'!$B$6:$AX$106,45,FALSE),"*")</f>
        <v>*</v>
      </c>
      <c r="K100" s="143" t="str">
        <f>IFERROR(VLOOKUP($B100,'Listado E.P.'!$B$6:$AX$106,46,FALSE),"*")</f>
        <v>*</v>
      </c>
      <c r="L100" s="150"/>
      <c r="M100" s="111" t="str">
        <f t="shared" si="0"/>
        <v>*</v>
      </c>
      <c r="N100" s="111" t="str">
        <f t="shared" si="0"/>
        <v>*</v>
      </c>
      <c r="O100" s="111" t="str">
        <f t="shared" si="31"/>
        <v>*</v>
      </c>
      <c r="P100" s="111" t="str">
        <f t="shared" si="11"/>
        <v>*</v>
      </c>
      <c r="Q100" s="111" t="str">
        <f t="shared" si="11"/>
        <v>*</v>
      </c>
      <c r="R100" s="213" t="str">
        <f t="shared" si="32"/>
        <v>*</v>
      </c>
      <c r="S100" s="112"/>
      <c r="T100" s="112"/>
      <c r="U100" s="113">
        <f t="shared" si="6"/>
        <v>22</v>
      </c>
      <c r="V100" s="114"/>
      <c r="W100" s="111" t="str">
        <f>IFERROR(VLOOKUP($B100,'Listado E.P.'!$B$6:$AX$106,21,FALSE),"*")</f>
        <v>*</v>
      </c>
      <c r="X100" s="214" t="str">
        <f t="shared" si="2"/>
        <v>*</v>
      </c>
      <c r="Y100" s="215" t="str">
        <f t="shared" si="33"/>
        <v>*</v>
      </c>
      <c r="Z100" s="214" t="str">
        <f t="shared" si="3"/>
        <v>*</v>
      </c>
      <c r="AA100" s="215" t="str">
        <f t="shared" si="34"/>
        <v>*</v>
      </c>
      <c r="AB100" s="214" t="str">
        <f t="shared" si="4"/>
        <v>*</v>
      </c>
      <c r="AC100" s="215" t="str">
        <f t="shared" si="35"/>
        <v>*</v>
      </c>
      <c r="AD100" s="223" t="str">
        <f t="shared" si="36"/>
        <v>*</v>
      </c>
    </row>
    <row r="101" spans="1:34" s="110" customFormat="1" ht="25.5" customHeight="1" x14ac:dyDescent="0.25">
      <c r="A101" s="222">
        <v>95</v>
      </c>
      <c r="B101" s="216"/>
      <c r="C101" s="212" t="str">
        <f>IFERROR(VLOOKUP($B101,'Listado E.P.'!$B$6:$AX$106,2,FALSE),"*")</f>
        <v>*</v>
      </c>
      <c r="D101" s="137" t="str">
        <f>IFERROR(VLOOKUP($B101,'Listado E.P.'!$B$6:$AX$106,39,FALSE),"*")</f>
        <v>*</v>
      </c>
      <c r="E101" s="137" t="str">
        <f>IFERROR(VLOOKUP($B101,'Listado E.P.'!$B$6:$AX$106,41,FALSE),"*")</f>
        <v>*</v>
      </c>
      <c r="F101" s="143">
        <f>IFERROR(IF($E101="par",NETWORKDAYS($L101,EOMONTH($L101,0),listas!$A$26:$A$264),NETWORKDAYS($L101,EOMONTH($L101,0),listas!$E$26:$E$256)),"*")</f>
        <v>22</v>
      </c>
      <c r="G101" s="143" t="str">
        <f>IFERROR(VLOOKUP($B101,'Listado E.P.'!$B$6:$AX$106,42,FALSE),"*")</f>
        <v>*</v>
      </c>
      <c r="H101" s="143" t="str">
        <f>IFERROR(VLOOKUP($B101,'Listado E.P.'!$B$6:$AX$106,43,FALSE),"*")</f>
        <v>*</v>
      </c>
      <c r="I101" s="143" t="str">
        <f>IFERROR(VLOOKUP($B101,'Listado E.P.'!$B$6:$AX$106,44,FALSE),"*")</f>
        <v>*</v>
      </c>
      <c r="J101" s="143" t="str">
        <f>IFERROR(VLOOKUP($B101,'Listado E.P.'!$B$6:$AX$106,45,FALSE),"*")</f>
        <v>*</v>
      </c>
      <c r="K101" s="143" t="str">
        <f>IFERROR(VLOOKUP($B101,'Listado E.P.'!$B$6:$AX$106,46,FALSE),"*")</f>
        <v>*</v>
      </c>
      <c r="L101" s="150"/>
      <c r="M101" s="111" t="str">
        <f t="shared" si="0"/>
        <v>*</v>
      </c>
      <c r="N101" s="111" t="str">
        <f t="shared" si="0"/>
        <v>*</v>
      </c>
      <c r="O101" s="111" t="str">
        <f t="shared" si="31"/>
        <v>*</v>
      </c>
      <c r="P101" s="111" t="str">
        <f t="shared" si="11"/>
        <v>*</v>
      </c>
      <c r="Q101" s="111" t="str">
        <f t="shared" si="11"/>
        <v>*</v>
      </c>
      <c r="R101" s="213" t="str">
        <f t="shared" si="32"/>
        <v>*</v>
      </c>
      <c r="S101" s="112"/>
      <c r="T101" s="112"/>
      <c r="U101" s="113">
        <f t="shared" si="6"/>
        <v>22</v>
      </c>
      <c r="V101" s="114"/>
      <c r="W101" s="111" t="str">
        <f>IFERROR(VLOOKUP($B101,'Listado E.P.'!$B$6:$AX$106,21,FALSE),"*")</f>
        <v>*</v>
      </c>
      <c r="X101" s="214" t="str">
        <f t="shared" si="2"/>
        <v>*</v>
      </c>
      <c r="Y101" s="215" t="str">
        <f t="shared" si="33"/>
        <v>*</v>
      </c>
      <c r="Z101" s="214" t="str">
        <f t="shared" si="3"/>
        <v>*</v>
      </c>
      <c r="AA101" s="215" t="str">
        <f t="shared" si="34"/>
        <v>*</v>
      </c>
      <c r="AB101" s="214" t="str">
        <f t="shared" si="4"/>
        <v>*</v>
      </c>
      <c r="AC101" s="215" t="str">
        <f t="shared" si="35"/>
        <v>*</v>
      </c>
      <c r="AD101" s="223" t="str">
        <f t="shared" si="36"/>
        <v>*</v>
      </c>
    </row>
    <row r="102" spans="1:34" s="110" customFormat="1" ht="25.5" customHeight="1" x14ac:dyDescent="0.25">
      <c r="A102" s="222">
        <v>96</v>
      </c>
      <c r="B102" s="216"/>
      <c r="C102" s="212" t="str">
        <f>IFERROR(VLOOKUP($B102,'Listado E.P.'!$B$6:$AX$106,2,FALSE),"*")</f>
        <v>*</v>
      </c>
      <c r="D102" s="137" t="str">
        <f>IFERROR(VLOOKUP($B102,'Listado E.P.'!$B$6:$AX$106,39,FALSE),"*")</f>
        <v>*</v>
      </c>
      <c r="E102" s="137" t="str">
        <f>IFERROR(VLOOKUP($B102,'Listado E.P.'!$B$6:$AX$106,41,FALSE),"*")</f>
        <v>*</v>
      </c>
      <c r="F102" s="143">
        <f>IFERROR(IF($E102="par",NETWORKDAYS($L102,EOMONTH($L102,0),listas!$A$26:$A$264),NETWORKDAYS($L102,EOMONTH($L102,0),listas!$E$26:$E$256)),"*")</f>
        <v>22</v>
      </c>
      <c r="G102" s="143" t="str">
        <f>IFERROR(VLOOKUP($B102,'Listado E.P.'!$B$6:$AX$106,42,FALSE),"*")</f>
        <v>*</v>
      </c>
      <c r="H102" s="143" t="str">
        <f>IFERROR(VLOOKUP($B102,'Listado E.P.'!$B$6:$AX$106,43,FALSE),"*")</f>
        <v>*</v>
      </c>
      <c r="I102" s="143" t="str">
        <f>IFERROR(VLOOKUP($B102,'Listado E.P.'!$B$6:$AX$106,44,FALSE),"*")</f>
        <v>*</v>
      </c>
      <c r="J102" s="143" t="str">
        <f>IFERROR(VLOOKUP($B102,'Listado E.P.'!$B$6:$AX$106,45,FALSE),"*")</f>
        <v>*</v>
      </c>
      <c r="K102" s="143" t="str">
        <f>IFERROR(VLOOKUP($B102,'Listado E.P.'!$B$6:$AX$106,46,FALSE),"*")</f>
        <v>*</v>
      </c>
      <c r="L102" s="150"/>
      <c r="M102" s="111" t="str">
        <f t="shared" si="0"/>
        <v>*</v>
      </c>
      <c r="N102" s="111" t="str">
        <f t="shared" si="0"/>
        <v>*</v>
      </c>
      <c r="O102" s="111" t="str">
        <f t="shared" si="31"/>
        <v>*</v>
      </c>
      <c r="P102" s="111" t="str">
        <f t="shared" si="11"/>
        <v>*</v>
      </c>
      <c r="Q102" s="111" t="str">
        <f t="shared" si="11"/>
        <v>*</v>
      </c>
      <c r="R102" s="213" t="str">
        <f t="shared" si="32"/>
        <v>*</v>
      </c>
      <c r="S102" s="112"/>
      <c r="T102" s="112"/>
      <c r="U102" s="113">
        <f t="shared" si="6"/>
        <v>22</v>
      </c>
      <c r="V102" s="114"/>
      <c r="W102" s="111" t="str">
        <f>IFERROR(VLOOKUP($B102,'Listado E.P.'!$B$6:$AX$106,21,FALSE),"*")</f>
        <v>*</v>
      </c>
      <c r="X102" s="214" t="str">
        <f t="shared" si="2"/>
        <v>*</v>
      </c>
      <c r="Y102" s="215" t="str">
        <f t="shared" si="33"/>
        <v>*</v>
      </c>
      <c r="Z102" s="214" t="str">
        <f t="shared" si="3"/>
        <v>*</v>
      </c>
      <c r="AA102" s="215" t="str">
        <f t="shared" si="34"/>
        <v>*</v>
      </c>
      <c r="AB102" s="214" t="str">
        <f t="shared" si="4"/>
        <v>*</v>
      </c>
      <c r="AC102" s="215" t="str">
        <f t="shared" si="35"/>
        <v>*</v>
      </c>
      <c r="AD102" s="223" t="str">
        <f t="shared" si="36"/>
        <v>*</v>
      </c>
    </row>
    <row r="103" spans="1:34" s="110" customFormat="1" ht="25.5" customHeight="1" x14ac:dyDescent="0.25">
      <c r="A103" s="222">
        <v>97</v>
      </c>
      <c r="B103" s="216"/>
      <c r="C103" s="212" t="str">
        <f>IFERROR(VLOOKUP($B103,'Listado E.P.'!$B$6:$AX$106,2,FALSE),"*")</f>
        <v>*</v>
      </c>
      <c r="D103" s="137" t="str">
        <f>IFERROR(VLOOKUP($B103,'Listado E.P.'!$B$6:$AX$106,39,FALSE),"*")</f>
        <v>*</v>
      </c>
      <c r="E103" s="137" t="str">
        <f>IFERROR(VLOOKUP($B103,'Listado E.P.'!$B$6:$AX$106,41,FALSE),"*")</f>
        <v>*</v>
      </c>
      <c r="F103" s="143">
        <f>IFERROR(IF($E103="par",NETWORKDAYS($L103,EOMONTH($L103,0),listas!$A$26:$A$264),NETWORKDAYS($L103,EOMONTH($L103,0),listas!$E$26:$E$256)),"*")</f>
        <v>22</v>
      </c>
      <c r="G103" s="143" t="str">
        <f>IFERROR(VLOOKUP($B103,'Listado E.P.'!$B$6:$AX$106,42,FALSE),"*")</f>
        <v>*</v>
      </c>
      <c r="H103" s="143" t="str">
        <f>IFERROR(VLOOKUP($B103,'Listado E.P.'!$B$6:$AX$106,43,FALSE),"*")</f>
        <v>*</v>
      </c>
      <c r="I103" s="143" t="str">
        <f>IFERROR(VLOOKUP($B103,'Listado E.P.'!$B$6:$AX$106,44,FALSE),"*")</f>
        <v>*</v>
      </c>
      <c r="J103" s="143" t="str">
        <f>IFERROR(VLOOKUP($B103,'Listado E.P.'!$B$6:$AX$106,45,FALSE),"*")</f>
        <v>*</v>
      </c>
      <c r="K103" s="143" t="str">
        <f>IFERROR(VLOOKUP($B103,'Listado E.P.'!$B$6:$AX$106,46,FALSE),"*")</f>
        <v>*</v>
      </c>
      <c r="L103" s="150"/>
      <c r="M103" s="111" t="str">
        <f t="shared" si="0"/>
        <v>*</v>
      </c>
      <c r="N103" s="111" t="str">
        <f t="shared" si="0"/>
        <v>*</v>
      </c>
      <c r="O103" s="111" t="str">
        <f t="shared" si="31"/>
        <v>*</v>
      </c>
      <c r="P103" s="111" t="str">
        <f t="shared" si="11"/>
        <v>*</v>
      </c>
      <c r="Q103" s="111" t="str">
        <f t="shared" si="11"/>
        <v>*</v>
      </c>
      <c r="R103" s="213" t="str">
        <f t="shared" si="32"/>
        <v>*</v>
      </c>
      <c r="S103" s="112"/>
      <c r="T103" s="112"/>
      <c r="U103" s="113">
        <f t="shared" si="6"/>
        <v>22</v>
      </c>
      <c r="V103" s="114"/>
      <c r="W103" s="111" t="str">
        <f>IFERROR(VLOOKUP($B103,'Listado E.P.'!$B$6:$AX$106,21,FALSE),"*")</f>
        <v>*</v>
      </c>
      <c r="X103" s="214" t="str">
        <f t="shared" si="2"/>
        <v>*</v>
      </c>
      <c r="Y103" s="215" t="str">
        <f t="shared" si="33"/>
        <v>*</v>
      </c>
      <c r="Z103" s="214" t="str">
        <f t="shared" si="3"/>
        <v>*</v>
      </c>
      <c r="AA103" s="215" t="str">
        <f t="shared" si="34"/>
        <v>*</v>
      </c>
      <c r="AB103" s="214" t="str">
        <f t="shared" si="4"/>
        <v>*</v>
      </c>
      <c r="AC103" s="215" t="str">
        <f t="shared" si="35"/>
        <v>*</v>
      </c>
      <c r="AD103" s="223" t="str">
        <f t="shared" si="36"/>
        <v>*</v>
      </c>
    </row>
    <row r="104" spans="1:34" s="110" customFormat="1" ht="25.5" customHeight="1" x14ac:dyDescent="0.25">
      <c r="A104" s="222">
        <v>98</v>
      </c>
      <c r="B104" s="216"/>
      <c r="C104" s="212" t="str">
        <f>IFERROR(VLOOKUP($B104,'Listado E.P.'!$B$6:$AX$106,2,FALSE),"*")</f>
        <v>*</v>
      </c>
      <c r="D104" s="137" t="str">
        <f>IFERROR(VLOOKUP($B104,'Listado E.P.'!$B$6:$AX$106,39,FALSE),"*")</f>
        <v>*</v>
      </c>
      <c r="E104" s="137" t="str">
        <f>IFERROR(VLOOKUP($B104,'Listado E.P.'!$B$6:$AX$106,41,FALSE),"*")</f>
        <v>*</v>
      </c>
      <c r="F104" s="143">
        <f>IFERROR(IF($E104="par",NETWORKDAYS($L104,EOMONTH($L104,0),listas!$A$26:$A$264),NETWORKDAYS($L104,EOMONTH($L104,0),listas!$E$26:$E$256)),"*")</f>
        <v>22</v>
      </c>
      <c r="G104" s="143" t="str">
        <f>IFERROR(VLOOKUP($B104,'Listado E.P.'!$B$6:$AX$106,42,FALSE),"*")</f>
        <v>*</v>
      </c>
      <c r="H104" s="143" t="str">
        <f>IFERROR(VLOOKUP($B104,'Listado E.P.'!$B$6:$AX$106,43,FALSE),"*")</f>
        <v>*</v>
      </c>
      <c r="I104" s="143" t="str">
        <f>IFERROR(VLOOKUP($B104,'Listado E.P.'!$B$6:$AX$106,44,FALSE),"*")</f>
        <v>*</v>
      </c>
      <c r="J104" s="143" t="str">
        <f>IFERROR(VLOOKUP($B104,'Listado E.P.'!$B$6:$AX$106,45,FALSE),"*")</f>
        <v>*</v>
      </c>
      <c r="K104" s="143" t="str">
        <f>IFERROR(VLOOKUP($B104,'Listado E.P.'!$B$6:$AX$106,46,FALSE),"*")</f>
        <v>*</v>
      </c>
      <c r="L104" s="150"/>
      <c r="M104" s="111" t="str">
        <f t="shared" si="0"/>
        <v>*</v>
      </c>
      <c r="N104" s="111" t="str">
        <f t="shared" si="0"/>
        <v>*</v>
      </c>
      <c r="O104" s="111" t="str">
        <f t="shared" si="31"/>
        <v>*</v>
      </c>
      <c r="P104" s="111" t="str">
        <f t="shared" si="11"/>
        <v>*</v>
      </c>
      <c r="Q104" s="111" t="str">
        <f t="shared" si="11"/>
        <v>*</v>
      </c>
      <c r="R104" s="213" t="str">
        <f t="shared" ref="R104" si="37">IFERROR(SUM(G104*M104)+(H104*N104)+(I104*O104)+(J104*P104)+(Q104*K104),"*")</f>
        <v>*</v>
      </c>
      <c r="S104" s="112"/>
      <c r="T104" s="112"/>
      <c r="U104" s="113">
        <f t="shared" ref="U104" si="38">IFERROR(IF(E104=0,R104-SUM(S104:T104),(F104)-SUM(S104:T104)),"*")</f>
        <v>22</v>
      </c>
      <c r="V104" s="114"/>
      <c r="W104" s="111" t="str">
        <f>IFERROR(VLOOKUP($B104,'Listado E.P.'!$B$6:$AX$106,21,FALSE),"*")</f>
        <v>*</v>
      </c>
      <c r="X104" s="214" t="str">
        <f t="shared" si="2"/>
        <v>*</v>
      </c>
      <c r="Y104" s="215" t="str">
        <f t="shared" ref="Y104" si="39">+IFERROR(X104*$U104,"*")</f>
        <v>*</v>
      </c>
      <c r="Z104" s="214" t="str">
        <f t="shared" si="3"/>
        <v>*</v>
      </c>
      <c r="AA104" s="215" t="str">
        <f t="shared" ref="AA104" si="40">IFERROR(Z104*$U104,"*")</f>
        <v>*</v>
      </c>
      <c r="AB104" s="214" t="str">
        <f t="shared" si="4"/>
        <v>*</v>
      </c>
      <c r="AC104" s="215" t="str">
        <f t="shared" ref="AC104" si="41">IFERROR(AB104*$U104,"*")</f>
        <v>*</v>
      </c>
      <c r="AD104" s="223" t="str">
        <f t="shared" ref="AD104" si="42">IFERROR(Y104+AA104+AC104,"*")</f>
        <v>*</v>
      </c>
    </row>
    <row r="105" spans="1:34" s="110" customFormat="1" ht="25.5" customHeight="1" x14ac:dyDescent="0.25">
      <c r="A105" s="222">
        <v>99</v>
      </c>
      <c r="B105" s="216"/>
      <c r="C105" s="212" t="str">
        <f>IFERROR(VLOOKUP($B105,'Listado E.P.'!$B$6:$AX$106,2,FALSE),"*")</f>
        <v>*</v>
      </c>
      <c r="D105" s="137" t="str">
        <f>IFERROR(VLOOKUP($B105,'Listado E.P.'!$B$6:$AX$106,39,FALSE),"*")</f>
        <v>*</v>
      </c>
      <c r="E105" s="137" t="str">
        <f>IFERROR(VLOOKUP($B105,'Listado E.P.'!$B$6:$AX$106,41,FALSE),"*")</f>
        <v>*</v>
      </c>
      <c r="F105" s="143">
        <f>IFERROR(IF($E105="par",NETWORKDAYS($L105,EOMONTH($L105,0),listas!$A$26:$A$264),NETWORKDAYS($L105,EOMONTH($L105,0),listas!$E$26:$E$256)),"*")</f>
        <v>22</v>
      </c>
      <c r="G105" s="143" t="str">
        <f>IFERROR(VLOOKUP($B105,'Listado E.P.'!$B$6:$AX$106,42,FALSE),"*")</f>
        <v>*</v>
      </c>
      <c r="H105" s="143" t="str">
        <f>IFERROR(VLOOKUP($B105,'Listado E.P.'!$B$6:$AX$106,43,FALSE),"*")</f>
        <v>*</v>
      </c>
      <c r="I105" s="143" t="str">
        <f>IFERROR(VLOOKUP($B105,'Listado E.P.'!$B$6:$AX$106,44,FALSE),"*")</f>
        <v>*</v>
      </c>
      <c r="J105" s="143" t="str">
        <f>IFERROR(VLOOKUP($B105,'Listado E.P.'!$B$6:$AX$106,45,FALSE),"*")</f>
        <v>*</v>
      </c>
      <c r="K105" s="143" t="str">
        <f>IFERROR(VLOOKUP($B105,'Listado E.P.'!$B$6:$AX$106,46,FALSE),"*")</f>
        <v>*</v>
      </c>
      <c r="L105" s="150"/>
      <c r="M105" s="111" t="str">
        <f t="shared" si="0"/>
        <v>*</v>
      </c>
      <c r="N105" s="111" t="str">
        <f t="shared" si="0"/>
        <v>*</v>
      </c>
      <c r="O105" s="111" t="str">
        <f t="shared" si="31"/>
        <v>*</v>
      </c>
      <c r="P105" s="111" t="str">
        <f t="shared" si="11"/>
        <v>*</v>
      </c>
      <c r="Q105" s="111" t="str">
        <f t="shared" si="11"/>
        <v>*</v>
      </c>
      <c r="R105" s="213" t="str">
        <f t="shared" si="32"/>
        <v>*</v>
      </c>
      <c r="S105" s="112"/>
      <c r="T105" s="112"/>
      <c r="U105" s="113">
        <f t="shared" si="6"/>
        <v>22</v>
      </c>
      <c r="V105" s="114"/>
      <c r="W105" s="111" t="str">
        <f>IFERROR(VLOOKUP($B105,'Listado E.P.'!$B$6:$AX$106,21,FALSE),"*")</f>
        <v>*</v>
      </c>
      <c r="X105" s="214" t="str">
        <f t="shared" si="2"/>
        <v>*</v>
      </c>
      <c r="Y105" s="215" t="str">
        <f t="shared" si="33"/>
        <v>*</v>
      </c>
      <c r="Z105" s="214" t="str">
        <f t="shared" si="3"/>
        <v>*</v>
      </c>
      <c r="AA105" s="215" t="str">
        <f t="shared" si="34"/>
        <v>*</v>
      </c>
      <c r="AB105" s="214" t="str">
        <f t="shared" si="4"/>
        <v>*</v>
      </c>
      <c r="AC105" s="215" t="str">
        <f t="shared" si="35"/>
        <v>*</v>
      </c>
      <c r="AD105" s="223" t="str">
        <f t="shared" si="36"/>
        <v>*</v>
      </c>
    </row>
    <row r="106" spans="1:34" s="110" customFormat="1" ht="25.5" customHeight="1" thickBot="1" x14ac:dyDescent="0.3">
      <c r="A106" s="224">
        <v>100</v>
      </c>
      <c r="B106" s="225"/>
      <c r="C106" s="226" t="str">
        <f>IFERROR(VLOOKUP($B106,'Listado E.P.'!$B$6:$AX$106,2,FALSE),"*")</f>
        <v>*</v>
      </c>
      <c r="D106" s="170" t="str">
        <f>IFERROR(VLOOKUP($B106,'Listado E.P.'!$B$6:$AX$106,39,FALSE),"*")</f>
        <v>*</v>
      </c>
      <c r="E106" s="170" t="str">
        <f>IFERROR(VLOOKUP($B106,'Listado E.P.'!$B$6:$AX$106,41,FALSE),"*")</f>
        <v>*</v>
      </c>
      <c r="F106" s="151">
        <f>IFERROR(IF($E106="par",NETWORKDAYS($L106,EOMONTH($L106,0),listas!$A$26:$A$264),NETWORKDAYS($L106,EOMONTH($L106,0),listas!$E$26:$E$256)),"*")</f>
        <v>22</v>
      </c>
      <c r="G106" s="151" t="str">
        <f>IFERROR(VLOOKUP($B106,'Listado E.P.'!$B$6:$AX$106,42,FALSE),"*")</f>
        <v>*</v>
      </c>
      <c r="H106" s="151" t="str">
        <f>IFERROR(VLOOKUP($B106,'Listado E.P.'!$B$6:$AX$106,43,FALSE),"*")</f>
        <v>*</v>
      </c>
      <c r="I106" s="151" t="str">
        <f>IFERROR(VLOOKUP($B106,'Listado E.P.'!$B$6:$AX$106,44,FALSE),"*")</f>
        <v>*</v>
      </c>
      <c r="J106" s="151" t="str">
        <f>IFERROR(VLOOKUP($B106,'Listado E.P.'!$B$6:$AX$106,45,FALSE),"*")</f>
        <v>*</v>
      </c>
      <c r="K106" s="151" t="str">
        <f>IFERROR(VLOOKUP($B106,'Listado E.P.'!$B$6:$AX$106,46,FALSE),"*")</f>
        <v>*</v>
      </c>
      <c r="L106" s="152"/>
      <c r="M106" s="131" t="str">
        <f t="shared" si="0"/>
        <v>*</v>
      </c>
      <c r="N106" s="131" t="str">
        <f t="shared" si="0"/>
        <v>*</v>
      </c>
      <c r="O106" s="131" t="str">
        <f t="shared" si="31"/>
        <v>*</v>
      </c>
      <c r="P106" s="131" t="str">
        <f t="shared" si="11"/>
        <v>*</v>
      </c>
      <c r="Q106" s="131" t="str">
        <f t="shared" si="11"/>
        <v>*</v>
      </c>
      <c r="R106" s="227" t="str">
        <f t="shared" si="32"/>
        <v>*</v>
      </c>
      <c r="S106" s="115"/>
      <c r="T106" s="115"/>
      <c r="U106" s="116">
        <f t="shared" si="6"/>
        <v>22</v>
      </c>
      <c r="V106" s="117"/>
      <c r="W106" s="131" t="str">
        <f>IFERROR(VLOOKUP($B106,'Listado E.P.'!$B$6:$AX$106,21,FALSE),"*")</f>
        <v>*</v>
      </c>
      <c r="X106" s="228" t="str">
        <f t="shared" si="2"/>
        <v>*</v>
      </c>
      <c r="Y106" s="229" t="str">
        <f t="shared" si="33"/>
        <v>*</v>
      </c>
      <c r="Z106" s="228" t="str">
        <f t="shared" si="3"/>
        <v>*</v>
      </c>
      <c r="AA106" s="229" t="str">
        <f t="shared" si="34"/>
        <v>*</v>
      </c>
      <c r="AB106" s="228" t="str">
        <f t="shared" si="4"/>
        <v>*</v>
      </c>
      <c r="AC106" s="229" t="str">
        <f t="shared" si="35"/>
        <v>*</v>
      </c>
      <c r="AD106" s="230" t="str">
        <f t="shared" si="36"/>
        <v>*</v>
      </c>
    </row>
    <row r="107" spans="1:34" ht="18.75" thickBot="1" x14ac:dyDescent="0.3">
      <c r="V107" s="64"/>
      <c r="W107" s="64"/>
      <c r="X107" s="64"/>
      <c r="Y107" s="64"/>
      <c r="Z107" s="64"/>
      <c r="AA107" s="64"/>
      <c r="AB107" s="64"/>
      <c r="AC107" s="64"/>
      <c r="AD107" s="124" t="s">
        <v>101</v>
      </c>
      <c r="AE107" s="110"/>
      <c r="AF107" s="110"/>
      <c r="AG107" s="110"/>
      <c r="AH107" s="110"/>
    </row>
    <row r="108" spans="1:34" ht="42" customHeight="1" thickBot="1" x14ac:dyDescent="0.25">
      <c r="V108" s="134" t="s">
        <v>100</v>
      </c>
      <c r="X108" s="171">
        <f>IFERROR(SUM(X7:X106),"*")</f>
        <v>0</v>
      </c>
      <c r="Y108" s="172">
        <f>IFERROR(SUM(Y7:Y106),"*")</f>
        <v>0</v>
      </c>
      <c r="Z108" s="132">
        <f>IFERROR(SUM(Z7:Z106),"*")</f>
        <v>0</v>
      </c>
      <c r="AA108" s="172">
        <f t="shared" ref="AA108:AD108" si="43">IFERROR(SUM(AA7:AA106),"*")</f>
        <v>0</v>
      </c>
      <c r="AB108" s="132">
        <f>IFERROR(SUM(AB7:AB106),"*")</f>
        <v>0</v>
      </c>
      <c r="AC108" s="172">
        <f t="shared" si="43"/>
        <v>0</v>
      </c>
      <c r="AD108" s="133">
        <f t="shared" si="43"/>
        <v>0</v>
      </c>
      <c r="AE108" s="110"/>
      <c r="AF108" s="110"/>
      <c r="AG108" s="110"/>
      <c r="AH108" s="110"/>
    </row>
    <row r="109" spans="1:34" x14ac:dyDescent="0.2">
      <c r="AE109" s="110"/>
      <c r="AF109" s="110"/>
      <c r="AG109" s="110"/>
      <c r="AH109" s="110"/>
    </row>
    <row r="110" spans="1:34" x14ac:dyDescent="0.2">
      <c r="AE110" s="110"/>
      <c r="AF110" s="110"/>
      <c r="AG110" s="110"/>
      <c r="AH110" s="110"/>
    </row>
    <row r="111" spans="1:34" x14ac:dyDescent="0.2">
      <c r="AE111" s="110"/>
      <c r="AF111" s="110"/>
      <c r="AG111" s="110"/>
      <c r="AH111" s="110"/>
    </row>
  </sheetData>
  <sheetProtection algorithmName="SHA-512" hashValue="HHqjaza6kgrVvAcp3k8aZIxF/ukCIrnwsELSHVt6xzRLPLsjgg4rBvV/l8JlDY35IprBxXRiP4tID8V95MyuXg==" saltValue="4TuDx6NCfZcQx4qvUWM92A==" spinCount="100000" sheet="1" formatCells="0" formatColumns="0" formatRows="0" insertRows="0" deleteRows="0" sort="0" autoFilter="0" pivotTables="0"/>
  <autoFilter ref="A6:AD108"/>
  <mergeCells count="7">
    <mergeCell ref="A1:C3"/>
    <mergeCell ref="D1:AD1"/>
    <mergeCell ref="D3:AD3"/>
    <mergeCell ref="G5:K5"/>
    <mergeCell ref="M5:Q5"/>
    <mergeCell ref="D2:W2"/>
    <mergeCell ref="X2:AD2"/>
  </mergeCells>
  <conditionalFormatting sqref="G7:K106">
    <cfRule type="cellIs" dxfId="161" priority="337" operator="equal">
      <formula>1</formula>
    </cfRule>
  </conditionalFormatting>
  <conditionalFormatting sqref="C7:C106">
    <cfRule type="cellIs" dxfId="160" priority="328" operator="equal">
      <formula>"si"</formula>
    </cfRule>
    <cfRule type="cellIs" dxfId="159" priority="329" operator="equal">
      <formula>1</formula>
    </cfRule>
  </conditionalFormatting>
  <conditionalFormatting sqref="R7:R37 R85:R103 R48:R72 R105:R106">
    <cfRule type="cellIs" dxfId="158" priority="326" operator="equal">
      <formula>0</formula>
    </cfRule>
  </conditionalFormatting>
  <conditionalFormatting sqref="S102:T103 S7:T33 S50:S51 S34 S105:T106">
    <cfRule type="cellIs" dxfId="157" priority="323" operator="equal">
      <formula>0</formula>
    </cfRule>
  </conditionalFormatting>
  <conditionalFormatting sqref="V102:V103 V7:V34 V50:V51 V105:V106">
    <cfRule type="cellIs" dxfId="156" priority="322" operator="equal">
      <formula>0</formula>
    </cfRule>
  </conditionalFormatting>
  <conditionalFormatting sqref="S98:T101">
    <cfRule type="cellIs" dxfId="155" priority="312" operator="equal">
      <formula>0</formula>
    </cfRule>
  </conditionalFormatting>
  <conditionalFormatting sqref="V101">
    <cfRule type="cellIs" dxfId="154" priority="311" operator="equal">
      <formula>0</formula>
    </cfRule>
  </conditionalFormatting>
  <conditionalFormatting sqref="S95:T97 S94">
    <cfRule type="cellIs" dxfId="153" priority="301" operator="equal">
      <formula>0</formula>
    </cfRule>
  </conditionalFormatting>
  <conditionalFormatting sqref="S35 S49">
    <cfRule type="cellIs" dxfId="152" priority="278" operator="equal">
      <formula>0</formula>
    </cfRule>
  </conditionalFormatting>
  <conditionalFormatting sqref="V35 V49">
    <cfRule type="cellIs" dxfId="151" priority="277" operator="equal">
      <formula>0</formula>
    </cfRule>
  </conditionalFormatting>
  <conditionalFormatting sqref="E7:E106">
    <cfRule type="cellIs" dxfId="150" priority="264" operator="equal">
      <formula>0</formula>
    </cfRule>
  </conditionalFormatting>
  <conditionalFormatting sqref="E7:E106">
    <cfRule type="cellIs" dxfId="149" priority="263" operator="equal">
      <formula>"par"</formula>
    </cfRule>
  </conditionalFormatting>
  <conditionalFormatting sqref="E7:E106">
    <cfRule type="cellIs" dxfId="148" priority="262" operator="equal">
      <formula>"Impar"</formula>
    </cfRule>
    <cfRule type="cellIs" dxfId="147" priority="265" operator="equal">
      <formula>1</formula>
    </cfRule>
  </conditionalFormatting>
  <conditionalFormatting sqref="S48">
    <cfRule type="cellIs" dxfId="146" priority="248" operator="equal">
      <formula>0</formula>
    </cfRule>
  </conditionalFormatting>
  <conditionalFormatting sqref="V48">
    <cfRule type="cellIs" dxfId="145" priority="247" operator="equal">
      <formula>0</formula>
    </cfRule>
  </conditionalFormatting>
  <conditionalFormatting sqref="S37">
    <cfRule type="cellIs" dxfId="144" priority="234" operator="equal">
      <formula>0</formula>
    </cfRule>
  </conditionalFormatting>
  <conditionalFormatting sqref="V37">
    <cfRule type="cellIs" dxfId="143" priority="233" operator="equal">
      <formula>0</formula>
    </cfRule>
  </conditionalFormatting>
  <conditionalFormatting sqref="S36">
    <cfRule type="cellIs" dxfId="142" priority="220" operator="equal">
      <formula>0</formula>
    </cfRule>
  </conditionalFormatting>
  <conditionalFormatting sqref="V36">
    <cfRule type="cellIs" dxfId="141" priority="219" operator="equal">
      <formula>0</formula>
    </cfRule>
  </conditionalFormatting>
  <conditionalFormatting sqref="S62:T62 S53:T53 S63:S64 S52">
    <cfRule type="cellIs" dxfId="140" priority="180" operator="equal">
      <formula>0</formula>
    </cfRule>
  </conditionalFormatting>
  <conditionalFormatting sqref="V62 V52:V53">
    <cfRule type="cellIs" dxfId="139" priority="179" operator="equal">
      <formula>0</formula>
    </cfRule>
  </conditionalFormatting>
  <conditionalFormatting sqref="S58:T61">
    <cfRule type="cellIs" dxfId="138" priority="172" operator="equal">
      <formula>0</formula>
    </cfRule>
  </conditionalFormatting>
  <conditionalFormatting sqref="V58:V61">
    <cfRule type="cellIs" dxfId="137" priority="171" operator="equal">
      <formula>0</formula>
    </cfRule>
  </conditionalFormatting>
  <conditionalFormatting sqref="S54:T57">
    <cfRule type="cellIs" dxfId="136" priority="164" operator="equal">
      <formula>0</formula>
    </cfRule>
  </conditionalFormatting>
  <conditionalFormatting sqref="V54:V57">
    <cfRule type="cellIs" dxfId="135" priority="163" operator="equal">
      <formula>0</formula>
    </cfRule>
  </conditionalFormatting>
  <conditionalFormatting sqref="L7">
    <cfRule type="cellIs" dxfId="134" priority="155" operator="equal">
      <formula>0</formula>
    </cfRule>
  </conditionalFormatting>
  <conditionalFormatting sqref="T67:T72 T85:T98">
    <cfRule type="cellIs" dxfId="133" priority="142" operator="equal">
      <formula>0</formula>
    </cfRule>
  </conditionalFormatting>
  <conditionalFormatting sqref="S65:S72 S85:S93">
    <cfRule type="cellIs" dxfId="132" priority="140" operator="equal">
      <formula>0</formula>
    </cfRule>
  </conditionalFormatting>
  <conditionalFormatting sqref="V63:V72 V85:V100">
    <cfRule type="cellIs" dxfId="131" priority="139" operator="equal">
      <formula>0</formula>
    </cfRule>
  </conditionalFormatting>
  <conditionalFormatting sqref="T63:T66">
    <cfRule type="cellIs" dxfId="130" priority="138" operator="equal">
      <formula>0</formula>
    </cfRule>
  </conditionalFormatting>
  <conditionalFormatting sqref="T34:T37 T48:T52">
    <cfRule type="cellIs" dxfId="129" priority="137" operator="equal">
      <formula>0</formula>
    </cfRule>
  </conditionalFormatting>
  <conditionalFormatting sqref="D7:D106">
    <cfRule type="cellIs" dxfId="128" priority="136" operator="equal">
      <formula>"si"</formula>
    </cfRule>
  </conditionalFormatting>
  <conditionalFormatting sqref="D7:D106">
    <cfRule type="cellIs" dxfId="127" priority="135" operator="equal">
      <formula>0</formula>
    </cfRule>
  </conditionalFormatting>
  <conditionalFormatting sqref="D7:D106">
    <cfRule type="cellIs" dxfId="126" priority="134" operator="equal">
      <formula>"no"</formula>
    </cfRule>
  </conditionalFormatting>
  <conditionalFormatting sqref="B85:B103 B48 B105:B106 B50:B72">
    <cfRule type="cellIs" dxfId="125" priority="130" operator="equal">
      <formula>0</formula>
    </cfRule>
  </conditionalFormatting>
  <conditionalFormatting sqref="L85:L103 L69:L72 L105:L106">
    <cfRule type="cellIs" dxfId="124" priority="115" operator="equal">
      <formula>0</formula>
    </cfRule>
  </conditionalFormatting>
  <conditionalFormatting sqref="R73:R84">
    <cfRule type="cellIs" dxfId="123" priority="111" operator="equal">
      <formula>0</formula>
    </cfRule>
  </conditionalFormatting>
  <conditionalFormatting sqref="S83:T84 S82">
    <cfRule type="cellIs" dxfId="122" priority="108" operator="equal">
      <formula>0</formula>
    </cfRule>
  </conditionalFormatting>
  <conditionalFormatting sqref="T73:T84">
    <cfRule type="cellIs" dxfId="121" priority="101" operator="equal">
      <formula>0</formula>
    </cfRule>
  </conditionalFormatting>
  <conditionalFormatting sqref="S73:S81">
    <cfRule type="cellIs" dxfId="120" priority="99" operator="equal">
      <formula>0</formula>
    </cfRule>
  </conditionalFormatting>
  <conditionalFormatting sqref="V73:V84">
    <cfRule type="cellIs" dxfId="119" priority="98" operator="equal">
      <formula>0</formula>
    </cfRule>
  </conditionalFormatting>
  <conditionalFormatting sqref="B73:B84">
    <cfRule type="cellIs" dxfId="118" priority="94" operator="equal">
      <formula>0</formula>
    </cfRule>
  </conditionalFormatting>
  <conditionalFormatting sqref="L73:L84">
    <cfRule type="cellIs" dxfId="117" priority="93" operator="equal">
      <formula>0</formula>
    </cfRule>
  </conditionalFormatting>
  <conditionalFormatting sqref="R38:R47">
    <cfRule type="cellIs" dxfId="116" priority="89" operator="equal">
      <formula>0</formula>
    </cfRule>
  </conditionalFormatting>
  <conditionalFormatting sqref="S40:S41">
    <cfRule type="cellIs" dxfId="115" priority="88" operator="equal">
      <formula>0</formula>
    </cfRule>
  </conditionalFormatting>
  <conditionalFormatting sqref="V40:V41">
    <cfRule type="cellIs" dxfId="114" priority="87" operator="equal">
      <formula>0</formula>
    </cfRule>
  </conditionalFormatting>
  <conditionalFormatting sqref="S39">
    <cfRule type="cellIs" dxfId="113" priority="84" operator="equal">
      <formula>0</formula>
    </cfRule>
  </conditionalFormatting>
  <conditionalFormatting sqref="V39">
    <cfRule type="cellIs" dxfId="112" priority="83" operator="equal">
      <formula>0</formula>
    </cfRule>
  </conditionalFormatting>
  <conditionalFormatting sqref="S38">
    <cfRule type="cellIs" dxfId="111" priority="76" operator="equal">
      <formula>0</formula>
    </cfRule>
  </conditionalFormatting>
  <conditionalFormatting sqref="V38">
    <cfRule type="cellIs" dxfId="110" priority="75" operator="equal">
      <formula>0</formula>
    </cfRule>
  </conditionalFormatting>
  <conditionalFormatting sqref="S43:T43 S42">
    <cfRule type="cellIs" dxfId="109" priority="72" operator="equal">
      <formula>0</formula>
    </cfRule>
  </conditionalFormatting>
  <conditionalFormatting sqref="V42:V43">
    <cfRule type="cellIs" dxfId="108" priority="71" operator="equal">
      <formula>0</formula>
    </cfRule>
  </conditionalFormatting>
  <conditionalFormatting sqref="S44:T47">
    <cfRule type="cellIs" dxfId="107" priority="68" operator="equal">
      <formula>0</formula>
    </cfRule>
  </conditionalFormatting>
  <conditionalFormatting sqref="V44:V47">
    <cfRule type="cellIs" dxfId="106" priority="67" operator="equal">
      <formula>0</formula>
    </cfRule>
  </conditionalFormatting>
  <conditionalFormatting sqref="T38:T42">
    <cfRule type="cellIs" dxfId="105" priority="66" operator="equal">
      <formula>0</formula>
    </cfRule>
  </conditionalFormatting>
  <conditionalFormatting sqref="R104">
    <cfRule type="cellIs" dxfId="104" priority="57" operator="equal">
      <formula>0</formula>
    </cfRule>
  </conditionalFormatting>
  <conditionalFormatting sqref="S104:T104">
    <cfRule type="cellIs" dxfId="103" priority="56" operator="equal">
      <formula>0</formula>
    </cfRule>
  </conditionalFormatting>
  <conditionalFormatting sqref="V104">
    <cfRule type="cellIs" dxfId="102" priority="55" operator="equal">
      <formula>0</formula>
    </cfRule>
  </conditionalFormatting>
  <conditionalFormatting sqref="B104">
    <cfRule type="cellIs" dxfId="101" priority="47" operator="equal">
      <formula>0</formula>
    </cfRule>
  </conditionalFormatting>
  <conditionalFormatting sqref="L104">
    <cfRule type="cellIs" dxfId="100" priority="46" operator="equal">
      <formula>0</formula>
    </cfRule>
  </conditionalFormatting>
  <conditionalFormatting sqref="L48 L50:L68">
    <cfRule type="cellIs" dxfId="99" priority="43" operator="equal">
      <formula>0</formula>
    </cfRule>
  </conditionalFormatting>
  <conditionalFormatting sqref="B7">
    <cfRule type="cellIs" dxfId="98" priority="24" operator="equal">
      <formula>0</formula>
    </cfRule>
  </conditionalFormatting>
  <conditionalFormatting sqref="B8">
    <cfRule type="cellIs" dxfId="97" priority="23" operator="equal">
      <formula>0</formula>
    </cfRule>
  </conditionalFormatting>
  <conditionalFormatting sqref="B9">
    <cfRule type="cellIs" dxfId="96" priority="22" operator="equal">
      <formula>0</formula>
    </cfRule>
  </conditionalFormatting>
  <conditionalFormatting sqref="B10:B17">
    <cfRule type="cellIs" dxfId="95" priority="21" operator="equal">
      <formula>0</formula>
    </cfRule>
  </conditionalFormatting>
  <conditionalFormatting sqref="B18:B20">
    <cfRule type="cellIs" dxfId="94" priority="20" operator="equal">
      <formula>0</formula>
    </cfRule>
  </conditionalFormatting>
  <conditionalFormatting sqref="B35:B43">
    <cfRule type="cellIs" dxfId="93" priority="14" operator="equal">
      <formula>0</formula>
    </cfRule>
  </conditionalFormatting>
  <conditionalFormatting sqref="B45">
    <cfRule type="cellIs" dxfId="92" priority="12" operator="equal">
      <formula>0</formula>
    </cfRule>
  </conditionalFormatting>
  <conditionalFormatting sqref="B47">
    <cfRule type="cellIs" dxfId="91" priority="7" operator="equal">
      <formula>0</formula>
    </cfRule>
  </conditionalFormatting>
  <conditionalFormatting sqref="B30:B31">
    <cfRule type="cellIs" dxfId="90" priority="16" operator="equal">
      <formula>0</formula>
    </cfRule>
  </conditionalFormatting>
  <conditionalFormatting sqref="B44">
    <cfRule type="cellIs" dxfId="89" priority="9" operator="equal">
      <formula>0</formula>
    </cfRule>
  </conditionalFormatting>
  <conditionalFormatting sqref="B23:B29">
    <cfRule type="cellIs" dxfId="88" priority="18" operator="equal">
      <formula>0</formula>
    </cfRule>
  </conditionalFormatting>
  <conditionalFormatting sqref="B21">
    <cfRule type="cellIs" dxfId="87" priority="19" operator="equal">
      <formula>0</formula>
    </cfRule>
  </conditionalFormatting>
  <conditionalFormatting sqref="B22">
    <cfRule type="cellIs" dxfId="86" priority="17" operator="equal">
      <formula>0</formula>
    </cfRule>
  </conditionalFormatting>
  <conditionalFormatting sqref="B32:B34">
    <cfRule type="cellIs" dxfId="85" priority="15" operator="equal">
      <formula>0</formula>
    </cfRule>
  </conditionalFormatting>
  <conditionalFormatting sqref="B49">
    <cfRule type="cellIs" dxfId="84" priority="6" operator="equal">
      <formula>0</formula>
    </cfRule>
  </conditionalFormatting>
  <conditionalFormatting sqref="L49">
    <cfRule type="cellIs" dxfId="83" priority="2" operator="equal">
      <formula>0</formula>
    </cfRule>
  </conditionalFormatting>
  <conditionalFormatting sqref="L8:L47">
    <cfRule type="cellIs" dxfId="82" priority="1" operator="equal">
      <formula>0</formula>
    </cfRule>
  </conditionalFormatting>
  <dataValidations count="1">
    <dataValidation type="date" allowBlank="1" showInputMessage="1" showErrorMessage="1" sqref="L7:L106">
      <formula1>44927</formula1>
      <formula2>45291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0" orientation="landscape" r:id="rId1"/>
  <headerFooter>
    <oddFooter>&amp;L&amp;9Avenida Calle 26 No. 69-76, Edificio Elemento, Torre Aire, Piso 3, CP-111071
PBX:(+57) 601-3779555 - Información: Línea 195
Sede Operativa - Atención al Ciudadano: Calle 22D No. 120-40 
www.umv.gov.co&amp;C&amp;9GTHU-FM-052
Página &amp;P de &amp;N&amp;RHoja: Calculo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F56"/>
  <sheetViews>
    <sheetView zoomScale="85" zoomScaleNormal="85" workbookViewId="0">
      <selection activeCell="C12" sqref="C12"/>
    </sheetView>
  </sheetViews>
  <sheetFormatPr baseColWidth="10" defaultRowHeight="15" x14ac:dyDescent="0.25"/>
  <cols>
    <col min="1" max="1" width="6.42578125" style="1" customWidth="1"/>
    <col min="2" max="2" width="20" style="2" customWidth="1"/>
    <col min="3" max="3" width="29.42578125" style="3" customWidth="1"/>
    <col min="4" max="32" width="16.28515625" style="3" customWidth="1"/>
    <col min="33" max="16384" width="11.42578125" style="2"/>
  </cols>
  <sheetData>
    <row r="1" spans="1:32" s="38" customFormat="1" ht="31.5" customHeight="1" x14ac:dyDescent="0.2">
      <c r="A1" s="307"/>
      <c r="B1" s="308"/>
      <c r="C1" s="308"/>
      <c r="D1" s="313" t="s">
        <v>106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5"/>
      <c r="V1" s="315"/>
      <c r="W1" s="315"/>
      <c r="X1" s="315"/>
      <c r="Y1" s="315"/>
      <c r="Z1" s="315"/>
      <c r="AA1" s="316"/>
    </row>
    <row r="2" spans="1:32" s="38" customFormat="1" ht="31.5" customHeight="1" x14ac:dyDescent="0.2">
      <c r="A2" s="309"/>
      <c r="B2" s="310"/>
      <c r="C2" s="310"/>
      <c r="D2" s="324" t="str">
        <f>+instructivo!C2</f>
        <v>CÓDIGO: GTHU-FM-052</v>
      </c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6"/>
      <c r="X2" s="328" t="str">
        <f>+instructivo!F2</f>
        <v>VERSIÓN: 5</v>
      </c>
      <c r="Y2" s="329"/>
      <c r="Z2" s="329"/>
      <c r="AA2" s="330"/>
    </row>
    <row r="3" spans="1:32" s="38" customFormat="1" ht="31.5" customHeight="1" thickBot="1" x14ac:dyDescent="0.25">
      <c r="A3" s="311"/>
      <c r="B3" s="312"/>
      <c r="C3" s="312"/>
      <c r="D3" s="317" t="str">
        <f>+instructivo!C3</f>
        <v>FECHA DE APLICACIÓN: AGOSTO DE 2023</v>
      </c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8"/>
      <c r="V3" s="318"/>
      <c r="W3" s="318"/>
      <c r="X3" s="318"/>
      <c r="Y3" s="318"/>
      <c r="Z3" s="318"/>
      <c r="AA3" s="319"/>
    </row>
    <row r="4" spans="1:32" x14ac:dyDescent="0.25">
      <c r="A4" s="10"/>
      <c r="C4" s="96" t="s">
        <v>108</v>
      </c>
      <c r="D4" s="2"/>
      <c r="E4" s="2"/>
      <c r="F4" s="2"/>
    </row>
    <row r="5" spans="1:32" ht="15.75" thickBot="1" x14ac:dyDescent="0.3">
      <c r="B5" s="7">
        <v>1</v>
      </c>
      <c r="C5" s="5">
        <v>2</v>
      </c>
      <c r="D5" s="7">
        <v>3</v>
      </c>
      <c r="E5" s="5">
        <v>4</v>
      </c>
      <c r="F5" s="7">
        <v>5</v>
      </c>
      <c r="G5" s="5">
        <v>6</v>
      </c>
      <c r="H5" s="7">
        <v>7</v>
      </c>
      <c r="I5" s="5">
        <v>8</v>
      </c>
      <c r="J5" s="7">
        <v>9</v>
      </c>
      <c r="K5" s="5">
        <v>10</v>
      </c>
      <c r="L5" s="7">
        <v>11</v>
      </c>
      <c r="M5" s="5">
        <v>12</v>
      </c>
      <c r="N5" s="7">
        <v>13</v>
      </c>
      <c r="O5" s="5">
        <v>14</v>
      </c>
      <c r="P5" s="7">
        <v>15</v>
      </c>
      <c r="Q5" s="5">
        <v>16</v>
      </c>
      <c r="R5" s="7">
        <v>17</v>
      </c>
      <c r="S5" s="5">
        <v>18</v>
      </c>
      <c r="T5" s="7">
        <v>19</v>
      </c>
      <c r="U5" s="5">
        <v>20</v>
      </c>
      <c r="V5" s="7">
        <v>21</v>
      </c>
      <c r="W5" s="5">
        <v>22</v>
      </c>
      <c r="X5" s="7">
        <v>23</v>
      </c>
      <c r="Y5" s="5">
        <v>24</v>
      </c>
      <c r="Z5" s="7">
        <v>25</v>
      </c>
      <c r="AA5" s="5">
        <v>26</v>
      </c>
      <c r="AB5" s="7">
        <v>27</v>
      </c>
      <c r="AC5" s="5">
        <v>28</v>
      </c>
      <c r="AD5" s="11">
        <v>29</v>
      </c>
      <c r="AE5" s="5">
        <v>30</v>
      </c>
      <c r="AF5" s="11">
        <v>31</v>
      </c>
    </row>
    <row r="6" spans="1:32" s="1" customFormat="1" ht="32.25" thickBot="1" x14ac:dyDescent="0.3">
      <c r="A6" s="1" t="s">
        <v>0</v>
      </c>
      <c r="B6" s="37" t="s">
        <v>1</v>
      </c>
      <c r="C6" s="97" t="s">
        <v>7</v>
      </c>
      <c r="D6" s="98"/>
      <c r="E6" s="98"/>
      <c r="F6" s="98" t="s">
        <v>10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</row>
    <row r="7" spans="1:32" ht="20.25" customHeight="1" x14ac:dyDescent="0.25">
      <c r="A7" s="11">
        <v>1</v>
      </c>
      <c r="B7" s="46"/>
      <c r="C7" s="95" t="str">
        <f>IFERROR(INDEX('Listado E.P.'!$B$7:$AX$106,MATCH(Consulta!$B7,'Listado E.P.'!$B$7:$B$106,0),MATCH(Consulta!C$6,'Listado E.P.'!$B$6:$AX$6,0)),"-")</f>
        <v>-</v>
      </c>
      <c r="D7" s="4" t="str">
        <f>IFERROR(INDEX('Listado E.P.'!$B$7:$AX$106,MATCH(Consulta!$B7,'Listado E.P.'!$B$7:$B$106,0),MATCH(Consulta!D$6,'Listado E.P.'!$B$6:$AX$6,0)),"-")</f>
        <v>-</v>
      </c>
      <c r="E7" s="6" t="str">
        <f>IFERROR(INDEX('Listado E.P.'!$B$7:$AX$106,MATCH(Consulta!$B7,'Listado E.P.'!$B$7:$B$106,0),MATCH(Consulta!E$6,'Listado E.P.'!$B$6:$AX$6,0)),"-")</f>
        <v>-</v>
      </c>
      <c r="F7" s="95" t="str">
        <f>IFERROR(INDEX('Listado E.P.'!$B$7:$AX$106,MATCH(Consulta!$B7,'Listado E.P.'!$B$7:$B$106,0),MATCH(Consulta!F$6,'Listado E.P.'!$B$6:$AX$6,0)),"-")</f>
        <v>-</v>
      </c>
      <c r="G7" s="4" t="str">
        <f>IFERROR(INDEX('Listado E.P.'!$B$7:$AX$106,MATCH(Consulta!$B7,'Listado E.P.'!$B$7:$B$106,0),MATCH(Consulta!G$6,'Listado E.P.'!$B$6:$AX$6,0)),"-")</f>
        <v>-</v>
      </c>
      <c r="H7" s="4" t="str">
        <f>IFERROR(INDEX('Listado E.P.'!$B$7:$AX$106,MATCH(Consulta!$B7,'Listado E.P.'!$B$7:$B$106,0),MATCH(Consulta!H$6,'Listado E.P.'!$B$6:$AX$6,0)),"-")</f>
        <v>-</v>
      </c>
      <c r="I7" s="4" t="str">
        <f>IFERROR(INDEX('Listado E.P.'!$B$7:$AX$106,MATCH(Consulta!$B7,'Listado E.P.'!$B$7:$B$106,0),MATCH(Consulta!I$6,'Listado E.P.'!$B$6:$AX$6,0)),"-")</f>
        <v>-</v>
      </c>
      <c r="J7" s="4" t="str">
        <f>IFERROR(INDEX('Listado E.P.'!$B$7:$AX$106,MATCH(Consulta!$B7,'Listado E.P.'!$B$7:$B$106,0),MATCH(Consulta!J$6,'Listado E.P.'!$B$6:$AX$6,0)),"-")</f>
        <v>-</v>
      </c>
      <c r="K7" s="4" t="str">
        <f>IFERROR(INDEX('Listado E.P.'!$B$7:$AX$106,MATCH(Consulta!$B7,'Listado E.P.'!$B$7:$B$106,0),MATCH(Consulta!K$6,'Listado E.P.'!$B$6:$AX$6,0)),"-")</f>
        <v>-</v>
      </c>
      <c r="L7" s="4" t="str">
        <f>IFERROR(INDEX('Listado E.P.'!$B$7:$AX$106,MATCH(Consulta!$B7,'Listado E.P.'!$B$7:$B$106,0),MATCH(Consulta!L$6,'Listado E.P.'!$B$6:$AX$6,0)),"-")</f>
        <v>-</v>
      </c>
      <c r="M7" s="4" t="str">
        <f>IFERROR(INDEX('Listado E.P.'!$B$7:$AX$106,MATCH(Consulta!$B7,'Listado E.P.'!$B$7:$B$106,0),MATCH(Consulta!M$6,'Listado E.P.'!$B$6:$AX$6,0)),"-")</f>
        <v>-</v>
      </c>
      <c r="N7" s="4" t="str">
        <f>IFERROR(INDEX('Listado E.P.'!$B$7:$AX$106,MATCH(Consulta!$B7,'Listado E.P.'!$B$7:$B$106,0),MATCH(Consulta!N$6,'Listado E.P.'!$B$6:$AX$6,0)),"-")</f>
        <v>-</v>
      </c>
      <c r="O7" s="4" t="str">
        <f>IFERROR(INDEX('Listado E.P.'!$B$7:$AX$106,MATCH(Consulta!$B7,'Listado E.P.'!$B$7:$B$106,0),MATCH(Consulta!O$6,'Listado E.P.'!$B$6:$AX$6,0)),"-")</f>
        <v>-</v>
      </c>
      <c r="P7" s="4" t="str">
        <f>IFERROR(INDEX('Listado E.P.'!$B$7:$AX$106,MATCH(Consulta!$B7,'Listado E.P.'!$B$7:$B$106,0),MATCH(Consulta!P$6,'Listado E.P.'!$B$6:$AX$6,0)),"-")</f>
        <v>-</v>
      </c>
      <c r="Q7" s="4" t="str">
        <f>IFERROR(INDEX('Listado E.P.'!$B$7:$AX$106,MATCH(Consulta!$B7,'Listado E.P.'!$B$7:$B$106,0),MATCH(Consulta!Q$6,'Listado E.P.'!$B$6:$AX$6,0)),"-")</f>
        <v>-</v>
      </c>
      <c r="R7" s="4" t="str">
        <f>IFERROR(INDEX('Listado E.P.'!$B$7:$AX$106,MATCH(Consulta!$B7,'Listado E.P.'!$B$7:$B$106,0),MATCH(Consulta!R$6,'Listado E.P.'!$B$6:$AX$6,0)),"-")</f>
        <v>-</v>
      </c>
      <c r="S7" s="4" t="str">
        <f>IFERROR(INDEX('Listado E.P.'!$B$7:$AX$106,MATCH(Consulta!$B7,'Listado E.P.'!$B$7:$B$106,0),MATCH(Consulta!S$6,'Listado E.P.'!$B$6:$AX$6,0)),"-")</f>
        <v>-</v>
      </c>
      <c r="T7" s="4" t="str">
        <f>IFERROR(INDEX('Listado E.P.'!$B$7:$AX$106,MATCH(Consulta!$B7,'Listado E.P.'!$B$7:$B$106,0),MATCH(Consulta!T$6,'Listado E.P.'!$B$6:$AX$6,0)),"-")</f>
        <v>-</v>
      </c>
      <c r="U7" s="4" t="str">
        <f>IFERROR(INDEX('Listado E.P.'!$B$7:$AX$106,MATCH(Consulta!$B7,'Listado E.P.'!$B$7:$B$106,0),MATCH(Consulta!U$6,'Listado E.P.'!$B$6:$AX$6,0)),"-")</f>
        <v>-</v>
      </c>
      <c r="V7" s="4" t="str">
        <f>IFERROR(INDEX('Listado E.P.'!$B$7:$AX$106,MATCH(Consulta!$B7,'Listado E.P.'!$B$7:$B$106,0),MATCH(Consulta!V$6,'Listado E.P.'!$B$6:$AX$6,0)),"-")</f>
        <v>-</v>
      </c>
      <c r="W7" s="4" t="str">
        <f>IFERROR(INDEX('Listado E.P.'!$B$7:$AX$106,MATCH(Consulta!$B7,'Listado E.P.'!$B$7:$B$106,0),MATCH(Consulta!W$6,'Listado E.P.'!$B$6:$AX$6,0)),"-")</f>
        <v>-</v>
      </c>
      <c r="X7" s="4" t="str">
        <f>IFERROR(INDEX('Listado E.P.'!$B$7:$AX$106,MATCH(Consulta!$B7,'Listado E.P.'!$B$7:$B$106,0),MATCH(Consulta!X$6,'Listado E.P.'!$B$6:$AX$6,0)),"-")</f>
        <v>-</v>
      </c>
      <c r="Y7" s="4" t="str">
        <f>IFERROR(INDEX('Listado E.P.'!$B$7:$AX$106,MATCH(Consulta!$B7,'Listado E.P.'!$B$7:$B$106,0),MATCH(Consulta!Y$6,'Listado E.P.'!$B$6:$AX$6,0)),"-")</f>
        <v>-</v>
      </c>
      <c r="Z7" s="4" t="str">
        <f>IFERROR(INDEX('Listado E.P.'!$B$7:$AX$106,MATCH(Consulta!$B7,'Listado E.P.'!$B$7:$B$106,0),MATCH(Consulta!Z$6,'Listado E.P.'!$B$6:$AX$6,0)),"-")</f>
        <v>-</v>
      </c>
      <c r="AA7" s="4" t="str">
        <f>IFERROR(INDEX('Listado E.P.'!$B$7:$AX$106,MATCH(Consulta!$B7,'Listado E.P.'!$B$7:$B$106,0),MATCH(Consulta!AA$6,'Listado E.P.'!$B$6:$AX$6,0)),"-")</f>
        <v>-</v>
      </c>
      <c r="AB7" s="4" t="str">
        <f>IFERROR(INDEX('Listado E.P.'!$B$7:$AX$106,MATCH(Consulta!$B7,'Listado E.P.'!$B$7:$B$106,0),MATCH(Consulta!AB$6,'Listado E.P.'!$B$6:$AX$6,0)),"-")</f>
        <v>-</v>
      </c>
      <c r="AC7" s="4" t="str">
        <f>IFERROR(INDEX('Listado E.P.'!$B$7:$AX$106,MATCH(Consulta!$B7,'Listado E.P.'!$B$7:$B$106,0),MATCH(Consulta!AC$6,'Listado E.P.'!$B$6:$AX$6,0)),"-")</f>
        <v>-</v>
      </c>
      <c r="AD7" s="8" t="str">
        <f>IFERROR(INDEX('Listado E.P.'!$B$7:$AX$106,MATCH(Consulta!$B7,'Listado E.P.'!$B$7:$B$106,0),MATCH(Consulta!AD$6,'Listado E.P.'!$B$6:$AX$6,0)),"-")</f>
        <v>-</v>
      </c>
      <c r="AE7" s="4" t="str">
        <f>IFERROR(INDEX('Listado E.P.'!$B$7:$AX$106,MATCH(Consulta!$B7,'Listado E.P.'!$B$7:$B$106,0),MATCH(Consulta!AE$6,'Listado E.P.'!$B$6:$AX$6,0)),"-")</f>
        <v>-</v>
      </c>
      <c r="AF7" s="4" t="str">
        <f>IFERROR(INDEX('Listado E.P.'!$B$7:$AX$106,MATCH(Consulta!$B7,'Listado E.P.'!$B$7:$B$106,0),MATCH(Consulta!AF$6,'Listado E.P.'!$B$6:$AX$6,0)),"-")</f>
        <v>-</v>
      </c>
    </row>
    <row r="8" spans="1:32" ht="20.25" customHeight="1" x14ac:dyDescent="0.25">
      <c r="A8" s="11">
        <v>2</v>
      </c>
      <c r="B8" s="47"/>
      <c r="C8" s="4" t="str">
        <f>IFERROR(INDEX('Listado E.P.'!$B$7:$AX$106,MATCH(Consulta!$B8,'Listado E.P.'!$B$7:$B$106,0),MATCH(Consulta!C$6,'Listado E.P.'!$B$6:$AX$6,0)),"-")</f>
        <v>-</v>
      </c>
      <c r="D8" s="4" t="str">
        <f>IFERROR(INDEX('Listado E.P.'!$B$7:$AX$106,MATCH(Consulta!$B8,'Listado E.P.'!$B$7:$B$106,0),MATCH(Consulta!D$6,'Listado E.P.'!$B$6:$AX$6,0)),"-")</f>
        <v>-</v>
      </c>
      <c r="E8" s="6" t="str">
        <f>IFERROR(INDEX('Listado E.P.'!$B$7:$AX$106,MATCH(Consulta!$B8,'Listado E.P.'!$B$7:$B$106,0),MATCH(Consulta!E$6,'Listado E.P.'!$B$6:$AX$6,0)),"-")</f>
        <v>-</v>
      </c>
      <c r="F8" s="95" t="str">
        <f>IFERROR(INDEX('Listado E.P.'!$B$7:$AX$106,MATCH(Consulta!$B8,'Listado E.P.'!$B$7:$B$106,0),MATCH(Consulta!F$6,'Listado E.P.'!$B$6:$AX$6,0)),"-")</f>
        <v>-</v>
      </c>
      <c r="G8" s="4" t="str">
        <f>IFERROR(INDEX('Listado E.P.'!$B$7:$AX$106,MATCH(Consulta!$B8,'Listado E.P.'!$B$7:$B$106,0),MATCH(Consulta!G$6,'Listado E.P.'!$B$6:$AX$6,0)),"-")</f>
        <v>-</v>
      </c>
      <c r="H8" s="4" t="str">
        <f>IFERROR(INDEX('Listado E.P.'!$B$7:$AX$106,MATCH(Consulta!$B8,'Listado E.P.'!$B$7:$B$106,0),MATCH(Consulta!H$6,'Listado E.P.'!$B$6:$AX$6,0)),"-")</f>
        <v>-</v>
      </c>
      <c r="I8" s="4" t="str">
        <f>IFERROR(INDEX('Listado E.P.'!$B$7:$AX$106,MATCH(Consulta!$B8,'Listado E.P.'!$B$7:$B$106,0),MATCH(Consulta!I$6,'Listado E.P.'!$B$6:$AX$6,0)),"-")</f>
        <v>-</v>
      </c>
      <c r="J8" s="4" t="str">
        <f>IFERROR(INDEX('Listado E.P.'!$B$7:$AX$106,MATCH(Consulta!$B8,'Listado E.P.'!$B$7:$B$106,0),MATCH(Consulta!J$6,'Listado E.P.'!$B$6:$AX$6,0)),"-")</f>
        <v>-</v>
      </c>
      <c r="K8" s="4" t="str">
        <f>IFERROR(INDEX('Listado E.P.'!$B$7:$AX$106,MATCH(Consulta!$B8,'Listado E.P.'!$B$7:$B$106,0),MATCH(Consulta!K$6,'Listado E.P.'!$B$6:$AX$6,0)),"-")</f>
        <v>-</v>
      </c>
      <c r="L8" s="4" t="str">
        <f>IFERROR(INDEX('Listado E.P.'!$B$7:$AX$106,MATCH(Consulta!$B8,'Listado E.P.'!$B$7:$B$106,0),MATCH(Consulta!L$6,'Listado E.P.'!$B$6:$AX$6,0)),"-")</f>
        <v>-</v>
      </c>
      <c r="M8" s="4" t="str">
        <f>IFERROR(INDEX('Listado E.P.'!$B$7:$AX$106,MATCH(Consulta!$B8,'Listado E.P.'!$B$7:$B$106,0),MATCH(Consulta!M$6,'Listado E.P.'!$B$6:$AX$6,0)),"-")</f>
        <v>-</v>
      </c>
      <c r="N8" s="4" t="str">
        <f>IFERROR(INDEX('Listado E.P.'!$B$7:$AX$106,MATCH(Consulta!$B8,'Listado E.P.'!$B$7:$B$106,0),MATCH(Consulta!N$6,'Listado E.P.'!$B$6:$AX$6,0)),"-")</f>
        <v>-</v>
      </c>
      <c r="O8" s="4" t="str">
        <f>IFERROR(INDEX('Listado E.P.'!$B$7:$AX$106,MATCH(Consulta!$B8,'Listado E.P.'!$B$7:$B$106,0),MATCH(Consulta!O$6,'Listado E.P.'!$B$6:$AX$6,0)),"-")</f>
        <v>-</v>
      </c>
      <c r="P8" s="4" t="str">
        <f>IFERROR(INDEX('Listado E.P.'!$B$7:$AX$106,MATCH(Consulta!$B8,'Listado E.P.'!$B$7:$B$106,0),MATCH(Consulta!P$6,'Listado E.P.'!$B$6:$AX$6,0)),"-")</f>
        <v>-</v>
      </c>
      <c r="Q8" s="4" t="str">
        <f>IFERROR(INDEX('Listado E.P.'!$B$7:$AX$106,MATCH(Consulta!$B8,'Listado E.P.'!$B$7:$B$106,0),MATCH(Consulta!Q$6,'Listado E.P.'!$B$6:$AX$6,0)),"-")</f>
        <v>-</v>
      </c>
      <c r="R8" s="4" t="str">
        <f>IFERROR(INDEX('Listado E.P.'!$B$7:$AX$106,MATCH(Consulta!$B8,'Listado E.P.'!$B$7:$B$106,0),MATCH(Consulta!R$6,'Listado E.P.'!$B$6:$AX$6,0)),"-")</f>
        <v>-</v>
      </c>
      <c r="S8" s="4" t="str">
        <f>IFERROR(INDEX('Listado E.P.'!$B$7:$AX$106,MATCH(Consulta!$B8,'Listado E.P.'!$B$7:$B$106,0),MATCH(Consulta!S$6,'Listado E.P.'!$B$6:$AX$6,0)),"-")</f>
        <v>-</v>
      </c>
      <c r="T8" s="4" t="str">
        <f>IFERROR(INDEX('Listado E.P.'!$B$7:$AX$106,MATCH(Consulta!$B8,'Listado E.P.'!$B$7:$B$106,0),MATCH(Consulta!T$6,'Listado E.P.'!$B$6:$AX$6,0)),"-")</f>
        <v>-</v>
      </c>
      <c r="U8" s="4" t="str">
        <f>IFERROR(INDEX('Listado E.P.'!$B$7:$AX$106,MATCH(Consulta!$B8,'Listado E.P.'!$B$7:$B$106,0),MATCH(Consulta!U$6,'Listado E.P.'!$B$6:$AX$6,0)),"-")</f>
        <v>-</v>
      </c>
      <c r="V8" s="4" t="str">
        <f>IFERROR(INDEX('Listado E.P.'!$B$7:$AX$106,MATCH(Consulta!$B8,'Listado E.P.'!$B$7:$B$106,0),MATCH(Consulta!V$6,'Listado E.P.'!$B$6:$AX$6,0)),"-")</f>
        <v>-</v>
      </c>
      <c r="W8" s="4" t="str">
        <f>IFERROR(INDEX('Listado E.P.'!$B$7:$AX$106,MATCH(Consulta!$B8,'Listado E.P.'!$B$7:$B$106,0),MATCH(Consulta!W$6,'Listado E.P.'!$B$6:$AX$6,0)),"-")</f>
        <v>-</v>
      </c>
      <c r="X8" s="4" t="str">
        <f>IFERROR(INDEX('Listado E.P.'!$B$7:$AX$106,MATCH(Consulta!$B8,'Listado E.P.'!$B$7:$B$106,0),MATCH(Consulta!X$6,'Listado E.P.'!$B$6:$AX$6,0)),"-")</f>
        <v>-</v>
      </c>
      <c r="Y8" s="4" t="str">
        <f>IFERROR(INDEX('Listado E.P.'!$B$7:$AX$106,MATCH(Consulta!$B8,'Listado E.P.'!$B$7:$B$106,0),MATCH(Consulta!Y$6,'Listado E.P.'!$B$6:$AX$6,0)),"-")</f>
        <v>-</v>
      </c>
      <c r="Z8" s="4" t="str">
        <f>IFERROR(INDEX('Listado E.P.'!$B$7:$AX$106,MATCH(Consulta!$B8,'Listado E.P.'!$B$7:$B$106,0),MATCH(Consulta!Z$6,'Listado E.P.'!$B$6:$AX$6,0)),"-")</f>
        <v>-</v>
      </c>
      <c r="AA8" s="4" t="str">
        <f>IFERROR(INDEX('Listado E.P.'!$B$7:$AX$106,MATCH(Consulta!$B8,'Listado E.P.'!$B$7:$B$106,0),MATCH(Consulta!AA$6,'Listado E.P.'!$B$6:$AX$6,0)),"-")</f>
        <v>-</v>
      </c>
      <c r="AB8" s="4" t="str">
        <f>IFERROR(INDEX('Listado E.P.'!$B$7:$AX$106,MATCH(Consulta!$B8,'Listado E.P.'!$B$7:$B$106,0),MATCH(Consulta!AB$6,'Listado E.P.'!$B$6:$AX$6,0)),"-")</f>
        <v>-</v>
      </c>
      <c r="AC8" s="4" t="str">
        <f>IFERROR(INDEX('Listado E.P.'!$B$7:$AX$106,MATCH(Consulta!$B8,'Listado E.P.'!$B$7:$B$106,0),MATCH(Consulta!AC$6,'Listado E.P.'!$B$6:$AX$6,0)),"-")</f>
        <v>-</v>
      </c>
      <c r="AD8" s="8" t="str">
        <f>IFERROR(INDEX('Listado E.P.'!$B$7:$AX$106,MATCH(Consulta!$B8,'Listado E.P.'!$B$7:$B$106,0),MATCH(Consulta!AD$6,'Listado E.P.'!$B$6:$AX$6,0)),"-")</f>
        <v>-</v>
      </c>
      <c r="AE8" s="4" t="str">
        <f>IFERROR(INDEX('Listado E.P.'!$B$7:$AX$106,MATCH(Consulta!$B8,'Listado E.P.'!$B$7:$B$106,0),MATCH(Consulta!AE$6,'Listado E.P.'!$B$6:$AX$6,0)),"-")</f>
        <v>-</v>
      </c>
      <c r="AF8" s="4" t="str">
        <f>IFERROR(INDEX('Listado E.P.'!$B$7:$AX$106,MATCH(Consulta!$B8,'Listado E.P.'!$B$7:$B$106,0),MATCH(Consulta!AF$6,'Listado E.P.'!$B$6:$AX$6,0)),"-")</f>
        <v>-</v>
      </c>
    </row>
    <row r="9" spans="1:32" ht="20.25" customHeight="1" x14ac:dyDescent="0.25">
      <c r="A9" s="11">
        <v>3</v>
      </c>
      <c r="B9" s="47"/>
      <c r="C9" s="4" t="str">
        <f>IFERROR(INDEX('Listado E.P.'!$B$7:$AX$106,MATCH(Consulta!$B9,'Listado E.P.'!$B$7:$B$106,0),MATCH(Consulta!C$6,'Listado E.P.'!$B$6:$AX$6,0)),"-")</f>
        <v>-</v>
      </c>
      <c r="D9" s="4" t="str">
        <f>IFERROR(INDEX('Listado E.P.'!$B$7:$AX$106,MATCH(Consulta!$B9,'Listado E.P.'!$B$7:$B$106,0),MATCH(Consulta!D$6,'Listado E.P.'!$B$6:$AX$6,0)),"-")</f>
        <v>-</v>
      </c>
      <c r="E9" s="6" t="str">
        <f>IFERROR(INDEX('Listado E.P.'!$B$7:$AX$106,MATCH(Consulta!$B9,'Listado E.P.'!$B$7:$B$106,0),MATCH(Consulta!E$6,'Listado E.P.'!$B$6:$AX$6,0)),"-")</f>
        <v>-</v>
      </c>
      <c r="F9" s="95" t="str">
        <f>IFERROR(INDEX('Listado E.P.'!$B$7:$AX$106,MATCH(Consulta!$B9,'Listado E.P.'!$B$7:$B$106,0),MATCH(Consulta!F$6,'Listado E.P.'!$B$6:$AX$6,0)),"-")</f>
        <v>-</v>
      </c>
      <c r="G9" s="4" t="str">
        <f>IFERROR(INDEX('Listado E.P.'!$B$7:$AX$106,MATCH(Consulta!$B9,'Listado E.P.'!$B$7:$B$106,0),MATCH(Consulta!G$6,'Listado E.P.'!$B$6:$AX$6,0)),"-")</f>
        <v>-</v>
      </c>
      <c r="H9" s="4" t="str">
        <f>IFERROR(INDEX('Listado E.P.'!$B$7:$AX$106,MATCH(Consulta!$B9,'Listado E.P.'!$B$7:$B$106,0),MATCH(Consulta!H$6,'Listado E.P.'!$B$6:$AX$6,0)),"-")</f>
        <v>-</v>
      </c>
      <c r="I9" s="4" t="str">
        <f>IFERROR(INDEX('Listado E.P.'!$B$7:$AX$106,MATCH(Consulta!$B9,'Listado E.P.'!$B$7:$B$106,0),MATCH(Consulta!I$6,'Listado E.P.'!$B$6:$AX$6,0)),"-")</f>
        <v>-</v>
      </c>
      <c r="J9" s="4" t="str">
        <f>IFERROR(INDEX('Listado E.P.'!$B$7:$AX$106,MATCH(Consulta!$B9,'Listado E.P.'!$B$7:$B$106,0),MATCH(Consulta!J$6,'Listado E.P.'!$B$6:$AX$6,0)),"-")</f>
        <v>-</v>
      </c>
      <c r="K9" s="4" t="str">
        <f>IFERROR(INDEX('Listado E.P.'!$B$7:$AX$106,MATCH(Consulta!$B9,'Listado E.P.'!$B$7:$B$106,0),MATCH(Consulta!K$6,'Listado E.P.'!$B$6:$AX$6,0)),"-")</f>
        <v>-</v>
      </c>
      <c r="L9" s="4" t="str">
        <f>IFERROR(INDEX('Listado E.P.'!$B$7:$AX$106,MATCH(Consulta!$B9,'Listado E.P.'!$B$7:$B$106,0),MATCH(Consulta!L$6,'Listado E.P.'!$B$6:$AX$6,0)),"-")</f>
        <v>-</v>
      </c>
      <c r="M9" s="4" t="str">
        <f>IFERROR(INDEX('Listado E.P.'!$B$7:$AX$106,MATCH(Consulta!$B9,'Listado E.P.'!$B$7:$B$106,0),MATCH(Consulta!M$6,'Listado E.P.'!$B$6:$AX$6,0)),"-")</f>
        <v>-</v>
      </c>
      <c r="N9" s="4" t="str">
        <f>IFERROR(INDEX('Listado E.P.'!$B$7:$AX$106,MATCH(Consulta!$B9,'Listado E.P.'!$B$7:$B$106,0),MATCH(Consulta!N$6,'Listado E.P.'!$B$6:$AX$6,0)),"-")</f>
        <v>-</v>
      </c>
      <c r="O9" s="4" t="str">
        <f>IFERROR(INDEX('Listado E.P.'!$B$7:$AX$106,MATCH(Consulta!$B9,'Listado E.P.'!$B$7:$B$106,0),MATCH(Consulta!O$6,'Listado E.P.'!$B$6:$AX$6,0)),"-")</f>
        <v>-</v>
      </c>
      <c r="P9" s="4" t="str">
        <f>IFERROR(INDEX('Listado E.P.'!$B$7:$AX$106,MATCH(Consulta!$B9,'Listado E.P.'!$B$7:$B$106,0),MATCH(Consulta!P$6,'Listado E.P.'!$B$6:$AX$6,0)),"-")</f>
        <v>-</v>
      </c>
      <c r="Q9" s="4" t="str">
        <f>IFERROR(INDEX('Listado E.P.'!$B$7:$AX$106,MATCH(Consulta!$B9,'Listado E.P.'!$B$7:$B$106,0),MATCH(Consulta!Q$6,'Listado E.P.'!$B$6:$AX$6,0)),"-")</f>
        <v>-</v>
      </c>
      <c r="R9" s="4" t="str">
        <f>IFERROR(INDEX('Listado E.P.'!$B$7:$AX$106,MATCH(Consulta!$B9,'Listado E.P.'!$B$7:$B$106,0),MATCH(Consulta!R$6,'Listado E.P.'!$B$6:$AX$6,0)),"-")</f>
        <v>-</v>
      </c>
      <c r="S9" s="4" t="str">
        <f>IFERROR(INDEX('Listado E.P.'!$B$7:$AX$106,MATCH(Consulta!$B9,'Listado E.P.'!$B$7:$B$106,0),MATCH(Consulta!S$6,'Listado E.P.'!$B$6:$AX$6,0)),"-")</f>
        <v>-</v>
      </c>
      <c r="T9" s="4" t="str">
        <f>IFERROR(INDEX('Listado E.P.'!$B$7:$AX$106,MATCH(Consulta!$B9,'Listado E.P.'!$B$7:$B$106,0),MATCH(Consulta!T$6,'Listado E.P.'!$B$6:$AX$6,0)),"-")</f>
        <v>-</v>
      </c>
      <c r="U9" s="4" t="str">
        <f>IFERROR(INDEX('Listado E.P.'!$B$7:$AX$106,MATCH(Consulta!$B9,'Listado E.P.'!$B$7:$B$106,0),MATCH(Consulta!U$6,'Listado E.P.'!$B$6:$AX$6,0)),"-")</f>
        <v>-</v>
      </c>
      <c r="V9" s="4" t="str">
        <f>IFERROR(INDEX('Listado E.P.'!$B$7:$AX$106,MATCH(Consulta!$B9,'Listado E.P.'!$B$7:$B$106,0),MATCH(Consulta!V$6,'Listado E.P.'!$B$6:$AX$6,0)),"-")</f>
        <v>-</v>
      </c>
      <c r="W9" s="4" t="str">
        <f>IFERROR(INDEX('Listado E.P.'!$B$7:$AX$106,MATCH(Consulta!$B9,'Listado E.P.'!$B$7:$B$106,0),MATCH(Consulta!W$6,'Listado E.P.'!$B$6:$AX$6,0)),"-")</f>
        <v>-</v>
      </c>
      <c r="X9" s="4" t="str">
        <f>IFERROR(INDEX('Listado E.P.'!$B$7:$AX$106,MATCH(Consulta!$B9,'Listado E.P.'!$B$7:$B$106,0),MATCH(Consulta!X$6,'Listado E.P.'!$B$6:$AX$6,0)),"-")</f>
        <v>-</v>
      </c>
      <c r="Y9" s="4" t="str">
        <f>IFERROR(INDEX('Listado E.P.'!$B$7:$AX$106,MATCH(Consulta!$B9,'Listado E.P.'!$B$7:$B$106,0),MATCH(Consulta!Y$6,'Listado E.P.'!$B$6:$AX$6,0)),"-")</f>
        <v>-</v>
      </c>
      <c r="Z9" s="4" t="str">
        <f>IFERROR(INDEX('Listado E.P.'!$B$7:$AX$106,MATCH(Consulta!$B9,'Listado E.P.'!$B$7:$B$106,0),MATCH(Consulta!Z$6,'Listado E.P.'!$B$6:$AX$6,0)),"-")</f>
        <v>-</v>
      </c>
      <c r="AA9" s="4" t="str">
        <f>IFERROR(INDEX('Listado E.P.'!$B$7:$AX$106,MATCH(Consulta!$B9,'Listado E.P.'!$B$7:$B$106,0),MATCH(Consulta!AA$6,'Listado E.P.'!$B$6:$AX$6,0)),"-")</f>
        <v>-</v>
      </c>
      <c r="AB9" s="4" t="str">
        <f>IFERROR(INDEX('Listado E.P.'!$B$7:$AX$106,MATCH(Consulta!$B9,'Listado E.P.'!$B$7:$B$106,0),MATCH(Consulta!AB$6,'Listado E.P.'!$B$6:$AX$6,0)),"-")</f>
        <v>-</v>
      </c>
      <c r="AC9" s="4" t="str">
        <f>IFERROR(INDEX('Listado E.P.'!$B$7:$AX$106,MATCH(Consulta!$B9,'Listado E.P.'!$B$7:$B$106,0),MATCH(Consulta!AC$6,'Listado E.P.'!$B$6:$AX$6,0)),"-")</f>
        <v>-</v>
      </c>
      <c r="AD9" s="8" t="str">
        <f>IFERROR(INDEX('Listado E.P.'!$B$7:$AX$106,MATCH(Consulta!$B9,'Listado E.P.'!$B$7:$B$106,0),MATCH(Consulta!AD$6,'Listado E.P.'!$B$6:$AX$6,0)),"-")</f>
        <v>-</v>
      </c>
      <c r="AE9" s="4" t="str">
        <f>IFERROR(INDEX('Listado E.P.'!$B$7:$AX$106,MATCH(Consulta!$B9,'Listado E.P.'!$B$7:$B$106,0),MATCH(Consulta!AE$6,'Listado E.P.'!$B$6:$AX$6,0)),"-")</f>
        <v>-</v>
      </c>
      <c r="AF9" s="4" t="str">
        <f>IFERROR(INDEX('Listado E.P.'!$B$7:$AX$106,MATCH(Consulta!$B9,'Listado E.P.'!$B$7:$B$106,0),MATCH(Consulta!AF$6,'Listado E.P.'!$B$6:$AX$6,0)),"-")</f>
        <v>-</v>
      </c>
    </row>
    <row r="10" spans="1:32" ht="20.25" customHeight="1" x14ac:dyDescent="0.25">
      <c r="A10" s="11">
        <v>4</v>
      </c>
      <c r="B10" s="47"/>
      <c r="C10" s="4" t="str">
        <f>IFERROR(INDEX('Listado E.P.'!$B$7:$AX$106,MATCH(Consulta!$B10,'Listado E.P.'!$B$7:$B$106,0),MATCH(Consulta!C$6,'Listado E.P.'!$B$6:$AX$6,0)),"-")</f>
        <v>-</v>
      </c>
      <c r="D10" s="4" t="str">
        <f>IFERROR(INDEX('Listado E.P.'!$B$7:$AX$106,MATCH(Consulta!$B10,'Listado E.P.'!$B$7:$B$106,0),MATCH(Consulta!D$6,'Listado E.P.'!$B$6:$AX$6,0)),"-")</f>
        <v>-</v>
      </c>
      <c r="E10" s="6" t="str">
        <f>IFERROR(INDEX('Listado E.P.'!$B$7:$AX$106,MATCH(Consulta!$B10,'Listado E.P.'!$B$7:$B$106,0),MATCH(Consulta!E$6,'Listado E.P.'!$B$6:$AX$6,0)),"-")</f>
        <v>-</v>
      </c>
      <c r="F10" s="95" t="str">
        <f>IFERROR(INDEX('Listado E.P.'!$B$7:$AX$106,MATCH(Consulta!$B10,'Listado E.P.'!$B$7:$B$106,0),MATCH(Consulta!F$6,'Listado E.P.'!$B$6:$AX$6,0)),"-")</f>
        <v>-</v>
      </c>
      <c r="G10" s="4" t="str">
        <f>IFERROR(INDEX('Listado E.P.'!$B$7:$AX$106,MATCH(Consulta!$B10,'Listado E.P.'!$B$7:$B$106,0),MATCH(Consulta!G$6,'Listado E.P.'!$B$6:$AX$6,0)),"-")</f>
        <v>-</v>
      </c>
      <c r="H10" s="4" t="str">
        <f>IFERROR(INDEX('Listado E.P.'!$B$7:$AX$106,MATCH(Consulta!$B10,'Listado E.P.'!$B$7:$B$106,0),MATCH(Consulta!H$6,'Listado E.P.'!$B$6:$AX$6,0)),"-")</f>
        <v>-</v>
      </c>
      <c r="I10" s="4" t="str">
        <f>IFERROR(INDEX('Listado E.P.'!$B$7:$AX$106,MATCH(Consulta!$B10,'Listado E.P.'!$B$7:$B$106,0),MATCH(Consulta!I$6,'Listado E.P.'!$B$6:$AX$6,0)),"-")</f>
        <v>-</v>
      </c>
      <c r="J10" s="4" t="str">
        <f>IFERROR(INDEX('Listado E.P.'!$B$7:$AX$106,MATCH(Consulta!$B10,'Listado E.P.'!$B$7:$B$106,0),MATCH(Consulta!J$6,'Listado E.P.'!$B$6:$AX$6,0)),"-")</f>
        <v>-</v>
      </c>
      <c r="K10" s="4" t="str">
        <f>IFERROR(INDEX('Listado E.P.'!$B$7:$AX$106,MATCH(Consulta!$B10,'Listado E.P.'!$B$7:$B$106,0),MATCH(Consulta!K$6,'Listado E.P.'!$B$6:$AX$6,0)),"-")</f>
        <v>-</v>
      </c>
      <c r="L10" s="4" t="str">
        <f>IFERROR(INDEX('Listado E.P.'!$B$7:$AX$106,MATCH(Consulta!$B10,'Listado E.P.'!$B$7:$B$106,0),MATCH(Consulta!L$6,'Listado E.P.'!$B$6:$AX$6,0)),"-")</f>
        <v>-</v>
      </c>
      <c r="M10" s="4" t="str">
        <f>IFERROR(INDEX('Listado E.P.'!$B$7:$AX$106,MATCH(Consulta!$B10,'Listado E.P.'!$B$7:$B$106,0),MATCH(Consulta!M$6,'Listado E.P.'!$B$6:$AX$6,0)),"-")</f>
        <v>-</v>
      </c>
      <c r="N10" s="4" t="str">
        <f>IFERROR(INDEX('Listado E.P.'!$B$7:$AX$106,MATCH(Consulta!$B10,'Listado E.P.'!$B$7:$B$106,0),MATCH(Consulta!N$6,'Listado E.P.'!$B$6:$AX$6,0)),"-")</f>
        <v>-</v>
      </c>
      <c r="O10" s="4" t="str">
        <f>IFERROR(INDEX('Listado E.P.'!$B$7:$AX$106,MATCH(Consulta!$B10,'Listado E.P.'!$B$7:$B$106,0),MATCH(Consulta!O$6,'Listado E.P.'!$B$6:$AX$6,0)),"-")</f>
        <v>-</v>
      </c>
      <c r="P10" s="4" t="str">
        <f>IFERROR(INDEX('Listado E.P.'!$B$7:$AX$106,MATCH(Consulta!$B10,'Listado E.P.'!$B$7:$B$106,0),MATCH(Consulta!P$6,'Listado E.P.'!$B$6:$AX$6,0)),"-")</f>
        <v>-</v>
      </c>
      <c r="Q10" s="4" t="str">
        <f>IFERROR(INDEX('Listado E.P.'!$B$7:$AX$106,MATCH(Consulta!$B10,'Listado E.P.'!$B$7:$B$106,0),MATCH(Consulta!Q$6,'Listado E.P.'!$B$6:$AX$6,0)),"-")</f>
        <v>-</v>
      </c>
      <c r="R10" s="4" t="str">
        <f>IFERROR(INDEX('Listado E.P.'!$B$7:$AX$106,MATCH(Consulta!$B10,'Listado E.P.'!$B$7:$B$106,0),MATCH(Consulta!R$6,'Listado E.P.'!$B$6:$AX$6,0)),"-")</f>
        <v>-</v>
      </c>
      <c r="S10" s="4" t="str">
        <f>IFERROR(INDEX('Listado E.P.'!$B$7:$AX$106,MATCH(Consulta!$B10,'Listado E.P.'!$B$7:$B$106,0),MATCH(Consulta!S$6,'Listado E.P.'!$B$6:$AX$6,0)),"-")</f>
        <v>-</v>
      </c>
      <c r="T10" s="4" t="str">
        <f>IFERROR(INDEX('Listado E.P.'!$B$7:$AX$106,MATCH(Consulta!$B10,'Listado E.P.'!$B$7:$B$106,0),MATCH(Consulta!T$6,'Listado E.P.'!$B$6:$AX$6,0)),"-")</f>
        <v>-</v>
      </c>
      <c r="U10" s="4" t="str">
        <f>IFERROR(INDEX('Listado E.P.'!$B$7:$AX$106,MATCH(Consulta!$B10,'Listado E.P.'!$B$7:$B$106,0),MATCH(Consulta!U$6,'Listado E.P.'!$B$6:$AX$6,0)),"-")</f>
        <v>-</v>
      </c>
      <c r="V10" s="4" t="str">
        <f>IFERROR(INDEX('Listado E.P.'!$B$7:$AX$106,MATCH(Consulta!$B10,'Listado E.P.'!$B$7:$B$106,0),MATCH(Consulta!V$6,'Listado E.P.'!$B$6:$AX$6,0)),"-")</f>
        <v>-</v>
      </c>
      <c r="W10" s="4" t="str">
        <f>IFERROR(INDEX('Listado E.P.'!$B$7:$AX$106,MATCH(Consulta!$B10,'Listado E.P.'!$B$7:$B$106,0),MATCH(Consulta!W$6,'Listado E.P.'!$B$6:$AX$6,0)),"-")</f>
        <v>-</v>
      </c>
      <c r="X10" s="4" t="str">
        <f>IFERROR(INDEX('Listado E.P.'!$B$7:$AX$106,MATCH(Consulta!$B10,'Listado E.P.'!$B$7:$B$106,0),MATCH(Consulta!X$6,'Listado E.P.'!$B$6:$AX$6,0)),"-")</f>
        <v>-</v>
      </c>
      <c r="Y10" s="4" t="str">
        <f>IFERROR(INDEX('Listado E.P.'!$B$7:$AX$106,MATCH(Consulta!$B10,'Listado E.P.'!$B$7:$B$106,0),MATCH(Consulta!Y$6,'Listado E.P.'!$B$6:$AX$6,0)),"-")</f>
        <v>-</v>
      </c>
      <c r="Z10" s="4" t="str">
        <f>IFERROR(INDEX('Listado E.P.'!$B$7:$AX$106,MATCH(Consulta!$B10,'Listado E.P.'!$B$7:$B$106,0),MATCH(Consulta!Z$6,'Listado E.P.'!$B$6:$AX$6,0)),"-")</f>
        <v>-</v>
      </c>
      <c r="AA10" s="4" t="str">
        <f>IFERROR(INDEX('Listado E.P.'!$B$7:$AX$106,MATCH(Consulta!$B10,'Listado E.P.'!$B$7:$B$106,0),MATCH(Consulta!AA$6,'Listado E.P.'!$B$6:$AX$6,0)),"-")</f>
        <v>-</v>
      </c>
      <c r="AB10" s="4" t="str">
        <f>IFERROR(INDEX('Listado E.P.'!$B$7:$AX$106,MATCH(Consulta!$B10,'Listado E.P.'!$B$7:$B$106,0),MATCH(Consulta!AB$6,'Listado E.P.'!$B$6:$AX$6,0)),"-")</f>
        <v>-</v>
      </c>
      <c r="AC10" s="4" t="str">
        <f>IFERROR(INDEX('Listado E.P.'!$B$7:$AX$106,MATCH(Consulta!$B10,'Listado E.P.'!$B$7:$B$106,0),MATCH(Consulta!AC$6,'Listado E.P.'!$B$6:$AX$6,0)),"-")</f>
        <v>-</v>
      </c>
      <c r="AD10" s="8" t="str">
        <f>IFERROR(INDEX('Listado E.P.'!$B$7:$AX$106,MATCH(Consulta!$B10,'Listado E.P.'!$B$7:$B$106,0),MATCH(Consulta!AD$6,'Listado E.P.'!$B$6:$AX$6,0)),"-")</f>
        <v>-</v>
      </c>
      <c r="AE10" s="4" t="str">
        <f>IFERROR(INDEX('Listado E.P.'!$B$7:$AX$106,MATCH(Consulta!$B10,'Listado E.P.'!$B$7:$B$106,0),MATCH(Consulta!AE$6,'Listado E.P.'!$B$6:$AX$6,0)),"-")</f>
        <v>-</v>
      </c>
      <c r="AF10" s="4" t="str">
        <f>IFERROR(INDEX('Listado E.P.'!$B$7:$AX$106,MATCH(Consulta!$B10,'Listado E.P.'!$B$7:$B$106,0),MATCH(Consulta!AF$6,'Listado E.P.'!$B$6:$AX$6,0)),"-")</f>
        <v>-</v>
      </c>
    </row>
    <row r="11" spans="1:32" ht="20.25" customHeight="1" x14ac:dyDescent="0.25">
      <c r="A11" s="11">
        <v>5</v>
      </c>
      <c r="B11" s="47"/>
      <c r="C11" s="4" t="str">
        <f>IFERROR(INDEX('Listado E.P.'!$B$7:$AX$106,MATCH(Consulta!$B11,'Listado E.P.'!$B$7:$B$106,0),MATCH(Consulta!C$6,'Listado E.P.'!$B$6:$AX$6,0)),"-")</f>
        <v>-</v>
      </c>
      <c r="D11" s="4" t="str">
        <f>IFERROR(INDEX('Listado E.P.'!$B$7:$AX$106,MATCH(Consulta!$B11,'Listado E.P.'!$B$7:$B$106,0),MATCH(Consulta!D$6,'Listado E.P.'!$B$6:$AX$6,0)),"-")</f>
        <v>-</v>
      </c>
      <c r="E11" s="6" t="str">
        <f>IFERROR(INDEX('Listado E.P.'!$B$7:$AX$106,MATCH(Consulta!$B11,'Listado E.P.'!$B$7:$B$106,0),MATCH(Consulta!E$6,'Listado E.P.'!$B$6:$AX$6,0)),"-")</f>
        <v>-</v>
      </c>
      <c r="F11" s="95" t="str">
        <f>IFERROR(INDEX('Listado E.P.'!$B$7:$AX$106,MATCH(Consulta!$B11,'Listado E.P.'!$B$7:$B$106,0),MATCH(Consulta!F$6,'Listado E.P.'!$B$6:$AX$6,0)),"-")</f>
        <v>-</v>
      </c>
      <c r="G11" s="4" t="str">
        <f>IFERROR(INDEX('Listado E.P.'!$B$7:$AX$106,MATCH(Consulta!$B11,'Listado E.P.'!$B$7:$B$106,0),MATCH(Consulta!G$6,'Listado E.P.'!$B$6:$AX$6,0)),"-")</f>
        <v>-</v>
      </c>
      <c r="H11" s="4" t="str">
        <f>IFERROR(INDEX('Listado E.P.'!$B$7:$AX$106,MATCH(Consulta!$B11,'Listado E.P.'!$B$7:$B$106,0),MATCH(Consulta!H$6,'Listado E.P.'!$B$6:$AX$6,0)),"-")</f>
        <v>-</v>
      </c>
      <c r="I11" s="4" t="str">
        <f>IFERROR(INDEX('Listado E.P.'!$B$7:$AX$106,MATCH(Consulta!$B11,'Listado E.P.'!$B$7:$B$106,0),MATCH(Consulta!I$6,'Listado E.P.'!$B$6:$AX$6,0)),"-")</f>
        <v>-</v>
      </c>
      <c r="J11" s="4" t="str">
        <f>IFERROR(INDEX('Listado E.P.'!$B$7:$AX$106,MATCH(Consulta!$B11,'Listado E.P.'!$B$7:$B$106,0),MATCH(Consulta!J$6,'Listado E.P.'!$B$6:$AX$6,0)),"-")</f>
        <v>-</v>
      </c>
      <c r="K11" s="4" t="str">
        <f>IFERROR(INDEX('Listado E.P.'!$B$7:$AX$106,MATCH(Consulta!$B11,'Listado E.P.'!$B$7:$B$106,0),MATCH(Consulta!K$6,'Listado E.P.'!$B$6:$AX$6,0)),"-")</f>
        <v>-</v>
      </c>
      <c r="L11" s="4" t="str">
        <f>IFERROR(INDEX('Listado E.P.'!$B$7:$AX$106,MATCH(Consulta!$B11,'Listado E.P.'!$B$7:$B$106,0),MATCH(Consulta!L$6,'Listado E.P.'!$B$6:$AX$6,0)),"-")</f>
        <v>-</v>
      </c>
      <c r="M11" s="4" t="str">
        <f>IFERROR(INDEX('Listado E.P.'!$B$7:$AX$106,MATCH(Consulta!$B11,'Listado E.P.'!$B$7:$B$106,0),MATCH(Consulta!M$6,'Listado E.P.'!$B$6:$AX$6,0)),"-")</f>
        <v>-</v>
      </c>
      <c r="N11" s="4" t="str">
        <f>IFERROR(INDEX('Listado E.P.'!$B$7:$AX$106,MATCH(Consulta!$B11,'Listado E.P.'!$B$7:$B$106,0),MATCH(Consulta!N$6,'Listado E.P.'!$B$6:$AX$6,0)),"-")</f>
        <v>-</v>
      </c>
      <c r="O11" s="4" t="str">
        <f>IFERROR(INDEX('Listado E.P.'!$B$7:$AX$106,MATCH(Consulta!$B11,'Listado E.P.'!$B$7:$B$106,0),MATCH(Consulta!O$6,'Listado E.P.'!$B$6:$AX$6,0)),"-")</f>
        <v>-</v>
      </c>
      <c r="P11" s="4" t="str">
        <f>IFERROR(INDEX('Listado E.P.'!$B$7:$AX$106,MATCH(Consulta!$B11,'Listado E.P.'!$B$7:$B$106,0),MATCH(Consulta!P$6,'Listado E.P.'!$B$6:$AX$6,0)),"-")</f>
        <v>-</v>
      </c>
      <c r="Q11" s="4" t="str">
        <f>IFERROR(INDEX('Listado E.P.'!$B$7:$AX$106,MATCH(Consulta!$B11,'Listado E.P.'!$B$7:$B$106,0),MATCH(Consulta!Q$6,'Listado E.P.'!$B$6:$AX$6,0)),"-")</f>
        <v>-</v>
      </c>
      <c r="R11" s="4" t="str">
        <f>IFERROR(INDEX('Listado E.P.'!$B$7:$AX$106,MATCH(Consulta!$B11,'Listado E.P.'!$B$7:$B$106,0),MATCH(Consulta!R$6,'Listado E.P.'!$B$6:$AX$6,0)),"-")</f>
        <v>-</v>
      </c>
      <c r="S11" s="4" t="str">
        <f>IFERROR(INDEX('Listado E.P.'!$B$7:$AX$106,MATCH(Consulta!$B11,'Listado E.P.'!$B$7:$B$106,0),MATCH(Consulta!S$6,'Listado E.P.'!$B$6:$AX$6,0)),"-")</f>
        <v>-</v>
      </c>
      <c r="T11" s="4" t="str">
        <f>IFERROR(INDEX('Listado E.P.'!$B$7:$AX$106,MATCH(Consulta!$B11,'Listado E.P.'!$B$7:$B$106,0),MATCH(Consulta!T$6,'Listado E.P.'!$B$6:$AX$6,0)),"-")</f>
        <v>-</v>
      </c>
      <c r="U11" s="4" t="str">
        <f>IFERROR(INDEX('Listado E.P.'!$B$7:$AX$106,MATCH(Consulta!$B11,'Listado E.P.'!$B$7:$B$106,0),MATCH(Consulta!U$6,'Listado E.P.'!$B$6:$AX$6,0)),"-")</f>
        <v>-</v>
      </c>
      <c r="V11" s="4" t="str">
        <f>IFERROR(INDEX('Listado E.P.'!$B$7:$AX$106,MATCH(Consulta!$B11,'Listado E.P.'!$B$7:$B$106,0),MATCH(Consulta!V$6,'Listado E.P.'!$B$6:$AX$6,0)),"-")</f>
        <v>-</v>
      </c>
      <c r="W11" s="4" t="str">
        <f>IFERROR(INDEX('Listado E.P.'!$B$7:$AX$106,MATCH(Consulta!$B11,'Listado E.P.'!$B$7:$B$106,0),MATCH(Consulta!W$6,'Listado E.P.'!$B$6:$AX$6,0)),"-")</f>
        <v>-</v>
      </c>
      <c r="X11" s="4" t="str">
        <f>IFERROR(INDEX('Listado E.P.'!$B$7:$AX$106,MATCH(Consulta!$B11,'Listado E.P.'!$B$7:$B$106,0),MATCH(Consulta!X$6,'Listado E.P.'!$B$6:$AX$6,0)),"-")</f>
        <v>-</v>
      </c>
      <c r="Y11" s="4" t="str">
        <f>IFERROR(INDEX('Listado E.P.'!$B$7:$AX$106,MATCH(Consulta!$B11,'Listado E.P.'!$B$7:$B$106,0),MATCH(Consulta!Y$6,'Listado E.P.'!$B$6:$AX$6,0)),"-")</f>
        <v>-</v>
      </c>
      <c r="Z11" s="4" t="str">
        <f>IFERROR(INDEX('Listado E.P.'!$B$7:$AX$106,MATCH(Consulta!$B11,'Listado E.P.'!$B$7:$B$106,0),MATCH(Consulta!Z$6,'Listado E.P.'!$B$6:$AX$6,0)),"-")</f>
        <v>-</v>
      </c>
      <c r="AA11" s="4" t="str">
        <f>IFERROR(INDEX('Listado E.P.'!$B$7:$AX$106,MATCH(Consulta!$B11,'Listado E.P.'!$B$7:$B$106,0),MATCH(Consulta!AA$6,'Listado E.P.'!$B$6:$AX$6,0)),"-")</f>
        <v>-</v>
      </c>
      <c r="AB11" s="4" t="str">
        <f>IFERROR(INDEX('Listado E.P.'!$B$7:$AX$106,MATCH(Consulta!$B11,'Listado E.P.'!$B$7:$B$106,0),MATCH(Consulta!AB$6,'Listado E.P.'!$B$6:$AX$6,0)),"-")</f>
        <v>-</v>
      </c>
      <c r="AC11" s="4" t="str">
        <f>IFERROR(INDEX('Listado E.P.'!$B$7:$AX$106,MATCH(Consulta!$B11,'Listado E.P.'!$B$7:$B$106,0),MATCH(Consulta!AC$6,'Listado E.P.'!$B$6:$AX$6,0)),"-")</f>
        <v>-</v>
      </c>
      <c r="AD11" s="8" t="str">
        <f>IFERROR(INDEX('Listado E.P.'!$B$7:$AX$106,MATCH(Consulta!$B11,'Listado E.P.'!$B$7:$B$106,0),MATCH(Consulta!AD$6,'Listado E.P.'!$B$6:$AX$6,0)),"-")</f>
        <v>-</v>
      </c>
      <c r="AE11" s="4" t="str">
        <f>IFERROR(INDEX('Listado E.P.'!$B$7:$AX$106,MATCH(Consulta!$B11,'Listado E.P.'!$B$7:$B$106,0),MATCH(Consulta!AE$6,'Listado E.P.'!$B$6:$AX$6,0)),"-")</f>
        <v>-</v>
      </c>
      <c r="AF11" s="4" t="str">
        <f>IFERROR(INDEX('Listado E.P.'!$B$7:$AX$106,MATCH(Consulta!$B11,'Listado E.P.'!$B$7:$B$106,0),MATCH(Consulta!AF$6,'Listado E.P.'!$B$6:$AX$6,0)),"-")</f>
        <v>-</v>
      </c>
    </row>
    <row r="12" spans="1:32" ht="20.25" customHeight="1" x14ac:dyDescent="0.25">
      <c r="A12" s="11">
        <v>6</v>
      </c>
      <c r="B12" s="47"/>
      <c r="C12" s="4" t="str">
        <f>IFERROR(INDEX('Listado E.P.'!$B$7:$AX$106,MATCH(Consulta!$B12,'Listado E.P.'!$B$7:$B$106,0),MATCH(Consulta!C$6,'Listado E.P.'!$B$6:$AX$6,0)),"-")</f>
        <v>-</v>
      </c>
      <c r="D12" s="4" t="str">
        <f>IFERROR(INDEX('Listado E.P.'!$B$7:$AX$106,MATCH(Consulta!$B12,'Listado E.P.'!$B$7:$B$106,0),MATCH(Consulta!D$6,'Listado E.P.'!$B$6:$AX$6,0)),"-")</f>
        <v>-</v>
      </c>
      <c r="E12" s="6" t="str">
        <f>IFERROR(INDEX('Listado E.P.'!$B$7:$AX$106,MATCH(Consulta!$B12,'Listado E.P.'!$B$7:$B$106,0),MATCH(Consulta!E$6,'Listado E.P.'!$B$6:$AX$6,0)),"-")</f>
        <v>-</v>
      </c>
      <c r="F12" s="95" t="str">
        <f>IFERROR(INDEX('Listado E.P.'!$B$7:$AX$106,MATCH(Consulta!$B12,'Listado E.P.'!$B$7:$B$106,0),MATCH(Consulta!F$6,'Listado E.P.'!$B$6:$AX$6,0)),"-")</f>
        <v>-</v>
      </c>
      <c r="G12" s="4" t="str">
        <f>IFERROR(INDEX('Listado E.P.'!$B$7:$AX$106,MATCH(Consulta!$B12,'Listado E.P.'!$B$7:$B$106,0),MATCH(Consulta!G$6,'Listado E.P.'!$B$6:$AX$6,0)),"-")</f>
        <v>-</v>
      </c>
      <c r="H12" s="4" t="str">
        <f>IFERROR(INDEX('Listado E.P.'!$B$7:$AX$106,MATCH(Consulta!$B12,'Listado E.P.'!$B$7:$B$106,0),MATCH(Consulta!H$6,'Listado E.P.'!$B$6:$AX$6,0)),"-")</f>
        <v>-</v>
      </c>
      <c r="I12" s="4" t="str">
        <f>IFERROR(INDEX('Listado E.P.'!$B$7:$AX$106,MATCH(Consulta!$B12,'Listado E.P.'!$B$7:$B$106,0),MATCH(Consulta!I$6,'Listado E.P.'!$B$6:$AX$6,0)),"-")</f>
        <v>-</v>
      </c>
      <c r="J12" s="4" t="str">
        <f>IFERROR(INDEX('Listado E.P.'!$B$7:$AX$106,MATCH(Consulta!$B12,'Listado E.P.'!$B$7:$B$106,0),MATCH(Consulta!J$6,'Listado E.P.'!$B$6:$AX$6,0)),"-")</f>
        <v>-</v>
      </c>
      <c r="K12" s="4" t="str">
        <f>IFERROR(INDEX('Listado E.P.'!$B$7:$AX$106,MATCH(Consulta!$B12,'Listado E.P.'!$B$7:$B$106,0),MATCH(Consulta!K$6,'Listado E.P.'!$B$6:$AX$6,0)),"-")</f>
        <v>-</v>
      </c>
      <c r="L12" s="4" t="str">
        <f>IFERROR(INDEX('Listado E.P.'!$B$7:$AX$106,MATCH(Consulta!$B12,'Listado E.P.'!$B$7:$B$106,0),MATCH(Consulta!L$6,'Listado E.P.'!$B$6:$AX$6,0)),"-")</f>
        <v>-</v>
      </c>
      <c r="M12" s="4" t="str">
        <f>IFERROR(INDEX('Listado E.P.'!$B$7:$AX$106,MATCH(Consulta!$B12,'Listado E.P.'!$B$7:$B$106,0),MATCH(Consulta!M$6,'Listado E.P.'!$B$6:$AX$6,0)),"-")</f>
        <v>-</v>
      </c>
      <c r="N12" s="4" t="str">
        <f>IFERROR(INDEX('Listado E.P.'!$B$7:$AX$106,MATCH(Consulta!$B12,'Listado E.P.'!$B$7:$B$106,0),MATCH(Consulta!N$6,'Listado E.P.'!$B$6:$AX$6,0)),"-")</f>
        <v>-</v>
      </c>
      <c r="O12" s="4" t="str">
        <f>IFERROR(INDEX('Listado E.P.'!$B$7:$AX$106,MATCH(Consulta!$B12,'Listado E.P.'!$B$7:$B$106,0),MATCH(Consulta!O$6,'Listado E.P.'!$B$6:$AX$6,0)),"-")</f>
        <v>-</v>
      </c>
      <c r="P12" s="4" t="str">
        <f>IFERROR(INDEX('Listado E.P.'!$B$7:$AX$106,MATCH(Consulta!$B12,'Listado E.P.'!$B$7:$B$106,0),MATCH(Consulta!P$6,'Listado E.P.'!$B$6:$AX$6,0)),"-")</f>
        <v>-</v>
      </c>
      <c r="Q12" s="4" t="str">
        <f>IFERROR(INDEX('Listado E.P.'!$B$7:$AX$106,MATCH(Consulta!$B12,'Listado E.P.'!$B$7:$B$106,0),MATCH(Consulta!Q$6,'Listado E.P.'!$B$6:$AX$6,0)),"-")</f>
        <v>-</v>
      </c>
      <c r="R12" s="4" t="str">
        <f>IFERROR(INDEX('Listado E.P.'!$B$7:$AX$106,MATCH(Consulta!$B12,'Listado E.P.'!$B$7:$B$106,0),MATCH(Consulta!R$6,'Listado E.P.'!$B$6:$AX$6,0)),"-")</f>
        <v>-</v>
      </c>
      <c r="S12" s="4" t="str">
        <f>IFERROR(INDEX('Listado E.P.'!$B$7:$AX$106,MATCH(Consulta!$B12,'Listado E.P.'!$B$7:$B$106,0),MATCH(Consulta!S$6,'Listado E.P.'!$B$6:$AX$6,0)),"-")</f>
        <v>-</v>
      </c>
      <c r="T12" s="4" t="str">
        <f>IFERROR(INDEX('Listado E.P.'!$B$7:$AX$106,MATCH(Consulta!$B12,'Listado E.P.'!$B$7:$B$106,0),MATCH(Consulta!T$6,'Listado E.P.'!$B$6:$AX$6,0)),"-")</f>
        <v>-</v>
      </c>
      <c r="U12" s="4" t="str">
        <f>IFERROR(INDEX('Listado E.P.'!$B$7:$AX$106,MATCH(Consulta!$B12,'Listado E.P.'!$B$7:$B$106,0),MATCH(Consulta!U$6,'Listado E.P.'!$B$6:$AX$6,0)),"-")</f>
        <v>-</v>
      </c>
      <c r="V12" s="4" t="str">
        <f>IFERROR(INDEX('Listado E.P.'!$B$7:$AX$106,MATCH(Consulta!$B12,'Listado E.P.'!$B$7:$B$106,0),MATCH(Consulta!V$6,'Listado E.P.'!$B$6:$AX$6,0)),"-")</f>
        <v>-</v>
      </c>
      <c r="W12" s="4" t="str">
        <f>IFERROR(INDEX('Listado E.P.'!$B$7:$AX$106,MATCH(Consulta!$B12,'Listado E.P.'!$B$7:$B$106,0),MATCH(Consulta!W$6,'Listado E.P.'!$B$6:$AX$6,0)),"-")</f>
        <v>-</v>
      </c>
      <c r="X12" s="4" t="str">
        <f>IFERROR(INDEX('Listado E.P.'!$B$7:$AX$106,MATCH(Consulta!$B12,'Listado E.P.'!$B$7:$B$106,0),MATCH(Consulta!X$6,'Listado E.P.'!$B$6:$AX$6,0)),"-")</f>
        <v>-</v>
      </c>
      <c r="Y12" s="4" t="str">
        <f>IFERROR(INDEX('Listado E.P.'!$B$7:$AX$106,MATCH(Consulta!$B12,'Listado E.P.'!$B$7:$B$106,0),MATCH(Consulta!Y$6,'Listado E.P.'!$B$6:$AX$6,0)),"-")</f>
        <v>-</v>
      </c>
      <c r="Z12" s="4" t="str">
        <f>IFERROR(INDEX('Listado E.P.'!$B$7:$AX$106,MATCH(Consulta!$B12,'Listado E.P.'!$B$7:$B$106,0),MATCH(Consulta!Z$6,'Listado E.P.'!$B$6:$AX$6,0)),"-")</f>
        <v>-</v>
      </c>
      <c r="AA12" s="4" t="str">
        <f>IFERROR(INDEX('Listado E.P.'!$B$7:$AX$106,MATCH(Consulta!$B12,'Listado E.P.'!$B$7:$B$106,0),MATCH(Consulta!AA$6,'Listado E.P.'!$B$6:$AX$6,0)),"-")</f>
        <v>-</v>
      </c>
      <c r="AB12" s="4" t="str">
        <f>IFERROR(INDEX('Listado E.P.'!$B$7:$AX$106,MATCH(Consulta!$B12,'Listado E.P.'!$B$7:$B$106,0),MATCH(Consulta!AB$6,'Listado E.P.'!$B$6:$AX$6,0)),"-")</f>
        <v>-</v>
      </c>
      <c r="AC12" s="4" t="str">
        <f>IFERROR(INDEX('Listado E.P.'!$B$7:$AX$106,MATCH(Consulta!$B12,'Listado E.P.'!$B$7:$B$106,0),MATCH(Consulta!AC$6,'Listado E.P.'!$B$6:$AX$6,0)),"-")</f>
        <v>-</v>
      </c>
      <c r="AD12" s="8" t="str">
        <f>IFERROR(INDEX('Listado E.P.'!$B$7:$AX$106,MATCH(Consulta!$B12,'Listado E.P.'!$B$7:$B$106,0),MATCH(Consulta!AD$6,'Listado E.P.'!$B$6:$AX$6,0)),"-")</f>
        <v>-</v>
      </c>
      <c r="AE12" s="4" t="str">
        <f>IFERROR(INDEX('Listado E.P.'!$B$7:$AX$106,MATCH(Consulta!$B12,'Listado E.P.'!$B$7:$B$106,0),MATCH(Consulta!AE$6,'Listado E.P.'!$B$6:$AX$6,0)),"-")</f>
        <v>-</v>
      </c>
      <c r="AF12" s="4" t="str">
        <f>IFERROR(INDEX('Listado E.P.'!$B$7:$AX$106,MATCH(Consulta!$B12,'Listado E.P.'!$B$7:$B$106,0),MATCH(Consulta!AF$6,'Listado E.P.'!$B$6:$AX$6,0)),"-")</f>
        <v>-</v>
      </c>
    </row>
    <row r="13" spans="1:32" ht="20.25" customHeight="1" x14ac:dyDescent="0.25">
      <c r="A13" s="11">
        <v>7</v>
      </c>
      <c r="B13" s="47"/>
      <c r="C13" s="4" t="str">
        <f>IFERROR(INDEX('Listado E.P.'!$B$7:$AX$106,MATCH(Consulta!$B13,'Listado E.P.'!$B$7:$B$106,0),MATCH(Consulta!C$6,'Listado E.P.'!$B$6:$AX$6,0)),"-")</f>
        <v>-</v>
      </c>
      <c r="D13" s="4" t="str">
        <f>IFERROR(INDEX('Listado E.P.'!$B$7:$AX$106,MATCH(Consulta!$B13,'Listado E.P.'!$B$7:$B$106,0),MATCH(Consulta!D$6,'Listado E.P.'!$B$6:$AX$6,0)),"-")</f>
        <v>-</v>
      </c>
      <c r="E13" s="6" t="str">
        <f>IFERROR(INDEX('Listado E.P.'!$B$7:$AX$106,MATCH(Consulta!$B13,'Listado E.P.'!$B$7:$B$106,0),MATCH(Consulta!E$6,'Listado E.P.'!$B$6:$AX$6,0)),"-")</f>
        <v>-</v>
      </c>
      <c r="F13" s="95" t="str">
        <f>IFERROR(INDEX('Listado E.P.'!$B$7:$AX$106,MATCH(Consulta!$B13,'Listado E.P.'!$B$7:$B$106,0),MATCH(Consulta!F$6,'Listado E.P.'!$B$6:$AX$6,0)),"-")</f>
        <v>-</v>
      </c>
      <c r="G13" s="4" t="str">
        <f>IFERROR(INDEX('Listado E.P.'!$B$7:$AX$106,MATCH(Consulta!$B13,'Listado E.P.'!$B$7:$B$106,0),MATCH(Consulta!G$6,'Listado E.P.'!$B$6:$AX$6,0)),"-")</f>
        <v>-</v>
      </c>
      <c r="H13" s="4" t="str">
        <f>IFERROR(INDEX('Listado E.P.'!$B$7:$AX$106,MATCH(Consulta!$B13,'Listado E.P.'!$B$7:$B$106,0),MATCH(Consulta!H$6,'Listado E.P.'!$B$6:$AX$6,0)),"-")</f>
        <v>-</v>
      </c>
      <c r="I13" s="4" t="str">
        <f>IFERROR(INDEX('Listado E.P.'!$B$7:$AX$106,MATCH(Consulta!$B13,'Listado E.P.'!$B$7:$B$106,0),MATCH(Consulta!I$6,'Listado E.P.'!$B$6:$AX$6,0)),"-")</f>
        <v>-</v>
      </c>
      <c r="J13" s="4" t="str">
        <f>IFERROR(INDEX('Listado E.P.'!$B$7:$AX$106,MATCH(Consulta!$B13,'Listado E.P.'!$B$7:$B$106,0),MATCH(Consulta!J$6,'Listado E.P.'!$B$6:$AX$6,0)),"-")</f>
        <v>-</v>
      </c>
      <c r="K13" s="4" t="str">
        <f>IFERROR(INDEX('Listado E.P.'!$B$7:$AX$106,MATCH(Consulta!$B13,'Listado E.P.'!$B$7:$B$106,0),MATCH(Consulta!K$6,'Listado E.P.'!$B$6:$AX$6,0)),"-")</f>
        <v>-</v>
      </c>
      <c r="L13" s="4" t="str">
        <f>IFERROR(INDEX('Listado E.P.'!$B$7:$AX$106,MATCH(Consulta!$B13,'Listado E.P.'!$B$7:$B$106,0),MATCH(Consulta!L$6,'Listado E.P.'!$B$6:$AX$6,0)),"-")</f>
        <v>-</v>
      </c>
      <c r="M13" s="4" t="str">
        <f>IFERROR(INDEX('Listado E.P.'!$B$7:$AX$106,MATCH(Consulta!$B13,'Listado E.P.'!$B$7:$B$106,0),MATCH(Consulta!M$6,'Listado E.P.'!$B$6:$AX$6,0)),"-")</f>
        <v>-</v>
      </c>
      <c r="N13" s="4" t="str">
        <f>IFERROR(INDEX('Listado E.P.'!$B$7:$AX$106,MATCH(Consulta!$B13,'Listado E.P.'!$B$7:$B$106,0),MATCH(Consulta!N$6,'Listado E.P.'!$B$6:$AX$6,0)),"-")</f>
        <v>-</v>
      </c>
      <c r="O13" s="4" t="str">
        <f>IFERROR(INDEX('Listado E.P.'!$B$7:$AX$106,MATCH(Consulta!$B13,'Listado E.P.'!$B$7:$B$106,0),MATCH(Consulta!O$6,'Listado E.P.'!$B$6:$AX$6,0)),"-")</f>
        <v>-</v>
      </c>
      <c r="P13" s="4" t="str">
        <f>IFERROR(INDEX('Listado E.P.'!$B$7:$AX$106,MATCH(Consulta!$B13,'Listado E.P.'!$B$7:$B$106,0),MATCH(Consulta!P$6,'Listado E.P.'!$B$6:$AX$6,0)),"-")</f>
        <v>-</v>
      </c>
      <c r="Q13" s="4" t="str">
        <f>IFERROR(INDEX('Listado E.P.'!$B$7:$AX$106,MATCH(Consulta!$B13,'Listado E.P.'!$B$7:$B$106,0),MATCH(Consulta!Q$6,'Listado E.P.'!$B$6:$AX$6,0)),"-")</f>
        <v>-</v>
      </c>
      <c r="R13" s="4" t="str">
        <f>IFERROR(INDEX('Listado E.P.'!$B$7:$AX$106,MATCH(Consulta!$B13,'Listado E.P.'!$B$7:$B$106,0),MATCH(Consulta!R$6,'Listado E.P.'!$B$6:$AX$6,0)),"-")</f>
        <v>-</v>
      </c>
      <c r="S13" s="4" t="str">
        <f>IFERROR(INDEX('Listado E.P.'!$B$7:$AX$106,MATCH(Consulta!$B13,'Listado E.P.'!$B$7:$B$106,0),MATCH(Consulta!S$6,'Listado E.P.'!$B$6:$AX$6,0)),"-")</f>
        <v>-</v>
      </c>
      <c r="T13" s="4" t="str">
        <f>IFERROR(INDEX('Listado E.P.'!$B$7:$AX$106,MATCH(Consulta!$B13,'Listado E.P.'!$B$7:$B$106,0),MATCH(Consulta!T$6,'Listado E.P.'!$B$6:$AX$6,0)),"-")</f>
        <v>-</v>
      </c>
      <c r="U13" s="4" t="str">
        <f>IFERROR(INDEX('Listado E.P.'!$B$7:$AX$106,MATCH(Consulta!$B13,'Listado E.P.'!$B$7:$B$106,0),MATCH(Consulta!U$6,'Listado E.P.'!$B$6:$AX$6,0)),"-")</f>
        <v>-</v>
      </c>
      <c r="V13" s="4" t="str">
        <f>IFERROR(INDEX('Listado E.P.'!$B$7:$AX$106,MATCH(Consulta!$B13,'Listado E.P.'!$B$7:$B$106,0),MATCH(Consulta!V$6,'Listado E.P.'!$B$6:$AX$6,0)),"-")</f>
        <v>-</v>
      </c>
      <c r="W13" s="4" t="str">
        <f>IFERROR(INDEX('Listado E.P.'!$B$7:$AX$106,MATCH(Consulta!$B13,'Listado E.P.'!$B$7:$B$106,0),MATCH(Consulta!W$6,'Listado E.P.'!$B$6:$AX$6,0)),"-")</f>
        <v>-</v>
      </c>
      <c r="X13" s="4" t="str">
        <f>IFERROR(INDEX('Listado E.P.'!$B$7:$AX$106,MATCH(Consulta!$B13,'Listado E.P.'!$B$7:$B$106,0),MATCH(Consulta!X$6,'Listado E.P.'!$B$6:$AX$6,0)),"-")</f>
        <v>-</v>
      </c>
      <c r="Y13" s="4" t="str">
        <f>IFERROR(INDEX('Listado E.P.'!$B$7:$AX$106,MATCH(Consulta!$B13,'Listado E.P.'!$B$7:$B$106,0),MATCH(Consulta!Y$6,'Listado E.P.'!$B$6:$AX$6,0)),"-")</f>
        <v>-</v>
      </c>
      <c r="Z13" s="4" t="str">
        <f>IFERROR(INDEX('Listado E.P.'!$B$7:$AX$106,MATCH(Consulta!$B13,'Listado E.P.'!$B$7:$B$106,0),MATCH(Consulta!Z$6,'Listado E.P.'!$B$6:$AX$6,0)),"-")</f>
        <v>-</v>
      </c>
      <c r="AA13" s="4" t="str">
        <f>IFERROR(INDEX('Listado E.P.'!$B$7:$AX$106,MATCH(Consulta!$B13,'Listado E.P.'!$B$7:$B$106,0),MATCH(Consulta!AA$6,'Listado E.P.'!$B$6:$AX$6,0)),"-")</f>
        <v>-</v>
      </c>
      <c r="AB13" s="4" t="str">
        <f>IFERROR(INDEX('Listado E.P.'!$B$7:$AX$106,MATCH(Consulta!$B13,'Listado E.P.'!$B$7:$B$106,0),MATCH(Consulta!AB$6,'Listado E.P.'!$B$6:$AX$6,0)),"-")</f>
        <v>-</v>
      </c>
      <c r="AC13" s="4" t="str">
        <f>IFERROR(INDEX('Listado E.P.'!$B$7:$AX$106,MATCH(Consulta!$B13,'Listado E.P.'!$B$7:$B$106,0),MATCH(Consulta!AC$6,'Listado E.P.'!$B$6:$AX$6,0)),"-")</f>
        <v>-</v>
      </c>
      <c r="AD13" s="8" t="str">
        <f>IFERROR(INDEX('Listado E.P.'!$B$7:$AX$106,MATCH(Consulta!$B13,'Listado E.P.'!$B$7:$B$106,0),MATCH(Consulta!AD$6,'Listado E.P.'!$B$6:$AX$6,0)),"-")</f>
        <v>-</v>
      </c>
      <c r="AE13" s="4" t="str">
        <f>IFERROR(INDEX('Listado E.P.'!$B$7:$AX$106,MATCH(Consulta!$B13,'Listado E.P.'!$B$7:$B$106,0),MATCH(Consulta!AE$6,'Listado E.P.'!$B$6:$AX$6,0)),"-")</f>
        <v>-</v>
      </c>
      <c r="AF13" s="4" t="str">
        <f>IFERROR(INDEX('Listado E.P.'!$B$7:$AX$106,MATCH(Consulta!$B13,'Listado E.P.'!$B$7:$B$106,0),MATCH(Consulta!AF$6,'Listado E.P.'!$B$6:$AX$6,0)),"-")</f>
        <v>-</v>
      </c>
    </row>
    <row r="14" spans="1:32" ht="20.25" customHeight="1" x14ac:dyDescent="0.25">
      <c r="A14" s="11">
        <v>8</v>
      </c>
      <c r="B14" s="47"/>
      <c r="C14" s="4" t="str">
        <f>IFERROR(INDEX('Listado E.P.'!$B$7:$AX$106,MATCH(Consulta!$B14,'Listado E.P.'!$B$7:$B$106,0),MATCH(Consulta!C$6,'Listado E.P.'!$B$6:$AX$6,0)),"-")</f>
        <v>-</v>
      </c>
      <c r="D14" s="4" t="str">
        <f>IFERROR(INDEX('Listado E.P.'!$B$7:$AX$106,MATCH(Consulta!$B14,'Listado E.P.'!$B$7:$B$106,0),MATCH(Consulta!D$6,'Listado E.P.'!$B$6:$AX$6,0)),"-")</f>
        <v>-</v>
      </c>
      <c r="E14" s="6" t="str">
        <f>IFERROR(INDEX('Listado E.P.'!$B$7:$AX$106,MATCH(Consulta!$B14,'Listado E.P.'!$B$7:$B$106,0),MATCH(Consulta!E$6,'Listado E.P.'!$B$6:$AX$6,0)),"-")</f>
        <v>-</v>
      </c>
      <c r="F14" s="95" t="str">
        <f>IFERROR(INDEX('Listado E.P.'!$B$7:$AX$106,MATCH(Consulta!$B14,'Listado E.P.'!$B$7:$B$106,0),MATCH(Consulta!F$6,'Listado E.P.'!$B$6:$AX$6,0)),"-")</f>
        <v>-</v>
      </c>
      <c r="G14" s="4" t="str">
        <f>IFERROR(INDEX('Listado E.P.'!$B$7:$AX$106,MATCH(Consulta!$B14,'Listado E.P.'!$B$7:$B$106,0),MATCH(Consulta!G$6,'Listado E.P.'!$B$6:$AX$6,0)),"-")</f>
        <v>-</v>
      </c>
      <c r="H14" s="4" t="str">
        <f>IFERROR(INDEX('Listado E.P.'!$B$7:$AX$106,MATCH(Consulta!$B14,'Listado E.P.'!$B$7:$B$106,0),MATCH(Consulta!H$6,'Listado E.P.'!$B$6:$AX$6,0)),"-")</f>
        <v>-</v>
      </c>
      <c r="I14" s="4" t="str">
        <f>IFERROR(INDEX('Listado E.P.'!$B$7:$AX$106,MATCH(Consulta!$B14,'Listado E.P.'!$B$7:$B$106,0),MATCH(Consulta!I$6,'Listado E.P.'!$B$6:$AX$6,0)),"-")</f>
        <v>-</v>
      </c>
      <c r="J14" s="4" t="str">
        <f>IFERROR(INDEX('Listado E.P.'!$B$7:$AX$106,MATCH(Consulta!$B14,'Listado E.P.'!$B$7:$B$106,0),MATCH(Consulta!J$6,'Listado E.P.'!$B$6:$AX$6,0)),"-")</f>
        <v>-</v>
      </c>
      <c r="K14" s="4" t="str">
        <f>IFERROR(INDEX('Listado E.P.'!$B$7:$AX$106,MATCH(Consulta!$B14,'Listado E.P.'!$B$7:$B$106,0),MATCH(Consulta!K$6,'Listado E.P.'!$B$6:$AX$6,0)),"-")</f>
        <v>-</v>
      </c>
      <c r="L14" s="4" t="str">
        <f>IFERROR(INDEX('Listado E.P.'!$B$7:$AX$106,MATCH(Consulta!$B14,'Listado E.P.'!$B$7:$B$106,0),MATCH(Consulta!L$6,'Listado E.P.'!$B$6:$AX$6,0)),"-")</f>
        <v>-</v>
      </c>
      <c r="M14" s="4" t="str">
        <f>IFERROR(INDEX('Listado E.P.'!$B$7:$AX$106,MATCH(Consulta!$B14,'Listado E.P.'!$B$7:$B$106,0),MATCH(Consulta!M$6,'Listado E.P.'!$B$6:$AX$6,0)),"-")</f>
        <v>-</v>
      </c>
      <c r="N14" s="4" t="str">
        <f>IFERROR(INDEX('Listado E.P.'!$B$7:$AX$106,MATCH(Consulta!$B14,'Listado E.P.'!$B$7:$B$106,0),MATCH(Consulta!N$6,'Listado E.P.'!$B$6:$AX$6,0)),"-")</f>
        <v>-</v>
      </c>
      <c r="O14" s="4" t="str">
        <f>IFERROR(INDEX('Listado E.P.'!$B$7:$AX$106,MATCH(Consulta!$B14,'Listado E.P.'!$B$7:$B$106,0),MATCH(Consulta!O$6,'Listado E.P.'!$B$6:$AX$6,0)),"-")</f>
        <v>-</v>
      </c>
      <c r="P14" s="4" t="str">
        <f>IFERROR(INDEX('Listado E.P.'!$B$7:$AX$106,MATCH(Consulta!$B14,'Listado E.P.'!$B$7:$B$106,0),MATCH(Consulta!P$6,'Listado E.P.'!$B$6:$AX$6,0)),"-")</f>
        <v>-</v>
      </c>
      <c r="Q14" s="4" t="str">
        <f>IFERROR(INDEX('Listado E.P.'!$B$7:$AX$106,MATCH(Consulta!$B14,'Listado E.P.'!$B$7:$B$106,0),MATCH(Consulta!Q$6,'Listado E.P.'!$B$6:$AX$6,0)),"-")</f>
        <v>-</v>
      </c>
      <c r="R14" s="4" t="str">
        <f>IFERROR(INDEX('Listado E.P.'!$B$7:$AX$106,MATCH(Consulta!$B14,'Listado E.P.'!$B$7:$B$106,0),MATCH(Consulta!R$6,'Listado E.P.'!$B$6:$AX$6,0)),"-")</f>
        <v>-</v>
      </c>
      <c r="S14" s="4" t="str">
        <f>IFERROR(INDEX('Listado E.P.'!$B$7:$AX$106,MATCH(Consulta!$B14,'Listado E.P.'!$B$7:$B$106,0),MATCH(Consulta!S$6,'Listado E.P.'!$B$6:$AX$6,0)),"-")</f>
        <v>-</v>
      </c>
      <c r="T14" s="4" t="str">
        <f>IFERROR(INDEX('Listado E.P.'!$B$7:$AX$106,MATCH(Consulta!$B14,'Listado E.P.'!$B$7:$B$106,0),MATCH(Consulta!T$6,'Listado E.P.'!$B$6:$AX$6,0)),"-")</f>
        <v>-</v>
      </c>
      <c r="U14" s="4" t="str">
        <f>IFERROR(INDEX('Listado E.P.'!$B$7:$AX$106,MATCH(Consulta!$B14,'Listado E.P.'!$B$7:$B$106,0),MATCH(Consulta!U$6,'Listado E.P.'!$B$6:$AX$6,0)),"-")</f>
        <v>-</v>
      </c>
      <c r="V14" s="4" t="str">
        <f>IFERROR(INDEX('Listado E.P.'!$B$7:$AX$106,MATCH(Consulta!$B14,'Listado E.P.'!$B$7:$B$106,0),MATCH(Consulta!V$6,'Listado E.P.'!$B$6:$AX$6,0)),"-")</f>
        <v>-</v>
      </c>
      <c r="W14" s="4" t="str">
        <f>IFERROR(INDEX('Listado E.P.'!$B$7:$AX$106,MATCH(Consulta!$B14,'Listado E.P.'!$B$7:$B$106,0),MATCH(Consulta!W$6,'Listado E.P.'!$B$6:$AX$6,0)),"-")</f>
        <v>-</v>
      </c>
      <c r="X14" s="4" t="str">
        <f>IFERROR(INDEX('Listado E.P.'!$B$7:$AX$106,MATCH(Consulta!$B14,'Listado E.P.'!$B$7:$B$106,0),MATCH(Consulta!X$6,'Listado E.P.'!$B$6:$AX$6,0)),"-")</f>
        <v>-</v>
      </c>
      <c r="Y14" s="4" t="str">
        <f>IFERROR(INDEX('Listado E.P.'!$B$7:$AX$106,MATCH(Consulta!$B14,'Listado E.P.'!$B$7:$B$106,0),MATCH(Consulta!Y$6,'Listado E.P.'!$B$6:$AX$6,0)),"-")</f>
        <v>-</v>
      </c>
      <c r="Z14" s="4" t="str">
        <f>IFERROR(INDEX('Listado E.P.'!$B$7:$AX$106,MATCH(Consulta!$B14,'Listado E.P.'!$B$7:$B$106,0),MATCH(Consulta!Z$6,'Listado E.P.'!$B$6:$AX$6,0)),"-")</f>
        <v>-</v>
      </c>
      <c r="AA14" s="4" t="str">
        <f>IFERROR(INDEX('Listado E.P.'!$B$7:$AX$106,MATCH(Consulta!$B14,'Listado E.P.'!$B$7:$B$106,0),MATCH(Consulta!AA$6,'Listado E.P.'!$B$6:$AX$6,0)),"-")</f>
        <v>-</v>
      </c>
      <c r="AB14" s="4" t="str">
        <f>IFERROR(INDEX('Listado E.P.'!$B$7:$AX$106,MATCH(Consulta!$B14,'Listado E.P.'!$B$7:$B$106,0),MATCH(Consulta!AB$6,'Listado E.P.'!$B$6:$AX$6,0)),"-")</f>
        <v>-</v>
      </c>
      <c r="AC14" s="4" t="str">
        <f>IFERROR(INDEX('Listado E.P.'!$B$7:$AX$106,MATCH(Consulta!$B14,'Listado E.P.'!$B$7:$B$106,0),MATCH(Consulta!AC$6,'Listado E.P.'!$B$6:$AX$6,0)),"-")</f>
        <v>-</v>
      </c>
      <c r="AD14" s="8" t="str">
        <f>IFERROR(INDEX('Listado E.P.'!$B$7:$AX$106,MATCH(Consulta!$B14,'Listado E.P.'!$B$7:$B$106,0),MATCH(Consulta!AD$6,'Listado E.P.'!$B$6:$AX$6,0)),"-")</f>
        <v>-</v>
      </c>
      <c r="AE14" s="4" t="str">
        <f>IFERROR(INDEX('Listado E.P.'!$B$7:$AX$106,MATCH(Consulta!$B14,'Listado E.P.'!$B$7:$B$106,0),MATCH(Consulta!AE$6,'Listado E.P.'!$B$6:$AX$6,0)),"-")</f>
        <v>-</v>
      </c>
      <c r="AF14" s="4" t="str">
        <f>IFERROR(INDEX('Listado E.P.'!$B$7:$AX$106,MATCH(Consulta!$B14,'Listado E.P.'!$B$7:$B$106,0),MATCH(Consulta!AF$6,'Listado E.P.'!$B$6:$AX$6,0)),"-")</f>
        <v>-</v>
      </c>
    </row>
    <row r="15" spans="1:32" ht="20.25" customHeight="1" x14ac:dyDescent="0.25">
      <c r="A15" s="11">
        <v>9</v>
      </c>
      <c r="B15" s="47"/>
      <c r="C15" s="4" t="str">
        <f>IFERROR(INDEX('Listado E.P.'!$B$7:$AX$106,MATCH(Consulta!$B15,'Listado E.P.'!$B$7:$B$106,0),MATCH(Consulta!C$6,'Listado E.P.'!$B$6:$AX$6,0)),"-")</f>
        <v>-</v>
      </c>
      <c r="D15" s="4" t="str">
        <f>IFERROR(INDEX('Listado E.P.'!$B$7:$AX$106,MATCH(Consulta!$B15,'Listado E.P.'!$B$7:$B$106,0),MATCH(Consulta!D$6,'Listado E.P.'!$B$6:$AX$6,0)),"-")</f>
        <v>-</v>
      </c>
      <c r="E15" s="6" t="str">
        <f>IFERROR(INDEX('Listado E.P.'!$B$7:$AX$106,MATCH(Consulta!$B15,'Listado E.P.'!$B$7:$B$106,0),MATCH(Consulta!E$6,'Listado E.P.'!$B$6:$AX$6,0)),"-")</f>
        <v>-</v>
      </c>
      <c r="F15" s="95" t="str">
        <f>IFERROR(INDEX('Listado E.P.'!$B$7:$AX$106,MATCH(Consulta!$B15,'Listado E.P.'!$B$7:$B$106,0),MATCH(Consulta!F$6,'Listado E.P.'!$B$6:$AX$6,0)),"-")</f>
        <v>-</v>
      </c>
      <c r="G15" s="4" t="str">
        <f>IFERROR(INDEX('Listado E.P.'!$B$7:$AX$106,MATCH(Consulta!$B15,'Listado E.P.'!$B$7:$B$106,0),MATCH(Consulta!G$6,'Listado E.P.'!$B$6:$AX$6,0)),"-")</f>
        <v>-</v>
      </c>
      <c r="H15" s="4" t="str">
        <f>IFERROR(INDEX('Listado E.P.'!$B$7:$AX$106,MATCH(Consulta!$B15,'Listado E.P.'!$B$7:$B$106,0),MATCH(Consulta!H$6,'Listado E.P.'!$B$6:$AX$6,0)),"-")</f>
        <v>-</v>
      </c>
      <c r="I15" s="4" t="str">
        <f>IFERROR(INDEX('Listado E.P.'!$B$7:$AX$106,MATCH(Consulta!$B15,'Listado E.P.'!$B$7:$B$106,0),MATCH(Consulta!I$6,'Listado E.P.'!$B$6:$AX$6,0)),"-")</f>
        <v>-</v>
      </c>
      <c r="J15" s="4" t="str">
        <f>IFERROR(INDEX('Listado E.P.'!$B$7:$AX$106,MATCH(Consulta!$B15,'Listado E.P.'!$B$7:$B$106,0),MATCH(Consulta!J$6,'Listado E.P.'!$B$6:$AX$6,0)),"-")</f>
        <v>-</v>
      </c>
      <c r="K15" s="4" t="str">
        <f>IFERROR(INDEX('Listado E.P.'!$B$7:$AX$106,MATCH(Consulta!$B15,'Listado E.P.'!$B$7:$B$106,0),MATCH(Consulta!K$6,'Listado E.P.'!$B$6:$AX$6,0)),"-")</f>
        <v>-</v>
      </c>
      <c r="L15" s="4" t="str">
        <f>IFERROR(INDEX('Listado E.P.'!$B$7:$AX$106,MATCH(Consulta!$B15,'Listado E.P.'!$B$7:$B$106,0),MATCH(Consulta!L$6,'Listado E.P.'!$B$6:$AX$6,0)),"-")</f>
        <v>-</v>
      </c>
      <c r="M15" s="4" t="str">
        <f>IFERROR(INDEX('Listado E.P.'!$B$7:$AX$106,MATCH(Consulta!$B15,'Listado E.P.'!$B$7:$B$106,0),MATCH(Consulta!M$6,'Listado E.P.'!$B$6:$AX$6,0)),"-")</f>
        <v>-</v>
      </c>
      <c r="N15" s="4" t="str">
        <f>IFERROR(INDEX('Listado E.P.'!$B$7:$AX$106,MATCH(Consulta!$B15,'Listado E.P.'!$B$7:$B$106,0),MATCH(Consulta!N$6,'Listado E.P.'!$B$6:$AX$6,0)),"-")</f>
        <v>-</v>
      </c>
      <c r="O15" s="4" t="str">
        <f>IFERROR(INDEX('Listado E.P.'!$B$7:$AX$106,MATCH(Consulta!$B15,'Listado E.P.'!$B$7:$B$106,0),MATCH(Consulta!O$6,'Listado E.P.'!$B$6:$AX$6,0)),"-")</f>
        <v>-</v>
      </c>
      <c r="P15" s="4" t="str">
        <f>IFERROR(INDEX('Listado E.P.'!$B$7:$AX$106,MATCH(Consulta!$B15,'Listado E.P.'!$B$7:$B$106,0),MATCH(Consulta!P$6,'Listado E.P.'!$B$6:$AX$6,0)),"-")</f>
        <v>-</v>
      </c>
      <c r="Q15" s="4" t="str">
        <f>IFERROR(INDEX('Listado E.P.'!$B$7:$AX$106,MATCH(Consulta!$B15,'Listado E.P.'!$B$7:$B$106,0),MATCH(Consulta!Q$6,'Listado E.P.'!$B$6:$AX$6,0)),"-")</f>
        <v>-</v>
      </c>
      <c r="R15" s="4" t="str">
        <f>IFERROR(INDEX('Listado E.P.'!$B$7:$AX$106,MATCH(Consulta!$B15,'Listado E.P.'!$B$7:$B$106,0),MATCH(Consulta!R$6,'Listado E.P.'!$B$6:$AX$6,0)),"-")</f>
        <v>-</v>
      </c>
      <c r="S15" s="4" t="str">
        <f>IFERROR(INDEX('Listado E.P.'!$B$7:$AX$106,MATCH(Consulta!$B15,'Listado E.P.'!$B$7:$B$106,0),MATCH(Consulta!S$6,'Listado E.P.'!$B$6:$AX$6,0)),"-")</f>
        <v>-</v>
      </c>
      <c r="T15" s="4" t="str">
        <f>IFERROR(INDEX('Listado E.P.'!$B$7:$AX$106,MATCH(Consulta!$B15,'Listado E.P.'!$B$7:$B$106,0),MATCH(Consulta!T$6,'Listado E.P.'!$B$6:$AX$6,0)),"-")</f>
        <v>-</v>
      </c>
      <c r="U15" s="4" t="str">
        <f>IFERROR(INDEX('Listado E.P.'!$B$7:$AX$106,MATCH(Consulta!$B15,'Listado E.P.'!$B$7:$B$106,0),MATCH(Consulta!U$6,'Listado E.P.'!$B$6:$AX$6,0)),"-")</f>
        <v>-</v>
      </c>
      <c r="V15" s="4" t="str">
        <f>IFERROR(INDEX('Listado E.P.'!$B$7:$AX$106,MATCH(Consulta!$B15,'Listado E.P.'!$B$7:$B$106,0),MATCH(Consulta!V$6,'Listado E.P.'!$B$6:$AX$6,0)),"-")</f>
        <v>-</v>
      </c>
      <c r="W15" s="4" t="str">
        <f>IFERROR(INDEX('Listado E.P.'!$B$7:$AX$106,MATCH(Consulta!$B15,'Listado E.P.'!$B$7:$B$106,0),MATCH(Consulta!W$6,'Listado E.P.'!$B$6:$AX$6,0)),"-")</f>
        <v>-</v>
      </c>
      <c r="X15" s="4" t="str">
        <f>IFERROR(INDEX('Listado E.P.'!$B$7:$AX$106,MATCH(Consulta!$B15,'Listado E.P.'!$B$7:$B$106,0),MATCH(Consulta!X$6,'Listado E.P.'!$B$6:$AX$6,0)),"-")</f>
        <v>-</v>
      </c>
      <c r="Y15" s="4" t="str">
        <f>IFERROR(INDEX('Listado E.P.'!$B$7:$AX$106,MATCH(Consulta!$B15,'Listado E.P.'!$B$7:$B$106,0),MATCH(Consulta!Y$6,'Listado E.P.'!$B$6:$AX$6,0)),"-")</f>
        <v>-</v>
      </c>
      <c r="Z15" s="4" t="str">
        <f>IFERROR(INDEX('Listado E.P.'!$B$7:$AX$106,MATCH(Consulta!$B15,'Listado E.P.'!$B$7:$B$106,0),MATCH(Consulta!Z$6,'Listado E.P.'!$B$6:$AX$6,0)),"-")</f>
        <v>-</v>
      </c>
      <c r="AA15" s="4" t="str">
        <f>IFERROR(INDEX('Listado E.P.'!$B$7:$AX$106,MATCH(Consulta!$B15,'Listado E.P.'!$B$7:$B$106,0),MATCH(Consulta!AA$6,'Listado E.P.'!$B$6:$AX$6,0)),"-")</f>
        <v>-</v>
      </c>
      <c r="AB15" s="4" t="str">
        <f>IFERROR(INDEX('Listado E.P.'!$B$7:$AX$106,MATCH(Consulta!$B15,'Listado E.P.'!$B$7:$B$106,0),MATCH(Consulta!AB$6,'Listado E.P.'!$B$6:$AX$6,0)),"-")</f>
        <v>-</v>
      </c>
      <c r="AC15" s="4" t="str">
        <f>IFERROR(INDEX('Listado E.P.'!$B$7:$AX$106,MATCH(Consulta!$B15,'Listado E.P.'!$B$7:$B$106,0),MATCH(Consulta!AC$6,'Listado E.P.'!$B$6:$AX$6,0)),"-")</f>
        <v>-</v>
      </c>
      <c r="AD15" s="8" t="str">
        <f>IFERROR(INDEX('Listado E.P.'!$B$7:$AX$106,MATCH(Consulta!$B15,'Listado E.P.'!$B$7:$B$106,0),MATCH(Consulta!AD$6,'Listado E.P.'!$B$6:$AX$6,0)),"-")</f>
        <v>-</v>
      </c>
      <c r="AE15" s="4" t="str">
        <f>IFERROR(INDEX('Listado E.P.'!$B$7:$AX$106,MATCH(Consulta!$B15,'Listado E.P.'!$B$7:$B$106,0),MATCH(Consulta!AE$6,'Listado E.P.'!$B$6:$AX$6,0)),"-")</f>
        <v>-</v>
      </c>
      <c r="AF15" s="4" t="str">
        <f>IFERROR(INDEX('Listado E.P.'!$B$7:$AX$106,MATCH(Consulta!$B15,'Listado E.P.'!$B$7:$B$106,0),MATCH(Consulta!AF$6,'Listado E.P.'!$B$6:$AX$6,0)),"-")</f>
        <v>-</v>
      </c>
    </row>
    <row r="16" spans="1:32" ht="20.25" customHeight="1" x14ac:dyDescent="0.25">
      <c r="A16" s="11">
        <v>10</v>
      </c>
      <c r="B16" s="47"/>
      <c r="C16" s="4" t="str">
        <f>IFERROR(INDEX('Listado E.P.'!$B$7:$AX$106,MATCH(Consulta!$B16,'Listado E.P.'!$B$7:$B$106,0),MATCH(Consulta!C$6,'Listado E.P.'!$B$6:$AX$6,0)),"-")</f>
        <v>-</v>
      </c>
      <c r="D16" s="4" t="str">
        <f>IFERROR(INDEX('Listado E.P.'!$B$7:$AX$106,MATCH(Consulta!$B16,'Listado E.P.'!$B$7:$B$106,0),MATCH(Consulta!D$6,'Listado E.P.'!$B$6:$AX$6,0)),"-")</f>
        <v>-</v>
      </c>
      <c r="E16" s="6" t="str">
        <f>IFERROR(INDEX('Listado E.P.'!$B$7:$AX$106,MATCH(Consulta!$B16,'Listado E.P.'!$B$7:$B$106,0),MATCH(Consulta!E$6,'Listado E.P.'!$B$6:$AX$6,0)),"-")</f>
        <v>-</v>
      </c>
      <c r="F16" s="95" t="str">
        <f>IFERROR(INDEX('Listado E.P.'!$B$7:$AX$106,MATCH(Consulta!$B16,'Listado E.P.'!$B$7:$B$106,0),MATCH(Consulta!F$6,'Listado E.P.'!$B$6:$AX$6,0)),"-")</f>
        <v>-</v>
      </c>
      <c r="G16" s="4" t="str">
        <f>IFERROR(INDEX('Listado E.P.'!$B$7:$AX$106,MATCH(Consulta!$B16,'Listado E.P.'!$B$7:$B$106,0),MATCH(Consulta!G$6,'Listado E.P.'!$B$6:$AX$6,0)),"-")</f>
        <v>-</v>
      </c>
      <c r="H16" s="4" t="str">
        <f>IFERROR(INDEX('Listado E.P.'!$B$7:$AX$106,MATCH(Consulta!$B16,'Listado E.P.'!$B$7:$B$106,0),MATCH(Consulta!H$6,'Listado E.P.'!$B$6:$AX$6,0)),"-")</f>
        <v>-</v>
      </c>
      <c r="I16" s="4" t="str">
        <f>IFERROR(INDEX('Listado E.P.'!$B$7:$AX$106,MATCH(Consulta!$B16,'Listado E.P.'!$B$7:$B$106,0),MATCH(Consulta!I$6,'Listado E.P.'!$B$6:$AX$6,0)),"-")</f>
        <v>-</v>
      </c>
      <c r="J16" s="4" t="str">
        <f>IFERROR(INDEX('Listado E.P.'!$B$7:$AX$106,MATCH(Consulta!$B16,'Listado E.P.'!$B$7:$B$106,0),MATCH(Consulta!J$6,'Listado E.P.'!$B$6:$AX$6,0)),"-")</f>
        <v>-</v>
      </c>
      <c r="K16" s="4" t="str">
        <f>IFERROR(INDEX('Listado E.P.'!$B$7:$AX$106,MATCH(Consulta!$B16,'Listado E.P.'!$B$7:$B$106,0),MATCH(Consulta!K$6,'Listado E.P.'!$B$6:$AX$6,0)),"-")</f>
        <v>-</v>
      </c>
      <c r="L16" s="4" t="str">
        <f>IFERROR(INDEX('Listado E.P.'!$B$7:$AX$106,MATCH(Consulta!$B16,'Listado E.P.'!$B$7:$B$106,0),MATCH(Consulta!L$6,'Listado E.P.'!$B$6:$AX$6,0)),"-")</f>
        <v>-</v>
      </c>
      <c r="M16" s="4" t="str">
        <f>IFERROR(INDEX('Listado E.P.'!$B$7:$AX$106,MATCH(Consulta!$B16,'Listado E.P.'!$B$7:$B$106,0),MATCH(Consulta!M$6,'Listado E.P.'!$B$6:$AX$6,0)),"-")</f>
        <v>-</v>
      </c>
      <c r="N16" s="4" t="str">
        <f>IFERROR(INDEX('Listado E.P.'!$B$7:$AX$106,MATCH(Consulta!$B16,'Listado E.P.'!$B$7:$B$106,0),MATCH(Consulta!N$6,'Listado E.P.'!$B$6:$AX$6,0)),"-")</f>
        <v>-</v>
      </c>
      <c r="O16" s="4" t="str">
        <f>IFERROR(INDEX('Listado E.P.'!$B$7:$AX$106,MATCH(Consulta!$B16,'Listado E.P.'!$B$7:$B$106,0),MATCH(Consulta!O$6,'Listado E.P.'!$B$6:$AX$6,0)),"-")</f>
        <v>-</v>
      </c>
      <c r="P16" s="4" t="str">
        <f>IFERROR(INDEX('Listado E.P.'!$B$7:$AX$106,MATCH(Consulta!$B16,'Listado E.P.'!$B$7:$B$106,0),MATCH(Consulta!P$6,'Listado E.P.'!$B$6:$AX$6,0)),"-")</f>
        <v>-</v>
      </c>
      <c r="Q16" s="4" t="str">
        <f>IFERROR(INDEX('Listado E.P.'!$B$7:$AX$106,MATCH(Consulta!$B16,'Listado E.P.'!$B$7:$B$106,0),MATCH(Consulta!Q$6,'Listado E.P.'!$B$6:$AX$6,0)),"-")</f>
        <v>-</v>
      </c>
      <c r="R16" s="4" t="str">
        <f>IFERROR(INDEX('Listado E.P.'!$B$7:$AX$106,MATCH(Consulta!$B16,'Listado E.P.'!$B$7:$B$106,0),MATCH(Consulta!R$6,'Listado E.P.'!$B$6:$AX$6,0)),"-")</f>
        <v>-</v>
      </c>
      <c r="S16" s="4" t="str">
        <f>IFERROR(INDEX('Listado E.P.'!$B$7:$AX$106,MATCH(Consulta!$B16,'Listado E.P.'!$B$7:$B$106,0),MATCH(Consulta!S$6,'Listado E.P.'!$B$6:$AX$6,0)),"-")</f>
        <v>-</v>
      </c>
      <c r="T16" s="4" t="str">
        <f>IFERROR(INDEX('Listado E.P.'!$B$7:$AX$106,MATCH(Consulta!$B16,'Listado E.P.'!$B$7:$B$106,0),MATCH(Consulta!T$6,'Listado E.P.'!$B$6:$AX$6,0)),"-")</f>
        <v>-</v>
      </c>
      <c r="U16" s="4" t="str">
        <f>IFERROR(INDEX('Listado E.P.'!$B$7:$AX$106,MATCH(Consulta!$B16,'Listado E.P.'!$B$7:$B$106,0),MATCH(Consulta!U$6,'Listado E.P.'!$B$6:$AX$6,0)),"-")</f>
        <v>-</v>
      </c>
      <c r="V16" s="4" t="str">
        <f>IFERROR(INDEX('Listado E.P.'!$B$7:$AX$106,MATCH(Consulta!$B16,'Listado E.P.'!$B$7:$B$106,0),MATCH(Consulta!V$6,'Listado E.P.'!$B$6:$AX$6,0)),"-")</f>
        <v>-</v>
      </c>
      <c r="W16" s="4" t="str">
        <f>IFERROR(INDEX('Listado E.P.'!$B$7:$AX$106,MATCH(Consulta!$B16,'Listado E.P.'!$B$7:$B$106,0),MATCH(Consulta!W$6,'Listado E.P.'!$B$6:$AX$6,0)),"-")</f>
        <v>-</v>
      </c>
      <c r="X16" s="4" t="str">
        <f>IFERROR(INDEX('Listado E.P.'!$B$7:$AX$106,MATCH(Consulta!$B16,'Listado E.P.'!$B$7:$B$106,0),MATCH(Consulta!X$6,'Listado E.P.'!$B$6:$AX$6,0)),"-")</f>
        <v>-</v>
      </c>
      <c r="Y16" s="4" t="str">
        <f>IFERROR(INDEX('Listado E.P.'!$B$7:$AX$106,MATCH(Consulta!$B16,'Listado E.P.'!$B$7:$B$106,0),MATCH(Consulta!Y$6,'Listado E.P.'!$B$6:$AX$6,0)),"-")</f>
        <v>-</v>
      </c>
      <c r="Z16" s="4" t="str">
        <f>IFERROR(INDEX('Listado E.P.'!$B$7:$AX$106,MATCH(Consulta!$B16,'Listado E.P.'!$B$7:$B$106,0),MATCH(Consulta!Z$6,'Listado E.P.'!$B$6:$AX$6,0)),"-")</f>
        <v>-</v>
      </c>
      <c r="AA16" s="4" t="str">
        <f>IFERROR(INDEX('Listado E.P.'!$B$7:$AX$106,MATCH(Consulta!$B16,'Listado E.P.'!$B$7:$B$106,0),MATCH(Consulta!AA$6,'Listado E.P.'!$B$6:$AX$6,0)),"-")</f>
        <v>-</v>
      </c>
      <c r="AB16" s="4" t="str">
        <f>IFERROR(INDEX('Listado E.P.'!$B$7:$AX$106,MATCH(Consulta!$B16,'Listado E.P.'!$B$7:$B$106,0),MATCH(Consulta!AB$6,'Listado E.P.'!$B$6:$AX$6,0)),"-")</f>
        <v>-</v>
      </c>
      <c r="AC16" s="4" t="str">
        <f>IFERROR(INDEX('Listado E.P.'!$B$7:$AX$106,MATCH(Consulta!$B16,'Listado E.P.'!$B$7:$B$106,0),MATCH(Consulta!AC$6,'Listado E.P.'!$B$6:$AX$6,0)),"-")</f>
        <v>-</v>
      </c>
      <c r="AD16" s="8" t="str">
        <f>IFERROR(INDEX('Listado E.P.'!$B$7:$AX$106,MATCH(Consulta!$B16,'Listado E.P.'!$B$7:$B$106,0),MATCH(Consulta!AD$6,'Listado E.P.'!$B$6:$AX$6,0)),"-")</f>
        <v>-</v>
      </c>
      <c r="AE16" s="4" t="str">
        <f>IFERROR(INDEX('Listado E.P.'!$B$7:$AX$106,MATCH(Consulta!$B16,'Listado E.P.'!$B$7:$B$106,0),MATCH(Consulta!AE$6,'Listado E.P.'!$B$6:$AX$6,0)),"-")</f>
        <v>-</v>
      </c>
      <c r="AF16" s="4" t="str">
        <f>IFERROR(INDEX('Listado E.P.'!$B$7:$AX$106,MATCH(Consulta!$B16,'Listado E.P.'!$B$7:$B$106,0),MATCH(Consulta!AF$6,'Listado E.P.'!$B$6:$AX$6,0)),"-")</f>
        <v>-</v>
      </c>
    </row>
    <row r="17" spans="1:32" ht="20.25" customHeight="1" x14ac:dyDescent="0.25">
      <c r="A17" s="11">
        <v>11</v>
      </c>
      <c r="B17" s="47"/>
      <c r="C17" s="4" t="str">
        <f>IFERROR(INDEX('Listado E.P.'!$B$7:$AX$106,MATCH(Consulta!$B17,'Listado E.P.'!$B$7:$B$106,0),MATCH(Consulta!C$6,'Listado E.P.'!$B$6:$AX$6,0)),"-")</f>
        <v>-</v>
      </c>
      <c r="D17" s="4" t="str">
        <f>IFERROR(INDEX('Listado E.P.'!$B$7:$AX$106,MATCH(Consulta!$B17,'Listado E.P.'!$B$7:$B$106,0),MATCH(Consulta!D$6,'Listado E.P.'!$B$6:$AX$6,0)),"-")</f>
        <v>-</v>
      </c>
      <c r="E17" s="6" t="str">
        <f>IFERROR(INDEX('Listado E.P.'!$B$7:$AX$106,MATCH(Consulta!$B17,'Listado E.P.'!$B$7:$B$106,0),MATCH(Consulta!E$6,'Listado E.P.'!$B$6:$AX$6,0)),"-")</f>
        <v>-</v>
      </c>
      <c r="F17" s="95" t="str">
        <f>IFERROR(INDEX('Listado E.P.'!$B$7:$AX$106,MATCH(Consulta!$B17,'Listado E.P.'!$B$7:$B$106,0),MATCH(Consulta!F$6,'Listado E.P.'!$B$6:$AX$6,0)),"-")</f>
        <v>-</v>
      </c>
      <c r="G17" s="4" t="str">
        <f>IFERROR(INDEX('Listado E.P.'!$B$7:$AX$106,MATCH(Consulta!$B17,'Listado E.P.'!$B$7:$B$106,0),MATCH(Consulta!G$6,'Listado E.P.'!$B$6:$AX$6,0)),"-")</f>
        <v>-</v>
      </c>
      <c r="H17" s="4" t="str">
        <f>IFERROR(INDEX('Listado E.P.'!$B$7:$AX$106,MATCH(Consulta!$B17,'Listado E.P.'!$B$7:$B$106,0),MATCH(Consulta!H$6,'Listado E.P.'!$B$6:$AX$6,0)),"-")</f>
        <v>-</v>
      </c>
      <c r="I17" s="4" t="str">
        <f>IFERROR(INDEX('Listado E.P.'!$B$7:$AX$106,MATCH(Consulta!$B17,'Listado E.P.'!$B$7:$B$106,0),MATCH(Consulta!I$6,'Listado E.P.'!$B$6:$AX$6,0)),"-")</f>
        <v>-</v>
      </c>
      <c r="J17" s="4" t="str">
        <f>IFERROR(INDEX('Listado E.P.'!$B$7:$AX$106,MATCH(Consulta!$B17,'Listado E.P.'!$B$7:$B$106,0),MATCH(Consulta!J$6,'Listado E.P.'!$B$6:$AX$6,0)),"-")</f>
        <v>-</v>
      </c>
      <c r="K17" s="4" t="str">
        <f>IFERROR(INDEX('Listado E.P.'!$B$7:$AX$106,MATCH(Consulta!$B17,'Listado E.P.'!$B$7:$B$106,0),MATCH(Consulta!K$6,'Listado E.P.'!$B$6:$AX$6,0)),"-")</f>
        <v>-</v>
      </c>
      <c r="L17" s="4" t="str">
        <f>IFERROR(INDEX('Listado E.P.'!$B$7:$AX$106,MATCH(Consulta!$B17,'Listado E.P.'!$B$7:$B$106,0),MATCH(Consulta!L$6,'Listado E.P.'!$B$6:$AX$6,0)),"-")</f>
        <v>-</v>
      </c>
      <c r="M17" s="4" t="str">
        <f>IFERROR(INDEX('Listado E.P.'!$B$7:$AX$106,MATCH(Consulta!$B17,'Listado E.P.'!$B$7:$B$106,0),MATCH(Consulta!M$6,'Listado E.P.'!$B$6:$AX$6,0)),"-")</f>
        <v>-</v>
      </c>
      <c r="N17" s="4" t="str">
        <f>IFERROR(INDEX('Listado E.P.'!$B$7:$AX$106,MATCH(Consulta!$B17,'Listado E.P.'!$B$7:$B$106,0),MATCH(Consulta!N$6,'Listado E.P.'!$B$6:$AX$6,0)),"-")</f>
        <v>-</v>
      </c>
      <c r="O17" s="4" t="str">
        <f>IFERROR(INDEX('Listado E.P.'!$B$7:$AX$106,MATCH(Consulta!$B17,'Listado E.P.'!$B$7:$B$106,0),MATCH(Consulta!O$6,'Listado E.P.'!$B$6:$AX$6,0)),"-")</f>
        <v>-</v>
      </c>
      <c r="P17" s="4" t="str">
        <f>IFERROR(INDEX('Listado E.P.'!$B$7:$AX$106,MATCH(Consulta!$B17,'Listado E.P.'!$B$7:$B$106,0),MATCH(Consulta!P$6,'Listado E.P.'!$B$6:$AX$6,0)),"-")</f>
        <v>-</v>
      </c>
      <c r="Q17" s="4" t="str">
        <f>IFERROR(INDEX('Listado E.P.'!$B$7:$AX$106,MATCH(Consulta!$B17,'Listado E.P.'!$B$7:$B$106,0),MATCH(Consulta!Q$6,'Listado E.P.'!$B$6:$AX$6,0)),"-")</f>
        <v>-</v>
      </c>
      <c r="R17" s="4" t="str">
        <f>IFERROR(INDEX('Listado E.P.'!$B$7:$AX$106,MATCH(Consulta!$B17,'Listado E.P.'!$B$7:$B$106,0),MATCH(Consulta!R$6,'Listado E.P.'!$B$6:$AX$6,0)),"-")</f>
        <v>-</v>
      </c>
      <c r="S17" s="4" t="str">
        <f>IFERROR(INDEX('Listado E.P.'!$B$7:$AX$106,MATCH(Consulta!$B17,'Listado E.P.'!$B$7:$B$106,0),MATCH(Consulta!S$6,'Listado E.P.'!$B$6:$AX$6,0)),"-")</f>
        <v>-</v>
      </c>
      <c r="T17" s="4" t="str">
        <f>IFERROR(INDEX('Listado E.P.'!$B$7:$AX$106,MATCH(Consulta!$B17,'Listado E.P.'!$B$7:$B$106,0),MATCH(Consulta!T$6,'Listado E.P.'!$B$6:$AX$6,0)),"-")</f>
        <v>-</v>
      </c>
      <c r="U17" s="4" t="str">
        <f>IFERROR(INDEX('Listado E.P.'!$B$7:$AX$106,MATCH(Consulta!$B17,'Listado E.P.'!$B$7:$B$106,0),MATCH(Consulta!U$6,'Listado E.P.'!$B$6:$AX$6,0)),"-")</f>
        <v>-</v>
      </c>
      <c r="V17" s="4" t="str">
        <f>IFERROR(INDEX('Listado E.P.'!$B$7:$AX$106,MATCH(Consulta!$B17,'Listado E.P.'!$B$7:$B$106,0),MATCH(Consulta!V$6,'Listado E.P.'!$B$6:$AX$6,0)),"-")</f>
        <v>-</v>
      </c>
      <c r="W17" s="4" t="str">
        <f>IFERROR(INDEX('Listado E.P.'!$B$7:$AX$106,MATCH(Consulta!$B17,'Listado E.P.'!$B$7:$B$106,0),MATCH(Consulta!W$6,'Listado E.P.'!$B$6:$AX$6,0)),"-")</f>
        <v>-</v>
      </c>
      <c r="X17" s="4" t="str">
        <f>IFERROR(INDEX('Listado E.P.'!$B$7:$AX$106,MATCH(Consulta!$B17,'Listado E.P.'!$B$7:$B$106,0),MATCH(Consulta!X$6,'Listado E.P.'!$B$6:$AX$6,0)),"-")</f>
        <v>-</v>
      </c>
      <c r="Y17" s="4" t="str">
        <f>IFERROR(INDEX('Listado E.P.'!$B$7:$AX$106,MATCH(Consulta!$B17,'Listado E.P.'!$B$7:$B$106,0),MATCH(Consulta!Y$6,'Listado E.P.'!$B$6:$AX$6,0)),"-")</f>
        <v>-</v>
      </c>
      <c r="Z17" s="4" t="str">
        <f>IFERROR(INDEX('Listado E.P.'!$B$7:$AX$106,MATCH(Consulta!$B17,'Listado E.P.'!$B$7:$B$106,0),MATCH(Consulta!Z$6,'Listado E.P.'!$B$6:$AX$6,0)),"-")</f>
        <v>-</v>
      </c>
      <c r="AA17" s="4" t="str">
        <f>IFERROR(INDEX('Listado E.P.'!$B$7:$AX$106,MATCH(Consulta!$B17,'Listado E.P.'!$B$7:$B$106,0),MATCH(Consulta!AA$6,'Listado E.P.'!$B$6:$AX$6,0)),"-")</f>
        <v>-</v>
      </c>
      <c r="AB17" s="4" t="str">
        <f>IFERROR(INDEX('Listado E.P.'!$B$7:$AX$106,MATCH(Consulta!$B17,'Listado E.P.'!$B$7:$B$106,0),MATCH(Consulta!AB$6,'Listado E.P.'!$B$6:$AX$6,0)),"-")</f>
        <v>-</v>
      </c>
      <c r="AC17" s="4" t="str">
        <f>IFERROR(INDEX('Listado E.P.'!$B$7:$AX$106,MATCH(Consulta!$B17,'Listado E.P.'!$B$7:$B$106,0),MATCH(Consulta!AC$6,'Listado E.P.'!$B$6:$AX$6,0)),"-")</f>
        <v>-</v>
      </c>
      <c r="AD17" s="8" t="str">
        <f>IFERROR(INDEX('Listado E.P.'!$B$7:$AX$106,MATCH(Consulta!$B17,'Listado E.P.'!$B$7:$B$106,0),MATCH(Consulta!AD$6,'Listado E.P.'!$B$6:$AX$6,0)),"-")</f>
        <v>-</v>
      </c>
      <c r="AE17" s="4" t="str">
        <f>IFERROR(INDEX('Listado E.P.'!$B$7:$AX$106,MATCH(Consulta!$B17,'Listado E.P.'!$B$7:$B$106,0),MATCH(Consulta!AE$6,'Listado E.P.'!$B$6:$AX$6,0)),"-")</f>
        <v>-</v>
      </c>
      <c r="AF17" s="4" t="str">
        <f>IFERROR(INDEX('Listado E.P.'!$B$7:$AX$106,MATCH(Consulta!$B17,'Listado E.P.'!$B$7:$B$106,0),MATCH(Consulta!AF$6,'Listado E.P.'!$B$6:$AX$6,0)),"-")</f>
        <v>-</v>
      </c>
    </row>
    <row r="18" spans="1:32" ht="20.25" customHeight="1" x14ac:dyDescent="0.25">
      <c r="A18" s="11">
        <v>12</v>
      </c>
      <c r="B18" s="47"/>
      <c r="C18" s="4" t="str">
        <f>IFERROR(INDEX('Listado E.P.'!$B$7:$AX$106,MATCH(Consulta!$B18,'Listado E.P.'!$B$7:$B$106,0),MATCH(Consulta!C$6,'Listado E.P.'!$B$6:$AX$6,0)),"-")</f>
        <v>-</v>
      </c>
      <c r="D18" s="4" t="str">
        <f>IFERROR(INDEX('Listado E.P.'!$B$7:$AX$106,MATCH(Consulta!$B18,'Listado E.P.'!$B$7:$B$106,0),MATCH(Consulta!D$6,'Listado E.P.'!$B$6:$AX$6,0)),"-")</f>
        <v>-</v>
      </c>
      <c r="E18" s="6" t="str">
        <f>IFERROR(INDEX('Listado E.P.'!$B$7:$AX$106,MATCH(Consulta!$B18,'Listado E.P.'!$B$7:$B$106,0),MATCH(Consulta!E$6,'Listado E.P.'!$B$6:$AX$6,0)),"-")</f>
        <v>-</v>
      </c>
      <c r="F18" s="95" t="str">
        <f>IFERROR(INDEX('Listado E.P.'!$B$7:$AX$106,MATCH(Consulta!$B18,'Listado E.P.'!$B$7:$B$106,0),MATCH(Consulta!F$6,'Listado E.P.'!$B$6:$AX$6,0)),"-")</f>
        <v>-</v>
      </c>
      <c r="G18" s="4" t="str">
        <f>IFERROR(INDEX('Listado E.P.'!$B$7:$AX$106,MATCH(Consulta!$B18,'Listado E.P.'!$B$7:$B$106,0),MATCH(Consulta!G$6,'Listado E.P.'!$B$6:$AX$6,0)),"-")</f>
        <v>-</v>
      </c>
      <c r="H18" s="4" t="str">
        <f>IFERROR(INDEX('Listado E.P.'!$B$7:$AX$106,MATCH(Consulta!$B18,'Listado E.P.'!$B$7:$B$106,0),MATCH(Consulta!H$6,'Listado E.P.'!$B$6:$AX$6,0)),"-")</f>
        <v>-</v>
      </c>
      <c r="I18" s="4" t="str">
        <f>IFERROR(INDEX('Listado E.P.'!$B$7:$AX$106,MATCH(Consulta!$B18,'Listado E.P.'!$B$7:$B$106,0),MATCH(Consulta!I$6,'Listado E.P.'!$B$6:$AX$6,0)),"-")</f>
        <v>-</v>
      </c>
      <c r="J18" s="4" t="str">
        <f>IFERROR(INDEX('Listado E.P.'!$B$7:$AX$106,MATCH(Consulta!$B18,'Listado E.P.'!$B$7:$B$106,0),MATCH(Consulta!J$6,'Listado E.P.'!$B$6:$AX$6,0)),"-")</f>
        <v>-</v>
      </c>
      <c r="K18" s="4" t="str">
        <f>IFERROR(INDEX('Listado E.P.'!$B$7:$AX$106,MATCH(Consulta!$B18,'Listado E.P.'!$B$7:$B$106,0),MATCH(Consulta!K$6,'Listado E.P.'!$B$6:$AX$6,0)),"-")</f>
        <v>-</v>
      </c>
      <c r="L18" s="4" t="str">
        <f>IFERROR(INDEX('Listado E.P.'!$B$7:$AX$106,MATCH(Consulta!$B18,'Listado E.P.'!$B$7:$B$106,0),MATCH(Consulta!L$6,'Listado E.P.'!$B$6:$AX$6,0)),"-")</f>
        <v>-</v>
      </c>
      <c r="M18" s="4" t="str">
        <f>IFERROR(INDEX('Listado E.P.'!$B$7:$AX$106,MATCH(Consulta!$B18,'Listado E.P.'!$B$7:$B$106,0),MATCH(Consulta!M$6,'Listado E.P.'!$B$6:$AX$6,0)),"-")</f>
        <v>-</v>
      </c>
      <c r="N18" s="4" t="str">
        <f>IFERROR(INDEX('Listado E.P.'!$B$7:$AX$106,MATCH(Consulta!$B18,'Listado E.P.'!$B$7:$B$106,0),MATCH(Consulta!N$6,'Listado E.P.'!$B$6:$AX$6,0)),"-")</f>
        <v>-</v>
      </c>
      <c r="O18" s="4" t="str">
        <f>IFERROR(INDEX('Listado E.P.'!$B$7:$AX$106,MATCH(Consulta!$B18,'Listado E.P.'!$B$7:$B$106,0),MATCH(Consulta!O$6,'Listado E.P.'!$B$6:$AX$6,0)),"-")</f>
        <v>-</v>
      </c>
      <c r="P18" s="4" t="str">
        <f>IFERROR(INDEX('Listado E.P.'!$B$7:$AX$106,MATCH(Consulta!$B18,'Listado E.P.'!$B$7:$B$106,0),MATCH(Consulta!P$6,'Listado E.P.'!$B$6:$AX$6,0)),"-")</f>
        <v>-</v>
      </c>
      <c r="Q18" s="4" t="str">
        <f>IFERROR(INDEX('Listado E.P.'!$B$7:$AX$106,MATCH(Consulta!$B18,'Listado E.P.'!$B$7:$B$106,0),MATCH(Consulta!Q$6,'Listado E.P.'!$B$6:$AX$6,0)),"-")</f>
        <v>-</v>
      </c>
      <c r="R18" s="4" t="str">
        <f>IFERROR(INDEX('Listado E.P.'!$B$7:$AX$106,MATCH(Consulta!$B18,'Listado E.P.'!$B$7:$B$106,0),MATCH(Consulta!R$6,'Listado E.P.'!$B$6:$AX$6,0)),"-")</f>
        <v>-</v>
      </c>
      <c r="S18" s="4" t="str">
        <f>IFERROR(INDEX('Listado E.P.'!$B$7:$AX$106,MATCH(Consulta!$B18,'Listado E.P.'!$B$7:$B$106,0),MATCH(Consulta!S$6,'Listado E.P.'!$B$6:$AX$6,0)),"-")</f>
        <v>-</v>
      </c>
      <c r="T18" s="4" t="str">
        <f>IFERROR(INDEX('Listado E.P.'!$B$7:$AX$106,MATCH(Consulta!$B18,'Listado E.P.'!$B$7:$B$106,0),MATCH(Consulta!T$6,'Listado E.P.'!$B$6:$AX$6,0)),"-")</f>
        <v>-</v>
      </c>
      <c r="U18" s="4" t="str">
        <f>IFERROR(INDEX('Listado E.P.'!$B$7:$AX$106,MATCH(Consulta!$B18,'Listado E.P.'!$B$7:$B$106,0),MATCH(Consulta!U$6,'Listado E.P.'!$B$6:$AX$6,0)),"-")</f>
        <v>-</v>
      </c>
      <c r="V18" s="4" t="str">
        <f>IFERROR(INDEX('Listado E.P.'!$B$7:$AX$106,MATCH(Consulta!$B18,'Listado E.P.'!$B$7:$B$106,0),MATCH(Consulta!V$6,'Listado E.P.'!$B$6:$AX$6,0)),"-")</f>
        <v>-</v>
      </c>
      <c r="W18" s="4" t="str">
        <f>IFERROR(INDEX('Listado E.P.'!$B$7:$AX$106,MATCH(Consulta!$B18,'Listado E.P.'!$B$7:$B$106,0),MATCH(Consulta!W$6,'Listado E.P.'!$B$6:$AX$6,0)),"-")</f>
        <v>-</v>
      </c>
      <c r="X18" s="4" t="str">
        <f>IFERROR(INDEX('Listado E.P.'!$B$7:$AX$106,MATCH(Consulta!$B18,'Listado E.P.'!$B$7:$B$106,0),MATCH(Consulta!X$6,'Listado E.P.'!$B$6:$AX$6,0)),"-")</f>
        <v>-</v>
      </c>
      <c r="Y18" s="4" t="str">
        <f>IFERROR(INDEX('Listado E.P.'!$B$7:$AX$106,MATCH(Consulta!$B18,'Listado E.P.'!$B$7:$B$106,0),MATCH(Consulta!Y$6,'Listado E.P.'!$B$6:$AX$6,0)),"-")</f>
        <v>-</v>
      </c>
      <c r="Z18" s="4" t="str">
        <f>IFERROR(INDEX('Listado E.P.'!$B$7:$AX$106,MATCH(Consulta!$B18,'Listado E.P.'!$B$7:$B$106,0),MATCH(Consulta!Z$6,'Listado E.P.'!$B$6:$AX$6,0)),"-")</f>
        <v>-</v>
      </c>
      <c r="AA18" s="4" t="str">
        <f>IFERROR(INDEX('Listado E.P.'!$B$7:$AX$106,MATCH(Consulta!$B18,'Listado E.P.'!$B$7:$B$106,0),MATCH(Consulta!AA$6,'Listado E.P.'!$B$6:$AX$6,0)),"-")</f>
        <v>-</v>
      </c>
      <c r="AB18" s="4" t="str">
        <f>IFERROR(INDEX('Listado E.P.'!$B$7:$AX$106,MATCH(Consulta!$B18,'Listado E.P.'!$B$7:$B$106,0),MATCH(Consulta!AB$6,'Listado E.P.'!$B$6:$AX$6,0)),"-")</f>
        <v>-</v>
      </c>
      <c r="AC18" s="4" t="str">
        <f>IFERROR(INDEX('Listado E.P.'!$B$7:$AX$106,MATCH(Consulta!$B18,'Listado E.P.'!$B$7:$B$106,0),MATCH(Consulta!AC$6,'Listado E.P.'!$B$6:$AX$6,0)),"-")</f>
        <v>-</v>
      </c>
      <c r="AD18" s="8" t="str">
        <f>IFERROR(INDEX('Listado E.P.'!$B$7:$AX$106,MATCH(Consulta!$B18,'Listado E.P.'!$B$7:$B$106,0),MATCH(Consulta!AD$6,'Listado E.P.'!$B$6:$AX$6,0)),"-")</f>
        <v>-</v>
      </c>
      <c r="AE18" s="4" t="str">
        <f>IFERROR(INDEX('Listado E.P.'!$B$7:$AX$106,MATCH(Consulta!$B18,'Listado E.P.'!$B$7:$B$106,0),MATCH(Consulta!AE$6,'Listado E.P.'!$B$6:$AX$6,0)),"-")</f>
        <v>-</v>
      </c>
      <c r="AF18" s="4" t="str">
        <f>IFERROR(INDEX('Listado E.P.'!$B$7:$AX$106,MATCH(Consulta!$B18,'Listado E.P.'!$B$7:$B$106,0),MATCH(Consulta!AF$6,'Listado E.P.'!$B$6:$AX$6,0)),"-")</f>
        <v>-</v>
      </c>
    </row>
    <row r="19" spans="1:32" ht="20.25" customHeight="1" x14ac:dyDescent="0.25">
      <c r="A19" s="11">
        <v>13</v>
      </c>
      <c r="B19" s="47"/>
      <c r="C19" s="4" t="str">
        <f>IFERROR(INDEX('Listado E.P.'!$B$7:$AX$106,MATCH(Consulta!$B19,'Listado E.P.'!$B$7:$B$106,0),MATCH(Consulta!C$6,'Listado E.P.'!$B$6:$AX$6,0)),"-")</f>
        <v>-</v>
      </c>
      <c r="D19" s="4" t="str">
        <f>IFERROR(INDEX('Listado E.P.'!$B$7:$AX$106,MATCH(Consulta!$B19,'Listado E.P.'!$B$7:$B$106,0),MATCH(Consulta!D$6,'Listado E.P.'!$B$6:$AX$6,0)),"-")</f>
        <v>-</v>
      </c>
      <c r="E19" s="6" t="str">
        <f>IFERROR(INDEX('Listado E.P.'!$B$7:$AX$106,MATCH(Consulta!$B19,'Listado E.P.'!$B$7:$B$106,0),MATCH(Consulta!E$6,'Listado E.P.'!$B$6:$AX$6,0)),"-")</f>
        <v>-</v>
      </c>
      <c r="F19" s="95" t="str">
        <f>IFERROR(INDEX('Listado E.P.'!$B$7:$AX$106,MATCH(Consulta!$B19,'Listado E.P.'!$B$7:$B$106,0),MATCH(Consulta!F$6,'Listado E.P.'!$B$6:$AX$6,0)),"-")</f>
        <v>-</v>
      </c>
      <c r="G19" s="4" t="str">
        <f>IFERROR(INDEX('Listado E.P.'!$B$7:$AX$106,MATCH(Consulta!$B19,'Listado E.P.'!$B$7:$B$106,0),MATCH(Consulta!G$6,'Listado E.P.'!$B$6:$AX$6,0)),"-")</f>
        <v>-</v>
      </c>
      <c r="H19" s="4" t="str">
        <f>IFERROR(INDEX('Listado E.P.'!$B$7:$AX$106,MATCH(Consulta!$B19,'Listado E.P.'!$B$7:$B$106,0),MATCH(Consulta!H$6,'Listado E.P.'!$B$6:$AX$6,0)),"-")</f>
        <v>-</v>
      </c>
      <c r="I19" s="4" t="str">
        <f>IFERROR(INDEX('Listado E.P.'!$B$7:$AX$106,MATCH(Consulta!$B19,'Listado E.P.'!$B$7:$B$106,0),MATCH(Consulta!I$6,'Listado E.P.'!$B$6:$AX$6,0)),"-")</f>
        <v>-</v>
      </c>
      <c r="J19" s="4" t="str">
        <f>IFERROR(INDEX('Listado E.P.'!$B$7:$AX$106,MATCH(Consulta!$B19,'Listado E.P.'!$B$7:$B$106,0),MATCH(Consulta!J$6,'Listado E.P.'!$B$6:$AX$6,0)),"-")</f>
        <v>-</v>
      </c>
      <c r="K19" s="4" t="str">
        <f>IFERROR(INDEX('Listado E.P.'!$B$7:$AX$106,MATCH(Consulta!$B19,'Listado E.P.'!$B$7:$B$106,0),MATCH(Consulta!K$6,'Listado E.P.'!$B$6:$AX$6,0)),"-")</f>
        <v>-</v>
      </c>
      <c r="L19" s="4" t="str">
        <f>IFERROR(INDEX('Listado E.P.'!$B$7:$AX$106,MATCH(Consulta!$B19,'Listado E.P.'!$B$7:$B$106,0),MATCH(Consulta!L$6,'Listado E.P.'!$B$6:$AX$6,0)),"-")</f>
        <v>-</v>
      </c>
      <c r="M19" s="4" t="str">
        <f>IFERROR(INDEX('Listado E.P.'!$B$7:$AX$106,MATCH(Consulta!$B19,'Listado E.P.'!$B$7:$B$106,0),MATCH(Consulta!M$6,'Listado E.P.'!$B$6:$AX$6,0)),"-")</f>
        <v>-</v>
      </c>
      <c r="N19" s="4" t="str">
        <f>IFERROR(INDEX('Listado E.P.'!$B$7:$AX$106,MATCH(Consulta!$B19,'Listado E.P.'!$B$7:$B$106,0),MATCH(Consulta!N$6,'Listado E.P.'!$B$6:$AX$6,0)),"-")</f>
        <v>-</v>
      </c>
      <c r="O19" s="4" t="str">
        <f>IFERROR(INDEX('Listado E.P.'!$B$7:$AX$106,MATCH(Consulta!$B19,'Listado E.P.'!$B$7:$B$106,0),MATCH(Consulta!O$6,'Listado E.P.'!$B$6:$AX$6,0)),"-")</f>
        <v>-</v>
      </c>
      <c r="P19" s="4" t="str">
        <f>IFERROR(INDEX('Listado E.P.'!$B$7:$AX$106,MATCH(Consulta!$B19,'Listado E.P.'!$B$7:$B$106,0),MATCH(Consulta!P$6,'Listado E.P.'!$B$6:$AX$6,0)),"-")</f>
        <v>-</v>
      </c>
      <c r="Q19" s="4" t="str">
        <f>IFERROR(INDEX('Listado E.P.'!$B$7:$AX$106,MATCH(Consulta!$B19,'Listado E.P.'!$B$7:$B$106,0),MATCH(Consulta!Q$6,'Listado E.P.'!$B$6:$AX$6,0)),"-")</f>
        <v>-</v>
      </c>
      <c r="R19" s="4" t="str">
        <f>IFERROR(INDEX('Listado E.P.'!$B$7:$AX$106,MATCH(Consulta!$B19,'Listado E.P.'!$B$7:$B$106,0),MATCH(Consulta!R$6,'Listado E.P.'!$B$6:$AX$6,0)),"-")</f>
        <v>-</v>
      </c>
      <c r="S19" s="4" t="str">
        <f>IFERROR(INDEX('Listado E.P.'!$B$7:$AX$106,MATCH(Consulta!$B19,'Listado E.P.'!$B$7:$B$106,0),MATCH(Consulta!S$6,'Listado E.P.'!$B$6:$AX$6,0)),"-")</f>
        <v>-</v>
      </c>
      <c r="T19" s="4" t="str">
        <f>IFERROR(INDEX('Listado E.P.'!$B$7:$AX$106,MATCH(Consulta!$B19,'Listado E.P.'!$B$7:$B$106,0),MATCH(Consulta!T$6,'Listado E.P.'!$B$6:$AX$6,0)),"-")</f>
        <v>-</v>
      </c>
      <c r="U19" s="4" t="str">
        <f>IFERROR(INDEX('Listado E.P.'!$B$7:$AX$106,MATCH(Consulta!$B19,'Listado E.P.'!$B$7:$B$106,0),MATCH(Consulta!U$6,'Listado E.P.'!$B$6:$AX$6,0)),"-")</f>
        <v>-</v>
      </c>
      <c r="V19" s="4" t="str">
        <f>IFERROR(INDEX('Listado E.P.'!$B$7:$AX$106,MATCH(Consulta!$B19,'Listado E.P.'!$B$7:$B$106,0),MATCH(Consulta!V$6,'Listado E.P.'!$B$6:$AX$6,0)),"-")</f>
        <v>-</v>
      </c>
      <c r="W19" s="4" t="str">
        <f>IFERROR(INDEX('Listado E.P.'!$B$7:$AX$106,MATCH(Consulta!$B19,'Listado E.P.'!$B$7:$B$106,0),MATCH(Consulta!W$6,'Listado E.P.'!$B$6:$AX$6,0)),"-")</f>
        <v>-</v>
      </c>
      <c r="X19" s="4" t="str">
        <f>IFERROR(INDEX('Listado E.P.'!$B$7:$AX$106,MATCH(Consulta!$B19,'Listado E.P.'!$B$7:$B$106,0),MATCH(Consulta!X$6,'Listado E.P.'!$B$6:$AX$6,0)),"-")</f>
        <v>-</v>
      </c>
      <c r="Y19" s="4" t="str">
        <f>IFERROR(INDEX('Listado E.P.'!$B$7:$AX$106,MATCH(Consulta!$B19,'Listado E.P.'!$B$7:$B$106,0),MATCH(Consulta!Y$6,'Listado E.P.'!$B$6:$AX$6,0)),"-")</f>
        <v>-</v>
      </c>
      <c r="Z19" s="4" t="str">
        <f>IFERROR(INDEX('Listado E.P.'!$B$7:$AX$106,MATCH(Consulta!$B19,'Listado E.P.'!$B$7:$B$106,0),MATCH(Consulta!Z$6,'Listado E.P.'!$B$6:$AX$6,0)),"-")</f>
        <v>-</v>
      </c>
      <c r="AA19" s="4" t="str">
        <f>IFERROR(INDEX('Listado E.P.'!$B$7:$AX$106,MATCH(Consulta!$B19,'Listado E.P.'!$B$7:$B$106,0),MATCH(Consulta!AA$6,'Listado E.P.'!$B$6:$AX$6,0)),"-")</f>
        <v>-</v>
      </c>
      <c r="AB19" s="4" t="str">
        <f>IFERROR(INDEX('Listado E.P.'!$B$7:$AX$106,MATCH(Consulta!$B19,'Listado E.P.'!$B$7:$B$106,0),MATCH(Consulta!AB$6,'Listado E.P.'!$B$6:$AX$6,0)),"-")</f>
        <v>-</v>
      </c>
      <c r="AC19" s="4" t="str">
        <f>IFERROR(INDEX('Listado E.P.'!$B$7:$AX$106,MATCH(Consulta!$B19,'Listado E.P.'!$B$7:$B$106,0),MATCH(Consulta!AC$6,'Listado E.P.'!$B$6:$AX$6,0)),"-")</f>
        <v>-</v>
      </c>
      <c r="AD19" s="8" t="str">
        <f>IFERROR(INDEX('Listado E.P.'!$B$7:$AX$106,MATCH(Consulta!$B19,'Listado E.P.'!$B$7:$B$106,0),MATCH(Consulta!AD$6,'Listado E.P.'!$B$6:$AX$6,0)),"-")</f>
        <v>-</v>
      </c>
      <c r="AE19" s="4" t="str">
        <f>IFERROR(INDEX('Listado E.P.'!$B$7:$AX$106,MATCH(Consulta!$B19,'Listado E.P.'!$B$7:$B$106,0),MATCH(Consulta!AE$6,'Listado E.P.'!$B$6:$AX$6,0)),"-")</f>
        <v>-</v>
      </c>
      <c r="AF19" s="4" t="str">
        <f>IFERROR(INDEX('Listado E.P.'!$B$7:$AX$106,MATCH(Consulta!$B19,'Listado E.P.'!$B$7:$B$106,0),MATCH(Consulta!AF$6,'Listado E.P.'!$B$6:$AX$6,0)),"-")</f>
        <v>-</v>
      </c>
    </row>
    <row r="20" spans="1:32" ht="20.25" customHeight="1" x14ac:dyDescent="0.25">
      <c r="A20" s="11">
        <v>14</v>
      </c>
      <c r="B20" s="47"/>
      <c r="C20" s="4" t="str">
        <f>IFERROR(INDEX('Listado E.P.'!$B$7:$AX$106,MATCH(Consulta!$B20,'Listado E.P.'!$B$7:$B$106,0),MATCH(Consulta!C$6,'Listado E.P.'!$B$6:$AX$6,0)),"-")</f>
        <v>-</v>
      </c>
      <c r="D20" s="4" t="str">
        <f>IFERROR(INDEX('Listado E.P.'!$B$7:$AX$106,MATCH(Consulta!$B20,'Listado E.P.'!$B$7:$B$106,0),MATCH(Consulta!D$6,'Listado E.P.'!$B$6:$AX$6,0)),"-")</f>
        <v>-</v>
      </c>
      <c r="E20" s="6" t="str">
        <f>IFERROR(INDEX('Listado E.P.'!$B$7:$AX$106,MATCH(Consulta!$B20,'Listado E.P.'!$B$7:$B$106,0),MATCH(Consulta!E$6,'Listado E.P.'!$B$6:$AX$6,0)),"-")</f>
        <v>-</v>
      </c>
      <c r="F20" s="95" t="str">
        <f>IFERROR(INDEX('Listado E.P.'!$B$7:$AX$106,MATCH(Consulta!$B20,'Listado E.P.'!$B$7:$B$106,0),MATCH(Consulta!F$6,'Listado E.P.'!$B$6:$AX$6,0)),"-")</f>
        <v>-</v>
      </c>
      <c r="G20" s="4" t="str">
        <f>IFERROR(INDEX('Listado E.P.'!$B$7:$AX$106,MATCH(Consulta!$B20,'Listado E.P.'!$B$7:$B$106,0),MATCH(Consulta!G$6,'Listado E.P.'!$B$6:$AX$6,0)),"-")</f>
        <v>-</v>
      </c>
      <c r="H20" s="4" t="str">
        <f>IFERROR(INDEX('Listado E.P.'!$B$7:$AX$106,MATCH(Consulta!$B20,'Listado E.P.'!$B$7:$B$106,0),MATCH(Consulta!H$6,'Listado E.P.'!$B$6:$AX$6,0)),"-")</f>
        <v>-</v>
      </c>
      <c r="I20" s="4" t="str">
        <f>IFERROR(INDEX('Listado E.P.'!$B$7:$AX$106,MATCH(Consulta!$B20,'Listado E.P.'!$B$7:$B$106,0),MATCH(Consulta!I$6,'Listado E.P.'!$B$6:$AX$6,0)),"-")</f>
        <v>-</v>
      </c>
      <c r="J20" s="4" t="str">
        <f>IFERROR(INDEX('Listado E.P.'!$B$7:$AX$106,MATCH(Consulta!$B20,'Listado E.P.'!$B$7:$B$106,0),MATCH(Consulta!J$6,'Listado E.P.'!$B$6:$AX$6,0)),"-")</f>
        <v>-</v>
      </c>
      <c r="K20" s="4" t="str">
        <f>IFERROR(INDEX('Listado E.P.'!$B$7:$AX$106,MATCH(Consulta!$B20,'Listado E.P.'!$B$7:$B$106,0),MATCH(Consulta!K$6,'Listado E.P.'!$B$6:$AX$6,0)),"-")</f>
        <v>-</v>
      </c>
      <c r="L20" s="4" t="str">
        <f>IFERROR(INDEX('Listado E.P.'!$B$7:$AX$106,MATCH(Consulta!$B20,'Listado E.P.'!$B$7:$B$106,0),MATCH(Consulta!L$6,'Listado E.P.'!$B$6:$AX$6,0)),"-")</f>
        <v>-</v>
      </c>
      <c r="M20" s="4" t="str">
        <f>IFERROR(INDEX('Listado E.P.'!$B$7:$AX$106,MATCH(Consulta!$B20,'Listado E.P.'!$B$7:$B$106,0),MATCH(Consulta!M$6,'Listado E.P.'!$B$6:$AX$6,0)),"-")</f>
        <v>-</v>
      </c>
      <c r="N20" s="4" t="str">
        <f>IFERROR(INDEX('Listado E.P.'!$B$7:$AX$106,MATCH(Consulta!$B20,'Listado E.P.'!$B$7:$B$106,0),MATCH(Consulta!N$6,'Listado E.P.'!$B$6:$AX$6,0)),"-")</f>
        <v>-</v>
      </c>
      <c r="O20" s="4" t="str">
        <f>IFERROR(INDEX('Listado E.P.'!$B$7:$AX$106,MATCH(Consulta!$B20,'Listado E.P.'!$B$7:$B$106,0),MATCH(Consulta!O$6,'Listado E.P.'!$B$6:$AX$6,0)),"-")</f>
        <v>-</v>
      </c>
      <c r="P20" s="4" t="str">
        <f>IFERROR(INDEX('Listado E.P.'!$B$7:$AX$106,MATCH(Consulta!$B20,'Listado E.P.'!$B$7:$B$106,0),MATCH(Consulta!P$6,'Listado E.P.'!$B$6:$AX$6,0)),"-")</f>
        <v>-</v>
      </c>
      <c r="Q20" s="4" t="str">
        <f>IFERROR(INDEX('Listado E.P.'!$B$7:$AX$106,MATCH(Consulta!$B20,'Listado E.P.'!$B$7:$B$106,0),MATCH(Consulta!Q$6,'Listado E.P.'!$B$6:$AX$6,0)),"-")</f>
        <v>-</v>
      </c>
      <c r="R20" s="4" t="str">
        <f>IFERROR(INDEX('Listado E.P.'!$B$7:$AX$106,MATCH(Consulta!$B20,'Listado E.P.'!$B$7:$B$106,0),MATCH(Consulta!R$6,'Listado E.P.'!$B$6:$AX$6,0)),"-")</f>
        <v>-</v>
      </c>
      <c r="S20" s="4" t="str">
        <f>IFERROR(INDEX('Listado E.P.'!$B$7:$AX$106,MATCH(Consulta!$B20,'Listado E.P.'!$B$7:$B$106,0),MATCH(Consulta!S$6,'Listado E.P.'!$B$6:$AX$6,0)),"-")</f>
        <v>-</v>
      </c>
      <c r="T20" s="4" t="str">
        <f>IFERROR(INDEX('Listado E.P.'!$B$7:$AX$106,MATCH(Consulta!$B20,'Listado E.P.'!$B$7:$B$106,0),MATCH(Consulta!T$6,'Listado E.P.'!$B$6:$AX$6,0)),"-")</f>
        <v>-</v>
      </c>
      <c r="U20" s="4" t="str">
        <f>IFERROR(INDEX('Listado E.P.'!$B$7:$AX$106,MATCH(Consulta!$B20,'Listado E.P.'!$B$7:$B$106,0),MATCH(Consulta!U$6,'Listado E.P.'!$B$6:$AX$6,0)),"-")</f>
        <v>-</v>
      </c>
      <c r="V20" s="4" t="str">
        <f>IFERROR(INDEX('Listado E.P.'!$B$7:$AX$106,MATCH(Consulta!$B20,'Listado E.P.'!$B$7:$B$106,0),MATCH(Consulta!V$6,'Listado E.P.'!$B$6:$AX$6,0)),"-")</f>
        <v>-</v>
      </c>
      <c r="W20" s="4" t="str">
        <f>IFERROR(INDEX('Listado E.P.'!$B$7:$AX$106,MATCH(Consulta!$B20,'Listado E.P.'!$B$7:$B$106,0),MATCH(Consulta!W$6,'Listado E.P.'!$B$6:$AX$6,0)),"-")</f>
        <v>-</v>
      </c>
      <c r="X20" s="4" t="str">
        <f>IFERROR(INDEX('Listado E.P.'!$B$7:$AX$106,MATCH(Consulta!$B20,'Listado E.P.'!$B$7:$B$106,0),MATCH(Consulta!X$6,'Listado E.P.'!$B$6:$AX$6,0)),"-")</f>
        <v>-</v>
      </c>
      <c r="Y20" s="4" t="str">
        <f>IFERROR(INDEX('Listado E.P.'!$B$7:$AX$106,MATCH(Consulta!$B20,'Listado E.P.'!$B$7:$B$106,0),MATCH(Consulta!Y$6,'Listado E.P.'!$B$6:$AX$6,0)),"-")</f>
        <v>-</v>
      </c>
      <c r="Z20" s="4" t="str">
        <f>IFERROR(INDEX('Listado E.P.'!$B$7:$AX$106,MATCH(Consulta!$B20,'Listado E.P.'!$B$7:$B$106,0),MATCH(Consulta!Z$6,'Listado E.P.'!$B$6:$AX$6,0)),"-")</f>
        <v>-</v>
      </c>
      <c r="AA20" s="4" t="str">
        <f>IFERROR(INDEX('Listado E.P.'!$B$7:$AX$106,MATCH(Consulta!$B20,'Listado E.P.'!$B$7:$B$106,0),MATCH(Consulta!AA$6,'Listado E.P.'!$B$6:$AX$6,0)),"-")</f>
        <v>-</v>
      </c>
      <c r="AB20" s="4" t="str">
        <f>IFERROR(INDEX('Listado E.P.'!$B$7:$AX$106,MATCH(Consulta!$B20,'Listado E.P.'!$B$7:$B$106,0),MATCH(Consulta!AB$6,'Listado E.P.'!$B$6:$AX$6,0)),"-")</f>
        <v>-</v>
      </c>
      <c r="AC20" s="4" t="str">
        <f>IFERROR(INDEX('Listado E.P.'!$B$7:$AX$106,MATCH(Consulta!$B20,'Listado E.P.'!$B$7:$B$106,0),MATCH(Consulta!AC$6,'Listado E.P.'!$B$6:$AX$6,0)),"-")</f>
        <v>-</v>
      </c>
      <c r="AD20" s="8" t="str">
        <f>IFERROR(INDEX('Listado E.P.'!$B$7:$AX$106,MATCH(Consulta!$B20,'Listado E.P.'!$B$7:$B$106,0),MATCH(Consulta!AD$6,'Listado E.P.'!$B$6:$AX$6,0)),"-")</f>
        <v>-</v>
      </c>
      <c r="AE20" s="4" t="str">
        <f>IFERROR(INDEX('Listado E.P.'!$B$7:$AX$106,MATCH(Consulta!$B20,'Listado E.P.'!$B$7:$B$106,0),MATCH(Consulta!AE$6,'Listado E.P.'!$B$6:$AX$6,0)),"-")</f>
        <v>-</v>
      </c>
      <c r="AF20" s="4" t="str">
        <f>IFERROR(INDEX('Listado E.P.'!$B$7:$AX$106,MATCH(Consulta!$B20,'Listado E.P.'!$B$7:$B$106,0),MATCH(Consulta!AF$6,'Listado E.P.'!$B$6:$AX$6,0)),"-")</f>
        <v>-</v>
      </c>
    </row>
    <row r="21" spans="1:32" ht="20.25" customHeight="1" x14ac:dyDescent="0.25">
      <c r="A21" s="11">
        <v>15</v>
      </c>
      <c r="B21" s="47"/>
      <c r="C21" s="4" t="str">
        <f>IFERROR(INDEX('Listado E.P.'!$B$7:$AX$106,MATCH(Consulta!$B21,'Listado E.P.'!$B$7:$B$106,0),MATCH(Consulta!C$6,'Listado E.P.'!$B$6:$AX$6,0)),"-")</f>
        <v>-</v>
      </c>
      <c r="D21" s="4" t="str">
        <f>IFERROR(INDEX('Listado E.P.'!$B$7:$AX$106,MATCH(Consulta!$B21,'Listado E.P.'!$B$7:$B$106,0),MATCH(Consulta!D$6,'Listado E.P.'!$B$6:$AX$6,0)),"-")</f>
        <v>-</v>
      </c>
      <c r="E21" s="6" t="str">
        <f>IFERROR(INDEX('Listado E.P.'!$B$7:$AX$106,MATCH(Consulta!$B21,'Listado E.P.'!$B$7:$B$106,0),MATCH(Consulta!E$6,'Listado E.P.'!$B$6:$AX$6,0)),"-")</f>
        <v>-</v>
      </c>
      <c r="F21" s="95" t="str">
        <f>IFERROR(INDEX('Listado E.P.'!$B$7:$AX$106,MATCH(Consulta!$B21,'Listado E.P.'!$B$7:$B$106,0),MATCH(Consulta!F$6,'Listado E.P.'!$B$6:$AX$6,0)),"-")</f>
        <v>-</v>
      </c>
      <c r="G21" s="4" t="str">
        <f>IFERROR(INDEX('Listado E.P.'!$B$7:$AX$106,MATCH(Consulta!$B21,'Listado E.P.'!$B$7:$B$106,0),MATCH(Consulta!G$6,'Listado E.P.'!$B$6:$AX$6,0)),"-")</f>
        <v>-</v>
      </c>
      <c r="H21" s="4" t="str">
        <f>IFERROR(INDEX('Listado E.P.'!$B$7:$AX$106,MATCH(Consulta!$B21,'Listado E.P.'!$B$7:$B$106,0),MATCH(Consulta!H$6,'Listado E.P.'!$B$6:$AX$6,0)),"-")</f>
        <v>-</v>
      </c>
      <c r="I21" s="4" t="str">
        <f>IFERROR(INDEX('Listado E.P.'!$B$7:$AX$106,MATCH(Consulta!$B21,'Listado E.P.'!$B$7:$B$106,0),MATCH(Consulta!I$6,'Listado E.P.'!$B$6:$AX$6,0)),"-")</f>
        <v>-</v>
      </c>
      <c r="J21" s="4" t="str">
        <f>IFERROR(INDEX('Listado E.P.'!$B$7:$AX$106,MATCH(Consulta!$B21,'Listado E.P.'!$B$7:$B$106,0),MATCH(Consulta!J$6,'Listado E.P.'!$B$6:$AX$6,0)),"-")</f>
        <v>-</v>
      </c>
      <c r="K21" s="4" t="str">
        <f>IFERROR(INDEX('Listado E.P.'!$B$7:$AX$106,MATCH(Consulta!$B21,'Listado E.P.'!$B$7:$B$106,0),MATCH(Consulta!K$6,'Listado E.P.'!$B$6:$AX$6,0)),"-")</f>
        <v>-</v>
      </c>
      <c r="L21" s="4" t="str">
        <f>IFERROR(INDEX('Listado E.P.'!$B$7:$AX$106,MATCH(Consulta!$B21,'Listado E.P.'!$B$7:$B$106,0),MATCH(Consulta!L$6,'Listado E.P.'!$B$6:$AX$6,0)),"-")</f>
        <v>-</v>
      </c>
      <c r="M21" s="4" t="str">
        <f>IFERROR(INDEX('Listado E.P.'!$B$7:$AX$106,MATCH(Consulta!$B21,'Listado E.P.'!$B$7:$B$106,0),MATCH(Consulta!M$6,'Listado E.P.'!$B$6:$AX$6,0)),"-")</f>
        <v>-</v>
      </c>
      <c r="N21" s="4" t="str">
        <f>IFERROR(INDEX('Listado E.P.'!$B$7:$AX$106,MATCH(Consulta!$B21,'Listado E.P.'!$B$7:$B$106,0),MATCH(Consulta!N$6,'Listado E.P.'!$B$6:$AX$6,0)),"-")</f>
        <v>-</v>
      </c>
      <c r="O21" s="4" t="str">
        <f>IFERROR(INDEX('Listado E.P.'!$B$7:$AX$106,MATCH(Consulta!$B21,'Listado E.P.'!$B$7:$B$106,0),MATCH(Consulta!O$6,'Listado E.P.'!$B$6:$AX$6,0)),"-")</f>
        <v>-</v>
      </c>
      <c r="P21" s="4" t="str">
        <f>IFERROR(INDEX('Listado E.P.'!$B$7:$AX$106,MATCH(Consulta!$B21,'Listado E.P.'!$B$7:$B$106,0),MATCH(Consulta!P$6,'Listado E.P.'!$B$6:$AX$6,0)),"-")</f>
        <v>-</v>
      </c>
      <c r="Q21" s="4" t="str">
        <f>IFERROR(INDEX('Listado E.P.'!$B$7:$AX$106,MATCH(Consulta!$B21,'Listado E.P.'!$B$7:$B$106,0),MATCH(Consulta!Q$6,'Listado E.P.'!$B$6:$AX$6,0)),"-")</f>
        <v>-</v>
      </c>
      <c r="R21" s="4" t="str">
        <f>IFERROR(INDEX('Listado E.P.'!$B$7:$AX$106,MATCH(Consulta!$B21,'Listado E.P.'!$B$7:$B$106,0),MATCH(Consulta!R$6,'Listado E.P.'!$B$6:$AX$6,0)),"-")</f>
        <v>-</v>
      </c>
      <c r="S21" s="4" t="str">
        <f>IFERROR(INDEX('Listado E.P.'!$B$7:$AX$106,MATCH(Consulta!$B21,'Listado E.P.'!$B$7:$B$106,0),MATCH(Consulta!S$6,'Listado E.P.'!$B$6:$AX$6,0)),"-")</f>
        <v>-</v>
      </c>
      <c r="T21" s="4" t="str">
        <f>IFERROR(INDEX('Listado E.P.'!$B$7:$AX$106,MATCH(Consulta!$B21,'Listado E.P.'!$B$7:$B$106,0),MATCH(Consulta!T$6,'Listado E.P.'!$B$6:$AX$6,0)),"-")</f>
        <v>-</v>
      </c>
      <c r="U21" s="4" t="str">
        <f>IFERROR(INDEX('Listado E.P.'!$B$7:$AX$106,MATCH(Consulta!$B21,'Listado E.P.'!$B$7:$B$106,0),MATCH(Consulta!U$6,'Listado E.P.'!$B$6:$AX$6,0)),"-")</f>
        <v>-</v>
      </c>
      <c r="V21" s="4" t="str">
        <f>IFERROR(INDEX('Listado E.P.'!$B$7:$AX$106,MATCH(Consulta!$B21,'Listado E.P.'!$B$7:$B$106,0),MATCH(Consulta!V$6,'Listado E.P.'!$B$6:$AX$6,0)),"-")</f>
        <v>-</v>
      </c>
      <c r="W21" s="4" t="str">
        <f>IFERROR(INDEX('Listado E.P.'!$B$7:$AX$106,MATCH(Consulta!$B21,'Listado E.P.'!$B$7:$B$106,0),MATCH(Consulta!W$6,'Listado E.P.'!$B$6:$AX$6,0)),"-")</f>
        <v>-</v>
      </c>
      <c r="X21" s="4" t="str">
        <f>IFERROR(INDEX('Listado E.P.'!$B$7:$AX$106,MATCH(Consulta!$B21,'Listado E.P.'!$B$7:$B$106,0),MATCH(Consulta!X$6,'Listado E.P.'!$B$6:$AX$6,0)),"-")</f>
        <v>-</v>
      </c>
      <c r="Y21" s="4" t="str">
        <f>IFERROR(INDEX('Listado E.P.'!$B$7:$AX$106,MATCH(Consulta!$B21,'Listado E.P.'!$B$7:$B$106,0),MATCH(Consulta!Y$6,'Listado E.P.'!$B$6:$AX$6,0)),"-")</f>
        <v>-</v>
      </c>
      <c r="Z21" s="4" t="str">
        <f>IFERROR(INDEX('Listado E.P.'!$B$7:$AX$106,MATCH(Consulta!$B21,'Listado E.P.'!$B$7:$B$106,0),MATCH(Consulta!Z$6,'Listado E.P.'!$B$6:$AX$6,0)),"-")</f>
        <v>-</v>
      </c>
      <c r="AA21" s="4" t="str">
        <f>IFERROR(INDEX('Listado E.P.'!$B$7:$AX$106,MATCH(Consulta!$B21,'Listado E.P.'!$B$7:$B$106,0),MATCH(Consulta!AA$6,'Listado E.P.'!$B$6:$AX$6,0)),"-")</f>
        <v>-</v>
      </c>
      <c r="AB21" s="4" t="str">
        <f>IFERROR(INDEX('Listado E.P.'!$B$7:$AX$106,MATCH(Consulta!$B21,'Listado E.P.'!$B$7:$B$106,0),MATCH(Consulta!AB$6,'Listado E.P.'!$B$6:$AX$6,0)),"-")</f>
        <v>-</v>
      </c>
      <c r="AC21" s="4" t="str">
        <f>IFERROR(INDEX('Listado E.P.'!$B$7:$AX$106,MATCH(Consulta!$B21,'Listado E.P.'!$B$7:$B$106,0),MATCH(Consulta!AC$6,'Listado E.P.'!$B$6:$AX$6,0)),"-")</f>
        <v>-</v>
      </c>
      <c r="AD21" s="8" t="str">
        <f>IFERROR(INDEX('Listado E.P.'!$B$7:$AX$106,MATCH(Consulta!$B21,'Listado E.P.'!$B$7:$B$106,0),MATCH(Consulta!AD$6,'Listado E.P.'!$B$6:$AX$6,0)),"-")</f>
        <v>-</v>
      </c>
      <c r="AE21" s="4" t="str">
        <f>IFERROR(INDEX('Listado E.P.'!$B$7:$AX$106,MATCH(Consulta!$B21,'Listado E.P.'!$B$7:$B$106,0),MATCH(Consulta!AE$6,'Listado E.P.'!$B$6:$AX$6,0)),"-")</f>
        <v>-</v>
      </c>
      <c r="AF21" s="4" t="str">
        <f>IFERROR(INDEX('Listado E.P.'!$B$7:$AX$106,MATCH(Consulta!$B21,'Listado E.P.'!$B$7:$B$106,0),MATCH(Consulta!AF$6,'Listado E.P.'!$B$6:$AX$6,0)),"-")</f>
        <v>-</v>
      </c>
    </row>
    <row r="22" spans="1:32" ht="20.25" customHeight="1" x14ac:dyDescent="0.25">
      <c r="A22" s="11">
        <v>16</v>
      </c>
      <c r="B22" s="47"/>
      <c r="C22" s="4" t="str">
        <f>IFERROR(INDEX('Listado E.P.'!$B$7:$AX$106,MATCH(Consulta!$B22,'Listado E.P.'!$B$7:$B$106,0),MATCH(Consulta!C$6,'Listado E.P.'!$B$6:$AX$6,0)),"-")</f>
        <v>-</v>
      </c>
      <c r="D22" s="4" t="str">
        <f>IFERROR(INDEX('Listado E.P.'!$B$7:$AX$106,MATCH(Consulta!$B22,'Listado E.P.'!$B$7:$B$106,0),MATCH(Consulta!D$6,'Listado E.P.'!$B$6:$AX$6,0)),"-")</f>
        <v>-</v>
      </c>
      <c r="E22" s="4" t="str">
        <f>IFERROR(INDEX('Listado E.P.'!$B$7:$AX$106,MATCH(Consulta!$B22,'Listado E.P.'!$B$7:$B$106,0),MATCH(Consulta!E$6,'Listado E.P.'!$B$6:$AX$6,0)),"-")</f>
        <v>-</v>
      </c>
      <c r="F22" s="95" t="str">
        <f>IFERROR(INDEX('Listado E.P.'!$B$7:$AX$106,MATCH(Consulta!$B22,'Listado E.P.'!$B$7:$B$106,0),MATCH(Consulta!F$6,'Listado E.P.'!$B$6:$AX$6,0)),"-")</f>
        <v>-</v>
      </c>
      <c r="G22" s="4" t="str">
        <f>IFERROR(INDEX('Listado E.P.'!$B$7:$AX$106,MATCH(Consulta!$B22,'Listado E.P.'!$B$7:$B$106,0),MATCH(Consulta!G$6,'Listado E.P.'!$B$6:$AX$6,0)),"-")</f>
        <v>-</v>
      </c>
      <c r="H22" s="4" t="str">
        <f>IFERROR(INDEX('Listado E.P.'!$B$7:$AX$106,MATCH(Consulta!$B22,'Listado E.P.'!$B$7:$B$106,0),MATCH(Consulta!H$6,'Listado E.P.'!$B$6:$AX$6,0)),"-")</f>
        <v>-</v>
      </c>
      <c r="I22" s="4" t="str">
        <f>IFERROR(INDEX('Listado E.P.'!$B$7:$AX$106,MATCH(Consulta!$B22,'Listado E.P.'!$B$7:$B$106,0),MATCH(Consulta!I$6,'Listado E.P.'!$B$6:$AX$6,0)),"-")</f>
        <v>-</v>
      </c>
      <c r="J22" s="4" t="str">
        <f>IFERROR(INDEX('Listado E.P.'!$B$7:$AX$106,MATCH(Consulta!$B22,'Listado E.P.'!$B$7:$B$106,0),MATCH(Consulta!J$6,'Listado E.P.'!$B$6:$AX$6,0)),"-")</f>
        <v>-</v>
      </c>
      <c r="K22" s="4" t="str">
        <f>IFERROR(INDEX('Listado E.P.'!$B$7:$AX$106,MATCH(Consulta!$B22,'Listado E.P.'!$B$7:$B$106,0),MATCH(Consulta!K$6,'Listado E.P.'!$B$6:$AX$6,0)),"-")</f>
        <v>-</v>
      </c>
      <c r="L22" s="4" t="str">
        <f>IFERROR(INDEX('Listado E.P.'!$B$7:$AX$106,MATCH(Consulta!$B22,'Listado E.P.'!$B$7:$B$106,0),MATCH(Consulta!L$6,'Listado E.P.'!$B$6:$AX$6,0)),"-")</f>
        <v>-</v>
      </c>
      <c r="M22" s="4" t="str">
        <f>IFERROR(INDEX('Listado E.P.'!$B$7:$AX$106,MATCH(Consulta!$B22,'Listado E.P.'!$B$7:$B$106,0),MATCH(Consulta!M$6,'Listado E.P.'!$B$6:$AX$6,0)),"-")</f>
        <v>-</v>
      </c>
      <c r="N22" s="4" t="str">
        <f>IFERROR(INDEX('Listado E.P.'!$B$7:$AX$106,MATCH(Consulta!$B22,'Listado E.P.'!$B$7:$B$106,0),MATCH(Consulta!N$6,'Listado E.P.'!$B$6:$AX$6,0)),"-")</f>
        <v>-</v>
      </c>
      <c r="O22" s="4" t="str">
        <f>IFERROR(INDEX('Listado E.P.'!$B$7:$AX$106,MATCH(Consulta!$B22,'Listado E.P.'!$B$7:$B$106,0),MATCH(Consulta!O$6,'Listado E.P.'!$B$6:$AX$6,0)),"-")</f>
        <v>-</v>
      </c>
      <c r="P22" s="4" t="str">
        <f>IFERROR(INDEX('Listado E.P.'!$B$7:$AX$106,MATCH(Consulta!$B22,'Listado E.P.'!$B$7:$B$106,0),MATCH(Consulta!P$6,'Listado E.P.'!$B$6:$AX$6,0)),"-")</f>
        <v>-</v>
      </c>
      <c r="Q22" s="4" t="str">
        <f>IFERROR(INDEX('Listado E.P.'!$B$7:$AX$106,MATCH(Consulta!$B22,'Listado E.P.'!$B$7:$B$106,0),MATCH(Consulta!Q$6,'Listado E.P.'!$B$6:$AX$6,0)),"-")</f>
        <v>-</v>
      </c>
      <c r="R22" s="4" t="str">
        <f>IFERROR(INDEX('Listado E.P.'!$B$7:$AX$106,MATCH(Consulta!$B22,'Listado E.P.'!$B$7:$B$106,0),MATCH(Consulta!R$6,'Listado E.P.'!$B$6:$AX$6,0)),"-")</f>
        <v>-</v>
      </c>
      <c r="S22" s="4" t="str">
        <f>IFERROR(INDEX('Listado E.P.'!$B$7:$AX$106,MATCH(Consulta!$B22,'Listado E.P.'!$B$7:$B$106,0),MATCH(Consulta!S$6,'Listado E.P.'!$B$6:$AX$6,0)),"-")</f>
        <v>-</v>
      </c>
      <c r="T22" s="4" t="str">
        <f>IFERROR(INDEX('Listado E.P.'!$B$7:$AX$106,MATCH(Consulta!$B22,'Listado E.P.'!$B$7:$B$106,0),MATCH(Consulta!T$6,'Listado E.P.'!$B$6:$AX$6,0)),"-")</f>
        <v>-</v>
      </c>
      <c r="U22" s="4" t="str">
        <f>IFERROR(INDEX('Listado E.P.'!$B$7:$AX$106,MATCH(Consulta!$B22,'Listado E.P.'!$B$7:$B$106,0),MATCH(Consulta!U$6,'Listado E.P.'!$B$6:$AX$6,0)),"-")</f>
        <v>-</v>
      </c>
      <c r="V22" s="4" t="str">
        <f>IFERROR(INDEX('Listado E.P.'!$B$7:$AX$106,MATCH(Consulta!$B22,'Listado E.P.'!$B$7:$B$106,0),MATCH(Consulta!V$6,'Listado E.P.'!$B$6:$AX$6,0)),"-")</f>
        <v>-</v>
      </c>
      <c r="W22" s="4" t="str">
        <f>IFERROR(INDEX('Listado E.P.'!$B$7:$AX$106,MATCH(Consulta!$B22,'Listado E.P.'!$B$7:$B$106,0),MATCH(Consulta!W$6,'Listado E.P.'!$B$6:$AX$6,0)),"-")</f>
        <v>-</v>
      </c>
      <c r="X22" s="4" t="str">
        <f>IFERROR(INDEX('Listado E.P.'!$B$7:$AX$106,MATCH(Consulta!$B22,'Listado E.P.'!$B$7:$B$106,0),MATCH(Consulta!X$6,'Listado E.P.'!$B$6:$AX$6,0)),"-")</f>
        <v>-</v>
      </c>
      <c r="Y22" s="4" t="str">
        <f>IFERROR(INDEX('Listado E.P.'!$B$7:$AX$106,MATCH(Consulta!$B22,'Listado E.P.'!$B$7:$B$106,0),MATCH(Consulta!Y$6,'Listado E.P.'!$B$6:$AX$6,0)),"-")</f>
        <v>-</v>
      </c>
      <c r="Z22" s="4" t="str">
        <f>IFERROR(INDEX('Listado E.P.'!$B$7:$AX$106,MATCH(Consulta!$B22,'Listado E.P.'!$B$7:$B$106,0),MATCH(Consulta!Z$6,'Listado E.P.'!$B$6:$AX$6,0)),"-")</f>
        <v>-</v>
      </c>
      <c r="AA22" s="4" t="str">
        <f>IFERROR(INDEX('Listado E.P.'!$B$7:$AX$106,MATCH(Consulta!$B22,'Listado E.P.'!$B$7:$B$106,0),MATCH(Consulta!AA$6,'Listado E.P.'!$B$6:$AX$6,0)),"-")</f>
        <v>-</v>
      </c>
      <c r="AB22" s="4" t="str">
        <f>IFERROR(INDEX('Listado E.P.'!$B$7:$AX$106,MATCH(Consulta!$B22,'Listado E.P.'!$B$7:$B$106,0),MATCH(Consulta!AB$6,'Listado E.P.'!$B$6:$AX$6,0)),"-")</f>
        <v>-</v>
      </c>
      <c r="AC22" s="4" t="str">
        <f>IFERROR(INDEX('Listado E.P.'!$B$7:$AX$106,MATCH(Consulta!$B22,'Listado E.P.'!$B$7:$B$106,0),MATCH(Consulta!AC$6,'Listado E.P.'!$B$6:$AX$6,0)),"-")</f>
        <v>-</v>
      </c>
      <c r="AD22" s="8" t="str">
        <f>IFERROR(INDEX('Listado E.P.'!$B$7:$AX$106,MATCH(Consulta!$B22,'Listado E.P.'!$B$7:$B$106,0),MATCH(Consulta!AD$6,'Listado E.P.'!$B$6:$AX$6,0)),"-")</f>
        <v>-</v>
      </c>
      <c r="AE22" s="4" t="str">
        <f>IFERROR(INDEX('Listado E.P.'!$B$7:$AX$106,MATCH(Consulta!$B22,'Listado E.P.'!$B$7:$B$106,0),MATCH(Consulta!AE$6,'Listado E.P.'!$B$6:$AX$6,0)),"-")</f>
        <v>-</v>
      </c>
      <c r="AF22" s="4" t="str">
        <f>IFERROR(INDEX('Listado E.P.'!$B$7:$AX$106,MATCH(Consulta!$B22,'Listado E.P.'!$B$7:$B$106,0),MATCH(Consulta!AF$6,'Listado E.P.'!$B$6:$AX$6,0)),"-")</f>
        <v>-</v>
      </c>
    </row>
    <row r="23" spans="1:32" ht="20.25" customHeight="1" x14ac:dyDescent="0.25">
      <c r="A23" s="11">
        <v>17</v>
      </c>
      <c r="B23" s="47"/>
      <c r="C23" s="4" t="str">
        <f>IFERROR(INDEX('Listado E.P.'!$B$7:$AX$106,MATCH(Consulta!$B23,'Listado E.P.'!$B$7:$B$106,0),MATCH(Consulta!C$6,'Listado E.P.'!$B$6:$AX$6,0)),"-")</f>
        <v>-</v>
      </c>
      <c r="D23" s="4" t="str">
        <f>IFERROR(INDEX('Listado E.P.'!$B$7:$AX$106,MATCH(Consulta!$B23,'Listado E.P.'!$B$7:$B$106,0),MATCH(Consulta!D$6,'Listado E.P.'!$B$6:$AX$6,0)),"-")</f>
        <v>-</v>
      </c>
      <c r="E23" s="4" t="str">
        <f>IFERROR(INDEX('Listado E.P.'!$B$7:$AX$106,MATCH(Consulta!$B23,'Listado E.P.'!$B$7:$B$106,0),MATCH(Consulta!E$6,'Listado E.P.'!$B$6:$AX$6,0)),"-")</f>
        <v>-</v>
      </c>
      <c r="F23" s="95" t="str">
        <f>IFERROR(INDEX('Listado E.P.'!$B$7:$AX$106,MATCH(Consulta!$B23,'Listado E.P.'!$B$7:$B$106,0),MATCH(Consulta!F$6,'Listado E.P.'!$B$6:$AX$6,0)),"-")</f>
        <v>-</v>
      </c>
      <c r="G23" s="4" t="str">
        <f>IFERROR(INDEX('Listado E.P.'!$B$7:$AX$106,MATCH(Consulta!$B23,'Listado E.P.'!$B$7:$B$106,0),MATCH(Consulta!G$6,'Listado E.P.'!$B$6:$AX$6,0)),"-")</f>
        <v>-</v>
      </c>
      <c r="H23" s="4" t="str">
        <f>IFERROR(INDEX('Listado E.P.'!$B$7:$AX$106,MATCH(Consulta!$B23,'Listado E.P.'!$B$7:$B$106,0),MATCH(Consulta!H$6,'Listado E.P.'!$B$6:$AX$6,0)),"-")</f>
        <v>-</v>
      </c>
      <c r="I23" s="4" t="str">
        <f>IFERROR(INDEX('Listado E.P.'!$B$7:$AX$106,MATCH(Consulta!$B23,'Listado E.P.'!$B$7:$B$106,0),MATCH(Consulta!I$6,'Listado E.P.'!$B$6:$AX$6,0)),"-")</f>
        <v>-</v>
      </c>
      <c r="J23" s="4" t="str">
        <f>IFERROR(INDEX('Listado E.P.'!$B$7:$AX$106,MATCH(Consulta!$B23,'Listado E.P.'!$B$7:$B$106,0),MATCH(Consulta!J$6,'Listado E.P.'!$B$6:$AX$6,0)),"-")</f>
        <v>-</v>
      </c>
      <c r="K23" s="4" t="str">
        <f>IFERROR(INDEX('Listado E.P.'!$B$7:$AX$106,MATCH(Consulta!$B23,'Listado E.P.'!$B$7:$B$106,0),MATCH(Consulta!K$6,'Listado E.P.'!$B$6:$AX$6,0)),"-")</f>
        <v>-</v>
      </c>
      <c r="L23" s="4" t="str">
        <f>IFERROR(INDEX('Listado E.P.'!$B$7:$AX$106,MATCH(Consulta!$B23,'Listado E.P.'!$B$7:$B$106,0),MATCH(Consulta!L$6,'Listado E.P.'!$B$6:$AX$6,0)),"-")</f>
        <v>-</v>
      </c>
      <c r="M23" s="4" t="str">
        <f>IFERROR(INDEX('Listado E.P.'!$B$7:$AX$106,MATCH(Consulta!$B23,'Listado E.P.'!$B$7:$B$106,0),MATCH(Consulta!M$6,'Listado E.P.'!$B$6:$AX$6,0)),"-")</f>
        <v>-</v>
      </c>
      <c r="N23" s="4" t="str">
        <f>IFERROR(INDEX('Listado E.P.'!$B$7:$AX$106,MATCH(Consulta!$B23,'Listado E.P.'!$B$7:$B$106,0),MATCH(Consulta!N$6,'Listado E.P.'!$B$6:$AX$6,0)),"-")</f>
        <v>-</v>
      </c>
      <c r="O23" s="4" t="str">
        <f>IFERROR(INDEX('Listado E.P.'!$B$7:$AX$106,MATCH(Consulta!$B23,'Listado E.P.'!$B$7:$B$106,0),MATCH(Consulta!O$6,'Listado E.P.'!$B$6:$AX$6,0)),"-")</f>
        <v>-</v>
      </c>
      <c r="P23" s="4" t="str">
        <f>IFERROR(INDEX('Listado E.P.'!$B$7:$AX$106,MATCH(Consulta!$B23,'Listado E.P.'!$B$7:$B$106,0),MATCH(Consulta!P$6,'Listado E.P.'!$B$6:$AX$6,0)),"-")</f>
        <v>-</v>
      </c>
      <c r="Q23" s="4" t="str">
        <f>IFERROR(INDEX('Listado E.P.'!$B$7:$AX$106,MATCH(Consulta!$B23,'Listado E.P.'!$B$7:$B$106,0),MATCH(Consulta!Q$6,'Listado E.P.'!$B$6:$AX$6,0)),"-")</f>
        <v>-</v>
      </c>
      <c r="R23" s="4" t="str">
        <f>IFERROR(INDEX('Listado E.P.'!$B$7:$AX$106,MATCH(Consulta!$B23,'Listado E.P.'!$B$7:$B$106,0),MATCH(Consulta!R$6,'Listado E.P.'!$B$6:$AX$6,0)),"-")</f>
        <v>-</v>
      </c>
      <c r="S23" s="4" t="str">
        <f>IFERROR(INDEX('Listado E.P.'!$B$7:$AX$106,MATCH(Consulta!$B23,'Listado E.P.'!$B$7:$B$106,0),MATCH(Consulta!S$6,'Listado E.P.'!$B$6:$AX$6,0)),"-")</f>
        <v>-</v>
      </c>
      <c r="T23" s="4" t="str">
        <f>IFERROR(INDEX('Listado E.P.'!$B$7:$AX$106,MATCH(Consulta!$B23,'Listado E.P.'!$B$7:$B$106,0),MATCH(Consulta!T$6,'Listado E.P.'!$B$6:$AX$6,0)),"-")</f>
        <v>-</v>
      </c>
      <c r="U23" s="4" t="str">
        <f>IFERROR(INDEX('Listado E.P.'!$B$7:$AX$106,MATCH(Consulta!$B23,'Listado E.P.'!$B$7:$B$106,0),MATCH(Consulta!U$6,'Listado E.P.'!$B$6:$AX$6,0)),"-")</f>
        <v>-</v>
      </c>
      <c r="V23" s="4" t="str">
        <f>IFERROR(INDEX('Listado E.P.'!$B$7:$AX$106,MATCH(Consulta!$B23,'Listado E.P.'!$B$7:$B$106,0),MATCH(Consulta!V$6,'Listado E.P.'!$B$6:$AX$6,0)),"-")</f>
        <v>-</v>
      </c>
      <c r="W23" s="4" t="str">
        <f>IFERROR(INDEX('Listado E.P.'!$B$7:$AX$106,MATCH(Consulta!$B23,'Listado E.P.'!$B$7:$B$106,0),MATCH(Consulta!W$6,'Listado E.P.'!$B$6:$AX$6,0)),"-")</f>
        <v>-</v>
      </c>
      <c r="X23" s="4" t="str">
        <f>IFERROR(INDEX('Listado E.P.'!$B$7:$AX$106,MATCH(Consulta!$B23,'Listado E.P.'!$B$7:$B$106,0),MATCH(Consulta!X$6,'Listado E.P.'!$B$6:$AX$6,0)),"-")</f>
        <v>-</v>
      </c>
      <c r="Y23" s="4" t="str">
        <f>IFERROR(INDEX('Listado E.P.'!$B$7:$AX$106,MATCH(Consulta!$B23,'Listado E.P.'!$B$7:$B$106,0),MATCH(Consulta!Y$6,'Listado E.P.'!$B$6:$AX$6,0)),"-")</f>
        <v>-</v>
      </c>
      <c r="Z23" s="4" t="str">
        <f>IFERROR(INDEX('Listado E.P.'!$B$7:$AX$106,MATCH(Consulta!$B23,'Listado E.P.'!$B$7:$B$106,0),MATCH(Consulta!Z$6,'Listado E.P.'!$B$6:$AX$6,0)),"-")</f>
        <v>-</v>
      </c>
      <c r="AA23" s="4" t="str">
        <f>IFERROR(INDEX('Listado E.P.'!$B$7:$AX$106,MATCH(Consulta!$B23,'Listado E.P.'!$B$7:$B$106,0),MATCH(Consulta!AA$6,'Listado E.P.'!$B$6:$AX$6,0)),"-")</f>
        <v>-</v>
      </c>
      <c r="AB23" s="4" t="str">
        <f>IFERROR(INDEX('Listado E.P.'!$B$7:$AX$106,MATCH(Consulta!$B23,'Listado E.P.'!$B$7:$B$106,0),MATCH(Consulta!AB$6,'Listado E.P.'!$B$6:$AX$6,0)),"-")</f>
        <v>-</v>
      </c>
      <c r="AC23" s="4" t="str">
        <f>IFERROR(INDEX('Listado E.P.'!$B$7:$AX$106,MATCH(Consulta!$B23,'Listado E.P.'!$B$7:$B$106,0),MATCH(Consulta!AC$6,'Listado E.P.'!$B$6:$AX$6,0)),"-")</f>
        <v>-</v>
      </c>
      <c r="AD23" s="8" t="str">
        <f>IFERROR(INDEX('Listado E.P.'!$B$7:$AX$106,MATCH(Consulta!$B23,'Listado E.P.'!$B$7:$B$106,0),MATCH(Consulta!AD$6,'Listado E.P.'!$B$6:$AX$6,0)),"-")</f>
        <v>-</v>
      </c>
      <c r="AE23" s="4" t="str">
        <f>IFERROR(INDEX('Listado E.P.'!$B$7:$AX$106,MATCH(Consulta!$B23,'Listado E.P.'!$B$7:$B$106,0),MATCH(Consulta!AE$6,'Listado E.P.'!$B$6:$AX$6,0)),"-")</f>
        <v>-</v>
      </c>
      <c r="AF23" s="4" t="str">
        <f>IFERROR(INDEX('Listado E.P.'!$B$7:$AX$106,MATCH(Consulta!$B23,'Listado E.P.'!$B$7:$B$106,0),MATCH(Consulta!AF$6,'Listado E.P.'!$B$6:$AX$6,0)),"-")</f>
        <v>-</v>
      </c>
    </row>
    <row r="24" spans="1:32" ht="20.25" customHeight="1" x14ac:dyDescent="0.25">
      <c r="A24" s="11">
        <v>18</v>
      </c>
      <c r="B24" s="47"/>
      <c r="C24" s="4" t="str">
        <f>IFERROR(INDEX('Listado E.P.'!$B$7:$AX$106,MATCH(Consulta!$B24,'Listado E.P.'!$B$7:$B$106,0),MATCH(Consulta!C$6,'Listado E.P.'!$B$6:$AX$6,0)),"-")</f>
        <v>-</v>
      </c>
      <c r="D24" s="4" t="str">
        <f>IFERROR(INDEX('Listado E.P.'!$B$7:$AX$106,MATCH(Consulta!$B24,'Listado E.P.'!$B$7:$B$106,0),MATCH(Consulta!D$6,'Listado E.P.'!$B$6:$AX$6,0)),"-")</f>
        <v>-</v>
      </c>
      <c r="E24" s="4" t="str">
        <f>IFERROR(INDEX('Listado E.P.'!$B$7:$AX$106,MATCH(Consulta!$B24,'Listado E.P.'!$B$7:$B$106,0),MATCH(Consulta!E$6,'Listado E.P.'!$B$6:$AX$6,0)),"-")</f>
        <v>-</v>
      </c>
      <c r="F24" s="95" t="str">
        <f>IFERROR(INDEX('Listado E.P.'!$B$7:$AX$106,MATCH(Consulta!$B24,'Listado E.P.'!$B$7:$B$106,0),MATCH(Consulta!F$6,'Listado E.P.'!$B$6:$AX$6,0)),"-")</f>
        <v>-</v>
      </c>
      <c r="G24" s="4" t="str">
        <f>IFERROR(INDEX('Listado E.P.'!$B$7:$AX$106,MATCH(Consulta!$B24,'Listado E.P.'!$B$7:$B$106,0),MATCH(Consulta!G$6,'Listado E.P.'!$B$6:$AX$6,0)),"-")</f>
        <v>-</v>
      </c>
      <c r="H24" s="4" t="str">
        <f>IFERROR(INDEX('Listado E.P.'!$B$7:$AX$106,MATCH(Consulta!$B24,'Listado E.P.'!$B$7:$B$106,0),MATCH(Consulta!H$6,'Listado E.P.'!$B$6:$AX$6,0)),"-")</f>
        <v>-</v>
      </c>
      <c r="I24" s="4" t="str">
        <f>IFERROR(INDEX('Listado E.P.'!$B$7:$AX$106,MATCH(Consulta!$B24,'Listado E.P.'!$B$7:$B$106,0),MATCH(Consulta!I$6,'Listado E.P.'!$B$6:$AX$6,0)),"-")</f>
        <v>-</v>
      </c>
      <c r="J24" s="4" t="str">
        <f>IFERROR(INDEX('Listado E.P.'!$B$7:$AX$106,MATCH(Consulta!$B24,'Listado E.P.'!$B$7:$B$106,0),MATCH(Consulta!J$6,'Listado E.P.'!$B$6:$AX$6,0)),"-")</f>
        <v>-</v>
      </c>
      <c r="K24" s="4" t="str">
        <f>IFERROR(INDEX('Listado E.P.'!$B$7:$AX$106,MATCH(Consulta!$B24,'Listado E.P.'!$B$7:$B$106,0),MATCH(Consulta!K$6,'Listado E.P.'!$B$6:$AX$6,0)),"-")</f>
        <v>-</v>
      </c>
      <c r="L24" s="4" t="str">
        <f>IFERROR(INDEX('Listado E.P.'!$B$7:$AX$106,MATCH(Consulta!$B24,'Listado E.P.'!$B$7:$B$106,0),MATCH(Consulta!L$6,'Listado E.P.'!$B$6:$AX$6,0)),"-")</f>
        <v>-</v>
      </c>
      <c r="M24" s="4" t="str">
        <f>IFERROR(INDEX('Listado E.P.'!$B$7:$AX$106,MATCH(Consulta!$B24,'Listado E.P.'!$B$7:$B$106,0),MATCH(Consulta!M$6,'Listado E.P.'!$B$6:$AX$6,0)),"-")</f>
        <v>-</v>
      </c>
      <c r="N24" s="4" t="str">
        <f>IFERROR(INDEX('Listado E.P.'!$B$7:$AX$106,MATCH(Consulta!$B24,'Listado E.P.'!$B$7:$B$106,0),MATCH(Consulta!N$6,'Listado E.P.'!$B$6:$AX$6,0)),"-")</f>
        <v>-</v>
      </c>
      <c r="O24" s="4" t="str">
        <f>IFERROR(INDEX('Listado E.P.'!$B$7:$AX$106,MATCH(Consulta!$B24,'Listado E.P.'!$B$7:$B$106,0),MATCH(Consulta!O$6,'Listado E.P.'!$B$6:$AX$6,0)),"-")</f>
        <v>-</v>
      </c>
      <c r="P24" s="4" t="str">
        <f>IFERROR(INDEX('Listado E.P.'!$B$7:$AX$106,MATCH(Consulta!$B24,'Listado E.P.'!$B$7:$B$106,0),MATCH(Consulta!P$6,'Listado E.P.'!$B$6:$AX$6,0)),"-")</f>
        <v>-</v>
      </c>
      <c r="Q24" s="4" t="str">
        <f>IFERROR(INDEX('Listado E.P.'!$B$7:$AX$106,MATCH(Consulta!$B24,'Listado E.P.'!$B$7:$B$106,0),MATCH(Consulta!Q$6,'Listado E.P.'!$B$6:$AX$6,0)),"-")</f>
        <v>-</v>
      </c>
      <c r="R24" s="4" t="str">
        <f>IFERROR(INDEX('Listado E.P.'!$B$7:$AX$106,MATCH(Consulta!$B24,'Listado E.P.'!$B$7:$B$106,0),MATCH(Consulta!R$6,'Listado E.P.'!$B$6:$AX$6,0)),"-")</f>
        <v>-</v>
      </c>
      <c r="S24" s="4" t="str">
        <f>IFERROR(INDEX('Listado E.P.'!$B$7:$AX$106,MATCH(Consulta!$B24,'Listado E.P.'!$B$7:$B$106,0),MATCH(Consulta!S$6,'Listado E.P.'!$B$6:$AX$6,0)),"-")</f>
        <v>-</v>
      </c>
      <c r="T24" s="4" t="str">
        <f>IFERROR(INDEX('Listado E.P.'!$B$7:$AX$106,MATCH(Consulta!$B24,'Listado E.P.'!$B$7:$B$106,0),MATCH(Consulta!T$6,'Listado E.P.'!$B$6:$AX$6,0)),"-")</f>
        <v>-</v>
      </c>
      <c r="U24" s="4" t="str">
        <f>IFERROR(INDEX('Listado E.P.'!$B$7:$AX$106,MATCH(Consulta!$B24,'Listado E.P.'!$B$7:$B$106,0),MATCH(Consulta!U$6,'Listado E.P.'!$B$6:$AX$6,0)),"-")</f>
        <v>-</v>
      </c>
      <c r="V24" s="4" t="str">
        <f>IFERROR(INDEX('Listado E.P.'!$B$7:$AX$106,MATCH(Consulta!$B24,'Listado E.P.'!$B$7:$B$106,0),MATCH(Consulta!V$6,'Listado E.P.'!$B$6:$AX$6,0)),"-")</f>
        <v>-</v>
      </c>
      <c r="W24" s="4" t="str">
        <f>IFERROR(INDEX('Listado E.P.'!$B$7:$AX$106,MATCH(Consulta!$B24,'Listado E.P.'!$B$7:$B$106,0),MATCH(Consulta!W$6,'Listado E.P.'!$B$6:$AX$6,0)),"-")</f>
        <v>-</v>
      </c>
      <c r="X24" s="4" t="str">
        <f>IFERROR(INDEX('Listado E.P.'!$B$7:$AX$106,MATCH(Consulta!$B24,'Listado E.P.'!$B$7:$B$106,0),MATCH(Consulta!X$6,'Listado E.P.'!$B$6:$AX$6,0)),"-")</f>
        <v>-</v>
      </c>
      <c r="Y24" s="4" t="str">
        <f>IFERROR(INDEX('Listado E.P.'!$B$7:$AX$106,MATCH(Consulta!$B24,'Listado E.P.'!$B$7:$B$106,0),MATCH(Consulta!Y$6,'Listado E.P.'!$B$6:$AX$6,0)),"-")</f>
        <v>-</v>
      </c>
      <c r="Z24" s="4" t="str">
        <f>IFERROR(INDEX('Listado E.P.'!$B$7:$AX$106,MATCH(Consulta!$B24,'Listado E.P.'!$B$7:$B$106,0),MATCH(Consulta!Z$6,'Listado E.P.'!$B$6:$AX$6,0)),"-")</f>
        <v>-</v>
      </c>
      <c r="AA24" s="4" t="str">
        <f>IFERROR(INDEX('Listado E.P.'!$B$7:$AX$106,MATCH(Consulta!$B24,'Listado E.P.'!$B$7:$B$106,0),MATCH(Consulta!AA$6,'Listado E.P.'!$B$6:$AX$6,0)),"-")</f>
        <v>-</v>
      </c>
      <c r="AB24" s="4" t="str">
        <f>IFERROR(INDEX('Listado E.P.'!$B$7:$AX$106,MATCH(Consulta!$B24,'Listado E.P.'!$B$7:$B$106,0),MATCH(Consulta!AB$6,'Listado E.P.'!$B$6:$AX$6,0)),"-")</f>
        <v>-</v>
      </c>
      <c r="AC24" s="4" t="str">
        <f>IFERROR(INDEX('Listado E.P.'!$B$7:$AX$106,MATCH(Consulta!$B24,'Listado E.P.'!$B$7:$B$106,0),MATCH(Consulta!AC$6,'Listado E.P.'!$B$6:$AX$6,0)),"-")</f>
        <v>-</v>
      </c>
      <c r="AD24" s="8" t="str">
        <f>IFERROR(INDEX('Listado E.P.'!$B$7:$AX$106,MATCH(Consulta!$B24,'Listado E.P.'!$B$7:$B$106,0),MATCH(Consulta!AD$6,'Listado E.P.'!$B$6:$AX$6,0)),"-")</f>
        <v>-</v>
      </c>
      <c r="AE24" s="4" t="str">
        <f>IFERROR(INDEX('Listado E.P.'!$B$7:$AX$106,MATCH(Consulta!$B24,'Listado E.P.'!$B$7:$B$106,0),MATCH(Consulta!AE$6,'Listado E.P.'!$B$6:$AX$6,0)),"-")</f>
        <v>-</v>
      </c>
      <c r="AF24" s="4" t="str">
        <f>IFERROR(INDEX('Listado E.P.'!$B$7:$AX$106,MATCH(Consulta!$B24,'Listado E.P.'!$B$7:$B$106,0),MATCH(Consulta!AF$6,'Listado E.P.'!$B$6:$AX$6,0)),"-")</f>
        <v>-</v>
      </c>
    </row>
    <row r="25" spans="1:32" ht="20.25" customHeight="1" x14ac:dyDescent="0.25">
      <c r="A25" s="11">
        <v>19</v>
      </c>
      <c r="B25" s="47"/>
      <c r="C25" s="4" t="str">
        <f>IFERROR(INDEX('Listado E.P.'!$B$7:$AX$106,MATCH(Consulta!$B25,'Listado E.P.'!$B$7:$B$106,0),MATCH(Consulta!C$6,'Listado E.P.'!$B$6:$AX$6,0)),"-")</f>
        <v>-</v>
      </c>
      <c r="D25" s="4" t="str">
        <f>IFERROR(INDEX('Listado E.P.'!$B$7:$AX$106,MATCH(Consulta!$B25,'Listado E.P.'!$B$7:$B$106,0),MATCH(Consulta!D$6,'Listado E.P.'!$B$6:$AX$6,0)),"-")</f>
        <v>-</v>
      </c>
      <c r="E25" s="4" t="str">
        <f>IFERROR(INDEX('Listado E.P.'!$B$7:$AX$106,MATCH(Consulta!$B25,'Listado E.P.'!$B$7:$B$106,0),MATCH(Consulta!E$6,'Listado E.P.'!$B$6:$AX$6,0)),"-")</f>
        <v>-</v>
      </c>
      <c r="F25" s="95" t="str">
        <f>IFERROR(INDEX('Listado E.P.'!$B$7:$AX$106,MATCH(Consulta!$B25,'Listado E.P.'!$B$7:$B$106,0),MATCH(Consulta!F$6,'Listado E.P.'!$B$6:$AX$6,0)),"-")</f>
        <v>-</v>
      </c>
      <c r="G25" s="4" t="str">
        <f>IFERROR(INDEX('Listado E.P.'!$B$7:$AX$106,MATCH(Consulta!$B25,'Listado E.P.'!$B$7:$B$106,0),MATCH(Consulta!G$6,'Listado E.P.'!$B$6:$AX$6,0)),"-")</f>
        <v>-</v>
      </c>
      <c r="H25" s="4" t="str">
        <f>IFERROR(INDEX('Listado E.P.'!$B$7:$AX$106,MATCH(Consulta!$B25,'Listado E.P.'!$B$7:$B$106,0),MATCH(Consulta!H$6,'Listado E.P.'!$B$6:$AX$6,0)),"-")</f>
        <v>-</v>
      </c>
      <c r="I25" s="4" t="str">
        <f>IFERROR(INDEX('Listado E.P.'!$B$7:$AX$106,MATCH(Consulta!$B25,'Listado E.P.'!$B$7:$B$106,0),MATCH(Consulta!I$6,'Listado E.P.'!$B$6:$AX$6,0)),"-")</f>
        <v>-</v>
      </c>
      <c r="J25" s="4" t="str">
        <f>IFERROR(INDEX('Listado E.P.'!$B$7:$AX$106,MATCH(Consulta!$B25,'Listado E.P.'!$B$7:$B$106,0),MATCH(Consulta!J$6,'Listado E.P.'!$B$6:$AX$6,0)),"-")</f>
        <v>-</v>
      </c>
      <c r="K25" s="4" t="str">
        <f>IFERROR(INDEX('Listado E.P.'!$B$7:$AX$106,MATCH(Consulta!$B25,'Listado E.P.'!$B$7:$B$106,0),MATCH(Consulta!K$6,'Listado E.P.'!$B$6:$AX$6,0)),"-")</f>
        <v>-</v>
      </c>
      <c r="L25" s="4" t="str">
        <f>IFERROR(INDEX('Listado E.P.'!$B$7:$AX$106,MATCH(Consulta!$B25,'Listado E.P.'!$B$7:$B$106,0),MATCH(Consulta!L$6,'Listado E.P.'!$B$6:$AX$6,0)),"-")</f>
        <v>-</v>
      </c>
      <c r="M25" s="4" t="str">
        <f>IFERROR(INDEX('Listado E.P.'!$B$7:$AX$106,MATCH(Consulta!$B25,'Listado E.P.'!$B$7:$B$106,0),MATCH(Consulta!M$6,'Listado E.P.'!$B$6:$AX$6,0)),"-")</f>
        <v>-</v>
      </c>
      <c r="N25" s="4" t="str">
        <f>IFERROR(INDEX('Listado E.P.'!$B$7:$AX$106,MATCH(Consulta!$B25,'Listado E.P.'!$B$7:$B$106,0),MATCH(Consulta!N$6,'Listado E.P.'!$B$6:$AX$6,0)),"-")</f>
        <v>-</v>
      </c>
      <c r="O25" s="4" t="str">
        <f>IFERROR(INDEX('Listado E.P.'!$B$7:$AX$106,MATCH(Consulta!$B25,'Listado E.P.'!$B$7:$B$106,0),MATCH(Consulta!O$6,'Listado E.P.'!$B$6:$AX$6,0)),"-")</f>
        <v>-</v>
      </c>
      <c r="P25" s="4" t="str">
        <f>IFERROR(INDEX('Listado E.P.'!$B$7:$AX$106,MATCH(Consulta!$B25,'Listado E.P.'!$B$7:$B$106,0),MATCH(Consulta!P$6,'Listado E.P.'!$B$6:$AX$6,0)),"-")</f>
        <v>-</v>
      </c>
      <c r="Q25" s="4" t="str">
        <f>IFERROR(INDEX('Listado E.P.'!$B$7:$AX$106,MATCH(Consulta!$B25,'Listado E.P.'!$B$7:$B$106,0),MATCH(Consulta!Q$6,'Listado E.P.'!$B$6:$AX$6,0)),"-")</f>
        <v>-</v>
      </c>
      <c r="R25" s="4" t="str">
        <f>IFERROR(INDEX('Listado E.P.'!$B$7:$AX$106,MATCH(Consulta!$B25,'Listado E.P.'!$B$7:$B$106,0),MATCH(Consulta!R$6,'Listado E.P.'!$B$6:$AX$6,0)),"-")</f>
        <v>-</v>
      </c>
      <c r="S25" s="4" t="str">
        <f>IFERROR(INDEX('Listado E.P.'!$B$7:$AX$106,MATCH(Consulta!$B25,'Listado E.P.'!$B$7:$B$106,0),MATCH(Consulta!S$6,'Listado E.P.'!$B$6:$AX$6,0)),"-")</f>
        <v>-</v>
      </c>
      <c r="T25" s="4" t="str">
        <f>IFERROR(INDEX('Listado E.P.'!$B$7:$AX$106,MATCH(Consulta!$B25,'Listado E.P.'!$B$7:$B$106,0),MATCH(Consulta!T$6,'Listado E.P.'!$B$6:$AX$6,0)),"-")</f>
        <v>-</v>
      </c>
      <c r="U25" s="4" t="str">
        <f>IFERROR(INDEX('Listado E.P.'!$B$7:$AX$106,MATCH(Consulta!$B25,'Listado E.P.'!$B$7:$B$106,0),MATCH(Consulta!U$6,'Listado E.P.'!$B$6:$AX$6,0)),"-")</f>
        <v>-</v>
      </c>
      <c r="V25" s="4" t="str">
        <f>IFERROR(INDEX('Listado E.P.'!$B$7:$AX$106,MATCH(Consulta!$B25,'Listado E.P.'!$B$7:$B$106,0),MATCH(Consulta!V$6,'Listado E.P.'!$B$6:$AX$6,0)),"-")</f>
        <v>-</v>
      </c>
      <c r="W25" s="4" t="str">
        <f>IFERROR(INDEX('Listado E.P.'!$B$7:$AX$106,MATCH(Consulta!$B25,'Listado E.P.'!$B$7:$B$106,0),MATCH(Consulta!W$6,'Listado E.P.'!$B$6:$AX$6,0)),"-")</f>
        <v>-</v>
      </c>
      <c r="X25" s="4" t="str">
        <f>IFERROR(INDEX('Listado E.P.'!$B$7:$AX$106,MATCH(Consulta!$B25,'Listado E.P.'!$B$7:$B$106,0),MATCH(Consulta!X$6,'Listado E.P.'!$B$6:$AX$6,0)),"-")</f>
        <v>-</v>
      </c>
      <c r="Y25" s="4" t="str">
        <f>IFERROR(INDEX('Listado E.P.'!$B$7:$AX$106,MATCH(Consulta!$B25,'Listado E.P.'!$B$7:$B$106,0),MATCH(Consulta!Y$6,'Listado E.P.'!$B$6:$AX$6,0)),"-")</f>
        <v>-</v>
      </c>
      <c r="Z25" s="4" t="str">
        <f>IFERROR(INDEX('Listado E.P.'!$B$7:$AX$106,MATCH(Consulta!$B25,'Listado E.P.'!$B$7:$B$106,0),MATCH(Consulta!Z$6,'Listado E.P.'!$B$6:$AX$6,0)),"-")</f>
        <v>-</v>
      </c>
      <c r="AA25" s="4" t="str">
        <f>IFERROR(INDEX('Listado E.P.'!$B$7:$AX$106,MATCH(Consulta!$B25,'Listado E.P.'!$B$7:$B$106,0),MATCH(Consulta!AA$6,'Listado E.P.'!$B$6:$AX$6,0)),"-")</f>
        <v>-</v>
      </c>
      <c r="AB25" s="4" t="str">
        <f>IFERROR(INDEX('Listado E.P.'!$B$7:$AX$106,MATCH(Consulta!$B25,'Listado E.P.'!$B$7:$B$106,0),MATCH(Consulta!AB$6,'Listado E.P.'!$B$6:$AX$6,0)),"-")</f>
        <v>-</v>
      </c>
      <c r="AC25" s="4" t="str">
        <f>IFERROR(INDEX('Listado E.P.'!$B$7:$AX$106,MATCH(Consulta!$B25,'Listado E.P.'!$B$7:$B$106,0),MATCH(Consulta!AC$6,'Listado E.P.'!$B$6:$AX$6,0)),"-")</f>
        <v>-</v>
      </c>
      <c r="AD25" s="8" t="str">
        <f>IFERROR(INDEX('Listado E.P.'!$B$7:$AX$106,MATCH(Consulta!$B25,'Listado E.P.'!$B$7:$B$106,0),MATCH(Consulta!AD$6,'Listado E.P.'!$B$6:$AX$6,0)),"-")</f>
        <v>-</v>
      </c>
      <c r="AE25" s="4" t="str">
        <f>IFERROR(INDEX('Listado E.P.'!$B$7:$AX$106,MATCH(Consulta!$B25,'Listado E.P.'!$B$7:$B$106,0),MATCH(Consulta!AE$6,'Listado E.P.'!$B$6:$AX$6,0)),"-")</f>
        <v>-</v>
      </c>
      <c r="AF25" s="4" t="str">
        <f>IFERROR(INDEX('Listado E.P.'!$B$7:$AX$106,MATCH(Consulta!$B25,'Listado E.P.'!$B$7:$B$106,0),MATCH(Consulta!AF$6,'Listado E.P.'!$B$6:$AX$6,0)),"-")</f>
        <v>-</v>
      </c>
    </row>
    <row r="26" spans="1:32" ht="20.25" customHeight="1" x14ac:dyDescent="0.25">
      <c r="A26" s="11">
        <v>20</v>
      </c>
      <c r="B26" s="47"/>
      <c r="C26" s="4" t="str">
        <f>IFERROR(INDEX('Listado E.P.'!$B$7:$AX$106,MATCH(Consulta!$B26,'Listado E.P.'!$B$7:$B$106,0),MATCH(Consulta!C$6,'Listado E.P.'!$B$6:$AX$6,0)),"-")</f>
        <v>-</v>
      </c>
      <c r="D26" s="4" t="str">
        <f>IFERROR(INDEX('Listado E.P.'!$B$7:$AX$106,MATCH(Consulta!$B26,'Listado E.P.'!$B$7:$B$106,0),MATCH(Consulta!D$6,'Listado E.P.'!$B$6:$AX$6,0)),"-")</f>
        <v>-</v>
      </c>
      <c r="E26" s="4" t="str">
        <f>IFERROR(INDEX('Listado E.P.'!$B$7:$AX$106,MATCH(Consulta!$B26,'Listado E.P.'!$B$7:$B$106,0),MATCH(Consulta!E$6,'Listado E.P.'!$B$6:$AX$6,0)),"-")</f>
        <v>-</v>
      </c>
      <c r="F26" s="95" t="str">
        <f>IFERROR(INDEX('Listado E.P.'!$B$7:$AX$106,MATCH(Consulta!$B26,'Listado E.P.'!$B$7:$B$106,0),MATCH(Consulta!F$6,'Listado E.P.'!$B$6:$AX$6,0)),"-")</f>
        <v>-</v>
      </c>
      <c r="G26" s="4" t="str">
        <f>IFERROR(INDEX('Listado E.P.'!$B$7:$AX$106,MATCH(Consulta!$B26,'Listado E.P.'!$B$7:$B$106,0),MATCH(Consulta!G$6,'Listado E.P.'!$B$6:$AX$6,0)),"-")</f>
        <v>-</v>
      </c>
      <c r="H26" s="4" t="str">
        <f>IFERROR(INDEX('Listado E.P.'!$B$7:$AX$106,MATCH(Consulta!$B26,'Listado E.P.'!$B$7:$B$106,0),MATCH(Consulta!H$6,'Listado E.P.'!$B$6:$AX$6,0)),"-")</f>
        <v>-</v>
      </c>
      <c r="I26" s="4" t="str">
        <f>IFERROR(INDEX('Listado E.P.'!$B$7:$AX$106,MATCH(Consulta!$B26,'Listado E.P.'!$B$7:$B$106,0),MATCH(Consulta!I$6,'Listado E.P.'!$B$6:$AX$6,0)),"-")</f>
        <v>-</v>
      </c>
      <c r="J26" s="4" t="str">
        <f>IFERROR(INDEX('Listado E.P.'!$B$7:$AX$106,MATCH(Consulta!$B26,'Listado E.P.'!$B$7:$B$106,0),MATCH(Consulta!J$6,'Listado E.P.'!$B$6:$AX$6,0)),"-")</f>
        <v>-</v>
      </c>
      <c r="K26" s="4" t="str">
        <f>IFERROR(INDEX('Listado E.P.'!$B$7:$AX$106,MATCH(Consulta!$B26,'Listado E.P.'!$B$7:$B$106,0),MATCH(Consulta!K$6,'Listado E.P.'!$B$6:$AX$6,0)),"-")</f>
        <v>-</v>
      </c>
      <c r="L26" s="4" t="str">
        <f>IFERROR(INDEX('Listado E.P.'!$B$7:$AX$106,MATCH(Consulta!$B26,'Listado E.P.'!$B$7:$B$106,0),MATCH(Consulta!L$6,'Listado E.P.'!$B$6:$AX$6,0)),"-")</f>
        <v>-</v>
      </c>
      <c r="M26" s="4" t="str">
        <f>IFERROR(INDEX('Listado E.P.'!$B$7:$AX$106,MATCH(Consulta!$B26,'Listado E.P.'!$B$7:$B$106,0),MATCH(Consulta!M$6,'Listado E.P.'!$B$6:$AX$6,0)),"-")</f>
        <v>-</v>
      </c>
      <c r="N26" s="4" t="str">
        <f>IFERROR(INDEX('Listado E.P.'!$B$7:$AX$106,MATCH(Consulta!$B26,'Listado E.P.'!$B$7:$B$106,0),MATCH(Consulta!N$6,'Listado E.P.'!$B$6:$AX$6,0)),"-")</f>
        <v>-</v>
      </c>
      <c r="O26" s="4" t="str">
        <f>IFERROR(INDEX('Listado E.P.'!$B$7:$AX$106,MATCH(Consulta!$B26,'Listado E.P.'!$B$7:$B$106,0),MATCH(Consulta!O$6,'Listado E.P.'!$B$6:$AX$6,0)),"-")</f>
        <v>-</v>
      </c>
      <c r="P26" s="4" t="str">
        <f>IFERROR(INDEX('Listado E.P.'!$B$7:$AX$106,MATCH(Consulta!$B26,'Listado E.P.'!$B$7:$B$106,0),MATCH(Consulta!P$6,'Listado E.P.'!$B$6:$AX$6,0)),"-")</f>
        <v>-</v>
      </c>
      <c r="Q26" s="4" t="str">
        <f>IFERROR(INDEX('Listado E.P.'!$B$7:$AX$106,MATCH(Consulta!$B26,'Listado E.P.'!$B$7:$B$106,0),MATCH(Consulta!Q$6,'Listado E.P.'!$B$6:$AX$6,0)),"-")</f>
        <v>-</v>
      </c>
      <c r="R26" s="4" t="str">
        <f>IFERROR(INDEX('Listado E.P.'!$B$7:$AX$106,MATCH(Consulta!$B26,'Listado E.P.'!$B$7:$B$106,0),MATCH(Consulta!R$6,'Listado E.P.'!$B$6:$AX$6,0)),"-")</f>
        <v>-</v>
      </c>
      <c r="S26" s="4" t="str">
        <f>IFERROR(INDEX('Listado E.P.'!$B$7:$AX$106,MATCH(Consulta!$B26,'Listado E.P.'!$B$7:$B$106,0),MATCH(Consulta!S$6,'Listado E.P.'!$B$6:$AX$6,0)),"-")</f>
        <v>-</v>
      </c>
      <c r="T26" s="4" t="str">
        <f>IFERROR(INDEX('Listado E.P.'!$B$7:$AX$106,MATCH(Consulta!$B26,'Listado E.P.'!$B$7:$B$106,0),MATCH(Consulta!T$6,'Listado E.P.'!$B$6:$AX$6,0)),"-")</f>
        <v>-</v>
      </c>
      <c r="U26" s="4" t="str">
        <f>IFERROR(INDEX('Listado E.P.'!$B$7:$AX$106,MATCH(Consulta!$B26,'Listado E.P.'!$B$7:$B$106,0),MATCH(Consulta!U$6,'Listado E.P.'!$B$6:$AX$6,0)),"-")</f>
        <v>-</v>
      </c>
      <c r="V26" s="4" t="str">
        <f>IFERROR(INDEX('Listado E.P.'!$B$7:$AX$106,MATCH(Consulta!$B26,'Listado E.P.'!$B$7:$B$106,0),MATCH(Consulta!V$6,'Listado E.P.'!$B$6:$AX$6,0)),"-")</f>
        <v>-</v>
      </c>
      <c r="W26" s="4" t="str">
        <f>IFERROR(INDEX('Listado E.P.'!$B$7:$AX$106,MATCH(Consulta!$B26,'Listado E.P.'!$B$7:$B$106,0),MATCH(Consulta!W$6,'Listado E.P.'!$B$6:$AX$6,0)),"-")</f>
        <v>-</v>
      </c>
      <c r="X26" s="4" t="str">
        <f>IFERROR(INDEX('Listado E.P.'!$B$7:$AX$106,MATCH(Consulta!$B26,'Listado E.P.'!$B$7:$B$106,0),MATCH(Consulta!X$6,'Listado E.P.'!$B$6:$AX$6,0)),"-")</f>
        <v>-</v>
      </c>
      <c r="Y26" s="4" t="str">
        <f>IFERROR(INDEX('Listado E.P.'!$B$7:$AX$106,MATCH(Consulta!$B26,'Listado E.P.'!$B$7:$B$106,0),MATCH(Consulta!Y$6,'Listado E.P.'!$B$6:$AX$6,0)),"-")</f>
        <v>-</v>
      </c>
      <c r="Z26" s="4" t="str">
        <f>IFERROR(INDEX('Listado E.P.'!$B$7:$AX$106,MATCH(Consulta!$B26,'Listado E.P.'!$B$7:$B$106,0),MATCH(Consulta!Z$6,'Listado E.P.'!$B$6:$AX$6,0)),"-")</f>
        <v>-</v>
      </c>
      <c r="AA26" s="4" t="str">
        <f>IFERROR(INDEX('Listado E.P.'!$B$7:$AX$106,MATCH(Consulta!$B26,'Listado E.P.'!$B$7:$B$106,0),MATCH(Consulta!AA$6,'Listado E.P.'!$B$6:$AX$6,0)),"-")</f>
        <v>-</v>
      </c>
      <c r="AB26" s="4" t="str">
        <f>IFERROR(INDEX('Listado E.P.'!$B$7:$AX$106,MATCH(Consulta!$B26,'Listado E.P.'!$B$7:$B$106,0),MATCH(Consulta!AB$6,'Listado E.P.'!$B$6:$AX$6,0)),"-")</f>
        <v>-</v>
      </c>
      <c r="AC26" s="4" t="str">
        <f>IFERROR(INDEX('Listado E.P.'!$B$7:$AX$106,MATCH(Consulta!$B26,'Listado E.P.'!$B$7:$B$106,0),MATCH(Consulta!AC$6,'Listado E.P.'!$B$6:$AX$6,0)),"-")</f>
        <v>-</v>
      </c>
      <c r="AD26" s="8" t="str">
        <f>IFERROR(INDEX('Listado E.P.'!$B$7:$AX$106,MATCH(Consulta!$B26,'Listado E.P.'!$B$7:$B$106,0),MATCH(Consulta!AD$6,'Listado E.P.'!$B$6:$AX$6,0)),"-")</f>
        <v>-</v>
      </c>
      <c r="AE26" s="4" t="str">
        <f>IFERROR(INDEX('Listado E.P.'!$B$7:$AX$106,MATCH(Consulta!$B26,'Listado E.P.'!$B$7:$B$106,0),MATCH(Consulta!AE$6,'Listado E.P.'!$B$6:$AX$6,0)),"-")</f>
        <v>-</v>
      </c>
      <c r="AF26" s="4" t="str">
        <f>IFERROR(INDEX('Listado E.P.'!$B$7:$AX$106,MATCH(Consulta!$B26,'Listado E.P.'!$B$7:$B$106,0),MATCH(Consulta!AF$6,'Listado E.P.'!$B$6:$AX$6,0)),"-")</f>
        <v>-</v>
      </c>
    </row>
    <row r="27" spans="1:32" ht="20.25" customHeight="1" x14ac:dyDescent="0.25">
      <c r="A27" s="11">
        <v>21</v>
      </c>
      <c r="B27" s="47"/>
      <c r="C27" s="4" t="str">
        <f>IFERROR(INDEX('Listado E.P.'!$B$7:$AX$106,MATCH(Consulta!$B27,'Listado E.P.'!$B$7:$B$106,0),MATCH(Consulta!C$6,'Listado E.P.'!$B$6:$AX$6,0)),"-")</f>
        <v>-</v>
      </c>
      <c r="D27" s="4" t="str">
        <f>IFERROR(INDEX('Listado E.P.'!$B$7:$AX$106,MATCH(Consulta!$B27,'Listado E.P.'!$B$7:$B$106,0),MATCH(Consulta!D$6,'Listado E.P.'!$B$6:$AX$6,0)),"-")</f>
        <v>-</v>
      </c>
      <c r="E27" s="4" t="str">
        <f>IFERROR(INDEX('Listado E.P.'!$B$7:$AX$106,MATCH(Consulta!$B27,'Listado E.P.'!$B$7:$B$106,0),MATCH(Consulta!E$6,'Listado E.P.'!$B$6:$AX$6,0)),"-")</f>
        <v>-</v>
      </c>
      <c r="F27" s="95" t="str">
        <f>IFERROR(INDEX('Listado E.P.'!$B$7:$AX$106,MATCH(Consulta!$B27,'Listado E.P.'!$B$7:$B$106,0),MATCH(Consulta!F$6,'Listado E.P.'!$B$6:$AX$6,0)),"-")</f>
        <v>-</v>
      </c>
      <c r="G27" s="4" t="str">
        <f>IFERROR(INDEX('Listado E.P.'!$B$7:$AX$106,MATCH(Consulta!$B27,'Listado E.P.'!$B$7:$B$106,0),MATCH(Consulta!G$6,'Listado E.P.'!$B$6:$AX$6,0)),"-")</f>
        <v>-</v>
      </c>
      <c r="H27" s="4" t="str">
        <f>IFERROR(INDEX('Listado E.P.'!$B$7:$AX$106,MATCH(Consulta!$B27,'Listado E.P.'!$B$7:$B$106,0),MATCH(Consulta!H$6,'Listado E.P.'!$B$6:$AX$6,0)),"-")</f>
        <v>-</v>
      </c>
      <c r="I27" s="4" t="str">
        <f>IFERROR(INDEX('Listado E.P.'!$B$7:$AX$106,MATCH(Consulta!$B27,'Listado E.P.'!$B$7:$B$106,0),MATCH(Consulta!I$6,'Listado E.P.'!$B$6:$AX$6,0)),"-")</f>
        <v>-</v>
      </c>
      <c r="J27" s="4" t="str">
        <f>IFERROR(INDEX('Listado E.P.'!$B$7:$AX$106,MATCH(Consulta!$B27,'Listado E.P.'!$B$7:$B$106,0),MATCH(Consulta!J$6,'Listado E.P.'!$B$6:$AX$6,0)),"-")</f>
        <v>-</v>
      </c>
      <c r="K27" s="4" t="str">
        <f>IFERROR(INDEX('Listado E.P.'!$B$7:$AX$106,MATCH(Consulta!$B27,'Listado E.P.'!$B$7:$B$106,0),MATCH(Consulta!K$6,'Listado E.P.'!$B$6:$AX$6,0)),"-")</f>
        <v>-</v>
      </c>
      <c r="L27" s="4" t="str">
        <f>IFERROR(INDEX('Listado E.P.'!$B$7:$AX$106,MATCH(Consulta!$B27,'Listado E.P.'!$B$7:$B$106,0),MATCH(Consulta!L$6,'Listado E.P.'!$B$6:$AX$6,0)),"-")</f>
        <v>-</v>
      </c>
      <c r="M27" s="4" t="str">
        <f>IFERROR(INDEX('Listado E.P.'!$B$7:$AX$106,MATCH(Consulta!$B27,'Listado E.P.'!$B$7:$B$106,0),MATCH(Consulta!M$6,'Listado E.P.'!$B$6:$AX$6,0)),"-")</f>
        <v>-</v>
      </c>
      <c r="N27" s="4" t="str">
        <f>IFERROR(INDEX('Listado E.P.'!$B$7:$AX$106,MATCH(Consulta!$B27,'Listado E.P.'!$B$7:$B$106,0),MATCH(Consulta!N$6,'Listado E.P.'!$B$6:$AX$6,0)),"-")</f>
        <v>-</v>
      </c>
      <c r="O27" s="4" t="str">
        <f>IFERROR(INDEX('Listado E.P.'!$B$7:$AX$106,MATCH(Consulta!$B27,'Listado E.P.'!$B$7:$B$106,0),MATCH(Consulta!O$6,'Listado E.P.'!$B$6:$AX$6,0)),"-")</f>
        <v>-</v>
      </c>
      <c r="P27" s="4" t="str">
        <f>IFERROR(INDEX('Listado E.P.'!$B$7:$AX$106,MATCH(Consulta!$B27,'Listado E.P.'!$B$7:$B$106,0),MATCH(Consulta!P$6,'Listado E.P.'!$B$6:$AX$6,0)),"-")</f>
        <v>-</v>
      </c>
      <c r="Q27" s="4" t="str">
        <f>IFERROR(INDEX('Listado E.P.'!$B$7:$AX$106,MATCH(Consulta!$B27,'Listado E.P.'!$B$7:$B$106,0),MATCH(Consulta!Q$6,'Listado E.P.'!$B$6:$AX$6,0)),"-")</f>
        <v>-</v>
      </c>
      <c r="R27" s="4" t="str">
        <f>IFERROR(INDEX('Listado E.P.'!$B$7:$AX$106,MATCH(Consulta!$B27,'Listado E.P.'!$B$7:$B$106,0),MATCH(Consulta!R$6,'Listado E.P.'!$B$6:$AX$6,0)),"-")</f>
        <v>-</v>
      </c>
      <c r="S27" s="4" t="str">
        <f>IFERROR(INDEX('Listado E.P.'!$B$7:$AX$106,MATCH(Consulta!$B27,'Listado E.P.'!$B$7:$B$106,0),MATCH(Consulta!S$6,'Listado E.P.'!$B$6:$AX$6,0)),"-")</f>
        <v>-</v>
      </c>
      <c r="T27" s="4" t="str">
        <f>IFERROR(INDEX('Listado E.P.'!$B$7:$AX$106,MATCH(Consulta!$B27,'Listado E.P.'!$B$7:$B$106,0),MATCH(Consulta!T$6,'Listado E.P.'!$B$6:$AX$6,0)),"-")</f>
        <v>-</v>
      </c>
      <c r="U27" s="4" t="str">
        <f>IFERROR(INDEX('Listado E.P.'!$B$7:$AX$106,MATCH(Consulta!$B27,'Listado E.P.'!$B$7:$B$106,0),MATCH(Consulta!U$6,'Listado E.P.'!$B$6:$AX$6,0)),"-")</f>
        <v>-</v>
      </c>
      <c r="V27" s="4" t="str">
        <f>IFERROR(INDEX('Listado E.P.'!$B$7:$AX$106,MATCH(Consulta!$B27,'Listado E.P.'!$B$7:$B$106,0),MATCH(Consulta!V$6,'Listado E.P.'!$B$6:$AX$6,0)),"-")</f>
        <v>-</v>
      </c>
      <c r="W27" s="4" t="str">
        <f>IFERROR(INDEX('Listado E.P.'!$B$7:$AX$106,MATCH(Consulta!$B27,'Listado E.P.'!$B$7:$B$106,0),MATCH(Consulta!W$6,'Listado E.P.'!$B$6:$AX$6,0)),"-")</f>
        <v>-</v>
      </c>
      <c r="X27" s="4" t="str">
        <f>IFERROR(INDEX('Listado E.P.'!$B$7:$AX$106,MATCH(Consulta!$B27,'Listado E.P.'!$B$7:$B$106,0),MATCH(Consulta!X$6,'Listado E.P.'!$B$6:$AX$6,0)),"-")</f>
        <v>-</v>
      </c>
      <c r="Y27" s="4" t="str">
        <f>IFERROR(INDEX('Listado E.P.'!$B$7:$AX$106,MATCH(Consulta!$B27,'Listado E.P.'!$B$7:$B$106,0),MATCH(Consulta!Y$6,'Listado E.P.'!$B$6:$AX$6,0)),"-")</f>
        <v>-</v>
      </c>
      <c r="Z27" s="4" t="str">
        <f>IFERROR(INDEX('Listado E.P.'!$B$7:$AX$106,MATCH(Consulta!$B27,'Listado E.P.'!$B$7:$B$106,0),MATCH(Consulta!Z$6,'Listado E.P.'!$B$6:$AX$6,0)),"-")</f>
        <v>-</v>
      </c>
      <c r="AA27" s="4" t="str">
        <f>IFERROR(INDEX('Listado E.P.'!$B$7:$AX$106,MATCH(Consulta!$B27,'Listado E.P.'!$B$7:$B$106,0),MATCH(Consulta!AA$6,'Listado E.P.'!$B$6:$AX$6,0)),"-")</f>
        <v>-</v>
      </c>
      <c r="AB27" s="4" t="str">
        <f>IFERROR(INDEX('Listado E.P.'!$B$7:$AX$106,MATCH(Consulta!$B27,'Listado E.P.'!$B$7:$B$106,0),MATCH(Consulta!AB$6,'Listado E.P.'!$B$6:$AX$6,0)),"-")</f>
        <v>-</v>
      </c>
      <c r="AC27" s="4" t="str">
        <f>IFERROR(INDEX('Listado E.P.'!$B$7:$AX$106,MATCH(Consulta!$B27,'Listado E.P.'!$B$7:$B$106,0),MATCH(Consulta!AC$6,'Listado E.P.'!$B$6:$AX$6,0)),"-")</f>
        <v>-</v>
      </c>
      <c r="AD27" s="8" t="str">
        <f>IFERROR(INDEX('Listado E.P.'!$B$7:$AX$106,MATCH(Consulta!$B27,'Listado E.P.'!$B$7:$B$106,0),MATCH(Consulta!AD$6,'Listado E.P.'!$B$6:$AX$6,0)),"-")</f>
        <v>-</v>
      </c>
      <c r="AE27" s="4" t="str">
        <f>IFERROR(INDEX('Listado E.P.'!$B$7:$AX$106,MATCH(Consulta!$B27,'Listado E.P.'!$B$7:$B$106,0),MATCH(Consulta!AE$6,'Listado E.P.'!$B$6:$AX$6,0)),"-")</f>
        <v>-</v>
      </c>
      <c r="AF27" s="4" t="str">
        <f>IFERROR(INDEX('Listado E.P.'!$B$7:$AX$106,MATCH(Consulta!$B27,'Listado E.P.'!$B$7:$B$106,0),MATCH(Consulta!AF$6,'Listado E.P.'!$B$6:$AX$6,0)),"-")</f>
        <v>-</v>
      </c>
    </row>
    <row r="28" spans="1:32" ht="20.25" customHeight="1" x14ac:dyDescent="0.25">
      <c r="A28" s="11">
        <v>22</v>
      </c>
      <c r="B28" s="47"/>
      <c r="C28" s="4" t="str">
        <f>IFERROR(INDEX('Listado E.P.'!$B$7:$AX$106,MATCH(Consulta!$B28,'Listado E.P.'!$B$7:$B$106,0),MATCH(Consulta!C$6,'Listado E.P.'!$B$6:$AX$6,0)),"-")</f>
        <v>-</v>
      </c>
      <c r="D28" s="4" t="str">
        <f>IFERROR(INDEX('Listado E.P.'!$B$7:$AX$106,MATCH(Consulta!$B28,'Listado E.P.'!$B$7:$B$106,0),MATCH(Consulta!D$6,'Listado E.P.'!$B$6:$AX$6,0)),"-")</f>
        <v>-</v>
      </c>
      <c r="E28" s="4" t="str">
        <f>IFERROR(INDEX('Listado E.P.'!$B$7:$AX$106,MATCH(Consulta!$B28,'Listado E.P.'!$B$7:$B$106,0),MATCH(Consulta!E$6,'Listado E.P.'!$B$6:$AX$6,0)),"-")</f>
        <v>-</v>
      </c>
      <c r="F28" s="95" t="str">
        <f>IFERROR(INDEX('Listado E.P.'!$B$7:$AX$106,MATCH(Consulta!$B28,'Listado E.P.'!$B$7:$B$106,0),MATCH(Consulta!F$6,'Listado E.P.'!$B$6:$AX$6,0)),"-")</f>
        <v>-</v>
      </c>
      <c r="G28" s="4" t="str">
        <f>IFERROR(INDEX('Listado E.P.'!$B$7:$AX$106,MATCH(Consulta!$B28,'Listado E.P.'!$B$7:$B$106,0),MATCH(Consulta!G$6,'Listado E.P.'!$B$6:$AX$6,0)),"-")</f>
        <v>-</v>
      </c>
      <c r="H28" s="4" t="str">
        <f>IFERROR(INDEX('Listado E.P.'!$B$7:$AX$106,MATCH(Consulta!$B28,'Listado E.P.'!$B$7:$B$106,0),MATCH(Consulta!H$6,'Listado E.P.'!$B$6:$AX$6,0)),"-")</f>
        <v>-</v>
      </c>
      <c r="I28" s="4" t="str">
        <f>IFERROR(INDEX('Listado E.P.'!$B$7:$AX$106,MATCH(Consulta!$B28,'Listado E.P.'!$B$7:$B$106,0),MATCH(Consulta!I$6,'Listado E.P.'!$B$6:$AX$6,0)),"-")</f>
        <v>-</v>
      </c>
      <c r="J28" s="4" t="str">
        <f>IFERROR(INDEX('Listado E.P.'!$B$7:$AX$106,MATCH(Consulta!$B28,'Listado E.P.'!$B$7:$B$106,0),MATCH(Consulta!J$6,'Listado E.P.'!$B$6:$AX$6,0)),"-")</f>
        <v>-</v>
      </c>
      <c r="K28" s="4" t="str">
        <f>IFERROR(INDEX('Listado E.P.'!$B$7:$AX$106,MATCH(Consulta!$B28,'Listado E.P.'!$B$7:$B$106,0),MATCH(Consulta!K$6,'Listado E.P.'!$B$6:$AX$6,0)),"-")</f>
        <v>-</v>
      </c>
      <c r="L28" s="4" t="str">
        <f>IFERROR(INDEX('Listado E.P.'!$B$7:$AX$106,MATCH(Consulta!$B28,'Listado E.P.'!$B$7:$B$106,0),MATCH(Consulta!L$6,'Listado E.P.'!$B$6:$AX$6,0)),"-")</f>
        <v>-</v>
      </c>
      <c r="M28" s="4" t="str">
        <f>IFERROR(INDEX('Listado E.P.'!$B$7:$AX$106,MATCH(Consulta!$B28,'Listado E.P.'!$B$7:$B$106,0),MATCH(Consulta!M$6,'Listado E.P.'!$B$6:$AX$6,0)),"-")</f>
        <v>-</v>
      </c>
      <c r="N28" s="4" t="str">
        <f>IFERROR(INDEX('Listado E.P.'!$B$7:$AX$106,MATCH(Consulta!$B28,'Listado E.P.'!$B$7:$B$106,0),MATCH(Consulta!N$6,'Listado E.P.'!$B$6:$AX$6,0)),"-")</f>
        <v>-</v>
      </c>
      <c r="O28" s="4" t="str">
        <f>IFERROR(INDEX('Listado E.P.'!$B$7:$AX$106,MATCH(Consulta!$B28,'Listado E.P.'!$B$7:$B$106,0),MATCH(Consulta!O$6,'Listado E.P.'!$B$6:$AX$6,0)),"-")</f>
        <v>-</v>
      </c>
      <c r="P28" s="4" t="str">
        <f>IFERROR(INDEX('Listado E.P.'!$B$7:$AX$106,MATCH(Consulta!$B28,'Listado E.P.'!$B$7:$B$106,0),MATCH(Consulta!P$6,'Listado E.P.'!$B$6:$AX$6,0)),"-")</f>
        <v>-</v>
      </c>
      <c r="Q28" s="4" t="str">
        <f>IFERROR(INDEX('Listado E.P.'!$B$7:$AX$106,MATCH(Consulta!$B28,'Listado E.P.'!$B$7:$B$106,0),MATCH(Consulta!Q$6,'Listado E.P.'!$B$6:$AX$6,0)),"-")</f>
        <v>-</v>
      </c>
      <c r="R28" s="4" t="str">
        <f>IFERROR(INDEX('Listado E.P.'!$B$7:$AX$106,MATCH(Consulta!$B28,'Listado E.P.'!$B$7:$B$106,0),MATCH(Consulta!R$6,'Listado E.P.'!$B$6:$AX$6,0)),"-")</f>
        <v>-</v>
      </c>
      <c r="S28" s="4" t="str">
        <f>IFERROR(INDEX('Listado E.P.'!$B$7:$AX$106,MATCH(Consulta!$B28,'Listado E.P.'!$B$7:$B$106,0),MATCH(Consulta!S$6,'Listado E.P.'!$B$6:$AX$6,0)),"-")</f>
        <v>-</v>
      </c>
      <c r="T28" s="4" t="str">
        <f>IFERROR(INDEX('Listado E.P.'!$B$7:$AX$106,MATCH(Consulta!$B28,'Listado E.P.'!$B$7:$B$106,0),MATCH(Consulta!T$6,'Listado E.P.'!$B$6:$AX$6,0)),"-")</f>
        <v>-</v>
      </c>
      <c r="U28" s="4" t="str">
        <f>IFERROR(INDEX('Listado E.P.'!$B$7:$AX$106,MATCH(Consulta!$B28,'Listado E.P.'!$B$7:$B$106,0),MATCH(Consulta!U$6,'Listado E.P.'!$B$6:$AX$6,0)),"-")</f>
        <v>-</v>
      </c>
      <c r="V28" s="4" t="str">
        <f>IFERROR(INDEX('Listado E.P.'!$B$7:$AX$106,MATCH(Consulta!$B28,'Listado E.P.'!$B$7:$B$106,0),MATCH(Consulta!V$6,'Listado E.P.'!$B$6:$AX$6,0)),"-")</f>
        <v>-</v>
      </c>
      <c r="W28" s="4" t="str">
        <f>IFERROR(INDEX('Listado E.P.'!$B$7:$AX$106,MATCH(Consulta!$B28,'Listado E.P.'!$B$7:$B$106,0),MATCH(Consulta!W$6,'Listado E.P.'!$B$6:$AX$6,0)),"-")</f>
        <v>-</v>
      </c>
      <c r="X28" s="4" t="str">
        <f>IFERROR(INDEX('Listado E.P.'!$B$7:$AX$106,MATCH(Consulta!$B28,'Listado E.P.'!$B$7:$B$106,0),MATCH(Consulta!X$6,'Listado E.P.'!$B$6:$AX$6,0)),"-")</f>
        <v>-</v>
      </c>
      <c r="Y28" s="4" t="str">
        <f>IFERROR(INDEX('Listado E.P.'!$B$7:$AX$106,MATCH(Consulta!$B28,'Listado E.P.'!$B$7:$B$106,0),MATCH(Consulta!Y$6,'Listado E.P.'!$B$6:$AX$6,0)),"-")</f>
        <v>-</v>
      </c>
      <c r="Z28" s="4" t="str">
        <f>IFERROR(INDEX('Listado E.P.'!$B$7:$AX$106,MATCH(Consulta!$B28,'Listado E.P.'!$B$7:$B$106,0),MATCH(Consulta!Z$6,'Listado E.P.'!$B$6:$AX$6,0)),"-")</f>
        <v>-</v>
      </c>
      <c r="AA28" s="4" t="str">
        <f>IFERROR(INDEX('Listado E.P.'!$B$7:$AX$106,MATCH(Consulta!$B28,'Listado E.P.'!$B$7:$B$106,0),MATCH(Consulta!AA$6,'Listado E.P.'!$B$6:$AX$6,0)),"-")</f>
        <v>-</v>
      </c>
      <c r="AB28" s="4" t="str">
        <f>IFERROR(INDEX('Listado E.P.'!$B$7:$AX$106,MATCH(Consulta!$B28,'Listado E.P.'!$B$7:$B$106,0),MATCH(Consulta!AB$6,'Listado E.P.'!$B$6:$AX$6,0)),"-")</f>
        <v>-</v>
      </c>
      <c r="AC28" s="4" t="str">
        <f>IFERROR(INDEX('Listado E.P.'!$B$7:$AX$106,MATCH(Consulta!$B28,'Listado E.P.'!$B$7:$B$106,0),MATCH(Consulta!AC$6,'Listado E.P.'!$B$6:$AX$6,0)),"-")</f>
        <v>-</v>
      </c>
      <c r="AD28" s="8" t="str">
        <f>IFERROR(INDEX('Listado E.P.'!$B$7:$AX$106,MATCH(Consulta!$B28,'Listado E.P.'!$B$7:$B$106,0),MATCH(Consulta!AD$6,'Listado E.P.'!$B$6:$AX$6,0)),"-")</f>
        <v>-</v>
      </c>
      <c r="AE28" s="4" t="str">
        <f>IFERROR(INDEX('Listado E.P.'!$B$7:$AX$106,MATCH(Consulta!$B28,'Listado E.P.'!$B$7:$B$106,0),MATCH(Consulta!AE$6,'Listado E.P.'!$B$6:$AX$6,0)),"-")</f>
        <v>-</v>
      </c>
      <c r="AF28" s="4" t="str">
        <f>IFERROR(INDEX('Listado E.P.'!$B$7:$AX$106,MATCH(Consulta!$B28,'Listado E.P.'!$B$7:$B$106,0),MATCH(Consulta!AF$6,'Listado E.P.'!$B$6:$AX$6,0)),"-")</f>
        <v>-</v>
      </c>
    </row>
    <row r="29" spans="1:32" ht="20.25" customHeight="1" x14ac:dyDescent="0.25">
      <c r="A29" s="11">
        <v>23</v>
      </c>
      <c r="B29" s="47"/>
      <c r="C29" s="4" t="str">
        <f>IFERROR(INDEX('Listado E.P.'!$B$7:$AX$106,MATCH(Consulta!$B29,'Listado E.P.'!$B$7:$B$106,0),MATCH(Consulta!C$6,'Listado E.P.'!$B$6:$AX$6,0)),"-")</f>
        <v>-</v>
      </c>
      <c r="D29" s="4" t="str">
        <f>IFERROR(INDEX('Listado E.P.'!$B$7:$AX$106,MATCH(Consulta!$B29,'Listado E.P.'!$B$7:$B$106,0),MATCH(Consulta!D$6,'Listado E.P.'!$B$6:$AX$6,0)),"-")</f>
        <v>-</v>
      </c>
      <c r="E29" s="4" t="str">
        <f>IFERROR(INDEX('Listado E.P.'!$B$7:$AX$106,MATCH(Consulta!$B29,'Listado E.P.'!$B$7:$B$106,0),MATCH(Consulta!E$6,'Listado E.P.'!$B$6:$AX$6,0)),"-")</f>
        <v>-</v>
      </c>
      <c r="F29" s="95" t="str">
        <f>IFERROR(INDEX('Listado E.P.'!$B$7:$AX$106,MATCH(Consulta!$B29,'Listado E.P.'!$B$7:$B$106,0),MATCH(Consulta!F$6,'Listado E.P.'!$B$6:$AX$6,0)),"-")</f>
        <v>-</v>
      </c>
      <c r="G29" s="4" t="str">
        <f>IFERROR(INDEX('Listado E.P.'!$B$7:$AX$106,MATCH(Consulta!$B29,'Listado E.P.'!$B$7:$B$106,0),MATCH(Consulta!G$6,'Listado E.P.'!$B$6:$AX$6,0)),"-")</f>
        <v>-</v>
      </c>
      <c r="H29" s="4" t="str">
        <f>IFERROR(INDEX('Listado E.P.'!$B$7:$AX$106,MATCH(Consulta!$B29,'Listado E.P.'!$B$7:$B$106,0),MATCH(Consulta!H$6,'Listado E.P.'!$B$6:$AX$6,0)),"-")</f>
        <v>-</v>
      </c>
      <c r="I29" s="4" t="str">
        <f>IFERROR(INDEX('Listado E.P.'!$B$7:$AX$106,MATCH(Consulta!$B29,'Listado E.P.'!$B$7:$B$106,0),MATCH(Consulta!I$6,'Listado E.P.'!$B$6:$AX$6,0)),"-")</f>
        <v>-</v>
      </c>
      <c r="J29" s="4" t="str">
        <f>IFERROR(INDEX('Listado E.P.'!$B$7:$AX$106,MATCH(Consulta!$B29,'Listado E.P.'!$B$7:$B$106,0),MATCH(Consulta!J$6,'Listado E.P.'!$B$6:$AX$6,0)),"-")</f>
        <v>-</v>
      </c>
      <c r="K29" s="4" t="str">
        <f>IFERROR(INDEX('Listado E.P.'!$B$7:$AX$106,MATCH(Consulta!$B29,'Listado E.P.'!$B$7:$B$106,0),MATCH(Consulta!K$6,'Listado E.P.'!$B$6:$AX$6,0)),"-")</f>
        <v>-</v>
      </c>
      <c r="L29" s="4" t="str">
        <f>IFERROR(INDEX('Listado E.P.'!$B$7:$AX$106,MATCH(Consulta!$B29,'Listado E.P.'!$B$7:$B$106,0),MATCH(Consulta!L$6,'Listado E.P.'!$B$6:$AX$6,0)),"-")</f>
        <v>-</v>
      </c>
      <c r="M29" s="4" t="str">
        <f>IFERROR(INDEX('Listado E.P.'!$B$7:$AX$106,MATCH(Consulta!$B29,'Listado E.P.'!$B$7:$B$106,0),MATCH(Consulta!M$6,'Listado E.P.'!$B$6:$AX$6,0)),"-")</f>
        <v>-</v>
      </c>
      <c r="N29" s="4" t="str">
        <f>IFERROR(INDEX('Listado E.P.'!$B$7:$AX$106,MATCH(Consulta!$B29,'Listado E.P.'!$B$7:$B$106,0),MATCH(Consulta!N$6,'Listado E.P.'!$B$6:$AX$6,0)),"-")</f>
        <v>-</v>
      </c>
      <c r="O29" s="4" t="str">
        <f>IFERROR(INDEX('Listado E.P.'!$B$7:$AX$106,MATCH(Consulta!$B29,'Listado E.P.'!$B$7:$B$106,0),MATCH(Consulta!O$6,'Listado E.P.'!$B$6:$AX$6,0)),"-")</f>
        <v>-</v>
      </c>
      <c r="P29" s="4" t="str">
        <f>IFERROR(INDEX('Listado E.P.'!$B$7:$AX$106,MATCH(Consulta!$B29,'Listado E.P.'!$B$7:$B$106,0),MATCH(Consulta!P$6,'Listado E.P.'!$B$6:$AX$6,0)),"-")</f>
        <v>-</v>
      </c>
      <c r="Q29" s="4" t="str">
        <f>IFERROR(INDEX('Listado E.P.'!$B$7:$AX$106,MATCH(Consulta!$B29,'Listado E.P.'!$B$7:$B$106,0),MATCH(Consulta!Q$6,'Listado E.P.'!$B$6:$AX$6,0)),"-")</f>
        <v>-</v>
      </c>
      <c r="R29" s="4" t="str">
        <f>IFERROR(INDEX('Listado E.P.'!$B$7:$AX$106,MATCH(Consulta!$B29,'Listado E.P.'!$B$7:$B$106,0),MATCH(Consulta!R$6,'Listado E.P.'!$B$6:$AX$6,0)),"-")</f>
        <v>-</v>
      </c>
      <c r="S29" s="4" t="str">
        <f>IFERROR(INDEX('Listado E.P.'!$B$7:$AX$106,MATCH(Consulta!$B29,'Listado E.P.'!$B$7:$B$106,0),MATCH(Consulta!S$6,'Listado E.P.'!$B$6:$AX$6,0)),"-")</f>
        <v>-</v>
      </c>
      <c r="T29" s="4" t="str">
        <f>IFERROR(INDEX('Listado E.P.'!$B$7:$AX$106,MATCH(Consulta!$B29,'Listado E.P.'!$B$7:$B$106,0),MATCH(Consulta!T$6,'Listado E.P.'!$B$6:$AX$6,0)),"-")</f>
        <v>-</v>
      </c>
      <c r="U29" s="4" t="str">
        <f>IFERROR(INDEX('Listado E.P.'!$B$7:$AX$106,MATCH(Consulta!$B29,'Listado E.P.'!$B$7:$B$106,0),MATCH(Consulta!U$6,'Listado E.P.'!$B$6:$AX$6,0)),"-")</f>
        <v>-</v>
      </c>
      <c r="V29" s="4" t="str">
        <f>IFERROR(INDEX('Listado E.P.'!$B$7:$AX$106,MATCH(Consulta!$B29,'Listado E.P.'!$B$7:$B$106,0),MATCH(Consulta!V$6,'Listado E.P.'!$B$6:$AX$6,0)),"-")</f>
        <v>-</v>
      </c>
      <c r="W29" s="4" t="str">
        <f>IFERROR(INDEX('Listado E.P.'!$B$7:$AX$106,MATCH(Consulta!$B29,'Listado E.P.'!$B$7:$B$106,0),MATCH(Consulta!W$6,'Listado E.P.'!$B$6:$AX$6,0)),"-")</f>
        <v>-</v>
      </c>
      <c r="X29" s="4" t="str">
        <f>IFERROR(INDEX('Listado E.P.'!$B$7:$AX$106,MATCH(Consulta!$B29,'Listado E.P.'!$B$7:$B$106,0),MATCH(Consulta!X$6,'Listado E.P.'!$B$6:$AX$6,0)),"-")</f>
        <v>-</v>
      </c>
      <c r="Y29" s="4" t="str">
        <f>IFERROR(INDEX('Listado E.P.'!$B$7:$AX$106,MATCH(Consulta!$B29,'Listado E.P.'!$B$7:$B$106,0),MATCH(Consulta!Y$6,'Listado E.P.'!$B$6:$AX$6,0)),"-")</f>
        <v>-</v>
      </c>
      <c r="Z29" s="4" t="str">
        <f>IFERROR(INDEX('Listado E.P.'!$B$7:$AX$106,MATCH(Consulta!$B29,'Listado E.P.'!$B$7:$B$106,0),MATCH(Consulta!Z$6,'Listado E.P.'!$B$6:$AX$6,0)),"-")</f>
        <v>-</v>
      </c>
      <c r="AA29" s="4" t="str">
        <f>IFERROR(INDEX('Listado E.P.'!$B$7:$AX$106,MATCH(Consulta!$B29,'Listado E.P.'!$B$7:$B$106,0),MATCH(Consulta!AA$6,'Listado E.P.'!$B$6:$AX$6,0)),"-")</f>
        <v>-</v>
      </c>
      <c r="AB29" s="4" t="str">
        <f>IFERROR(INDEX('Listado E.P.'!$B$7:$AX$106,MATCH(Consulta!$B29,'Listado E.P.'!$B$7:$B$106,0),MATCH(Consulta!AB$6,'Listado E.P.'!$B$6:$AX$6,0)),"-")</f>
        <v>-</v>
      </c>
      <c r="AC29" s="4" t="str">
        <f>IFERROR(INDEX('Listado E.P.'!$B$7:$AX$106,MATCH(Consulta!$B29,'Listado E.P.'!$B$7:$B$106,0),MATCH(Consulta!AC$6,'Listado E.P.'!$B$6:$AX$6,0)),"-")</f>
        <v>-</v>
      </c>
      <c r="AD29" s="8" t="str">
        <f>IFERROR(INDEX('Listado E.P.'!$B$7:$AX$106,MATCH(Consulta!$B29,'Listado E.P.'!$B$7:$B$106,0),MATCH(Consulta!AD$6,'Listado E.P.'!$B$6:$AX$6,0)),"-")</f>
        <v>-</v>
      </c>
      <c r="AE29" s="4" t="str">
        <f>IFERROR(INDEX('Listado E.P.'!$B$7:$AX$106,MATCH(Consulta!$B29,'Listado E.P.'!$B$7:$B$106,0),MATCH(Consulta!AE$6,'Listado E.P.'!$B$6:$AX$6,0)),"-")</f>
        <v>-</v>
      </c>
      <c r="AF29" s="4" t="str">
        <f>IFERROR(INDEX('Listado E.P.'!$B$7:$AX$106,MATCH(Consulta!$B29,'Listado E.P.'!$B$7:$B$106,0),MATCH(Consulta!AF$6,'Listado E.P.'!$B$6:$AX$6,0)),"-")</f>
        <v>-</v>
      </c>
    </row>
    <row r="30" spans="1:32" ht="20.25" customHeight="1" x14ac:dyDescent="0.25">
      <c r="A30" s="11">
        <v>24</v>
      </c>
      <c r="B30" s="47"/>
      <c r="C30" s="4" t="str">
        <f>IFERROR(INDEX('Listado E.P.'!$B$7:$AX$106,MATCH(Consulta!$B30,'Listado E.P.'!$B$7:$B$106,0),MATCH(Consulta!C$6,'Listado E.P.'!$B$6:$AX$6,0)),"-")</f>
        <v>-</v>
      </c>
      <c r="D30" s="4" t="str">
        <f>IFERROR(INDEX('Listado E.P.'!$B$7:$AX$106,MATCH(Consulta!$B30,'Listado E.P.'!$B$7:$B$106,0),MATCH(Consulta!D$6,'Listado E.P.'!$B$6:$AX$6,0)),"-")</f>
        <v>-</v>
      </c>
      <c r="E30" s="4" t="str">
        <f>IFERROR(INDEX('Listado E.P.'!$B$7:$AX$106,MATCH(Consulta!$B30,'Listado E.P.'!$B$7:$B$106,0),MATCH(Consulta!E$6,'Listado E.P.'!$B$6:$AX$6,0)),"-")</f>
        <v>-</v>
      </c>
      <c r="F30" s="95" t="str">
        <f>IFERROR(INDEX('Listado E.P.'!$B$7:$AX$106,MATCH(Consulta!$B30,'Listado E.P.'!$B$7:$B$106,0),MATCH(Consulta!F$6,'Listado E.P.'!$B$6:$AX$6,0)),"-")</f>
        <v>-</v>
      </c>
      <c r="G30" s="4" t="str">
        <f>IFERROR(INDEX('Listado E.P.'!$B$7:$AX$106,MATCH(Consulta!$B30,'Listado E.P.'!$B$7:$B$106,0),MATCH(Consulta!G$6,'Listado E.P.'!$B$6:$AX$6,0)),"-")</f>
        <v>-</v>
      </c>
      <c r="H30" s="4" t="str">
        <f>IFERROR(INDEX('Listado E.P.'!$B$7:$AX$106,MATCH(Consulta!$B30,'Listado E.P.'!$B$7:$B$106,0),MATCH(Consulta!H$6,'Listado E.P.'!$B$6:$AX$6,0)),"-")</f>
        <v>-</v>
      </c>
      <c r="I30" s="4" t="str">
        <f>IFERROR(INDEX('Listado E.P.'!$B$7:$AX$106,MATCH(Consulta!$B30,'Listado E.P.'!$B$7:$B$106,0),MATCH(Consulta!I$6,'Listado E.P.'!$B$6:$AX$6,0)),"-")</f>
        <v>-</v>
      </c>
      <c r="J30" s="4" t="str">
        <f>IFERROR(INDEX('Listado E.P.'!$B$7:$AX$106,MATCH(Consulta!$B30,'Listado E.P.'!$B$7:$B$106,0),MATCH(Consulta!J$6,'Listado E.P.'!$B$6:$AX$6,0)),"-")</f>
        <v>-</v>
      </c>
      <c r="K30" s="4" t="str">
        <f>IFERROR(INDEX('Listado E.P.'!$B$7:$AX$106,MATCH(Consulta!$B30,'Listado E.P.'!$B$7:$B$106,0),MATCH(Consulta!K$6,'Listado E.P.'!$B$6:$AX$6,0)),"-")</f>
        <v>-</v>
      </c>
      <c r="L30" s="4" t="str">
        <f>IFERROR(INDEX('Listado E.P.'!$B$7:$AX$106,MATCH(Consulta!$B30,'Listado E.P.'!$B$7:$B$106,0),MATCH(Consulta!L$6,'Listado E.P.'!$B$6:$AX$6,0)),"-")</f>
        <v>-</v>
      </c>
      <c r="M30" s="4" t="str">
        <f>IFERROR(INDEX('Listado E.P.'!$B$7:$AX$106,MATCH(Consulta!$B30,'Listado E.P.'!$B$7:$B$106,0),MATCH(Consulta!M$6,'Listado E.P.'!$B$6:$AX$6,0)),"-")</f>
        <v>-</v>
      </c>
      <c r="N30" s="4" t="str">
        <f>IFERROR(INDEX('Listado E.P.'!$B$7:$AX$106,MATCH(Consulta!$B30,'Listado E.P.'!$B$7:$B$106,0),MATCH(Consulta!N$6,'Listado E.P.'!$B$6:$AX$6,0)),"-")</f>
        <v>-</v>
      </c>
      <c r="O30" s="4" t="str">
        <f>IFERROR(INDEX('Listado E.P.'!$B$7:$AX$106,MATCH(Consulta!$B30,'Listado E.P.'!$B$7:$B$106,0),MATCH(Consulta!O$6,'Listado E.P.'!$B$6:$AX$6,0)),"-")</f>
        <v>-</v>
      </c>
      <c r="P30" s="4" t="str">
        <f>IFERROR(INDEX('Listado E.P.'!$B$7:$AX$106,MATCH(Consulta!$B30,'Listado E.P.'!$B$7:$B$106,0),MATCH(Consulta!P$6,'Listado E.P.'!$B$6:$AX$6,0)),"-")</f>
        <v>-</v>
      </c>
      <c r="Q30" s="4" t="str">
        <f>IFERROR(INDEX('Listado E.P.'!$B$7:$AX$106,MATCH(Consulta!$B30,'Listado E.P.'!$B$7:$B$106,0),MATCH(Consulta!Q$6,'Listado E.P.'!$B$6:$AX$6,0)),"-")</f>
        <v>-</v>
      </c>
      <c r="R30" s="4" t="str">
        <f>IFERROR(INDEX('Listado E.P.'!$B$7:$AX$106,MATCH(Consulta!$B30,'Listado E.P.'!$B$7:$B$106,0),MATCH(Consulta!R$6,'Listado E.P.'!$B$6:$AX$6,0)),"-")</f>
        <v>-</v>
      </c>
      <c r="S30" s="4" t="str">
        <f>IFERROR(INDEX('Listado E.P.'!$B$7:$AX$106,MATCH(Consulta!$B30,'Listado E.P.'!$B$7:$B$106,0),MATCH(Consulta!S$6,'Listado E.P.'!$B$6:$AX$6,0)),"-")</f>
        <v>-</v>
      </c>
      <c r="T30" s="4" t="str">
        <f>IFERROR(INDEX('Listado E.P.'!$B$7:$AX$106,MATCH(Consulta!$B30,'Listado E.P.'!$B$7:$B$106,0),MATCH(Consulta!T$6,'Listado E.P.'!$B$6:$AX$6,0)),"-")</f>
        <v>-</v>
      </c>
      <c r="U30" s="4" t="str">
        <f>IFERROR(INDEX('Listado E.P.'!$B$7:$AX$106,MATCH(Consulta!$B30,'Listado E.P.'!$B$7:$B$106,0),MATCH(Consulta!U$6,'Listado E.P.'!$B$6:$AX$6,0)),"-")</f>
        <v>-</v>
      </c>
      <c r="V30" s="4" t="str">
        <f>IFERROR(INDEX('Listado E.P.'!$B$7:$AX$106,MATCH(Consulta!$B30,'Listado E.P.'!$B$7:$B$106,0),MATCH(Consulta!V$6,'Listado E.P.'!$B$6:$AX$6,0)),"-")</f>
        <v>-</v>
      </c>
      <c r="W30" s="4" t="str">
        <f>IFERROR(INDEX('Listado E.P.'!$B$7:$AX$106,MATCH(Consulta!$B30,'Listado E.P.'!$B$7:$B$106,0),MATCH(Consulta!W$6,'Listado E.P.'!$B$6:$AX$6,0)),"-")</f>
        <v>-</v>
      </c>
      <c r="X30" s="4" t="str">
        <f>IFERROR(INDEX('Listado E.P.'!$B$7:$AX$106,MATCH(Consulta!$B30,'Listado E.P.'!$B$7:$B$106,0),MATCH(Consulta!X$6,'Listado E.P.'!$B$6:$AX$6,0)),"-")</f>
        <v>-</v>
      </c>
      <c r="Y30" s="4" t="str">
        <f>IFERROR(INDEX('Listado E.P.'!$B$7:$AX$106,MATCH(Consulta!$B30,'Listado E.P.'!$B$7:$B$106,0),MATCH(Consulta!Y$6,'Listado E.P.'!$B$6:$AX$6,0)),"-")</f>
        <v>-</v>
      </c>
      <c r="Z30" s="4" t="str">
        <f>IFERROR(INDEX('Listado E.P.'!$B$7:$AX$106,MATCH(Consulta!$B30,'Listado E.P.'!$B$7:$B$106,0),MATCH(Consulta!Z$6,'Listado E.P.'!$B$6:$AX$6,0)),"-")</f>
        <v>-</v>
      </c>
      <c r="AA30" s="4" t="str">
        <f>IFERROR(INDEX('Listado E.P.'!$B$7:$AX$106,MATCH(Consulta!$B30,'Listado E.P.'!$B$7:$B$106,0),MATCH(Consulta!AA$6,'Listado E.P.'!$B$6:$AX$6,0)),"-")</f>
        <v>-</v>
      </c>
      <c r="AB30" s="4" t="str">
        <f>IFERROR(INDEX('Listado E.P.'!$B$7:$AX$106,MATCH(Consulta!$B30,'Listado E.P.'!$B$7:$B$106,0),MATCH(Consulta!AB$6,'Listado E.P.'!$B$6:$AX$6,0)),"-")</f>
        <v>-</v>
      </c>
      <c r="AC30" s="4" t="str">
        <f>IFERROR(INDEX('Listado E.P.'!$B$7:$AX$106,MATCH(Consulta!$B30,'Listado E.P.'!$B$7:$B$106,0),MATCH(Consulta!AC$6,'Listado E.P.'!$B$6:$AX$6,0)),"-")</f>
        <v>-</v>
      </c>
      <c r="AD30" s="8" t="str">
        <f>IFERROR(INDEX('Listado E.P.'!$B$7:$AX$106,MATCH(Consulta!$B30,'Listado E.P.'!$B$7:$B$106,0),MATCH(Consulta!AD$6,'Listado E.P.'!$B$6:$AX$6,0)),"-")</f>
        <v>-</v>
      </c>
      <c r="AE30" s="4" t="str">
        <f>IFERROR(INDEX('Listado E.P.'!$B$7:$AX$106,MATCH(Consulta!$B30,'Listado E.P.'!$B$7:$B$106,0),MATCH(Consulta!AE$6,'Listado E.P.'!$B$6:$AX$6,0)),"-")</f>
        <v>-</v>
      </c>
      <c r="AF30" s="4" t="str">
        <f>IFERROR(INDEX('Listado E.P.'!$B$7:$AX$106,MATCH(Consulta!$B30,'Listado E.P.'!$B$7:$B$106,0),MATCH(Consulta!AF$6,'Listado E.P.'!$B$6:$AX$6,0)),"-")</f>
        <v>-</v>
      </c>
    </row>
    <row r="31" spans="1:32" ht="20.25" customHeight="1" x14ac:dyDescent="0.25">
      <c r="A31" s="11">
        <v>25</v>
      </c>
      <c r="B31" s="47"/>
      <c r="C31" s="4" t="str">
        <f>IFERROR(INDEX('Listado E.P.'!$B$7:$AX$106,MATCH(Consulta!$B31,'Listado E.P.'!$B$7:$B$106,0),MATCH(Consulta!C$6,'Listado E.P.'!$B$6:$AX$6,0)),"-")</f>
        <v>-</v>
      </c>
      <c r="D31" s="4" t="str">
        <f>IFERROR(INDEX('Listado E.P.'!$B$7:$AX$106,MATCH(Consulta!$B31,'Listado E.P.'!$B$7:$B$106,0),MATCH(Consulta!D$6,'Listado E.P.'!$B$6:$AX$6,0)),"-")</f>
        <v>-</v>
      </c>
      <c r="E31" s="4" t="str">
        <f>IFERROR(INDEX('Listado E.P.'!$B$7:$AX$106,MATCH(Consulta!$B31,'Listado E.P.'!$B$7:$B$106,0),MATCH(Consulta!E$6,'Listado E.P.'!$B$6:$AX$6,0)),"-")</f>
        <v>-</v>
      </c>
      <c r="F31" s="95" t="str">
        <f>IFERROR(INDEX('Listado E.P.'!$B$7:$AX$106,MATCH(Consulta!$B31,'Listado E.P.'!$B$7:$B$106,0),MATCH(Consulta!F$6,'Listado E.P.'!$B$6:$AX$6,0)),"-")</f>
        <v>-</v>
      </c>
      <c r="G31" s="4" t="str">
        <f>IFERROR(INDEX('Listado E.P.'!$B$7:$AX$106,MATCH(Consulta!$B31,'Listado E.P.'!$B$7:$B$106,0),MATCH(Consulta!G$6,'Listado E.P.'!$B$6:$AX$6,0)),"-")</f>
        <v>-</v>
      </c>
      <c r="H31" s="4" t="str">
        <f>IFERROR(INDEX('Listado E.P.'!$B$7:$AX$106,MATCH(Consulta!$B31,'Listado E.P.'!$B$7:$B$106,0),MATCH(Consulta!H$6,'Listado E.P.'!$B$6:$AX$6,0)),"-")</f>
        <v>-</v>
      </c>
      <c r="I31" s="4" t="str">
        <f>IFERROR(INDEX('Listado E.P.'!$B$7:$AX$106,MATCH(Consulta!$B31,'Listado E.P.'!$B$7:$B$106,0),MATCH(Consulta!I$6,'Listado E.P.'!$B$6:$AX$6,0)),"-")</f>
        <v>-</v>
      </c>
      <c r="J31" s="4" t="str">
        <f>IFERROR(INDEX('Listado E.P.'!$B$7:$AX$106,MATCH(Consulta!$B31,'Listado E.P.'!$B$7:$B$106,0),MATCH(Consulta!J$6,'Listado E.P.'!$B$6:$AX$6,0)),"-")</f>
        <v>-</v>
      </c>
      <c r="K31" s="4" t="str">
        <f>IFERROR(INDEX('Listado E.P.'!$B$7:$AX$106,MATCH(Consulta!$B31,'Listado E.P.'!$B$7:$B$106,0),MATCH(Consulta!K$6,'Listado E.P.'!$B$6:$AX$6,0)),"-")</f>
        <v>-</v>
      </c>
      <c r="L31" s="4" t="str">
        <f>IFERROR(INDEX('Listado E.P.'!$B$7:$AX$106,MATCH(Consulta!$B31,'Listado E.P.'!$B$7:$B$106,0),MATCH(Consulta!L$6,'Listado E.P.'!$B$6:$AX$6,0)),"-")</f>
        <v>-</v>
      </c>
      <c r="M31" s="4" t="str">
        <f>IFERROR(INDEX('Listado E.P.'!$B$7:$AX$106,MATCH(Consulta!$B31,'Listado E.P.'!$B$7:$B$106,0),MATCH(Consulta!M$6,'Listado E.P.'!$B$6:$AX$6,0)),"-")</f>
        <v>-</v>
      </c>
      <c r="N31" s="4" t="str">
        <f>IFERROR(INDEX('Listado E.P.'!$B$7:$AX$106,MATCH(Consulta!$B31,'Listado E.P.'!$B$7:$B$106,0),MATCH(Consulta!N$6,'Listado E.P.'!$B$6:$AX$6,0)),"-")</f>
        <v>-</v>
      </c>
      <c r="O31" s="4" t="str">
        <f>IFERROR(INDEX('Listado E.P.'!$B$7:$AX$106,MATCH(Consulta!$B31,'Listado E.P.'!$B$7:$B$106,0),MATCH(Consulta!O$6,'Listado E.P.'!$B$6:$AX$6,0)),"-")</f>
        <v>-</v>
      </c>
      <c r="P31" s="4" t="str">
        <f>IFERROR(INDEX('Listado E.P.'!$B$7:$AX$106,MATCH(Consulta!$B31,'Listado E.P.'!$B$7:$B$106,0),MATCH(Consulta!P$6,'Listado E.P.'!$B$6:$AX$6,0)),"-")</f>
        <v>-</v>
      </c>
      <c r="Q31" s="4" t="str">
        <f>IFERROR(INDEX('Listado E.P.'!$B$7:$AX$106,MATCH(Consulta!$B31,'Listado E.P.'!$B$7:$B$106,0),MATCH(Consulta!Q$6,'Listado E.P.'!$B$6:$AX$6,0)),"-")</f>
        <v>-</v>
      </c>
      <c r="R31" s="4" t="str">
        <f>IFERROR(INDEX('Listado E.P.'!$B$7:$AX$106,MATCH(Consulta!$B31,'Listado E.P.'!$B$7:$B$106,0),MATCH(Consulta!R$6,'Listado E.P.'!$B$6:$AX$6,0)),"-")</f>
        <v>-</v>
      </c>
      <c r="S31" s="4" t="str">
        <f>IFERROR(INDEX('Listado E.P.'!$B$7:$AX$106,MATCH(Consulta!$B31,'Listado E.P.'!$B$7:$B$106,0),MATCH(Consulta!S$6,'Listado E.P.'!$B$6:$AX$6,0)),"-")</f>
        <v>-</v>
      </c>
      <c r="T31" s="4" t="str">
        <f>IFERROR(INDEX('Listado E.P.'!$B$7:$AX$106,MATCH(Consulta!$B31,'Listado E.P.'!$B$7:$B$106,0),MATCH(Consulta!T$6,'Listado E.P.'!$B$6:$AX$6,0)),"-")</f>
        <v>-</v>
      </c>
      <c r="U31" s="4" t="str">
        <f>IFERROR(INDEX('Listado E.P.'!$B$7:$AX$106,MATCH(Consulta!$B31,'Listado E.P.'!$B$7:$B$106,0),MATCH(Consulta!U$6,'Listado E.P.'!$B$6:$AX$6,0)),"-")</f>
        <v>-</v>
      </c>
      <c r="V31" s="4" t="str">
        <f>IFERROR(INDEX('Listado E.P.'!$B$7:$AX$106,MATCH(Consulta!$B31,'Listado E.P.'!$B$7:$B$106,0),MATCH(Consulta!V$6,'Listado E.P.'!$B$6:$AX$6,0)),"-")</f>
        <v>-</v>
      </c>
      <c r="W31" s="4" t="str">
        <f>IFERROR(INDEX('Listado E.P.'!$B$7:$AX$106,MATCH(Consulta!$B31,'Listado E.P.'!$B$7:$B$106,0),MATCH(Consulta!W$6,'Listado E.P.'!$B$6:$AX$6,0)),"-")</f>
        <v>-</v>
      </c>
      <c r="X31" s="4" t="str">
        <f>IFERROR(INDEX('Listado E.P.'!$B$7:$AX$106,MATCH(Consulta!$B31,'Listado E.P.'!$B$7:$B$106,0),MATCH(Consulta!X$6,'Listado E.P.'!$B$6:$AX$6,0)),"-")</f>
        <v>-</v>
      </c>
      <c r="Y31" s="4" t="str">
        <f>IFERROR(INDEX('Listado E.P.'!$B$7:$AX$106,MATCH(Consulta!$B31,'Listado E.P.'!$B$7:$B$106,0),MATCH(Consulta!Y$6,'Listado E.P.'!$B$6:$AX$6,0)),"-")</f>
        <v>-</v>
      </c>
      <c r="Z31" s="4" t="str">
        <f>IFERROR(INDEX('Listado E.P.'!$B$7:$AX$106,MATCH(Consulta!$B31,'Listado E.P.'!$B$7:$B$106,0),MATCH(Consulta!Z$6,'Listado E.P.'!$B$6:$AX$6,0)),"-")</f>
        <v>-</v>
      </c>
      <c r="AA31" s="4" t="str">
        <f>IFERROR(INDEX('Listado E.P.'!$B$7:$AX$106,MATCH(Consulta!$B31,'Listado E.P.'!$B$7:$B$106,0),MATCH(Consulta!AA$6,'Listado E.P.'!$B$6:$AX$6,0)),"-")</f>
        <v>-</v>
      </c>
      <c r="AB31" s="4" t="str">
        <f>IFERROR(INDEX('Listado E.P.'!$B$7:$AX$106,MATCH(Consulta!$B31,'Listado E.P.'!$B$7:$B$106,0),MATCH(Consulta!AB$6,'Listado E.P.'!$B$6:$AX$6,0)),"-")</f>
        <v>-</v>
      </c>
      <c r="AC31" s="4" t="str">
        <f>IFERROR(INDEX('Listado E.P.'!$B$7:$AX$106,MATCH(Consulta!$B31,'Listado E.P.'!$B$7:$B$106,0),MATCH(Consulta!AC$6,'Listado E.P.'!$B$6:$AX$6,0)),"-")</f>
        <v>-</v>
      </c>
      <c r="AD31" s="8" t="str">
        <f>IFERROR(INDEX('Listado E.P.'!$B$7:$AX$106,MATCH(Consulta!$B31,'Listado E.P.'!$B$7:$B$106,0),MATCH(Consulta!AD$6,'Listado E.P.'!$B$6:$AX$6,0)),"-")</f>
        <v>-</v>
      </c>
      <c r="AE31" s="4" t="str">
        <f>IFERROR(INDEX('Listado E.P.'!$B$7:$AX$106,MATCH(Consulta!$B31,'Listado E.P.'!$B$7:$B$106,0),MATCH(Consulta!AE$6,'Listado E.P.'!$B$6:$AX$6,0)),"-")</f>
        <v>-</v>
      </c>
      <c r="AF31" s="4" t="str">
        <f>IFERROR(INDEX('Listado E.P.'!$B$7:$AX$106,MATCH(Consulta!$B31,'Listado E.P.'!$B$7:$B$106,0),MATCH(Consulta!AF$6,'Listado E.P.'!$B$6:$AX$6,0)),"-")</f>
        <v>-</v>
      </c>
    </row>
    <row r="32" spans="1:32" ht="20.25" customHeight="1" x14ac:dyDescent="0.25">
      <c r="A32" s="11">
        <v>26</v>
      </c>
      <c r="B32" s="47"/>
      <c r="C32" s="4" t="str">
        <f>IFERROR(INDEX('Listado E.P.'!$B$7:$AX$106,MATCH(Consulta!$B32,'Listado E.P.'!$B$7:$B$106,0),MATCH(Consulta!C$6,'Listado E.P.'!$B$6:$AX$6,0)),"-")</f>
        <v>-</v>
      </c>
      <c r="D32" s="4" t="str">
        <f>IFERROR(INDEX('Listado E.P.'!$B$7:$AX$106,MATCH(Consulta!$B32,'Listado E.P.'!$B$7:$B$106,0),MATCH(Consulta!D$6,'Listado E.P.'!$B$6:$AX$6,0)),"-")</f>
        <v>-</v>
      </c>
      <c r="E32" s="4" t="str">
        <f>IFERROR(INDEX('Listado E.P.'!$B$7:$AX$106,MATCH(Consulta!$B32,'Listado E.P.'!$B$7:$B$106,0),MATCH(Consulta!E$6,'Listado E.P.'!$B$6:$AX$6,0)),"-")</f>
        <v>-</v>
      </c>
      <c r="F32" s="95" t="str">
        <f>IFERROR(INDEX('Listado E.P.'!$B$7:$AX$106,MATCH(Consulta!$B32,'Listado E.P.'!$B$7:$B$106,0),MATCH(Consulta!F$6,'Listado E.P.'!$B$6:$AX$6,0)),"-")</f>
        <v>-</v>
      </c>
      <c r="G32" s="4" t="str">
        <f>IFERROR(INDEX('Listado E.P.'!$B$7:$AX$106,MATCH(Consulta!$B32,'Listado E.P.'!$B$7:$B$106,0),MATCH(Consulta!G$6,'Listado E.P.'!$B$6:$AX$6,0)),"-")</f>
        <v>-</v>
      </c>
      <c r="H32" s="4" t="str">
        <f>IFERROR(INDEX('Listado E.P.'!$B$7:$AX$106,MATCH(Consulta!$B32,'Listado E.P.'!$B$7:$B$106,0),MATCH(Consulta!H$6,'Listado E.P.'!$B$6:$AX$6,0)),"-")</f>
        <v>-</v>
      </c>
      <c r="I32" s="4" t="str">
        <f>IFERROR(INDEX('Listado E.P.'!$B$7:$AX$106,MATCH(Consulta!$B32,'Listado E.P.'!$B$7:$B$106,0),MATCH(Consulta!I$6,'Listado E.P.'!$B$6:$AX$6,0)),"-")</f>
        <v>-</v>
      </c>
      <c r="J32" s="4" t="str">
        <f>IFERROR(INDEX('Listado E.P.'!$B$7:$AX$106,MATCH(Consulta!$B32,'Listado E.P.'!$B$7:$B$106,0),MATCH(Consulta!J$6,'Listado E.P.'!$B$6:$AX$6,0)),"-")</f>
        <v>-</v>
      </c>
      <c r="K32" s="4" t="str">
        <f>IFERROR(INDEX('Listado E.P.'!$B$7:$AX$106,MATCH(Consulta!$B32,'Listado E.P.'!$B$7:$B$106,0),MATCH(Consulta!K$6,'Listado E.P.'!$B$6:$AX$6,0)),"-")</f>
        <v>-</v>
      </c>
      <c r="L32" s="4" t="str">
        <f>IFERROR(INDEX('Listado E.P.'!$B$7:$AX$106,MATCH(Consulta!$B32,'Listado E.P.'!$B$7:$B$106,0),MATCH(Consulta!L$6,'Listado E.P.'!$B$6:$AX$6,0)),"-")</f>
        <v>-</v>
      </c>
      <c r="M32" s="4" t="str">
        <f>IFERROR(INDEX('Listado E.P.'!$B$7:$AX$106,MATCH(Consulta!$B32,'Listado E.P.'!$B$7:$B$106,0),MATCH(Consulta!M$6,'Listado E.P.'!$B$6:$AX$6,0)),"-")</f>
        <v>-</v>
      </c>
      <c r="N32" s="4" t="str">
        <f>IFERROR(INDEX('Listado E.P.'!$B$7:$AX$106,MATCH(Consulta!$B32,'Listado E.P.'!$B$7:$B$106,0),MATCH(Consulta!N$6,'Listado E.P.'!$B$6:$AX$6,0)),"-")</f>
        <v>-</v>
      </c>
      <c r="O32" s="4" t="str">
        <f>IFERROR(INDEX('Listado E.P.'!$B$7:$AX$106,MATCH(Consulta!$B32,'Listado E.P.'!$B$7:$B$106,0),MATCH(Consulta!O$6,'Listado E.P.'!$B$6:$AX$6,0)),"-")</f>
        <v>-</v>
      </c>
      <c r="P32" s="4" t="str">
        <f>IFERROR(INDEX('Listado E.P.'!$B$7:$AX$106,MATCH(Consulta!$B32,'Listado E.P.'!$B$7:$B$106,0),MATCH(Consulta!P$6,'Listado E.P.'!$B$6:$AX$6,0)),"-")</f>
        <v>-</v>
      </c>
      <c r="Q32" s="4" t="str">
        <f>IFERROR(INDEX('Listado E.P.'!$B$7:$AX$106,MATCH(Consulta!$B32,'Listado E.P.'!$B$7:$B$106,0),MATCH(Consulta!Q$6,'Listado E.P.'!$B$6:$AX$6,0)),"-")</f>
        <v>-</v>
      </c>
      <c r="R32" s="4" t="str">
        <f>IFERROR(INDEX('Listado E.P.'!$B$7:$AX$106,MATCH(Consulta!$B32,'Listado E.P.'!$B$7:$B$106,0),MATCH(Consulta!R$6,'Listado E.P.'!$B$6:$AX$6,0)),"-")</f>
        <v>-</v>
      </c>
      <c r="S32" s="4" t="str">
        <f>IFERROR(INDEX('Listado E.P.'!$B$7:$AX$106,MATCH(Consulta!$B32,'Listado E.P.'!$B$7:$B$106,0),MATCH(Consulta!S$6,'Listado E.P.'!$B$6:$AX$6,0)),"-")</f>
        <v>-</v>
      </c>
      <c r="T32" s="4" t="str">
        <f>IFERROR(INDEX('Listado E.P.'!$B$7:$AX$106,MATCH(Consulta!$B32,'Listado E.P.'!$B$7:$B$106,0),MATCH(Consulta!T$6,'Listado E.P.'!$B$6:$AX$6,0)),"-")</f>
        <v>-</v>
      </c>
      <c r="U32" s="4" t="str">
        <f>IFERROR(INDEX('Listado E.P.'!$B$7:$AX$106,MATCH(Consulta!$B32,'Listado E.P.'!$B$7:$B$106,0),MATCH(Consulta!U$6,'Listado E.P.'!$B$6:$AX$6,0)),"-")</f>
        <v>-</v>
      </c>
      <c r="V32" s="4" t="str">
        <f>IFERROR(INDEX('Listado E.P.'!$B$7:$AX$106,MATCH(Consulta!$B32,'Listado E.P.'!$B$7:$B$106,0),MATCH(Consulta!V$6,'Listado E.P.'!$B$6:$AX$6,0)),"-")</f>
        <v>-</v>
      </c>
      <c r="W32" s="4" t="str">
        <f>IFERROR(INDEX('Listado E.P.'!$B$7:$AX$106,MATCH(Consulta!$B32,'Listado E.P.'!$B$7:$B$106,0),MATCH(Consulta!W$6,'Listado E.P.'!$B$6:$AX$6,0)),"-")</f>
        <v>-</v>
      </c>
      <c r="X32" s="4" t="str">
        <f>IFERROR(INDEX('Listado E.P.'!$B$7:$AX$106,MATCH(Consulta!$B32,'Listado E.P.'!$B$7:$B$106,0),MATCH(Consulta!X$6,'Listado E.P.'!$B$6:$AX$6,0)),"-")</f>
        <v>-</v>
      </c>
      <c r="Y32" s="4" t="str">
        <f>IFERROR(INDEX('Listado E.P.'!$B$7:$AX$106,MATCH(Consulta!$B32,'Listado E.P.'!$B$7:$B$106,0),MATCH(Consulta!Y$6,'Listado E.P.'!$B$6:$AX$6,0)),"-")</f>
        <v>-</v>
      </c>
      <c r="Z32" s="4" t="str">
        <f>IFERROR(INDEX('Listado E.P.'!$B$7:$AX$106,MATCH(Consulta!$B32,'Listado E.P.'!$B$7:$B$106,0),MATCH(Consulta!Z$6,'Listado E.P.'!$B$6:$AX$6,0)),"-")</f>
        <v>-</v>
      </c>
      <c r="AA32" s="4" t="str">
        <f>IFERROR(INDEX('Listado E.P.'!$B$7:$AX$106,MATCH(Consulta!$B32,'Listado E.P.'!$B$7:$B$106,0),MATCH(Consulta!AA$6,'Listado E.P.'!$B$6:$AX$6,0)),"-")</f>
        <v>-</v>
      </c>
      <c r="AB32" s="4" t="str">
        <f>IFERROR(INDEX('Listado E.P.'!$B$7:$AX$106,MATCH(Consulta!$B32,'Listado E.P.'!$B$7:$B$106,0),MATCH(Consulta!AB$6,'Listado E.P.'!$B$6:$AX$6,0)),"-")</f>
        <v>-</v>
      </c>
      <c r="AC32" s="4" t="str">
        <f>IFERROR(INDEX('Listado E.P.'!$B$7:$AX$106,MATCH(Consulta!$B32,'Listado E.P.'!$B$7:$B$106,0),MATCH(Consulta!AC$6,'Listado E.P.'!$B$6:$AX$6,0)),"-")</f>
        <v>-</v>
      </c>
      <c r="AD32" s="8" t="str">
        <f>IFERROR(INDEX('Listado E.P.'!$B$7:$AX$106,MATCH(Consulta!$B32,'Listado E.P.'!$B$7:$B$106,0),MATCH(Consulta!AD$6,'Listado E.P.'!$B$6:$AX$6,0)),"-")</f>
        <v>-</v>
      </c>
      <c r="AE32" s="4" t="str">
        <f>IFERROR(INDEX('Listado E.P.'!$B$7:$AX$106,MATCH(Consulta!$B32,'Listado E.P.'!$B$7:$B$106,0),MATCH(Consulta!AE$6,'Listado E.P.'!$B$6:$AX$6,0)),"-")</f>
        <v>-</v>
      </c>
      <c r="AF32" s="4" t="str">
        <f>IFERROR(INDEX('Listado E.P.'!$B$7:$AX$106,MATCH(Consulta!$B32,'Listado E.P.'!$B$7:$B$106,0),MATCH(Consulta!AF$6,'Listado E.P.'!$B$6:$AX$6,0)),"-")</f>
        <v>-</v>
      </c>
    </row>
    <row r="33" spans="1:32" ht="20.25" customHeight="1" x14ac:dyDescent="0.25">
      <c r="A33" s="11">
        <v>27</v>
      </c>
      <c r="B33" s="47"/>
      <c r="C33" s="4" t="str">
        <f>IFERROR(INDEX('Listado E.P.'!$B$7:$AX$106,MATCH(Consulta!$B33,'Listado E.P.'!$B$7:$B$106,0),MATCH(Consulta!C$6,'Listado E.P.'!$B$6:$AX$6,0)),"-")</f>
        <v>-</v>
      </c>
      <c r="D33" s="4" t="str">
        <f>IFERROR(INDEX('Listado E.P.'!$B$7:$AX$106,MATCH(Consulta!$B33,'Listado E.P.'!$B$7:$B$106,0),MATCH(Consulta!D$6,'Listado E.P.'!$B$6:$AX$6,0)),"-")</f>
        <v>-</v>
      </c>
      <c r="E33" s="4" t="str">
        <f>IFERROR(INDEX('Listado E.P.'!$B$7:$AX$106,MATCH(Consulta!$B33,'Listado E.P.'!$B$7:$B$106,0),MATCH(Consulta!E$6,'Listado E.P.'!$B$6:$AX$6,0)),"-")</f>
        <v>-</v>
      </c>
      <c r="F33" s="95" t="str">
        <f>IFERROR(INDEX('Listado E.P.'!$B$7:$AX$106,MATCH(Consulta!$B33,'Listado E.P.'!$B$7:$B$106,0),MATCH(Consulta!F$6,'Listado E.P.'!$B$6:$AX$6,0)),"-")</f>
        <v>-</v>
      </c>
      <c r="G33" s="4" t="str">
        <f>IFERROR(INDEX('Listado E.P.'!$B$7:$AX$106,MATCH(Consulta!$B33,'Listado E.P.'!$B$7:$B$106,0),MATCH(Consulta!G$6,'Listado E.P.'!$B$6:$AX$6,0)),"-")</f>
        <v>-</v>
      </c>
      <c r="H33" s="4" t="str">
        <f>IFERROR(INDEX('Listado E.P.'!$B$7:$AX$106,MATCH(Consulta!$B33,'Listado E.P.'!$B$7:$B$106,0),MATCH(Consulta!H$6,'Listado E.P.'!$B$6:$AX$6,0)),"-")</f>
        <v>-</v>
      </c>
      <c r="I33" s="4" t="str">
        <f>IFERROR(INDEX('Listado E.P.'!$B$7:$AX$106,MATCH(Consulta!$B33,'Listado E.P.'!$B$7:$B$106,0),MATCH(Consulta!I$6,'Listado E.P.'!$B$6:$AX$6,0)),"-")</f>
        <v>-</v>
      </c>
      <c r="J33" s="4" t="str">
        <f>IFERROR(INDEX('Listado E.P.'!$B$7:$AX$106,MATCH(Consulta!$B33,'Listado E.P.'!$B$7:$B$106,0),MATCH(Consulta!J$6,'Listado E.P.'!$B$6:$AX$6,0)),"-")</f>
        <v>-</v>
      </c>
      <c r="K33" s="4" t="str">
        <f>IFERROR(INDEX('Listado E.P.'!$B$7:$AX$106,MATCH(Consulta!$B33,'Listado E.P.'!$B$7:$B$106,0),MATCH(Consulta!K$6,'Listado E.P.'!$B$6:$AX$6,0)),"-")</f>
        <v>-</v>
      </c>
      <c r="L33" s="4" t="str">
        <f>IFERROR(INDEX('Listado E.P.'!$B$7:$AX$106,MATCH(Consulta!$B33,'Listado E.P.'!$B$7:$B$106,0),MATCH(Consulta!L$6,'Listado E.P.'!$B$6:$AX$6,0)),"-")</f>
        <v>-</v>
      </c>
      <c r="M33" s="4" t="str">
        <f>IFERROR(INDEX('Listado E.P.'!$B$7:$AX$106,MATCH(Consulta!$B33,'Listado E.P.'!$B$7:$B$106,0),MATCH(Consulta!M$6,'Listado E.P.'!$B$6:$AX$6,0)),"-")</f>
        <v>-</v>
      </c>
      <c r="N33" s="4" t="str">
        <f>IFERROR(INDEX('Listado E.P.'!$B$7:$AX$106,MATCH(Consulta!$B33,'Listado E.P.'!$B$7:$B$106,0),MATCH(Consulta!N$6,'Listado E.P.'!$B$6:$AX$6,0)),"-")</f>
        <v>-</v>
      </c>
      <c r="O33" s="4" t="str">
        <f>IFERROR(INDEX('Listado E.P.'!$B$7:$AX$106,MATCH(Consulta!$B33,'Listado E.P.'!$B$7:$B$106,0),MATCH(Consulta!O$6,'Listado E.P.'!$B$6:$AX$6,0)),"-")</f>
        <v>-</v>
      </c>
      <c r="P33" s="4" t="str">
        <f>IFERROR(INDEX('Listado E.P.'!$B$7:$AX$106,MATCH(Consulta!$B33,'Listado E.P.'!$B$7:$B$106,0),MATCH(Consulta!P$6,'Listado E.P.'!$B$6:$AX$6,0)),"-")</f>
        <v>-</v>
      </c>
      <c r="Q33" s="4" t="str">
        <f>IFERROR(INDEX('Listado E.P.'!$B$7:$AX$106,MATCH(Consulta!$B33,'Listado E.P.'!$B$7:$B$106,0),MATCH(Consulta!Q$6,'Listado E.P.'!$B$6:$AX$6,0)),"-")</f>
        <v>-</v>
      </c>
      <c r="R33" s="4" t="str">
        <f>IFERROR(INDEX('Listado E.P.'!$B$7:$AX$106,MATCH(Consulta!$B33,'Listado E.P.'!$B$7:$B$106,0),MATCH(Consulta!R$6,'Listado E.P.'!$B$6:$AX$6,0)),"-")</f>
        <v>-</v>
      </c>
      <c r="S33" s="4" t="str">
        <f>IFERROR(INDEX('Listado E.P.'!$B$7:$AX$106,MATCH(Consulta!$B33,'Listado E.P.'!$B$7:$B$106,0),MATCH(Consulta!S$6,'Listado E.P.'!$B$6:$AX$6,0)),"-")</f>
        <v>-</v>
      </c>
      <c r="T33" s="4" t="str">
        <f>IFERROR(INDEX('Listado E.P.'!$B$7:$AX$106,MATCH(Consulta!$B33,'Listado E.P.'!$B$7:$B$106,0),MATCH(Consulta!T$6,'Listado E.P.'!$B$6:$AX$6,0)),"-")</f>
        <v>-</v>
      </c>
      <c r="U33" s="4" t="str">
        <f>IFERROR(INDEX('Listado E.P.'!$B$7:$AX$106,MATCH(Consulta!$B33,'Listado E.P.'!$B$7:$B$106,0),MATCH(Consulta!U$6,'Listado E.P.'!$B$6:$AX$6,0)),"-")</f>
        <v>-</v>
      </c>
      <c r="V33" s="4" t="str">
        <f>IFERROR(INDEX('Listado E.P.'!$B$7:$AX$106,MATCH(Consulta!$B33,'Listado E.P.'!$B$7:$B$106,0),MATCH(Consulta!V$6,'Listado E.P.'!$B$6:$AX$6,0)),"-")</f>
        <v>-</v>
      </c>
      <c r="W33" s="4" t="str">
        <f>IFERROR(INDEX('Listado E.P.'!$B$7:$AX$106,MATCH(Consulta!$B33,'Listado E.P.'!$B$7:$B$106,0),MATCH(Consulta!W$6,'Listado E.P.'!$B$6:$AX$6,0)),"-")</f>
        <v>-</v>
      </c>
      <c r="X33" s="4" t="str">
        <f>IFERROR(INDEX('Listado E.P.'!$B$7:$AX$106,MATCH(Consulta!$B33,'Listado E.P.'!$B$7:$B$106,0),MATCH(Consulta!X$6,'Listado E.P.'!$B$6:$AX$6,0)),"-")</f>
        <v>-</v>
      </c>
      <c r="Y33" s="4" t="str">
        <f>IFERROR(INDEX('Listado E.P.'!$B$7:$AX$106,MATCH(Consulta!$B33,'Listado E.P.'!$B$7:$B$106,0),MATCH(Consulta!Y$6,'Listado E.P.'!$B$6:$AX$6,0)),"-")</f>
        <v>-</v>
      </c>
      <c r="Z33" s="4" t="str">
        <f>IFERROR(INDEX('Listado E.P.'!$B$7:$AX$106,MATCH(Consulta!$B33,'Listado E.P.'!$B$7:$B$106,0),MATCH(Consulta!Z$6,'Listado E.P.'!$B$6:$AX$6,0)),"-")</f>
        <v>-</v>
      </c>
      <c r="AA33" s="4" t="str">
        <f>IFERROR(INDEX('Listado E.P.'!$B$7:$AX$106,MATCH(Consulta!$B33,'Listado E.P.'!$B$7:$B$106,0),MATCH(Consulta!AA$6,'Listado E.P.'!$B$6:$AX$6,0)),"-")</f>
        <v>-</v>
      </c>
      <c r="AB33" s="4" t="str">
        <f>IFERROR(INDEX('Listado E.P.'!$B$7:$AX$106,MATCH(Consulta!$B33,'Listado E.P.'!$B$7:$B$106,0),MATCH(Consulta!AB$6,'Listado E.P.'!$B$6:$AX$6,0)),"-")</f>
        <v>-</v>
      </c>
      <c r="AC33" s="4" t="str">
        <f>IFERROR(INDEX('Listado E.P.'!$B$7:$AX$106,MATCH(Consulta!$B33,'Listado E.P.'!$B$7:$B$106,0),MATCH(Consulta!AC$6,'Listado E.P.'!$B$6:$AX$6,0)),"-")</f>
        <v>-</v>
      </c>
      <c r="AD33" s="8" t="str">
        <f>IFERROR(INDEX('Listado E.P.'!$B$7:$AX$106,MATCH(Consulta!$B33,'Listado E.P.'!$B$7:$B$106,0),MATCH(Consulta!AD$6,'Listado E.P.'!$B$6:$AX$6,0)),"-")</f>
        <v>-</v>
      </c>
      <c r="AE33" s="4" t="str">
        <f>IFERROR(INDEX('Listado E.P.'!$B$7:$AX$106,MATCH(Consulta!$B33,'Listado E.P.'!$B$7:$B$106,0),MATCH(Consulta!AE$6,'Listado E.P.'!$B$6:$AX$6,0)),"-")</f>
        <v>-</v>
      </c>
      <c r="AF33" s="4" t="str">
        <f>IFERROR(INDEX('Listado E.P.'!$B$7:$AX$106,MATCH(Consulta!$B33,'Listado E.P.'!$B$7:$B$106,0),MATCH(Consulta!AF$6,'Listado E.P.'!$B$6:$AX$6,0)),"-")</f>
        <v>-</v>
      </c>
    </row>
    <row r="34" spans="1:32" ht="20.25" customHeight="1" x14ac:dyDescent="0.25">
      <c r="A34" s="11">
        <v>28</v>
      </c>
      <c r="B34" s="47"/>
      <c r="C34" s="4" t="str">
        <f>IFERROR(INDEX('Listado E.P.'!$B$7:$AX$106,MATCH(Consulta!$B34,'Listado E.P.'!$B$7:$B$106,0),MATCH(Consulta!C$6,'Listado E.P.'!$B$6:$AX$6,0)),"-")</f>
        <v>-</v>
      </c>
      <c r="D34" s="4" t="str">
        <f>IFERROR(INDEX('Listado E.P.'!$B$7:$AX$106,MATCH(Consulta!$B34,'Listado E.P.'!$B$7:$B$106,0),MATCH(Consulta!D$6,'Listado E.P.'!$B$6:$AX$6,0)),"-")</f>
        <v>-</v>
      </c>
      <c r="E34" s="4" t="str">
        <f>IFERROR(INDEX('Listado E.P.'!$B$7:$AX$106,MATCH(Consulta!$B34,'Listado E.P.'!$B$7:$B$106,0),MATCH(Consulta!E$6,'Listado E.P.'!$B$6:$AX$6,0)),"-")</f>
        <v>-</v>
      </c>
      <c r="F34" s="95" t="str">
        <f>IFERROR(INDEX('Listado E.P.'!$B$7:$AX$106,MATCH(Consulta!$B34,'Listado E.P.'!$B$7:$B$106,0),MATCH(Consulta!F$6,'Listado E.P.'!$B$6:$AX$6,0)),"-")</f>
        <v>-</v>
      </c>
      <c r="G34" s="4" t="str">
        <f>IFERROR(INDEX('Listado E.P.'!$B$7:$AX$106,MATCH(Consulta!$B34,'Listado E.P.'!$B$7:$B$106,0),MATCH(Consulta!G$6,'Listado E.P.'!$B$6:$AX$6,0)),"-")</f>
        <v>-</v>
      </c>
      <c r="H34" s="4" t="str">
        <f>IFERROR(INDEX('Listado E.P.'!$B$7:$AX$106,MATCH(Consulta!$B34,'Listado E.P.'!$B$7:$B$106,0),MATCH(Consulta!H$6,'Listado E.P.'!$B$6:$AX$6,0)),"-")</f>
        <v>-</v>
      </c>
      <c r="I34" s="4" t="str">
        <f>IFERROR(INDEX('Listado E.P.'!$B$7:$AX$106,MATCH(Consulta!$B34,'Listado E.P.'!$B$7:$B$106,0),MATCH(Consulta!I$6,'Listado E.P.'!$B$6:$AX$6,0)),"-")</f>
        <v>-</v>
      </c>
      <c r="J34" s="4" t="str">
        <f>IFERROR(INDEX('Listado E.P.'!$B$7:$AX$106,MATCH(Consulta!$B34,'Listado E.P.'!$B$7:$B$106,0),MATCH(Consulta!J$6,'Listado E.P.'!$B$6:$AX$6,0)),"-")</f>
        <v>-</v>
      </c>
      <c r="K34" s="4" t="str">
        <f>IFERROR(INDEX('Listado E.P.'!$B$7:$AX$106,MATCH(Consulta!$B34,'Listado E.P.'!$B$7:$B$106,0),MATCH(Consulta!K$6,'Listado E.P.'!$B$6:$AX$6,0)),"-")</f>
        <v>-</v>
      </c>
      <c r="L34" s="4" t="str">
        <f>IFERROR(INDEX('Listado E.P.'!$B$7:$AX$106,MATCH(Consulta!$B34,'Listado E.P.'!$B$7:$B$106,0),MATCH(Consulta!L$6,'Listado E.P.'!$B$6:$AX$6,0)),"-")</f>
        <v>-</v>
      </c>
      <c r="M34" s="4" t="str">
        <f>IFERROR(INDEX('Listado E.P.'!$B$7:$AX$106,MATCH(Consulta!$B34,'Listado E.P.'!$B$7:$B$106,0),MATCH(Consulta!M$6,'Listado E.P.'!$B$6:$AX$6,0)),"-")</f>
        <v>-</v>
      </c>
      <c r="N34" s="4" t="str">
        <f>IFERROR(INDEX('Listado E.P.'!$B$7:$AX$106,MATCH(Consulta!$B34,'Listado E.P.'!$B$7:$B$106,0),MATCH(Consulta!N$6,'Listado E.P.'!$B$6:$AX$6,0)),"-")</f>
        <v>-</v>
      </c>
      <c r="O34" s="4" t="str">
        <f>IFERROR(INDEX('Listado E.P.'!$B$7:$AX$106,MATCH(Consulta!$B34,'Listado E.P.'!$B$7:$B$106,0),MATCH(Consulta!O$6,'Listado E.P.'!$B$6:$AX$6,0)),"-")</f>
        <v>-</v>
      </c>
      <c r="P34" s="4" t="str">
        <f>IFERROR(INDEX('Listado E.P.'!$B$7:$AX$106,MATCH(Consulta!$B34,'Listado E.P.'!$B$7:$B$106,0),MATCH(Consulta!P$6,'Listado E.P.'!$B$6:$AX$6,0)),"-")</f>
        <v>-</v>
      </c>
      <c r="Q34" s="4" t="str">
        <f>IFERROR(INDEX('Listado E.P.'!$B$7:$AX$106,MATCH(Consulta!$B34,'Listado E.P.'!$B$7:$B$106,0),MATCH(Consulta!Q$6,'Listado E.P.'!$B$6:$AX$6,0)),"-")</f>
        <v>-</v>
      </c>
      <c r="R34" s="4" t="str">
        <f>IFERROR(INDEX('Listado E.P.'!$B$7:$AX$106,MATCH(Consulta!$B34,'Listado E.P.'!$B$7:$B$106,0),MATCH(Consulta!R$6,'Listado E.P.'!$B$6:$AX$6,0)),"-")</f>
        <v>-</v>
      </c>
      <c r="S34" s="4" t="str">
        <f>IFERROR(INDEX('Listado E.P.'!$B$7:$AX$106,MATCH(Consulta!$B34,'Listado E.P.'!$B$7:$B$106,0),MATCH(Consulta!S$6,'Listado E.P.'!$B$6:$AX$6,0)),"-")</f>
        <v>-</v>
      </c>
      <c r="T34" s="4" t="str">
        <f>IFERROR(INDEX('Listado E.P.'!$B$7:$AX$106,MATCH(Consulta!$B34,'Listado E.P.'!$B$7:$B$106,0),MATCH(Consulta!T$6,'Listado E.P.'!$B$6:$AX$6,0)),"-")</f>
        <v>-</v>
      </c>
      <c r="U34" s="4" t="str">
        <f>IFERROR(INDEX('Listado E.P.'!$B$7:$AX$106,MATCH(Consulta!$B34,'Listado E.P.'!$B$7:$B$106,0),MATCH(Consulta!U$6,'Listado E.P.'!$B$6:$AX$6,0)),"-")</f>
        <v>-</v>
      </c>
      <c r="V34" s="4" t="str">
        <f>IFERROR(INDEX('Listado E.P.'!$B$7:$AX$106,MATCH(Consulta!$B34,'Listado E.P.'!$B$7:$B$106,0),MATCH(Consulta!V$6,'Listado E.P.'!$B$6:$AX$6,0)),"-")</f>
        <v>-</v>
      </c>
      <c r="W34" s="4" t="str">
        <f>IFERROR(INDEX('Listado E.P.'!$B$7:$AX$106,MATCH(Consulta!$B34,'Listado E.P.'!$B$7:$B$106,0),MATCH(Consulta!W$6,'Listado E.P.'!$B$6:$AX$6,0)),"-")</f>
        <v>-</v>
      </c>
      <c r="X34" s="4" t="str">
        <f>IFERROR(INDEX('Listado E.P.'!$B$7:$AX$106,MATCH(Consulta!$B34,'Listado E.P.'!$B$7:$B$106,0),MATCH(Consulta!X$6,'Listado E.P.'!$B$6:$AX$6,0)),"-")</f>
        <v>-</v>
      </c>
      <c r="Y34" s="4" t="str">
        <f>IFERROR(INDEX('Listado E.P.'!$B$7:$AX$106,MATCH(Consulta!$B34,'Listado E.P.'!$B$7:$B$106,0),MATCH(Consulta!Y$6,'Listado E.P.'!$B$6:$AX$6,0)),"-")</f>
        <v>-</v>
      </c>
      <c r="Z34" s="4" t="str">
        <f>IFERROR(INDEX('Listado E.P.'!$B$7:$AX$106,MATCH(Consulta!$B34,'Listado E.P.'!$B$7:$B$106,0),MATCH(Consulta!Z$6,'Listado E.P.'!$B$6:$AX$6,0)),"-")</f>
        <v>-</v>
      </c>
      <c r="AA34" s="4" t="str">
        <f>IFERROR(INDEX('Listado E.P.'!$B$7:$AX$106,MATCH(Consulta!$B34,'Listado E.P.'!$B$7:$B$106,0),MATCH(Consulta!AA$6,'Listado E.P.'!$B$6:$AX$6,0)),"-")</f>
        <v>-</v>
      </c>
      <c r="AB34" s="4" t="str">
        <f>IFERROR(INDEX('Listado E.P.'!$B$7:$AX$106,MATCH(Consulta!$B34,'Listado E.P.'!$B$7:$B$106,0),MATCH(Consulta!AB$6,'Listado E.P.'!$B$6:$AX$6,0)),"-")</f>
        <v>-</v>
      </c>
      <c r="AC34" s="4" t="str">
        <f>IFERROR(INDEX('Listado E.P.'!$B$7:$AX$106,MATCH(Consulta!$B34,'Listado E.P.'!$B$7:$B$106,0),MATCH(Consulta!AC$6,'Listado E.P.'!$B$6:$AX$6,0)),"-")</f>
        <v>-</v>
      </c>
      <c r="AD34" s="8" t="str">
        <f>IFERROR(INDEX('Listado E.P.'!$B$7:$AX$106,MATCH(Consulta!$B34,'Listado E.P.'!$B$7:$B$106,0),MATCH(Consulta!AD$6,'Listado E.P.'!$B$6:$AX$6,0)),"-")</f>
        <v>-</v>
      </c>
      <c r="AE34" s="4" t="str">
        <f>IFERROR(INDEX('Listado E.P.'!$B$7:$AX$106,MATCH(Consulta!$B34,'Listado E.P.'!$B$7:$B$106,0),MATCH(Consulta!AE$6,'Listado E.P.'!$B$6:$AX$6,0)),"-")</f>
        <v>-</v>
      </c>
      <c r="AF34" s="4" t="str">
        <f>IFERROR(INDEX('Listado E.P.'!$B$7:$AX$106,MATCH(Consulta!$B34,'Listado E.P.'!$B$7:$B$106,0),MATCH(Consulta!AF$6,'Listado E.P.'!$B$6:$AX$6,0)),"-")</f>
        <v>-</v>
      </c>
    </row>
    <row r="35" spans="1:32" ht="20.25" customHeight="1" x14ac:dyDescent="0.25">
      <c r="A35" s="11">
        <v>29</v>
      </c>
      <c r="B35" s="47"/>
      <c r="C35" s="4" t="str">
        <f>IFERROR(INDEX('Listado E.P.'!$B$7:$AX$106,MATCH(Consulta!$B35,'Listado E.P.'!$B$7:$B$106,0),MATCH(Consulta!C$6,'Listado E.P.'!$B$6:$AX$6,0)),"-")</f>
        <v>-</v>
      </c>
      <c r="D35" s="4" t="str">
        <f>IFERROR(INDEX('Listado E.P.'!$B$7:$AX$106,MATCH(Consulta!$B35,'Listado E.P.'!$B$7:$B$106,0),MATCH(Consulta!D$6,'Listado E.P.'!$B$6:$AX$6,0)),"-")</f>
        <v>-</v>
      </c>
      <c r="E35" s="4" t="str">
        <f>IFERROR(INDEX('Listado E.P.'!$B$7:$AX$106,MATCH(Consulta!$B35,'Listado E.P.'!$B$7:$B$106,0),MATCH(Consulta!E$6,'Listado E.P.'!$B$6:$AX$6,0)),"-")</f>
        <v>-</v>
      </c>
      <c r="F35" s="95" t="str">
        <f>IFERROR(INDEX('Listado E.P.'!$B$7:$AX$106,MATCH(Consulta!$B35,'Listado E.P.'!$B$7:$B$106,0),MATCH(Consulta!F$6,'Listado E.P.'!$B$6:$AX$6,0)),"-")</f>
        <v>-</v>
      </c>
      <c r="G35" s="4" t="str">
        <f>IFERROR(INDEX('Listado E.P.'!$B$7:$AX$106,MATCH(Consulta!$B35,'Listado E.P.'!$B$7:$B$106,0),MATCH(Consulta!G$6,'Listado E.P.'!$B$6:$AX$6,0)),"-")</f>
        <v>-</v>
      </c>
      <c r="H35" s="4" t="str">
        <f>IFERROR(INDEX('Listado E.P.'!$B$7:$AX$106,MATCH(Consulta!$B35,'Listado E.P.'!$B$7:$B$106,0),MATCH(Consulta!H$6,'Listado E.P.'!$B$6:$AX$6,0)),"-")</f>
        <v>-</v>
      </c>
      <c r="I35" s="4" t="str">
        <f>IFERROR(INDEX('Listado E.P.'!$B$7:$AX$106,MATCH(Consulta!$B35,'Listado E.P.'!$B$7:$B$106,0),MATCH(Consulta!I$6,'Listado E.P.'!$B$6:$AX$6,0)),"-")</f>
        <v>-</v>
      </c>
      <c r="J35" s="4" t="str">
        <f>IFERROR(INDEX('Listado E.P.'!$B$7:$AX$106,MATCH(Consulta!$B35,'Listado E.P.'!$B$7:$B$106,0),MATCH(Consulta!J$6,'Listado E.P.'!$B$6:$AX$6,0)),"-")</f>
        <v>-</v>
      </c>
      <c r="K35" s="4" t="str">
        <f>IFERROR(INDEX('Listado E.P.'!$B$7:$AX$106,MATCH(Consulta!$B35,'Listado E.P.'!$B$7:$B$106,0),MATCH(Consulta!K$6,'Listado E.P.'!$B$6:$AX$6,0)),"-")</f>
        <v>-</v>
      </c>
      <c r="L35" s="4" t="str">
        <f>IFERROR(INDEX('Listado E.P.'!$B$7:$AX$106,MATCH(Consulta!$B35,'Listado E.P.'!$B$7:$B$106,0),MATCH(Consulta!L$6,'Listado E.P.'!$B$6:$AX$6,0)),"-")</f>
        <v>-</v>
      </c>
      <c r="M35" s="4" t="str">
        <f>IFERROR(INDEX('Listado E.P.'!$B$7:$AX$106,MATCH(Consulta!$B35,'Listado E.P.'!$B$7:$B$106,0),MATCH(Consulta!M$6,'Listado E.P.'!$B$6:$AX$6,0)),"-")</f>
        <v>-</v>
      </c>
      <c r="N35" s="4" t="str">
        <f>IFERROR(INDEX('Listado E.P.'!$B$7:$AX$106,MATCH(Consulta!$B35,'Listado E.P.'!$B$7:$B$106,0),MATCH(Consulta!N$6,'Listado E.P.'!$B$6:$AX$6,0)),"-")</f>
        <v>-</v>
      </c>
      <c r="O35" s="4" t="str">
        <f>IFERROR(INDEX('Listado E.P.'!$B$7:$AX$106,MATCH(Consulta!$B35,'Listado E.P.'!$B$7:$B$106,0),MATCH(Consulta!O$6,'Listado E.P.'!$B$6:$AX$6,0)),"-")</f>
        <v>-</v>
      </c>
      <c r="P35" s="4" t="str">
        <f>IFERROR(INDEX('Listado E.P.'!$B$7:$AX$106,MATCH(Consulta!$B35,'Listado E.P.'!$B$7:$B$106,0),MATCH(Consulta!P$6,'Listado E.P.'!$B$6:$AX$6,0)),"-")</f>
        <v>-</v>
      </c>
      <c r="Q35" s="4" t="str">
        <f>IFERROR(INDEX('Listado E.P.'!$B$7:$AX$106,MATCH(Consulta!$B35,'Listado E.P.'!$B$7:$B$106,0),MATCH(Consulta!Q$6,'Listado E.P.'!$B$6:$AX$6,0)),"-")</f>
        <v>-</v>
      </c>
      <c r="R35" s="4" t="str">
        <f>IFERROR(INDEX('Listado E.P.'!$B$7:$AX$106,MATCH(Consulta!$B35,'Listado E.P.'!$B$7:$B$106,0),MATCH(Consulta!R$6,'Listado E.P.'!$B$6:$AX$6,0)),"-")</f>
        <v>-</v>
      </c>
      <c r="S35" s="4" t="str">
        <f>IFERROR(INDEX('Listado E.P.'!$B$7:$AX$106,MATCH(Consulta!$B35,'Listado E.P.'!$B$7:$B$106,0),MATCH(Consulta!S$6,'Listado E.P.'!$B$6:$AX$6,0)),"-")</f>
        <v>-</v>
      </c>
      <c r="T35" s="4" t="str">
        <f>IFERROR(INDEX('Listado E.P.'!$B$7:$AX$106,MATCH(Consulta!$B35,'Listado E.P.'!$B$7:$B$106,0),MATCH(Consulta!T$6,'Listado E.P.'!$B$6:$AX$6,0)),"-")</f>
        <v>-</v>
      </c>
      <c r="U35" s="4" t="str">
        <f>IFERROR(INDEX('Listado E.P.'!$B$7:$AX$106,MATCH(Consulta!$B35,'Listado E.P.'!$B$7:$B$106,0),MATCH(Consulta!U$6,'Listado E.P.'!$B$6:$AX$6,0)),"-")</f>
        <v>-</v>
      </c>
      <c r="V35" s="4" t="str">
        <f>IFERROR(INDEX('Listado E.P.'!$B$7:$AX$106,MATCH(Consulta!$B35,'Listado E.P.'!$B$7:$B$106,0),MATCH(Consulta!V$6,'Listado E.P.'!$B$6:$AX$6,0)),"-")</f>
        <v>-</v>
      </c>
      <c r="W35" s="4" t="str">
        <f>IFERROR(INDEX('Listado E.P.'!$B$7:$AX$106,MATCH(Consulta!$B35,'Listado E.P.'!$B$7:$B$106,0),MATCH(Consulta!W$6,'Listado E.P.'!$B$6:$AX$6,0)),"-")</f>
        <v>-</v>
      </c>
      <c r="X35" s="4" t="str">
        <f>IFERROR(INDEX('Listado E.P.'!$B$7:$AX$106,MATCH(Consulta!$B35,'Listado E.P.'!$B$7:$B$106,0),MATCH(Consulta!X$6,'Listado E.P.'!$B$6:$AX$6,0)),"-")</f>
        <v>-</v>
      </c>
      <c r="Y35" s="4" t="str">
        <f>IFERROR(INDEX('Listado E.P.'!$B$7:$AX$106,MATCH(Consulta!$B35,'Listado E.P.'!$B$7:$B$106,0),MATCH(Consulta!Y$6,'Listado E.P.'!$B$6:$AX$6,0)),"-")</f>
        <v>-</v>
      </c>
      <c r="Z35" s="4" t="str">
        <f>IFERROR(INDEX('Listado E.P.'!$B$7:$AX$106,MATCH(Consulta!$B35,'Listado E.P.'!$B$7:$B$106,0),MATCH(Consulta!Z$6,'Listado E.P.'!$B$6:$AX$6,0)),"-")</f>
        <v>-</v>
      </c>
      <c r="AA35" s="4" t="str">
        <f>IFERROR(INDEX('Listado E.P.'!$B$7:$AX$106,MATCH(Consulta!$B35,'Listado E.P.'!$B$7:$B$106,0),MATCH(Consulta!AA$6,'Listado E.P.'!$B$6:$AX$6,0)),"-")</f>
        <v>-</v>
      </c>
      <c r="AB35" s="4" t="str">
        <f>IFERROR(INDEX('Listado E.P.'!$B$7:$AX$106,MATCH(Consulta!$B35,'Listado E.P.'!$B$7:$B$106,0),MATCH(Consulta!AB$6,'Listado E.P.'!$B$6:$AX$6,0)),"-")</f>
        <v>-</v>
      </c>
      <c r="AC35" s="4" t="str">
        <f>IFERROR(INDEX('Listado E.P.'!$B$7:$AX$106,MATCH(Consulta!$B35,'Listado E.P.'!$B$7:$B$106,0),MATCH(Consulta!AC$6,'Listado E.P.'!$B$6:$AX$6,0)),"-")</f>
        <v>-</v>
      </c>
      <c r="AD35" s="8" t="str">
        <f>IFERROR(INDEX('Listado E.P.'!$B$7:$AX$106,MATCH(Consulta!$B35,'Listado E.P.'!$B$7:$B$106,0),MATCH(Consulta!AD$6,'Listado E.P.'!$B$6:$AX$6,0)),"-")</f>
        <v>-</v>
      </c>
      <c r="AE35" s="4" t="str">
        <f>IFERROR(INDEX('Listado E.P.'!$B$7:$AX$106,MATCH(Consulta!$B35,'Listado E.P.'!$B$7:$B$106,0),MATCH(Consulta!AE$6,'Listado E.P.'!$B$6:$AX$6,0)),"-")</f>
        <v>-</v>
      </c>
      <c r="AF35" s="4" t="str">
        <f>IFERROR(INDEX('Listado E.P.'!$B$7:$AX$106,MATCH(Consulta!$B35,'Listado E.P.'!$B$7:$B$106,0),MATCH(Consulta!AF$6,'Listado E.P.'!$B$6:$AX$6,0)),"-")</f>
        <v>-</v>
      </c>
    </row>
    <row r="36" spans="1:32" ht="20.25" customHeight="1" x14ac:dyDescent="0.25">
      <c r="A36" s="11">
        <v>30</v>
      </c>
      <c r="B36" s="47"/>
      <c r="C36" s="4" t="str">
        <f>IFERROR(INDEX('Listado E.P.'!$B$7:$AX$106,MATCH(Consulta!$B36,'Listado E.P.'!$B$7:$B$106,0),MATCH(Consulta!C$6,'Listado E.P.'!$B$6:$AX$6,0)),"-")</f>
        <v>-</v>
      </c>
      <c r="D36" s="4" t="str">
        <f>IFERROR(INDEX('Listado E.P.'!$B$7:$AX$106,MATCH(Consulta!$B36,'Listado E.P.'!$B$7:$B$106,0),MATCH(Consulta!D$6,'Listado E.P.'!$B$6:$AX$6,0)),"-")</f>
        <v>-</v>
      </c>
      <c r="E36" s="4" t="str">
        <f>IFERROR(INDEX('Listado E.P.'!$B$7:$AX$106,MATCH(Consulta!$B36,'Listado E.P.'!$B$7:$B$106,0),MATCH(Consulta!E$6,'Listado E.P.'!$B$6:$AX$6,0)),"-")</f>
        <v>-</v>
      </c>
      <c r="F36" s="95" t="str">
        <f>IFERROR(INDEX('Listado E.P.'!$B$7:$AX$106,MATCH(Consulta!$B36,'Listado E.P.'!$B$7:$B$106,0),MATCH(Consulta!F$6,'Listado E.P.'!$B$6:$AX$6,0)),"-")</f>
        <v>-</v>
      </c>
      <c r="G36" s="4" t="str">
        <f>IFERROR(INDEX('Listado E.P.'!$B$7:$AX$106,MATCH(Consulta!$B36,'Listado E.P.'!$B$7:$B$106,0),MATCH(Consulta!G$6,'Listado E.P.'!$B$6:$AX$6,0)),"-")</f>
        <v>-</v>
      </c>
      <c r="H36" s="4" t="str">
        <f>IFERROR(INDEX('Listado E.P.'!$B$7:$AX$106,MATCH(Consulta!$B36,'Listado E.P.'!$B$7:$B$106,0),MATCH(Consulta!H$6,'Listado E.P.'!$B$6:$AX$6,0)),"-")</f>
        <v>-</v>
      </c>
      <c r="I36" s="4" t="str">
        <f>IFERROR(INDEX('Listado E.P.'!$B$7:$AX$106,MATCH(Consulta!$B36,'Listado E.P.'!$B$7:$B$106,0),MATCH(Consulta!I$6,'Listado E.P.'!$B$6:$AX$6,0)),"-")</f>
        <v>-</v>
      </c>
      <c r="J36" s="4" t="str">
        <f>IFERROR(INDEX('Listado E.P.'!$B$7:$AX$106,MATCH(Consulta!$B36,'Listado E.P.'!$B$7:$B$106,0),MATCH(Consulta!J$6,'Listado E.P.'!$B$6:$AX$6,0)),"-")</f>
        <v>-</v>
      </c>
      <c r="K36" s="4" t="str">
        <f>IFERROR(INDEX('Listado E.P.'!$B$7:$AX$106,MATCH(Consulta!$B36,'Listado E.P.'!$B$7:$B$106,0),MATCH(Consulta!K$6,'Listado E.P.'!$B$6:$AX$6,0)),"-")</f>
        <v>-</v>
      </c>
      <c r="L36" s="4" t="str">
        <f>IFERROR(INDEX('Listado E.P.'!$B$7:$AX$106,MATCH(Consulta!$B36,'Listado E.P.'!$B$7:$B$106,0),MATCH(Consulta!L$6,'Listado E.P.'!$B$6:$AX$6,0)),"-")</f>
        <v>-</v>
      </c>
      <c r="M36" s="4" t="str">
        <f>IFERROR(INDEX('Listado E.P.'!$B$7:$AX$106,MATCH(Consulta!$B36,'Listado E.P.'!$B$7:$B$106,0),MATCH(Consulta!M$6,'Listado E.P.'!$B$6:$AX$6,0)),"-")</f>
        <v>-</v>
      </c>
      <c r="N36" s="4" t="str">
        <f>IFERROR(INDEX('Listado E.P.'!$B$7:$AX$106,MATCH(Consulta!$B36,'Listado E.P.'!$B$7:$B$106,0),MATCH(Consulta!N$6,'Listado E.P.'!$B$6:$AX$6,0)),"-")</f>
        <v>-</v>
      </c>
      <c r="O36" s="4" t="str">
        <f>IFERROR(INDEX('Listado E.P.'!$B$7:$AX$106,MATCH(Consulta!$B36,'Listado E.P.'!$B$7:$B$106,0),MATCH(Consulta!O$6,'Listado E.P.'!$B$6:$AX$6,0)),"-")</f>
        <v>-</v>
      </c>
      <c r="P36" s="4" t="str">
        <f>IFERROR(INDEX('Listado E.P.'!$B$7:$AX$106,MATCH(Consulta!$B36,'Listado E.P.'!$B$7:$B$106,0),MATCH(Consulta!P$6,'Listado E.P.'!$B$6:$AX$6,0)),"-")</f>
        <v>-</v>
      </c>
      <c r="Q36" s="4" t="str">
        <f>IFERROR(INDEX('Listado E.P.'!$B$7:$AX$106,MATCH(Consulta!$B36,'Listado E.P.'!$B$7:$B$106,0),MATCH(Consulta!Q$6,'Listado E.P.'!$B$6:$AX$6,0)),"-")</f>
        <v>-</v>
      </c>
      <c r="R36" s="4" t="str">
        <f>IFERROR(INDEX('Listado E.P.'!$B$7:$AX$106,MATCH(Consulta!$B36,'Listado E.P.'!$B$7:$B$106,0),MATCH(Consulta!R$6,'Listado E.P.'!$B$6:$AX$6,0)),"-")</f>
        <v>-</v>
      </c>
      <c r="S36" s="4" t="str">
        <f>IFERROR(INDEX('Listado E.P.'!$B$7:$AX$106,MATCH(Consulta!$B36,'Listado E.P.'!$B$7:$B$106,0),MATCH(Consulta!S$6,'Listado E.P.'!$B$6:$AX$6,0)),"-")</f>
        <v>-</v>
      </c>
      <c r="T36" s="4" t="str">
        <f>IFERROR(INDEX('Listado E.P.'!$B$7:$AX$106,MATCH(Consulta!$B36,'Listado E.P.'!$B$7:$B$106,0),MATCH(Consulta!T$6,'Listado E.P.'!$B$6:$AX$6,0)),"-")</f>
        <v>-</v>
      </c>
      <c r="U36" s="4" t="str">
        <f>IFERROR(INDEX('Listado E.P.'!$B$7:$AX$106,MATCH(Consulta!$B36,'Listado E.P.'!$B$7:$B$106,0),MATCH(Consulta!U$6,'Listado E.P.'!$B$6:$AX$6,0)),"-")</f>
        <v>-</v>
      </c>
      <c r="V36" s="4" t="str">
        <f>IFERROR(INDEX('Listado E.P.'!$B$7:$AX$106,MATCH(Consulta!$B36,'Listado E.P.'!$B$7:$B$106,0),MATCH(Consulta!V$6,'Listado E.P.'!$B$6:$AX$6,0)),"-")</f>
        <v>-</v>
      </c>
      <c r="W36" s="4" t="str">
        <f>IFERROR(INDEX('Listado E.P.'!$B$7:$AX$106,MATCH(Consulta!$B36,'Listado E.P.'!$B$7:$B$106,0),MATCH(Consulta!W$6,'Listado E.P.'!$B$6:$AX$6,0)),"-")</f>
        <v>-</v>
      </c>
      <c r="X36" s="4" t="str">
        <f>IFERROR(INDEX('Listado E.P.'!$B$7:$AX$106,MATCH(Consulta!$B36,'Listado E.P.'!$B$7:$B$106,0),MATCH(Consulta!X$6,'Listado E.P.'!$B$6:$AX$6,0)),"-")</f>
        <v>-</v>
      </c>
      <c r="Y36" s="4" t="str">
        <f>IFERROR(INDEX('Listado E.P.'!$B$7:$AX$106,MATCH(Consulta!$B36,'Listado E.P.'!$B$7:$B$106,0),MATCH(Consulta!Y$6,'Listado E.P.'!$B$6:$AX$6,0)),"-")</f>
        <v>-</v>
      </c>
      <c r="Z36" s="4" t="str">
        <f>IFERROR(INDEX('Listado E.P.'!$B$7:$AX$106,MATCH(Consulta!$B36,'Listado E.P.'!$B$7:$B$106,0),MATCH(Consulta!Z$6,'Listado E.P.'!$B$6:$AX$6,0)),"-")</f>
        <v>-</v>
      </c>
      <c r="AA36" s="4" t="str">
        <f>IFERROR(INDEX('Listado E.P.'!$B$7:$AX$106,MATCH(Consulta!$B36,'Listado E.P.'!$B$7:$B$106,0),MATCH(Consulta!AA$6,'Listado E.P.'!$B$6:$AX$6,0)),"-")</f>
        <v>-</v>
      </c>
      <c r="AB36" s="4" t="str">
        <f>IFERROR(INDEX('Listado E.P.'!$B$7:$AX$106,MATCH(Consulta!$B36,'Listado E.P.'!$B$7:$B$106,0),MATCH(Consulta!AB$6,'Listado E.P.'!$B$6:$AX$6,0)),"-")</f>
        <v>-</v>
      </c>
      <c r="AC36" s="4" t="str">
        <f>IFERROR(INDEX('Listado E.P.'!$B$7:$AX$106,MATCH(Consulta!$B36,'Listado E.P.'!$B$7:$B$106,0),MATCH(Consulta!AC$6,'Listado E.P.'!$B$6:$AX$6,0)),"-")</f>
        <v>-</v>
      </c>
      <c r="AD36" s="8" t="str">
        <f>IFERROR(INDEX('Listado E.P.'!$B$7:$AX$106,MATCH(Consulta!$B36,'Listado E.P.'!$B$7:$B$106,0),MATCH(Consulta!AD$6,'Listado E.P.'!$B$6:$AX$6,0)),"-")</f>
        <v>-</v>
      </c>
      <c r="AE36" s="4" t="str">
        <f>IFERROR(INDEX('Listado E.P.'!$B$7:$AX$106,MATCH(Consulta!$B36,'Listado E.P.'!$B$7:$B$106,0),MATCH(Consulta!AE$6,'Listado E.P.'!$B$6:$AX$6,0)),"-")</f>
        <v>-</v>
      </c>
      <c r="AF36" s="4" t="str">
        <f>IFERROR(INDEX('Listado E.P.'!$B$7:$AX$106,MATCH(Consulta!$B36,'Listado E.P.'!$B$7:$B$106,0),MATCH(Consulta!AF$6,'Listado E.P.'!$B$6:$AX$6,0)),"-")</f>
        <v>-</v>
      </c>
    </row>
    <row r="37" spans="1:32" ht="20.25" customHeight="1" x14ac:dyDescent="0.25">
      <c r="A37" s="11">
        <v>31</v>
      </c>
      <c r="B37" s="47"/>
      <c r="C37" s="8" t="str">
        <f>IFERROR(INDEX('Listado E.P.'!$B$7:$AX$106,MATCH(Consulta!$B37,'Listado E.P.'!$B$7:$B$106,0),MATCH(Consulta!C$6,'Listado E.P.'!$B$6:$AX$6,0)),"-")</f>
        <v>-</v>
      </c>
      <c r="D37" s="8" t="str">
        <f>IFERROR(INDEX('Listado E.P.'!$B$7:$AX$106,MATCH(Consulta!$B37,'Listado E.P.'!$B$7:$B$106,0),MATCH(Consulta!D$6,'Listado E.P.'!$B$6:$AX$6,0)),"-")</f>
        <v>-</v>
      </c>
      <c r="E37" s="8" t="str">
        <f>IFERROR(INDEX('Listado E.P.'!$B$7:$AX$106,MATCH(Consulta!$B37,'Listado E.P.'!$B$7:$B$106,0),MATCH(Consulta!E$6,'Listado E.P.'!$B$6:$AX$6,0)),"-")</f>
        <v>-</v>
      </c>
      <c r="F37" s="95" t="str">
        <f>IFERROR(INDEX('Listado E.P.'!$B$7:$AX$106,MATCH(Consulta!$B37,'Listado E.P.'!$B$7:$B$106,0),MATCH(Consulta!F$6,'Listado E.P.'!$B$6:$AX$6,0)),"-")</f>
        <v>-</v>
      </c>
      <c r="G37" s="8" t="str">
        <f>IFERROR(INDEX('Listado E.P.'!$B$7:$AX$106,MATCH(Consulta!$B37,'Listado E.P.'!$B$7:$B$106,0),MATCH(Consulta!G$6,'Listado E.P.'!$B$6:$AX$6,0)),"-")</f>
        <v>-</v>
      </c>
      <c r="H37" s="8" t="str">
        <f>IFERROR(INDEX('Listado E.P.'!$B$7:$AX$106,MATCH(Consulta!$B37,'Listado E.P.'!$B$7:$B$106,0),MATCH(Consulta!H$6,'Listado E.P.'!$B$6:$AX$6,0)),"-")</f>
        <v>-</v>
      </c>
      <c r="I37" s="8" t="str">
        <f>IFERROR(INDEX('Listado E.P.'!$B$7:$AX$106,MATCH(Consulta!$B37,'Listado E.P.'!$B$7:$B$106,0),MATCH(Consulta!I$6,'Listado E.P.'!$B$6:$AX$6,0)),"-")</f>
        <v>-</v>
      </c>
      <c r="J37" s="8" t="str">
        <f>IFERROR(INDEX('Listado E.P.'!$B$7:$AX$106,MATCH(Consulta!$B37,'Listado E.P.'!$B$7:$B$106,0),MATCH(Consulta!J$6,'Listado E.P.'!$B$6:$AX$6,0)),"-")</f>
        <v>-</v>
      </c>
      <c r="K37" s="8" t="str">
        <f>IFERROR(INDEX('Listado E.P.'!$B$7:$AX$106,MATCH(Consulta!$B37,'Listado E.P.'!$B$7:$B$106,0),MATCH(Consulta!K$6,'Listado E.P.'!$B$6:$AX$6,0)),"-")</f>
        <v>-</v>
      </c>
      <c r="L37" s="8" t="str">
        <f>IFERROR(INDEX('Listado E.P.'!$B$7:$AX$106,MATCH(Consulta!$B37,'Listado E.P.'!$B$7:$B$106,0),MATCH(Consulta!L$6,'Listado E.P.'!$B$6:$AX$6,0)),"-")</f>
        <v>-</v>
      </c>
      <c r="M37" s="8" t="str">
        <f>IFERROR(INDEX('Listado E.P.'!$B$7:$AX$106,MATCH(Consulta!$B37,'Listado E.P.'!$B$7:$B$106,0),MATCH(Consulta!M$6,'Listado E.P.'!$B$6:$AX$6,0)),"-")</f>
        <v>-</v>
      </c>
      <c r="N37" s="8" t="str">
        <f>IFERROR(INDEX('Listado E.P.'!$B$7:$AX$106,MATCH(Consulta!$B37,'Listado E.P.'!$B$7:$B$106,0),MATCH(Consulta!N$6,'Listado E.P.'!$B$6:$AX$6,0)),"-")</f>
        <v>-</v>
      </c>
      <c r="O37" s="8" t="str">
        <f>IFERROR(INDEX('Listado E.P.'!$B$7:$AX$106,MATCH(Consulta!$B37,'Listado E.P.'!$B$7:$B$106,0),MATCH(Consulta!O$6,'Listado E.P.'!$B$6:$AX$6,0)),"-")</f>
        <v>-</v>
      </c>
      <c r="P37" s="8" t="str">
        <f>IFERROR(INDEX('Listado E.P.'!$B$7:$AX$106,MATCH(Consulta!$B37,'Listado E.P.'!$B$7:$B$106,0),MATCH(Consulta!P$6,'Listado E.P.'!$B$6:$AX$6,0)),"-")</f>
        <v>-</v>
      </c>
      <c r="Q37" s="8" t="str">
        <f>IFERROR(INDEX('Listado E.P.'!$B$7:$AX$106,MATCH(Consulta!$B37,'Listado E.P.'!$B$7:$B$106,0),MATCH(Consulta!Q$6,'Listado E.P.'!$B$6:$AX$6,0)),"-")</f>
        <v>-</v>
      </c>
      <c r="R37" s="8" t="str">
        <f>IFERROR(INDEX('Listado E.P.'!$B$7:$AX$106,MATCH(Consulta!$B37,'Listado E.P.'!$B$7:$B$106,0),MATCH(Consulta!R$6,'Listado E.P.'!$B$6:$AX$6,0)),"-")</f>
        <v>-</v>
      </c>
      <c r="S37" s="8" t="str">
        <f>IFERROR(INDEX('Listado E.P.'!$B$7:$AX$106,MATCH(Consulta!$B37,'Listado E.P.'!$B$7:$B$106,0),MATCH(Consulta!S$6,'Listado E.P.'!$B$6:$AX$6,0)),"-")</f>
        <v>-</v>
      </c>
      <c r="T37" s="8" t="str">
        <f>IFERROR(INDEX('Listado E.P.'!$B$7:$AX$106,MATCH(Consulta!$B37,'Listado E.P.'!$B$7:$B$106,0),MATCH(Consulta!T$6,'Listado E.P.'!$B$6:$AX$6,0)),"-")</f>
        <v>-</v>
      </c>
      <c r="U37" s="8" t="str">
        <f>IFERROR(INDEX('Listado E.P.'!$B$7:$AX$106,MATCH(Consulta!$B37,'Listado E.P.'!$B$7:$B$106,0),MATCH(Consulta!U$6,'Listado E.P.'!$B$6:$AX$6,0)),"-")</f>
        <v>-</v>
      </c>
      <c r="V37" s="8" t="str">
        <f>IFERROR(INDEX('Listado E.P.'!$B$7:$AX$106,MATCH(Consulta!$B37,'Listado E.P.'!$B$7:$B$106,0),MATCH(Consulta!V$6,'Listado E.P.'!$B$6:$AX$6,0)),"-")</f>
        <v>-</v>
      </c>
      <c r="W37" s="8" t="str">
        <f>IFERROR(INDEX('Listado E.P.'!$B$7:$AX$106,MATCH(Consulta!$B37,'Listado E.P.'!$B$7:$B$106,0),MATCH(Consulta!W$6,'Listado E.P.'!$B$6:$AX$6,0)),"-")</f>
        <v>-</v>
      </c>
      <c r="X37" s="8" t="str">
        <f>IFERROR(INDEX('Listado E.P.'!$B$7:$AX$106,MATCH(Consulta!$B37,'Listado E.P.'!$B$7:$B$106,0),MATCH(Consulta!X$6,'Listado E.P.'!$B$6:$AX$6,0)),"-")</f>
        <v>-</v>
      </c>
      <c r="Y37" s="8" t="str">
        <f>IFERROR(INDEX('Listado E.P.'!$B$7:$AX$106,MATCH(Consulta!$B37,'Listado E.P.'!$B$7:$B$106,0),MATCH(Consulta!Y$6,'Listado E.P.'!$B$6:$AX$6,0)),"-")</f>
        <v>-</v>
      </c>
      <c r="Z37" s="8" t="str">
        <f>IFERROR(INDEX('Listado E.P.'!$B$7:$AX$106,MATCH(Consulta!$B37,'Listado E.P.'!$B$7:$B$106,0),MATCH(Consulta!Z$6,'Listado E.P.'!$B$6:$AX$6,0)),"-")</f>
        <v>-</v>
      </c>
      <c r="AA37" s="8" t="str">
        <f>IFERROR(INDEX('Listado E.P.'!$B$7:$AX$106,MATCH(Consulta!$B37,'Listado E.P.'!$B$7:$B$106,0),MATCH(Consulta!AA$6,'Listado E.P.'!$B$6:$AX$6,0)),"-")</f>
        <v>-</v>
      </c>
      <c r="AB37" s="8" t="str">
        <f>IFERROR(INDEX('Listado E.P.'!$B$7:$AX$106,MATCH(Consulta!$B37,'Listado E.P.'!$B$7:$B$106,0),MATCH(Consulta!AB$6,'Listado E.P.'!$B$6:$AX$6,0)),"-")</f>
        <v>-</v>
      </c>
      <c r="AC37" s="8" t="str">
        <f>IFERROR(INDEX('Listado E.P.'!$B$7:$AX$106,MATCH(Consulta!$B37,'Listado E.P.'!$B$7:$B$106,0),MATCH(Consulta!AC$6,'Listado E.P.'!$B$6:$AX$6,0)),"-")</f>
        <v>-</v>
      </c>
      <c r="AD37" s="8" t="str">
        <f>IFERROR(INDEX('Listado E.P.'!$B$7:$AX$106,MATCH(Consulta!$B37,'Listado E.P.'!$B$7:$B$106,0),MATCH(Consulta!AD$6,'Listado E.P.'!$B$6:$AX$6,0)),"-")</f>
        <v>-</v>
      </c>
      <c r="AE37" s="8" t="str">
        <f>IFERROR(INDEX('Listado E.P.'!$B$7:$AX$106,MATCH(Consulta!$B37,'Listado E.P.'!$B$7:$B$106,0),MATCH(Consulta!AE$6,'Listado E.P.'!$B$6:$AX$6,0)),"-")</f>
        <v>-</v>
      </c>
      <c r="AF37" s="8" t="str">
        <f>IFERROR(INDEX('Listado E.P.'!$B$7:$AX$106,MATCH(Consulta!$B37,'Listado E.P.'!$B$7:$B$106,0),MATCH(Consulta!AF$6,'Listado E.P.'!$B$6:$AX$6,0)),"-")</f>
        <v>-</v>
      </c>
    </row>
    <row r="38" spans="1:32" ht="20.25" customHeight="1" x14ac:dyDescent="0.25">
      <c r="A38" s="11">
        <v>32</v>
      </c>
      <c r="B38" s="47"/>
      <c r="C38" s="8" t="str">
        <f>IFERROR(INDEX('Listado E.P.'!$B$7:$AX$106,MATCH(Consulta!$B38,'Listado E.P.'!$B$7:$B$106,0),MATCH(Consulta!C$6,'Listado E.P.'!$B$6:$AX$6,0)),"-")</f>
        <v>-</v>
      </c>
      <c r="D38" s="8" t="str">
        <f>IFERROR(INDEX('Listado E.P.'!$B$7:$AX$106,MATCH(Consulta!$B38,'Listado E.P.'!$B$7:$B$106,0),MATCH(Consulta!D$6,'Listado E.P.'!$B$6:$AX$6,0)),"-")</f>
        <v>-</v>
      </c>
      <c r="E38" s="8" t="str">
        <f>IFERROR(INDEX('Listado E.P.'!$B$7:$AX$106,MATCH(Consulta!$B38,'Listado E.P.'!$B$7:$B$106,0),MATCH(Consulta!E$6,'Listado E.P.'!$B$6:$AX$6,0)),"-")</f>
        <v>-</v>
      </c>
      <c r="F38" s="95" t="str">
        <f>IFERROR(INDEX('Listado E.P.'!$B$7:$AX$106,MATCH(Consulta!$B38,'Listado E.P.'!$B$7:$B$106,0),MATCH(Consulta!F$6,'Listado E.P.'!$B$6:$AX$6,0)),"-")</f>
        <v>-</v>
      </c>
      <c r="G38" s="8" t="str">
        <f>IFERROR(INDEX('Listado E.P.'!$B$7:$AX$106,MATCH(Consulta!$B38,'Listado E.P.'!$B$7:$B$106,0),MATCH(Consulta!G$6,'Listado E.P.'!$B$6:$AX$6,0)),"-")</f>
        <v>-</v>
      </c>
      <c r="H38" s="8" t="str">
        <f>IFERROR(INDEX('Listado E.P.'!$B$7:$AX$106,MATCH(Consulta!$B38,'Listado E.P.'!$B$7:$B$106,0),MATCH(Consulta!H$6,'Listado E.P.'!$B$6:$AX$6,0)),"-")</f>
        <v>-</v>
      </c>
      <c r="I38" s="8" t="str">
        <f>IFERROR(INDEX('Listado E.P.'!$B$7:$AX$106,MATCH(Consulta!$B38,'Listado E.P.'!$B$7:$B$106,0),MATCH(Consulta!I$6,'Listado E.P.'!$B$6:$AX$6,0)),"-")</f>
        <v>-</v>
      </c>
      <c r="J38" s="8" t="str">
        <f>IFERROR(INDEX('Listado E.P.'!$B$7:$AX$106,MATCH(Consulta!$B38,'Listado E.P.'!$B$7:$B$106,0),MATCH(Consulta!J$6,'Listado E.P.'!$B$6:$AX$6,0)),"-")</f>
        <v>-</v>
      </c>
      <c r="K38" s="8" t="str">
        <f>IFERROR(INDEX('Listado E.P.'!$B$7:$AX$106,MATCH(Consulta!$B38,'Listado E.P.'!$B$7:$B$106,0),MATCH(Consulta!K$6,'Listado E.P.'!$B$6:$AX$6,0)),"-")</f>
        <v>-</v>
      </c>
      <c r="L38" s="8" t="str">
        <f>IFERROR(INDEX('Listado E.P.'!$B$7:$AX$106,MATCH(Consulta!$B38,'Listado E.P.'!$B$7:$B$106,0),MATCH(Consulta!L$6,'Listado E.P.'!$B$6:$AX$6,0)),"-")</f>
        <v>-</v>
      </c>
      <c r="M38" s="8" t="str">
        <f>IFERROR(INDEX('Listado E.P.'!$B$7:$AX$106,MATCH(Consulta!$B38,'Listado E.P.'!$B$7:$B$106,0),MATCH(Consulta!M$6,'Listado E.P.'!$B$6:$AX$6,0)),"-")</f>
        <v>-</v>
      </c>
      <c r="N38" s="8" t="str">
        <f>IFERROR(INDEX('Listado E.P.'!$B$7:$AX$106,MATCH(Consulta!$B38,'Listado E.P.'!$B$7:$B$106,0),MATCH(Consulta!N$6,'Listado E.P.'!$B$6:$AX$6,0)),"-")</f>
        <v>-</v>
      </c>
      <c r="O38" s="8" t="str">
        <f>IFERROR(INDEX('Listado E.P.'!$B$7:$AX$106,MATCH(Consulta!$B38,'Listado E.P.'!$B$7:$B$106,0),MATCH(Consulta!O$6,'Listado E.P.'!$B$6:$AX$6,0)),"-")</f>
        <v>-</v>
      </c>
      <c r="P38" s="8" t="str">
        <f>IFERROR(INDEX('Listado E.P.'!$B$7:$AX$106,MATCH(Consulta!$B38,'Listado E.P.'!$B$7:$B$106,0),MATCH(Consulta!P$6,'Listado E.P.'!$B$6:$AX$6,0)),"-")</f>
        <v>-</v>
      </c>
      <c r="Q38" s="8" t="str">
        <f>IFERROR(INDEX('Listado E.P.'!$B$7:$AX$106,MATCH(Consulta!$B38,'Listado E.P.'!$B$7:$B$106,0),MATCH(Consulta!Q$6,'Listado E.P.'!$B$6:$AX$6,0)),"-")</f>
        <v>-</v>
      </c>
      <c r="R38" s="8" t="str">
        <f>IFERROR(INDEX('Listado E.P.'!$B$7:$AX$106,MATCH(Consulta!$B38,'Listado E.P.'!$B$7:$B$106,0),MATCH(Consulta!R$6,'Listado E.P.'!$B$6:$AX$6,0)),"-")</f>
        <v>-</v>
      </c>
      <c r="S38" s="8" t="str">
        <f>IFERROR(INDEX('Listado E.P.'!$B$7:$AX$106,MATCH(Consulta!$B38,'Listado E.P.'!$B$7:$B$106,0),MATCH(Consulta!S$6,'Listado E.P.'!$B$6:$AX$6,0)),"-")</f>
        <v>-</v>
      </c>
      <c r="T38" s="8" t="str">
        <f>IFERROR(INDEX('Listado E.P.'!$B$7:$AX$106,MATCH(Consulta!$B38,'Listado E.P.'!$B$7:$B$106,0),MATCH(Consulta!T$6,'Listado E.P.'!$B$6:$AX$6,0)),"-")</f>
        <v>-</v>
      </c>
      <c r="U38" s="8" t="str">
        <f>IFERROR(INDEX('Listado E.P.'!$B$7:$AX$106,MATCH(Consulta!$B38,'Listado E.P.'!$B$7:$B$106,0),MATCH(Consulta!U$6,'Listado E.P.'!$B$6:$AX$6,0)),"-")</f>
        <v>-</v>
      </c>
      <c r="V38" s="8" t="str">
        <f>IFERROR(INDEX('Listado E.P.'!$B$7:$AX$106,MATCH(Consulta!$B38,'Listado E.P.'!$B$7:$B$106,0),MATCH(Consulta!V$6,'Listado E.P.'!$B$6:$AX$6,0)),"-")</f>
        <v>-</v>
      </c>
      <c r="W38" s="8" t="str">
        <f>IFERROR(INDEX('Listado E.P.'!$B$7:$AX$106,MATCH(Consulta!$B38,'Listado E.P.'!$B$7:$B$106,0),MATCH(Consulta!W$6,'Listado E.P.'!$B$6:$AX$6,0)),"-")</f>
        <v>-</v>
      </c>
      <c r="X38" s="8" t="str">
        <f>IFERROR(INDEX('Listado E.P.'!$B$7:$AX$106,MATCH(Consulta!$B38,'Listado E.P.'!$B$7:$B$106,0),MATCH(Consulta!X$6,'Listado E.P.'!$B$6:$AX$6,0)),"-")</f>
        <v>-</v>
      </c>
      <c r="Y38" s="8" t="str">
        <f>IFERROR(INDEX('Listado E.P.'!$B$7:$AX$106,MATCH(Consulta!$B38,'Listado E.P.'!$B$7:$B$106,0),MATCH(Consulta!Y$6,'Listado E.P.'!$B$6:$AX$6,0)),"-")</f>
        <v>-</v>
      </c>
      <c r="Z38" s="8" t="str">
        <f>IFERROR(INDEX('Listado E.P.'!$B$7:$AX$106,MATCH(Consulta!$B38,'Listado E.P.'!$B$7:$B$106,0),MATCH(Consulta!Z$6,'Listado E.P.'!$B$6:$AX$6,0)),"-")</f>
        <v>-</v>
      </c>
      <c r="AA38" s="8" t="str">
        <f>IFERROR(INDEX('Listado E.P.'!$B$7:$AX$106,MATCH(Consulta!$B38,'Listado E.P.'!$B$7:$B$106,0),MATCH(Consulta!AA$6,'Listado E.P.'!$B$6:$AX$6,0)),"-")</f>
        <v>-</v>
      </c>
      <c r="AB38" s="8" t="str">
        <f>IFERROR(INDEX('Listado E.P.'!$B$7:$AX$106,MATCH(Consulta!$B38,'Listado E.P.'!$B$7:$B$106,0),MATCH(Consulta!AB$6,'Listado E.P.'!$B$6:$AX$6,0)),"-")</f>
        <v>-</v>
      </c>
      <c r="AC38" s="8" t="str">
        <f>IFERROR(INDEX('Listado E.P.'!$B$7:$AX$106,MATCH(Consulta!$B38,'Listado E.P.'!$B$7:$B$106,0),MATCH(Consulta!AC$6,'Listado E.P.'!$B$6:$AX$6,0)),"-")</f>
        <v>-</v>
      </c>
      <c r="AD38" s="8" t="str">
        <f>IFERROR(INDEX('Listado E.P.'!$B$7:$AX$106,MATCH(Consulta!$B38,'Listado E.P.'!$B$7:$B$106,0),MATCH(Consulta!AD$6,'Listado E.P.'!$B$6:$AX$6,0)),"-")</f>
        <v>-</v>
      </c>
      <c r="AE38" s="8" t="str">
        <f>IFERROR(INDEX('Listado E.P.'!$B$7:$AX$106,MATCH(Consulta!$B38,'Listado E.P.'!$B$7:$B$106,0),MATCH(Consulta!AE$6,'Listado E.P.'!$B$6:$AX$6,0)),"-")</f>
        <v>-</v>
      </c>
      <c r="AF38" s="8" t="str">
        <f>IFERROR(INDEX('Listado E.P.'!$B$7:$AX$106,MATCH(Consulta!$B38,'Listado E.P.'!$B$7:$B$106,0),MATCH(Consulta!AF$6,'Listado E.P.'!$B$6:$AX$6,0)),"-")</f>
        <v>-</v>
      </c>
    </row>
    <row r="39" spans="1:32" ht="20.25" customHeight="1" x14ac:dyDescent="0.25">
      <c r="A39" s="11">
        <v>33</v>
      </c>
      <c r="B39" s="47"/>
      <c r="C39" s="8" t="str">
        <f>IFERROR(INDEX('Listado E.P.'!$B$7:$AX$106,MATCH(Consulta!$B39,'Listado E.P.'!$B$7:$B$106,0),MATCH(Consulta!C$6,'Listado E.P.'!$B$6:$AX$6,0)),"-")</f>
        <v>-</v>
      </c>
      <c r="D39" s="8" t="str">
        <f>IFERROR(INDEX('Listado E.P.'!$B$7:$AX$106,MATCH(Consulta!$B39,'Listado E.P.'!$B$7:$B$106,0),MATCH(Consulta!D$6,'Listado E.P.'!$B$6:$AX$6,0)),"-")</f>
        <v>-</v>
      </c>
      <c r="E39" s="8" t="str">
        <f>IFERROR(INDEX('Listado E.P.'!$B$7:$AX$106,MATCH(Consulta!$B39,'Listado E.P.'!$B$7:$B$106,0),MATCH(Consulta!E$6,'Listado E.P.'!$B$6:$AX$6,0)),"-")</f>
        <v>-</v>
      </c>
      <c r="F39" s="95" t="str">
        <f>IFERROR(INDEX('Listado E.P.'!$B$7:$AX$106,MATCH(Consulta!$B39,'Listado E.P.'!$B$7:$B$106,0),MATCH(Consulta!F$6,'Listado E.P.'!$B$6:$AX$6,0)),"-")</f>
        <v>-</v>
      </c>
      <c r="G39" s="8" t="str">
        <f>IFERROR(INDEX('Listado E.P.'!$B$7:$AX$106,MATCH(Consulta!$B39,'Listado E.P.'!$B$7:$B$106,0),MATCH(Consulta!G$6,'Listado E.P.'!$B$6:$AX$6,0)),"-")</f>
        <v>-</v>
      </c>
      <c r="H39" s="8" t="str">
        <f>IFERROR(INDEX('Listado E.P.'!$B$7:$AX$106,MATCH(Consulta!$B39,'Listado E.P.'!$B$7:$B$106,0),MATCH(Consulta!H$6,'Listado E.P.'!$B$6:$AX$6,0)),"-")</f>
        <v>-</v>
      </c>
      <c r="I39" s="8" t="str">
        <f>IFERROR(INDEX('Listado E.P.'!$B$7:$AX$106,MATCH(Consulta!$B39,'Listado E.P.'!$B$7:$B$106,0),MATCH(Consulta!I$6,'Listado E.P.'!$B$6:$AX$6,0)),"-")</f>
        <v>-</v>
      </c>
      <c r="J39" s="8" t="str">
        <f>IFERROR(INDEX('Listado E.P.'!$B$7:$AX$106,MATCH(Consulta!$B39,'Listado E.P.'!$B$7:$B$106,0),MATCH(Consulta!J$6,'Listado E.P.'!$B$6:$AX$6,0)),"-")</f>
        <v>-</v>
      </c>
      <c r="K39" s="8" t="str">
        <f>IFERROR(INDEX('Listado E.P.'!$B$7:$AX$106,MATCH(Consulta!$B39,'Listado E.P.'!$B$7:$B$106,0),MATCH(Consulta!K$6,'Listado E.P.'!$B$6:$AX$6,0)),"-")</f>
        <v>-</v>
      </c>
      <c r="L39" s="8" t="str">
        <f>IFERROR(INDEX('Listado E.P.'!$B$7:$AX$106,MATCH(Consulta!$B39,'Listado E.P.'!$B$7:$B$106,0),MATCH(Consulta!L$6,'Listado E.P.'!$B$6:$AX$6,0)),"-")</f>
        <v>-</v>
      </c>
      <c r="M39" s="8" t="str">
        <f>IFERROR(INDEX('Listado E.P.'!$B$7:$AX$106,MATCH(Consulta!$B39,'Listado E.P.'!$B$7:$B$106,0),MATCH(Consulta!M$6,'Listado E.P.'!$B$6:$AX$6,0)),"-")</f>
        <v>-</v>
      </c>
      <c r="N39" s="8" t="str">
        <f>IFERROR(INDEX('Listado E.P.'!$B$7:$AX$106,MATCH(Consulta!$B39,'Listado E.P.'!$B$7:$B$106,0),MATCH(Consulta!N$6,'Listado E.P.'!$B$6:$AX$6,0)),"-")</f>
        <v>-</v>
      </c>
      <c r="O39" s="8" t="str">
        <f>IFERROR(INDEX('Listado E.P.'!$B$7:$AX$106,MATCH(Consulta!$B39,'Listado E.P.'!$B$7:$B$106,0),MATCH(Consulta!O$6,'Listado E.P.'!$B$6:$AX$6,0)),"-")</f>
        <v>-</v>
      </c>
      <c r="P39" s="8" t="str">
        <f>IFERROR(INDEX('Listado E.P.'!$B$7:$AX$106,MATCH(Consulta!$B39,'Listado E.P.'!$B$7:$B$106,0),MATCH(Consulta!P$6,'Listado E.P.'!$B$6:$AX$6,0)),"-")</f>
        <v>-</v>
      </c>
      <c r="Q39" s="8" t="str">
        <f>IFERROR(INDEX('Listado E.P.'!$B$7:$AX$106,MATCH(Consulta!$B39,'Listado E.P.'!$B$7:$B$106,0),MATCH(Consulta!Q$6,'Listado E.P.'!$B$6:$AX$6,0)),"-")</f>
        <v>-</v>
      </c>
      <c r="R39" s="8" t="str">
        <f>IFERROR(INDEX('Listado E.P.'!$B$7:$AX$106,MATCH(Consulta!$B39,'Listado E.P.'!$B$7:$B$106,0),MATCH(Consulta!R$6,'Listado E.P.'!$B$6:$AX$6,0)),"-")</f>
        <v>-</v>
      </c>
      <c r="S39" s="8" t="str">
        <f>IFERROR(INDEX('Listado E.P.'!$B$7:$AX$106,MATCH(Consulta!$B39,'Listado E.P.'!$B$7:$B$106,0),MATCH(Consulta!S$6,'Listado E.P.'!$B$6:$AX$6,0)),"-")</f>
        <v>-</v>
      </c>
      <c r="T39" s="8" t="str">
        <f>IFERROR(INDEX('Listado E.P.'!$B$7:$AX$106,MATCH(Consulta!$B39,'Listado E.P.'!$B$7:$B$106,0),MATCH(Consulta!T$6,'Listado E.P.'!$B$6:$AX$6,0)),"-")</f>
        <v>-</v>
      </c>
      <c r="U39" s="8" t="str">
        <f>IFERROR(INDEX('Listado E.P.'!$B$7:$AX$106,MATCH(Consulta!$B39,'Listado E.P.'!$B$7:$B$106,0),MATCH(Consulta!U$6,'Listado E.P.'!$B$6:$AX$6,0)),"-")</f>
        <v>-</v>
      </c>
      <c r="V39" s="8" t="str">
        <f>IFERROR(INDEX('Listado E.P.'!$B$7:$AX$106,MATCH(Consulta!$B39,'Listado E.P.'!$B$7:$B$106,0),MATCH(Consulta!V$6,'Listado E.P.'!$B$6:$AX$6,0)),"-")</f>
        <v>-</v>
      </c>
      <c r="W39" s="8" t="str">
        <f>IFERROR(INDEX('Listado E.P.'!$B$7:$AX$106,MATCH(Consulta!$B39,'Listado E.P.'!$B$7:$B$106,0),MATCH(Consulta!W$6,'Listado E.P.'!$B$6:$AX$6,0)),"-")</f>
        <v>-</v>
      </c>
      <c r="X39" s="8" t="str">
        <f>IFERROR(INDEX('Listado E.P.'!$B$7:$AX$106,MATCH(Consulta!$B39,'Listado E.P.'!$B$7:$B$106,0),MATCH(Consulta!X$6,'Listado E.P.'!$B$6:$AX$6,0)),"-")</f>
        <v>-</v>
      </c>
      <c r="Y39" s="8" t="str">
        <f>IFERROR(INDEX('Listado E.P.'!$B$7:$AX$106,MATCH(Consulta!$B39,'Listado E.P.'!$B$7:$B$106,0),MATCH(Consulta!Y$6,'Listado E.P.'!$B$6:$AX$6,0)),"-")</f>
        <v>-</v>
      </c>
      <c r="Z39" s="8" t="str">
        <f>IFERROR(INDEX('Listado E.P.'!$B$7:$AX$106,MATCH(Consulta!$B39,'Listado E.P.'!$B$7:$B$106,0),MATCH(Consulta!Z$6,'Listado E.P.'!$B$6:$AX$6,0)),"-")</f>
        <v>-</v>
      </c>
      <c r="AA39" s="8" t="str">
        <f>IFERROR(INDEX('Listado E.P.'!$B$7:$AX$106,MATCH(Consulta!$B39,'Listado E.P.'!$B$7:$B$106,0),MATCH(Consulta!AA$6,'Listado E.P.'!$B$6:$AX$6,0)),"-")</f>
        <v>-</v>
      </c>
      <c r="AB39" s="8" t="str">
        <f>IFERROR(INDEX('Listado E.P.'!$B$7:$AX$106,MATCH(Consulta!$B39,'Listado E.P.'!$B$7:$B$106,0),MATCH(Consulta!AB$6,'Listado E.P.'!$B$6:$AX$6,0)),"-")</f>
        <v>-</v>
      </c>
      <c r="AC39" s="8" t="str">
        <f>IFERROR(INDEX('Listado E.P.'!$B$7:$AX$106,MATCH(Consulta!$B39,'Listado E.P.'!$B$7:$B$106,0),MATCH(Consulta!AC$6,'Listado E.P.'!$B$6:$AX$6,0)),"-")</f>
        <v>-</v>
      </c>
      <c r="AD39" s="8" t="str">
        <f>IFERROR(INDEX('Listado E.P.'!$B$7:$AX$106,MATCH(Consulta!$B39,'Listado E.P.'!$B$7:$B$106,0),MATCH(Consulta!AD$6,'Listado E.P.'!$B$6:$AX$6,0)),"-")</f>
        <v>-</v>
      </c>
      <c r="AE39" s="8" t="str">
        <f>IFERROR(INDEX('Listado E.P.'!$B$7:$AX$106,MATCH(Consulta!$B39,'Listado E.P.'!$B$7:$B$106,0),MATCH(Consulta!AE$6,'Listado E.P.'!$B$6:$AX$6,0)),"-")</f>
        <v>-</v>
      </c>
      <c r="AF39" s="8" t="str">
        <f>IFERROR(INDEX('Listado E.P.'!$B$7:$AX$106,MATCH(Consulta!$B39,'Listado E.P.'!$B$7:$B$106,0),MATCH(Consulta!AF$6,'Listado E.P.'!$B$6:$AX$6,0)),"-")</f>
        <v>-</v>
      </c>
    </row>
    <row r="40" spans="1:32" ht="20.25" customHeight="1" x14ac:dyDescent="0.25">
      <c r="A40" s="11">
        <v>34</v>
      </c>
      <c r="B40" s="47"/>
      <c r="C40" s="8" t="str">
        <f>IFERROR(INDEX('Listado E.P.'!$B$7:$AX$106,MATCH(Consulta!$B40,'Listado E.P.'!$B$7:$B$106,0),MATCH(Consulta!C$6,'Listado E.P.'!$B$6:$AX$6,0)),"-")</f>
        <v>-</v>
      </c>
      <c r="D40" s="8" t="str">
        <f>IFERROR(INDEX('Listado E.P.'!$B$7:$AX$106,MATCH(Consulta!$B40,'Listado E.P.'!$B$7:$B$106,0),MATCH(Consulta!D$6,'Listado E.P.'!$B$6:$AX$6,0)),"-")</f>
        <v>-</v>
      </c>
      <c r="E40" s="8" t="str">
        <f>IFERROR(INDEX('Listado E.P.'!$B$7:$AX$106,MATCH(Consulta!$B40,'Listado E.P.'!$B$7:$B$106,0),MATCH(Consulta!E$6,'Listado E.P.'!$B$6:$AX$6,0)),"-")</f>
        <v>-</v>
      </c>
      <c r="F40" s="95" t="str">
        <f>IFERROR(INDEX('Listado E.P.'!$B$7:$AX$106,MATCH(Consulta!$B40,'Listado E.P.'!$B$7:$B$106,0),MATCH(Consulta!F$6,'Listado E.P.'!$B$6:$AX$6,0)),"-")</f>
        <v>-</v>
      </c>
      <c r="G40" s="8" t="str">
        <f>IFERROR(INDEX('Listado E.P.'!$B$7:$AX$106,MATCH(Consulta!$B40,'Listado E.P.'!$B$7:$B$106,0),MATCH(Consulta!G$6,'Listado E.P.'!$B$6:$AX$6,0)),"-")</f>
        <v>-</v>
      </c>
      <c r="H40" s="8" t="str">
        <f>IFERROR(INDEX('Listado E.P.'!$B$7:$AX$106,MATCH(Consulta!$B40,'Listado E.P.'!$B$7:$B$106,0),MATCH(Consulta!H$6,'Listado E.P.'!$B$6:$AX$6,0)),"-")</f>
        <v>-</v>
      </c>
      <c r="I40" s="8" t="str">
        <f>IFERROR(INDEX('Listado E.P.'!$B$7:$AX$106,MATCH(Consulta!$B40,'Listado E.P.'!$B$7:$B$106,0),MATCH(Consulta!I$6,'Listado E.P.'!$B$6:$AX$6,0)),"-")</f>
        <v>-</v>
      </c>
      <c r="J40" s="8" t="str">
        <f>IFERROR(INDEX('Listado E.P.'!$B$7:$AX$106,MATCH(Consulta!$B40,'Listado E.P.'!$B$7:$B$106,0),MATCH(Consulta!J$6,'Listado E.P.'!$B$6:$AX$6,0)),"-")</f>
        <v>-</v>
      </c>
      <c r="K40" s="8" t="str">
        <f>IFERROR(INDEX('Listado E.P.'!$B$7:$AX$106,MATCH(Consulta!$B40,'Listado E.P.'!$B$7:$B$106,0),MATCH(Consulta!K$6,'Listado E.P.'!$B$6:$AX$6,0)),"-")</f>
        <v>-</v>
      </c>
      <c r="L40" s="8" t="str">
        <f>IFERROR(INDEX('Listado E.P.'!$B$7:$AX$106,MATCH(Consulta!$B40,'Listado E.P.'!$B$7:$B$106,0),MATCH(Consulta!L$6,'Listado E.P.'!$B$6:$AX$6,0)),"-")</f>
        <v>-</v>
      </c>
      <c r="M40" s="8" t="str">
        <f>IFERROR(INDEX('Listado E.P.'!$B$7:$AX$106,MATCH(Consulta!$B40,'Listado E.P.'!$B$7:$B$106,0),MATCH(Consulta!M$6,'Listado E.P.'!$B$6:$AX$6,0)),"-")</f>
        <v>-</v>
      </c>
      <c r="N40" s="8" t="str">
        <f>IFERROR(INDEX('Listado E.P.'!$B$7:$AX$106,MATCH(Consulta!$B40,'Listado E.P.'!$B$7:$B$106,0),MATCH(Consulta!N$6,'Listado E.P.'!$B$6:$AX$6,0)),"-")</f>
        <v>-</v>
      </c>
      <c r="O40" s="8" t="str">
        <f>IFERROR(INDEX('Listado E.P.'!$B$7:$AX$106,MATCH(Consulta!$B40,'Listado E.P.'!$B$7:$B$106,0),MATCH(Consulta!O$6,'Listado E.P.'!$B$6:$AX$6,0)),"-")</f>
        <v>-</v>
      </c>
      <c r="P40" s="8" t="str">
        <f>IFERROR(INDEX('Listado E.P.'!$B$7:$AX$106,MATCH(Consulta!$B40,'Listado E.P.'!$B$7:$B$106,0),MATCH(Consulta!P$6,'Listado E.P.'!$B$6:$AX$6,0)),"-")</f>
        <v>-</v>
      </c>
      <c r="Q40" s="8" t="str">
        <f>IFERROR(INDEX('Listado E.P.'!$B$7:$AX$106,MATCH(Consulta!$B40,'Listado E.P.'!$B$7:$B$106,0),MATCH(Consulta!Q$6,'Listado E.P.'!$B$6:$AX$6,0)),"-")</f>
        <v>-</v>
      </c>
      <c r="R40" s="8" t="str">
        <f>IFERROR(INDEX('Listado E.P.'!$B$7:$AX$106,MATCH(Consulta!$B40,'Listado E.P.'!$B$7:$B$106,0),MATCH(Consulta!R$6,'Listado E.P.'!$B$6:$AX$6,0)),"-")</f>
        <v>-</v>
      </c>
      <c r="S40" s="8" t="str">
        <f>IFERROR(INDEX('Listado E.P.'!$B$7:$AX$106,MATCH(Consulta!$B40,'Listado E.P.'!$B$7:$B$106,0),MATCH(Consulta!S$6,'Listado E.P.'!$B$6:$AX$6,0)),"-")</f>
        <v>-</v>
      </c>
      <c r="T40" s="8" t="str">
        <f>IFERROR(INDEX('Listado E.P.'!$B$7:$AX$106,MATCH(Consulta!$B40,'Listado E.P.'!$B$7:$B$106,0),MATCH(Consulta!T$6,'Listado E.P.'!$B$6:$AX$6,0)),"-")</f>
        <v>-</v>
      </c>
      <c r="U40" s="8" t="str">
        <f>IFERROR(INDEX('Listado E.P.'!$B$7:$AX$106,MATCH(Consulta!$B40,'Listado E.P.'!$B$7:$B$106,0),MATCH(Consulta!U$6,'Listado E.P.'!$B$6:$AX$6,0)),"-")</f>
        <v>-</v>
      </c>
      <c r="V40" s="8" t="str">
        <f>IFERROR(INDEX('Listado E.P.'!$B$7:$AX$106,MATCH(Consulta!$B40,'Listado E.P.'!$B$7:$B$106,0),MATCH(Consulta!V$6,'Listado E.P.'!$B$6:$AX$6,0)),"-")</f>
        <v>-</v>
      </c>
      <c r="W40" s="8" t="str">
        <f>IFERROR(INDEX('Listado E.P.'!$B$7:$AX$106,MATCH(Consulta!$B40,'Listado E.P.'!$B$7:$B$106,0),MATCH(Consulta!W$6,'Listado E.P.'!$B$6:$AX$6,0)),"-")</f>
        <v>-</v>
      </c>
      <c r="X40" s="8" t="str">
        <f>IFERROR(INDEX('Listado E.P.'!$B$7:$AX$106,MATCH(Consulta!$B40,'Listado E.P.'!$B$7:$B$106,0),MATCH(Consulta!X$6,'Listado E.P.'!$B$6:$AX$6,0)),"-")</f>
        <v>-</v>
      </c>
      <c r="Y40" s="8" t="str">
        <f>IFERROR(INDEX('Listado E.P.'!$B$7:$AX$106,MATCH(Consulta!$B40,'Listado E.P.'!$B$7:$B$106,0),MATCH(Consulta!Y$6,'Listado E.P.'!$B$6:$AX$6,0)),"-")</f>
        <v>-</v>
      </c>
      <c r="Z40" s="8" t="str">
        <f>IFERROR(INDEX('Listado E.P.'!$B$7:$AX$106,MATCH(Consulta!$B40,'Listado E.P.'!$B$7:$B$106,0),MATCH(Consulta!Z$6,'Listado E.P.'!$B$6:$AX$6,0)),"-")</f>
        <v>-</v>
      </c>
      <c r="AA40" s="8" t="str">
        <f>IFERROR(INDEX('Listado E.P.'!$B$7:$AX$106,MATCH(Consulta!$B40,'Listado E.P.'!$B$7:$B$106,0),MATCH(Consulta!AA$6,'Listado E.P.'!$B$6:$AX$6,0)),"-")</f>
        <v>-</v>
      </c>
      <c r="AB40" s="8" t="str">
        <f>IFERROR(INDEX('Listado E.P.'!$B$7:$AX$106,MATCH(Consulta!$B40,'Listado E.P.'!$B$7:$B$106,0),MATCH(Consulta!AB$6,'Listado E.P.'!$B$6:$AX$6,0)),"-")</f>
        <v>-</v>
      </c>
      <c r="AC40" s="8" t="str">
        <f>IFERROR(INDEX('Listado E.P.'!$B$7:$AX$106,MATCH(Consulta!$B40,'Listado E.P.'!$B$7:$B$106,0),MATCH(Consulta!AC$6,'Listado E.P.'!$B$6:$AX$6,0)),"-")</f>
        <v>-</v>
      </c>
      <c r="AD40" s="8" t="str">
        <f>IFERROR(INDEX('Listado E.P.'!$B$7:$AX$106,MATCH(Consulta!$B40,'Listado E.P.'!$B$7:$B$106,0),MATCH(Consulta!AD$6,'Listado E.P.'!$B$6:$AX$6,0)),"-")</f>
        <v>-</v>
      </c>
      <c r="AE40" s="8" t="str">
        <f>IFERROR(INDEX('Listado E.P.'!$B$7:$AX$106,MATCH(Consulta!$B40,'Listado E.P.'!$B$7:$B$106,0),MATCH(Consulta!AE$6,'Listado E.P.'!$B$6:$AX$6,0)),"-")</f>
        <v>-</v>
      </c>
      <c r="AF40" s="8" t="str">
        <f>IFERROR(INDEX('Listado E.P.'!$B$7:$AX$106,MATCH(Consulta!$B40,'Listado E.P.'!$B$7:$B$106,0),MATCH(Consulta!AF$6,'Listado E.P.'!$B$6:$AX$6,0)),"-")</f>
        <v>-</v>
      </c>
    </row>
    <row r="41" spans="1:32" ht="20.25" customHeight="1" x14ac:dyDescent="0.25">
      <c r="A41" s="11">
        <v>35</v>
      </c>
      <c r="B41" s="47"/>
      <c r="C41" s="8" t="str">
        <f>IFERROR(INDEX('Listado E.P.'!$B$7:$AX$106,MATCH(Consulta!$B41,'Listado E.P.'!$B$7:$B$106,0),MATCH(Consulta!C$6,'Listado E.P.'!$B$6:$AX$6,0)),"-")</f>
        <v>-</v>
      </c>
      <c r="D41" s="8" t="str">
        <f>IFERROR(INDEX('Listado E.P.'!$B$7:$AX$106,MATCH(Consulta!$B41,'Listado E.P.'!$B$7:$B$106,0),MATCH(Consulta!D$6,'Listado E.P.'!$B$6:$AX$6,0)),"-")</f>
        <v>-</v>
      </c>
      <c r="E41" s="8" t="str">
        <f>IFERROR(INDEX('Listado E.P.'!$B$7:$AX$106,MATCH(Consulta!$B41,'Listado E.P.'!$B$7:$B$106,0),MATCH(Consulta!E$6,'Listado E.P.'!$B$6:$AX$6,0)),"-")</f>
        <v>-</v>
      </c>
      <c r="F41" s="95" t="str">
        <f>IFERROR(INDEX('Listado E.P.'!$B$7:$AX$106,MATCH(Consulta!$B41,'Listado E.P.'!$B$7:$B$106,0),MATCH(Consulta!F$6,'Listado E.P.'!$B$6:$AX$6,0)),"-")</f>
        <v>-</v>
      </c>
      <c r="G41" s="8" t="str">
        <f>IFERROR(INDEX('Listado E.P.'!$B$7:$AX$106,MATCH(Consulta!$B41,'Listado E.P.'!$B$7:$B$106,0),MATCH(Consulta!G$6,'Listado E.P.'!$B$6:$AX$6,0)),"-")</f>
        <v>-</v>
      </c>
      <c r="H41" s="8" t="str">
        <f>IFERROR(INDEX('Listado E.P.'!$B$7:$AX$106,MATCH(Consulta!$B41,'Listado E.P.'!$B$7:$B$106,0),MATCH(Consulta!H$6,'Listado E.P.'!$B$6:$AX$6,0)),"-")</f>
        <v>-</v>
      </c>
      <c r="I41" s="8" t="str">
        <f>IFERROR(INDEX('Listado E.P.'!$B$7:$AX$106,MATCH(Consulta!$B41,'Listado E.P.'!$B$7:$B$106,0),MATCH(Consulta!I$6,'Listado E.P.'!$B$6:$AX$6,0)),"-")</f>
        <v>-</v>
      </c>
      <c r="J41" s="8" t="str">
        <f>IFERROR(INDEX('Listado E.P.'!$B$7:$AX$106,MATCH(Consulta!$B41,'Listado E.P.'!$B$7:$B$106,0),MATCH(Consulta!J$6,'Listado E.P.'!$B$6:$AX$6,0)),"-")</f>
        <v>-</v>
      </c>
      <c r="K41" s="8" t="str">
        <f>IFERROR(INDEX('Listado E.P.'!$B$7:$AX$106,MATCH(Consulta!$B41,'Listado E.P.'!$B$7:$B$106,0),MATCH(Consulta!K$6,'Listado E.P.'!$B$6:$AX$6,0)),"-")</f>
        <v>-</v>
      </c>
      <c r="L41" s="8" t="str">
        <f>IFERROR(INDEX('Listado E.P.'!$B$7:$AX$106,MATCH(Consulta!$B41,'Listado E.P.'!$B$7:$B$106,0),MATCH(Consulta!L$6,'Listado E.P.'!$B$6:$AX$6,0)),"-")</f>
        <v>-</v>
      </c>
      <c r="M41" s="8" t="str">
        <f>IFERROR(INDEX('Listado E.P.'!$B$7:$AX$106,MATCH(Consulta!$B41,'Listado E.P.'!$B$7:$B$106,0),MATCH(Consulta!M$6,'Listado E.P.'!$B$6:$AX$6,0)),"-")</f>
        <v>-</v>
      </c>
      <c r="N41" s="8" t="str">
        <f>IFERROR(INDEX('Listado E.P.'!$B$7:$AX$106,MATCH(Consulta!$B41,'Listado E.P.'!$B$7:$B$106,0),MATCH(Consulta!N$6,'Listado E.P.'!$B$6:$AX$6,0)),"-")</f>
        <v>-</v>
      </c>
      <c r="O41" s="8" t="str">
        <f>IFERROR(INDEX('Listado E.P.'!$B$7:$AX$106,MATCH(Consulta!$B41,'Listado E.P.'!$B$7:$B$106,0),MATCH(Consulta!O$6,'Listado E.P.'!$B$6:$AX$6,0)),"-")</f>
        <v>-</v>
      </c>
      <c r="P41" s="8" t="str">
        <f>IFERROR(INDEX('Listado E.P.'!$B$7:$AX$106,MATCH(Consulta!$B41,'Listado E.P.'!$B$7:$B$106,0),MATCH(Consulta!P$6,'Listado E.P.'!$B$6:$AX$6,0)),"-")</f>
        <v>-</v>
      </c>
      <c r="Q41" s="8" t="str">
        <f>IFERROR(INDEX('Listado E.P.'!$B$7:$AX$106,MATCH(Consulta!$B41,'Listado E.P.'!$B$7:$B$106,0),MATCH(Consulta!Q$6,'Listado E.P.'!$B$6:$AX$6,0)),"-")</f>
        <v>-</v>
      </c>
      <c r="R41" s="8" t="str">
        <f>IFERROR(INDEX('Listado E.P.'!$B$7:$AX$106,MATCH(Consulta!$B41,'Listado E.P.'!$B$7:$B$106,0),MATCH(Consulta!R$6,'Listado E.P.'!$B$6:$AX$6,0)),"-")</f>
        <v>-</v>
      </c>
      <c r="S41" s="8" t="str">
        <f>IFERROR(INDEX('Listado E.P.'!$B$7:$AX$106,MATCH(Consulta!$B41,'Listado E.P.'!$B$7:$B$106,0),MATCH(Consulta!S$6,'Listado E.P.'!$B$6:$AX$6,0)),"-")</f>
        <v>-</v>
      </c>
      <c r="T41" s="8" t="str">
        <f>IFERROR(INDEX('Listado E.P.'!$B$7:$AX$106,MATCH(Consulta!$B41,'Listado E.P.'!$B$7:$B$106,0),MATCH(Consulta!T$6,'Listado E.P.'!$B$6:$AX$6,0)),"-")</f>
        <v>-</v>
      </c>
      <c r="U41" s="8" t="str">
        <f>IFERROR(INDEX('Listado E.P.'!$B$7:$AX$106,MATCH(Consulta!$B41,'Listado E.P.'!$B$7:$B$106,0),MATCH(Consulta!U$6,'Listado E.P.'!$B$6:$AX$6,0)),"-")</f>
        <v>-</v>
      </c>
      <c r="V41" s="8" t="str">
        <f>IFERROR(INDEX('Listado E.P.'!$B$7:$AX$106,MATCH(Consulta!$B41,'Listado E.P.'!$B$7:$B$106,0),MATCH(Consulta!V$6,'Listado E.P.'!$B$6:$AX$6,0)),"-")</f>
        <v>-</v>
      </c>
      <c r="W41" s="8" t="str">
        <f>IFERROR(INDEX('Listado E.P.'!$B$7:$AX$106,MATCH(Consulta!$B41,'Listado E.P.'!$B$7:$B$106,0),MATCH(Consulta!W$6,'Listado E.P.'!$B$6:$AX$6,0)),"-")</f>
        <v>-</v>
      </c>
      <c r="X41" s="8" t="str">
        <f>IFERROR(INDEX('Listado E.P.'!$B$7:$AX$106,MATCH(Consulta!$B41,'Listado E.P.'!$B$7:$B$106,0),MATCH(Consulta!X$6,'Listado E.P.'!$B$6:$AX$6,0)),"-")</f>
        <v>-</v>
      </c>
      <c r="Y41" s="8" t="str">
        <f>IFERROR(INDEX('Listado E.P.'!$B$7:$AX$106,MATCH(Consulta!$B41,'Listado E.P.'!$B$7:$B$106,0),MATCH(Consulta!Y$6,'Listado E.P.'!$B$6:$AX$6,0)),"-")</f>
        <v>-</v>
      </c>
      <c r="Z41" s="8" t="str">
        <f>IFERROR(INDEX('Listado E.P.'!$B$7:$AX$106,MATCH(Consulta!$B41,'Listado E.P.'!$B$7:$B$106,0),MATCH(Consulta!Z$6,'Listado E.P.'!$B$6:$AX$6,0)),"-")</f>
        <v>-</v>
      </c>
      <c r="AA41" s="8" t="str">
        <f>IFERROR(INDEX('Listado E.P.'!$B$7:$AX$106,MATCH(Consulta!$B41,'Listado E.P.'!$B$7:$B$106,0),MATCH(Consulta!AA$6,'Listado E.P.'!$B$6:$AX$6,0)),"-")</f>
        <v>-</v>
      </c>
      <c r="AB41" s="8" t="str">
        <f>IFERROR(INDEX('Listado E.P.'!$B$7:$AX$106,MATCH(Consulta!$B41,'Listado E.P.'!$B$7:$B$106,0),MATCH(Consulta!AB$6,'Listado E.P.'!$B$6:$AX$6,0)),"-")</f>
        <v>-</v>
      </c>
      <c r="AC41" s="8" t="str">
        <f>IFERROR(INDEX('Listado E.P.'!$B$7:$AX$106,MATCH(Consulta!$B41,'Listado E.P.'!$B$7:$B$106,0),MATCH(Consulta!AC$6,'Listado E.P.'!$B$6:$AX$6,0)),"-")</f>
        <v>-</v>
      </c>
      <c r="AD41" s="8" t="str">
        <f>IFERROR(INDEX('Listado E.P.'!$B$7:$AX$106,MATCH(Consulta!$B41,'Listado E.P.'!$B$7:$B$106,0),MATCH(Consulta!AD$6,'Listado E.P.'!$B$6:$AX$6,0)),"-")</f>
        <v>-</v>
      </c>
      <c r="AE41" s="8" t="str">
        <f>IFERROR(INDEX('Listado E.P.'!$B$7:$AX$106,MATCH(Consulta!$B41,'Listado E.P.'!$B$7:$B$106,0),MATCH(Consulta!AE$6,'Listado E.P.'!$B$6:$AX$6,0)),"-")</f>
        <v>-</v>
      </c>
      <c r="AF41" s="8" t="str">
        <f>IFERROR(INDEX('Listado E.P.'!$B$7:$AX$106,MATCH(Consulta!$B41,'Listado E.P.'!$B$7:$B$106,0),MATCH(Consulta!AF$6,'Listado E.P.'!$B$6:$AX$6,0)),"-")</f>
        <v>-</v>
      </c>
    </row>
    <row r="42" spans="1:32" ht="20.25" customHeight="1" x14ac:dyDescent="0.25">
      <c r="A42" s="11">
        <v>36</v>
      </c>
      <c r="B42" s="47"/>
      <c r="C42" s="8" t="str">
        <f>IFERROR(INDEX('Listado E.P.'!$B$7:$AX$106,MATCH(Consulta!$B42,'Listado E.P.'!$B$7:$B$106,0),MATCH(Consulta!C$6,'Listado E.P.'!$B$6:$AX$6,0)),"-")</f>
        <v>-</v>
      </c>
      <c r="D42" s="8" t="str">
        <f>IFERROR(INDEX('Listado E.P.'!$B$7:$AX$106,MATCH(Consulta!$B42,'Listado E.P.'!$B$7:$B$106,0),MATCH(Consulta!D$6,'Listado E.P.'!$B$6:$AX$6,0)),"-")</f>
        <v>-</v>
      </c>
      <c r="E42" s="8" t="str">
        <f>IFERROR(INDEX('Listado E.P.'!$B$7:$AX$106,MATCH(Consulta!$B42,'Listado E.P.'!$B$7:$B$106,0),MATCH(Consulta!E$6,'Listado E.P.'!$B$6:$AX$6,0)),"-")</f>
        <v>-</v>
      </c>
      <c r="F42" s="95" t="str">
        <f>IFERROR(INDEX('Listado E.P.'!$B$7:$AX$106,MATCH(Consulta!$B42,'Listado E.P.'!$B$7:$B$106,0),MATCH(Consulta!F$6,'Listado E.P.'!$B$6:$AX$6,0)),"-")</f>
        <v>-</v>
      </c>
      <c r="G42" s="8" t="str">
        <f>IFERROR(INDEX('Listado E.P.'!$B$7:$AX$106,MATCH(Consulta!$B42,'Listado E.P.'!$B$7:$B$106,0),MATCH(Consulta!G$6,'Listado E.P.'!$B$6:$AX$6,0)),"-")</f>
        <v>-</v>
      </c>
      <c r="H42" s="8" t="str">
        <f>IFERROR(INDEX('Listado E.P.'!$B$7:$AX$106,MATCH(Consulta!$B42,'Listado E.P.'!$B$7:$B$106,0),MATCH(Consulta!H$6,'Listado E.P.'!$B$6:$AX$6,0)),"-")</f>
        <v>-</v>
      </c>
      <c r="I42" s="8" t="str">
        <f>IFERROR(INDEX('Listado E.P.'!$B$7:$AX$106,MATCH(Consulta!$B42,'Listado E.P.'!$B$7:$B$106,0),MATCH(Consulta!I$6,'Listado E.P.'!$B$6:$AX$6,0)),"-")</f>
        <v>-</v>
      </c>
      <c r="J42" s="8" t="str">
        <f>IFERROR(INDEX('Listado E.P.'!$B$7:$AX$106,MATCH(Consulta!$B42,'Listado E.P.'!$B$7:$B$106,0),MATCH(Consulta!J$6,'Listado E.P.'!$B$6:$AX$6,0)),"-")</f>
        <v>-</v>
      </c>
      <c r="K42" s="8" t="str">
        <f>IFERROR(INDEX('Listado E.P.'!$B$7:$AX$106,MATCH(Consulta!$B42,'Listado E.P.'!$B$7:$B$106,0),MATCH(Consulta!K$6,'Listado E.P.'!$B$6:$AX$6,0)),"-")</f>
        <v>-</v>
      </c>
      <c r="L42" s="8" t="str">
        <f>IFERROR(INDEX('Listado E.P.'!$B$7:$AX$106,MATCH(Consulta!$B42,'Listado E.P.'!$B$7:$B$106,0),MATCH(Consulta!L$6,'Listado E.P.'!$B$6:$AX$6,0)),"-")</f>
        <v>-</v>
      </c>
      <c r="M42" s="8" t="str">
        <f>IFERROR(INDEX('Listado E.P.'!$B$7:$AX$106,MATCH(Consulta!$B42,'Listado E.P.'!$B$7:$B$106,0),MATCH(Consulta!M$6,'Listado E.P.'!$B$6:$AX$6,0)),"-")</f>
        <v>-</v>
      </c>
      <c r="N42" s="8" t="str">
        <f>IFERROR(INDEX('Listado E.P.'!$B$7:$AX$106,MATCH(Consulta!$B42,'Listado E.P.'!$B$7:$B$106,0),MATCH(Consulta!N$6,'Listado E.P.'!$B$6:$AX$6,0)),"-")</f>
        <v>-</v>
      </c>
      <c r="O42" s="8" t="str">
        <f>IFERROR(INDEX('Listado E.P.'!$B$7:$AX$106,MATCH(Consulta!$B42,'Listado E.P.'!$B$7:$B$106,0),MATCH(Consulta!O$6,'Listado E.P.'!$B$6:$AX$6,0)),"-")</f>
        <v>-</v>
      </c>
      <c r="P42" s="8" t="str">
        <f>IFERROR(INDEX('Listado E.P.'!$B$7:$AX$106,MATCH(Consulta!$B42,'Listado E.P.'!$B$7:$B$106,0),MATCH(Consulta!P$6,'Listado E.P.'!$B$6:$AX$6,0)),"-")</f>
        <v>-</v>
      </c>
      <c r="Q42" s="8" t="str">
        <f>IFERROR(INDEX('Listado E.P.'!$B$7:$AX$106,MATCH(Consulta!$B42,'Listado E.P.'!$B$7:$B$106,0),MATCH(Consulta!Q$6,'Listado E.P.'!$B$6:$AX$6,0)),"-")</f>
        <v>-</v>
      </c>
      <c r="R42" s="8" t="str">
        <f>IFERROR(INDEX('Listado E.P.'!$B$7:$AX$106,MATCH(Consulta!$B42,'Listado E.P.'!$B$7:$B$106,0),MATCH(Consulta!R$6,'Listado E.P.'!$B$6:$AX$6,0)),"-")</f>
        <v>-</v>
      </c>
      <c r="S42" s="8" t="str">
        <f>IFERROR(INDEX('Listado E.P.'!$B$7:$AX$106,MATCH(Consulta!$B42,'Listado E.P.'!$B$7:$B$106,0),MATCH(Consulta!S$6,'Listado E.P.'!$B$6:$AX$6,0)),"-")</f>
        <v>-</v>
      </c>
      <c r="T42" s="8" t="str">
        <f>IFERROR(INDEX('Listado E.P.'!$B$7:$AX$106,MATCH(Consulta!$B42,'Listado E.P.'!$B$7:$B$106,0),MATCH(Consulta!T$6,'Listado E.P.'!$B$6:$AX$6,0)),"-")</f>
        <v>-</v>
      </c>
      <c r="U42" s="8" t="str">
        <f>IFERROR(INDEX('Listado E.P.'!$B$7:$AX$106,MATCH(Consulta!$B42,'Listado E.P.'!$B$7:$B$106,0),MATCH(Consulta!U$6,'Listado E.P.'!$B$6:$AX$6,0)),"-")</f>
        <v>-</v>
      </c>
      <c r="V42" s="8" t="str">
        <f>IFERROR(INDEX('Listado E.P.'!$B$7:$AX$106,MATCH(Consulta!$B42,'Listado E.P.'!$B$7:$B$106,0),MATCH(Consulta!V$6,'Listado E.P.'!$B$6:$AX$6,0)),"-")</f>
        <v>-</v>
      </c>
      <c r="W42" s="8" t="str">
        <f>IFERROR(INDEX('Listado E.P.'!$B$7:$AX$106,MATCH(Consulta!$B42,'Listado E.P.'!$B$7:$B$106,0),MATCH(Consulta!W$6,'Listado E.P.'!$B$6:$AX$6,0)),"-")</f>
        <v>-</v>
      </c>
      <c r="X42" s="8" t="str">
        <f>IFERROR(INDEX('Listado E.P.'!$B$7:$AX$106,MATCH(Consulta!$B42,'Listado E.P.'!$B$7:$B$106,0),MATCH(Consulta!X$6,'Listado E.P.'!$B$6:$AX$6,0)),"-")</f>
        <v>-</v>
      </c>
      <c r="Y42" s="8" t="str">
        <f>IFERROR(INDEX('Listado E.P.'!$B$7:$AX$106,MATCH(Consulta!$B42,'Listado E.P.'!$B$7:$B$106,0),MATCH(Consulta!Y$6,'Listado E.P.'!$B$6:$AX$6,0)),"-")</f>
        <v>-</v>
      </c>
      <c r="Z42" s="8" t="str">
        <f>IFERROR(INDEX('Listado E.P.'!$B$7:$AX$106,MATCH(Consulta!$B42,'Listado E.P.'!$B$7:$B$106,0),MATCH(Consulta!Z$6,'Listado E.P.'!$B$6:$AX$6,0)),"-")</f>
        <v>-</v>
      </c>
      <c r="AA42" s="8" t="str">
        <f>IFERROR(INDEX('Listado E.P.'!$B$7:$AX$106,MATCH(Consulta!$B42,'Listado E.P.'!$B$7:$B$106,0),MATCH(Consulta!AA$6,'Listado E.P.'!$B$6:$AX$6,0)),"-")</f>
        <v>-</v>
      </c>
      <c r="AB42" s="8" t="str">
        <f>IFERROR(INDEX('Listado E.P.'!$B$7:$AX$106,MATCH(Consulta!$B42,'Listado E.P.'!$B$7:$B$106,0),MATCH(Consulta!AB$6,'Listado E.P.'!$B$6:$AX$6,0)),"-")</f>
        <v>-</v>
      </c>
      <c r="AC42" s="8" t="str">
        <f>IFERROR(INDEX('Listado E.P.'!$B$7:$AX$106,MATCH(Consulta!$B42,'Listado E.P.'!$B$7:$B$106,0),MATCH(Consulta!AC$6,'Listado E.P.'!$B$6:$AX$6,0)),"-")</f>
        <v>-</v>
      </c>
      <c r="AD42" s="8" t="str">
        <f>IFERROR(INDEX('Listado E.P.'!$B$7:$AX$106,MATCH(Consulta!$B42,'Listado E.P.'!$B$7:$B$106,0),MATCH(Consulta!AD$6,'Listado E.P.'!$B$6:$AX$6,0)),"-")</f>
        <v>-</v>
      </c>
      <c r="AE42" s="8" t="str">
        <f>IFERROR(INDEX('Listado E.P.'!$B$7:$AX$106,MATCH(Consulta!$B42,'Listado E.P.'!$B$7:$B$106,0),MATCH(Consulta!AE$6,'Listado E.P.'!$B$6:$AX$6,0)),"-")</f>
        <v>-</v>
      </c>
      <c r="AF42" s="8" t="str">
        <f>IFERROR(INDEX('Listado E.P.'!$B$7:$AX$106,MATCH(Consulta!$B42,'Listado E.P.'!$B$7:$B$106,0),MATCH(Consulta!AF$6,'Listado E.P.'!$B$6:$AX$6,0)),"-")</f>
        <v>-</v>
      </c>
    </row>
    <row r="43" spans="1:32" ht="20.25" customHeight="1" x14ac:dyDescent="0.25">
      <c r="A43" s="11">
        <v>37</v>
      </c>
      <c r="B43" s="47"/>
      <c r="C43" s="8" t="str">
        <f>IFERROR(INDEX('Listado E.P.'!$B$7:$AX$106,MATCH(Consulta!$B43,'Listado E.P.'!$B$7:$B$106,0),MATCH(Consulta!C$6,'Listado E.P.'!$B$6:$AX$6,0)),"-")</f>
        <v>-</v>
      </c>
      <c r="D43" s="8" t="str">
        <f>IFERROR(INDEX('Listado E.P.'!$B$7:$AX$106,MATCH(Consulta!$B43,'Listado E.P.'!$B$7:$B$106,0),MATCH(Consulta!D$6,'Listado E.P.'!$B$6:$AX$6,0)),"-")</f>
        <v>-</v>
      </c>
      <c r="E43" s="8" t="str">
        <f>IFERROR(INDEX('Listado E.P.'!$B$7:$AX$106,MATCH(Consulta!$B43,'Listado E.P.'!$B$7:$B$106,0),MATCH(Consulta!E$6,'Listado E.P.'!$B$6:$AX$6,0)),"-")</f>
        <v>-</v>
      </c>
      <c r="F43" s="95" t="str">
        <f>IFERROR(INDEX('Listado E.P.'!$B$7:$AX$106,MATCH(Consulta!$B43,'Listado E.P.'!$B$7:$B$106,0),MATCH(Consulta!F$6,'Listado E.P.'!$B$6:$AX$6,0)),"-")</f>
        <v>-</v>
      </c>
      <c r="G43" s="8" t="str">
        <f>IFERROR(INDEX('Listado E.P.'!$B$7:$AX$106,MATCH(Consulta!$B43,'Listado E.P.'!$B$7:$B$106,0),MATCH(Consulta!G$6,'Listado E.P.'!$B$6:$AX$6,0)),"-")</f>
        <v>-</v>
      </c>
      <c r="H43" s="8" t="str">
        <f>IFERROR(INDEX('Listado E.P.'!$B$7:$AX$106,MATCH(Consulta!$B43,'Listado E.P.'!$B$7:$B$106,0),MATCH(Consulta!H$6,'Listado E.P.'!$B$6:$AX$6,0)),"-")</f>
        <v>-</v>
      </c>
      <c r="I43" s="8" t="str">
        <f>IFERROR(INDEX('Listado E.P.'!$B$7:$AX$106,MATCH(Consulta!$B43,'Listado E.P.'!$B$7:$B$106,0),MATCH(Consulta!I$6,'Listado E.P.'!$B$6:$AX$6,0)),"-")</f>
        <v>-</v>
      </c>
      <c r="J43" s="8" t="str">
        <f>IFERROR(INDEX('Listado E.P.'!$B$7:$AX$106,MATCH(Consulta!$B43,'Listado E.P.'!$B$7:$B$106,0),MATCH(Consulta!J$6,'Listado E.P.'!$B$6:$AX$6,0)),"-")</f>
        <v>-</v>
      </c>
      <c r="K43" s="8" t="str">
        <f>IFERROR(INDEX('Listado E.P.'!$B$7:$AX$106,MATCH(Consulta!$B43,'Listado E.P.'!$B$7:$B$106,0),MATCH(Consulta!K$6,'Listado E.P.'!$B$6:$AX$6,0)),"-")</f>
        <v>-</v>
      </c>
      <c r="L43" s="8" t="str">
        <f>IFERROR(INDEX('Listado E.P.'!$B$7:$AX$106,MATCH(Consulta!$B43,'Listado E.P.'!$B$7:$B$106,0),MATCH(Consulta!L$6,'Listado E.P.'!$B$6:$AX$6,0)),"-")</f>
        <v>-</v>
      </c>
      <c r="M43" s="8" t="str">
        <f>IFERROR(INDEX('Listado E.P.'!$B$7:$AX$106,MATCH(Consulta!$B43,'Listado E.P.'!$B$7:$B$106,0),MATCH(Consulta!M$6,'Listado E.P.'!$B$6:$AX$6,0)),"-")</f>
        <v>-</v>
      </c>
      <c r="N43" s="8" t="str">
        <f>IFERROR(INDEX('Listado E.P.'!$B$7:$AX$106,MATCH(Consulta!$B43,'Listado E.P.'!$B$7:$B$106,0),MATCH(Consulta!N$6,'Listado E.P.'!$B$6:$AX$6,0)),"-")</f>
        <v>-</v>
      </c>
      <c r="O43" s="8" t="str">
        <f>IFERROR(INDEX('Listado E.P.'!$B$7:$AX$106,MATCH(Consulta!$B43,'Listado E.P.'!$B$7:$B$106,0),MATCH(Consulta!O$6,'Listado E.P.'!$B$6:$AX$6,0)),"-")</f>
        <v>-</v>
      </c>
      <c r="P43" s="8" t="str">
        <f>IFERROR(INDEX('Listado E.P.'!$B$7:$AX$106,MATCH(Consulta!$B43,'Listado E.P.'!$B$7:$B$106,0),MATCH(Consulta!P$6,'Listado E.P.'!$B$6:$AX$6,0)),"-")</f>
        <v>-</v>
      </c>
      <c r="Q43" s="8" t="str">
        <f>IFERROR(INDEX('Listado E.P.'!$B$7:$AX$106,MATCH(Consulta!$B43,'Listado E.P.'!$B$7:$B$106,0),MATCH(Consulta!Q$6,'Listado E.P.'!$B$6:$AX$6,0)),"-")</f>
        <v>-</v>
      </c>
      <c r="R43" s="8" t="str">
        <f>IFERROR(INDEX('Listado E.P.'!$B$7:$AX$106,MATCH(Consulta!$B43,'Listado E.P.'!$B$7:$B$106,0),MATCH(Consulta!R$6,'Listado E.P.'!$B$6:$AX$6,0)),"-")</f>
        <v>-</v>
      </c>
      <c r="S43" s="8" t="str">
        <f>IFERROR(INDEX('Listado E.P.'!$B$7:$AX$106,MATCH(Consulta!$B43,'Listado E.P.'!$B$7:$B$106,0),MATCH(Consulta!S$6,'Listado E.P.'!$B$6:$AX$6,0)),"-")</f>
        <v>-</v>
      </c>
      <c r="T43" s="8" t="str">
        <f>IFERROR(INDEX('Listado E.P.'!$B$7:$AX$106,MATCH(Consulta!$B43,'Listado E.P.'!$B$7:$B$106,0),MATCH(Consulta!T$6,'Listado E.P.'!$B$6:$AX$6,0)),"-")</f>
        <v>-</v>
      </c>
      <c r="U43" s="8" t="str">
        <f>IFERROR(INDEX('Listado E.P.'!$B$7:$AX$106,MATCH(Consulta!$B43,'Listado E.P.'!$B$7:$B$106,0),MATCH(Consulta!U$6,'Listado E.P.'!$B$6:$AX$6,0)),"-")</f>
        <v>-</v>
      </c>
      <c r="V43" s="8" t="str">
        <f>IFERROR(INDEX('Listado E.P.'!$B$7:$AX$106,MATCH(Consulta!$B43,'Listado E.P.'!$B$7:$B$106,0),MATCH(Consulta!V$6,'Listado E.P.'!$B$6:$AX$6,0)),"-")</f>
        <v>-</v>
      </c>
      <c r="W43" s="8" t="str">
        <f>IFERROR(INDEX('Listado E.P.'!$B$7:$AX$106,MATCH(Consulta!$B43,'Listado E.P.'!$B$7:$B$106,0),MATCH(Consulta!W$6,'Listado E.P.'!$B$6:$AX$6,0)),"-")</f>
        <v>-</v>
      </c>
      <c r="X43" s="8" t="str">
        <f>IFERROR(INDEX('Listado E.P.'!$B$7:$AX$106,MATCH(Consulta!$B43,'Listado E.P.'!$B$7:$B$106,0),MATCH(Consulta!X$6,'Listado E.P.'!$B$6:$AX$6,0)),"-")</f>
        <v>-</v>
      </c>
      <c r="Y43" s="8" t="str">
        <f>IFERROR(INDEX('Listado E.P.'!$B$7:$AX$106,MATCH(Consulta!$B43,'Listado E.P.'!$B$7:$B$106,0),MATCH(Consulta!Y$6,'Listado E.P.'!$B$6:$AX$6,0)),"-")</f>
        <v>-</v>
      </c>
      <c r="Z43" s="8" t="str">
        <f>IFERROR(INDEX('Listado E.P.'!$B$7:$AX$106,MATCH(Consulta!$B43,'Listado E.P.'!$B$7:$B$106,0),MATCH(Consulta!Z$6,'Listado E.P.'!$B$6:$AX$6,0)),"-")</f>
        <v>-</v>
      </c>
      <c r="AA43" s="8" t="str">
        <f>IFERROR(INDEX('Listado E.P.'!$B$7:$AX$106,MATCH(Consulta!$B43,'Listado E.P.'!$B$7:$B$106,0),MATCH(Consulta!AA$6,'Listado E.P.'!$B$6:$AX$6,0)),"-")</f>
        <v>-</v>
      </c>
      <c r="AB43" s="8" t="str">
        <f>IFERROR(INDEX('Listado E.P.'!$B$7:$AX$106,MATCH(Consulta!$B43,'Listado E.P.'!$B$7:$B$106,0),MATCH(Consulta!AB$6,'Listado E.P.'!$B$6:$AX$6,0)),"-")</f>
        <v>-</v>
      </c>
      <c r="AC43" s="8" t="str">
        <f>IFERROR(INDEX('Listado E.P.'!$B$7:$AX$106,MATCH(Consulta!$B43,'Listado E.P.'!$B$7:$B$106,0),MATCH(Consulta!AC$6,'Listado E.P.'!$B$6:$AX$6,0)),"-")</f>
        <v>-</v>
      </c>
      <c r="AD43" s="8" t="str">
        <f>IFERROR(INDEX('Listado E.P.'!$B$7:$AX$106,MATCH(Consulta!$B43,'Listado E.P.'!$B$7:$B$106,0),MATCH(Consulta!AD$6,'Listado E.P.'!$B$6:$AX$6,0)),"-")</f>
        <v>-</v>
      </c>
      <c r="AE43" s="8" t="str">
        <f>IFERROR(INDEX('Listado E.P.'!$B$7:$AX$106,MATCH(Consulta!$B43,'Listado E.P.'!$B$7:$B$106,0),MATCH(Consulta!AE$6,'Listado E.P.'!$B$6:$AX$6,0)),"-")</f>
        <v>-</v>
      </c>
      <c r="AF43" s="8" t="str">
        <f>IFERROR(INDEX('Listado E.P.'!$B$7:$AX$106,MATCH(Consulta!$B43,'Listado E.P.'!$B$7:$B$106,0),MATCH(Consulta!AF$6,'Listado E.P.'!$B$6:$AX$6,0)),"-")</f>
        <v>-</v>
      </c>
    </row>
    <row r="44" spans="1:32" ht="20.25" customHeight="1" x14ac:dyDescent="0.25">
      <c r="A44" s="11">
        <v>38</v>
      </c>
      <c r="B44" s="47"/>
      <c r="C44" s="8" t="str">
        <f>IFERROR(INDEX('Listado E.P.'!$B$7:$AX$106,MATCH(Consulta!$B44,'Listado E.P.'!$B$7:$B$106,0),MATCH(Consulta!C$6,'Listado E.P.'!$B$6:$AX$6,0)),"-")</f>
        <v>-</v>
      </c>
      <c r="D44" s="8" t="str">
        <f>IFERROR(INDEX('Listado E.P.'!$B$7:$AX$106,MATCH(Consulta!$B44,'Listado E.P.'!$B$7:$B$106,0),MATCH(Consulta!D$6,'Listado E.P.'!$B$6:$AX$6,0)),"-")</f>
        <v>-</v>
      </c>
      <c r="E44" s="8" t="str">
        <f>IFERROR(INDEX('Listado E.P.'!$B$7:$AX$106,MATCH(Consulta!$B44,'Listado E.P.'!$B$7:$B$106,0),MATCH(Consulta!E$6,'Listado E.P.'!$B$6:$AX$6,0)),"-")</f>
        <v>-</v>
      </c>
      <c r="F44" s="95" t="str">
        <f>IFERROR(INDEX('Listado E.P.'!$B$7:$AX$106,MATCH(Consulta!$B44,'Listado E.P.'!$B$7:$B$106,0),MATCH(Consulta!F$6,'Listado E.P.'!$B$6:$AX$6,0)),"-")</f>
        <v>-</v>
      </c>
      <c r="G44" s="8" t="str">
        <f>IFERROR(INDEX('Listado E.P.'!$B$7:$AX$106,MATCH(Consulta!$B44,'Listado E.P.'!$B$7:$B$106,0),MATCH(Consulta!G$6,'Listado E.P.'!$B$6:$AX$6,0)),"-")</f>
        <v>-</v>
      </c>
      <c r="H44" s="8" t="str">
        <f>IFERROR(INDEX('Listado E.P.'!$B$7:$AX$106,MATCH(Consulta!$B44,'Listado E.P.'!$B$7:$B$106,0),MATCH(Consulta!H$6,'Listado E.P.'!$B$6:$AX$6,0)),"-")</f>
        <v>-</v>
      </c>
      <c r="I44" s="8" t="str">
        <f>IFERROR(INDEX('Listado E.P.'!$B$7:$AX$106,MATCH(Consulta!$B44,'Listado E.P.'!$B$7:$B$106,0),MATCH(Consulta!I$6,'Listado E.P.'!$B$6:$AX$6,0)),"-")</f>
        <v>-</v>
      </c>
      <c r="J44" s="8" t="str">
        <f>IFERROR(INDEX('Listado E.P.'!$B$7:$AX$106,MATCH(Consulta!$B44,'Listado E.P.'!$B$7:$B$106,0),MATCH(Consulta!J$6,'Listado E.P.'!$B$6:$AX$6,0)),"-")</f>
        <v>-</v>
      </c>
      <c r="K44" s="8" t="str">
        <f>IFERROR(INDEX('Listado E.P.'!$B$7:$AX$106,MATCH(Consulta!$B44,'Listado E.P.'!$B$7:$B$106,0),MATCH(Consulta!K$6,'Listado E.P.'!$B$6:$AX$6,0)),"-")</f>
        <v>-</v>
      </c>
      <c r="L44" s="8" t="str">
        <f>IFERROR(INDEX('Listado E.P.'!$B$7:$AX$106,MATCH(Consulta!$B44,'Listado E.P.'!$B$7:$B$106,0),MATCH(Consulta!L$6,'Listado E.P.'!$B$6:$AX$6,0)),"-")</f>
        <v>-</v>
      </c>
      <c r="M44" s="8" t="str">
        <f>IFERROR(INDEX('Listado E.P.'!$B$7:$AX$106,MATCH(Consulta!$B44,'Listado E.P.'!$B$7:$B$106,0),MATCH(Consulta!M$6,'Listado E.P.'!$B$6:$AX$6,0)),"-")</f>
        <v>-</v>
      </c>
      <c r="N44" s="8" t="str">
        <f>IFERROR(INDEX('Listado E.P.'!$B$7:$AX$106,MATCH(Consulta!$B44,'Listado E.P.'!$B$7:$B$106,0),MATCH(Consulta!N$6,'Listado E.P.'!$B$6:$AX$6,0)),"-")</f>
        <v>-</v>
      </c>
      <c r="O44" s="8" t="str">
        <f>IFERROR(INDEX('Listado E.P.'!$B$7:$AX$106,MATCH(Consulta!$B44,'Listado E.P.'!$B$7:$B$106,0),MATCH(Consulta!O$6,'Listado E.P.'!$B$6:$AX$6,0)),"-")</f>
        <v>-</v>
      </c>
      <c r="P44" s="8" t="str">
        <f>IFERROR(INDEX('Listado E.P.'!$B$7:$AX$106,MATCH(Consulta!$B44,'Listado E.P.'!$B$7:$B$106,0),MATCH(Consulta!P$6,'Listado E.P.'!$B$6:$AX$6,0)),"-")</f>
        <v>-</v>
      </c>
      <c r="Q44" s="8" t="str">
        <f>IFERROR(INDEX('Listado E.P.'!$B$7:$AX$106,MATCH(Consulta!$B44,'Listado E.P.'!$B$7:$B$106,0),MATCH(Consulta!Q$6,'Listado E.P.'!$B$6:$AX$6,0)),"-")</f>
        <v>-</v>
      </c>
      <c r="R44" s="8" t="str">
        <f>IFERROR(INDEX('Listado E.P.'!$B$7:$AX$106,MATCH(Consulta!$B44,'Listado E.P.'!$B$7:$B$106,0),MATCH(Consulta!R$6,'Listado E.P.'!$B$6:$AX$6,0)),"-")</f>
        <v>-</v>
      </c>
      <c r="S44" s="8" t="str">
        <f>IFERROR(INDEX('Listado E.P.'!$B$7:$AX$106,MATCH(Consulta!$B44,'Listado E.P.'!$B$7:$B$106,0),MATCH(Consulta!S$6,'Listado E.P.'!$B$6:$AX$6,0)),"-")</f>
        <v>-</v>
      </c>
      <c r="T44" s="8" t="str">
        <f>IFERROR(INDEX('Listado E.P.'!$B$7:$AX$106,MATCH(Consulta!$B44,'Listado E.P.'!$B$7:$B$106,0),MATCH(Consulta!T$6,'Listado E.P.'!$B$6:$AX$6,0)),"-")</f>
        <v>-</v>
      </c>
      <c r="U44" s="8" t="str">
        <f>IFERROR(INDEX('Listado E.P.'!$B$7:$AX$106,MATCH(Consulta!$B44,'Listado E.P.'!$B$7:$B$106,0),MATCH(Consulta!U$6,'Listado E.P.'!$B$6:$AX$6,0)),"-")</f>
        <v>-</v>
      </c>
      <c r="V44" s="8" t="str">
        <f>IFERROR(INDEX('Listado E.P.'!$B$7:$AX$106,MATCH(Consulta!$B44,'Listado E.P.'!$B$7:$B$106,0),MATCH(Consulta!V$6,'Listado E.P.'!$B$6:$AX$6,0)),"-")</f>
        <v>-</v>
      </c>
      <c r="W44" s="8" t="str">
        <f>IFERROR(INDEX('Listado E.P.'!$B$7:$AX$106,MATCH(Consulta!$B44,'Listado E.P.'!$B$7:$B$106,0),MATCH(Consulta!W$6,'Listado E.P.'!$B$6:$AX$6,0)),"-")</f>
        <v>-</v>
      </c>
      <c r="X44" s="8" t="str">
        <f>IFERROR(INDEX('Listado E.P.'!$B$7:$AX$106,MATCH(Consulta!$B44,'Listado E.P.'!$B$7:$B$106,0),MATCH(Consulta!X$6,'Listado E.P.'!$B$6:$AX$6,0)),"-")</f>
        <v>-</v>
      </c>
      <c r="Y44" s="8" t="str">
        <f>IFERROR(INDEX('Listado E.P.'!$B$7:$AX$106,MATCH(Consulta!$B44,'Listado E.P.'!$B$7:$B$106,0),MATCH(Consulta!Y$6,'Listado E.P.'!$B$6:$AX$6,0)),"-")</f>
        <v>-</v>
      </c>
      <c r="Z44" s="8" t="str">
        <f>IFERROR(INDEX('Listado E.P.'!$B$7:$AX$106,MATCH(Consulta!$B44,'Listado E.P.'!$B$7:$B$106,0),MATCH(Consulta!Z$6,'Listado E.P.'!$B$6:$AX$6,0)),"-")</f>
        <v>-</v>
      </c>
      <c r="AA44" s="8" t="str">
        <f>IFERROR(INDEX('Listado E.P.'!$B$7:$AX$106,MATCH(Consulta!$B44,'Listado E.P.'!$B$7:$B$106,0),MATCH(Consulta!AA$6,'Listado E.P.'!$B$6:$AX$6,0)),"-")</f>
        <v>-</v>
      </c>
      <c r="AB44" s="8" t="str">
        <f>IFERROR(INDEX('Listado E.P.'!$B$7:$AX$106,MATCH(Consulta!$B44,'Listado E.P.'!$B$7:$B$106,0),MATCH(Consulta!AB$6,'Listado E.P.'!$B$6:$AX$6,0)),"-")</f>
        <v>-</v>
      </c>
      <c r="AC44" s="8" t="str">
        <f>IFERROR(INDEX('Listado E.P.'!$B$7:$AX$106,MATCH(Consulta!$B44,'Listado E.P.'!$B$7:$B$106,0),MATCH(Consulta!AC$6,'Listado E.P.'!$B$6:$AX$6,0)),"-")</f>
        <v>-</v>
      </c>
      <c r="AD44" s="8" t="str">
        <f>IFERROR(INDEX('Listado E.P.'!$B$7:$AX$106,MATCH(Consulta!$B44,'Listado E.P.'!$B$7:$B$106,0),MATCH(Consulta!AD$6,'Listado E.P.'!$B$6:$AX$6,0)),"-")</f>
        <v>-</v>
      </c>
      <c r="AE44" s="8" t="str">
        <f>IFERROR(INDEX('Listado E.P.'!$B$7:$AX$106,MATCH(Consulta!$B44,'Listado E.P.'!$B$7:$B$106,0),MATCH(Consulta!AE$6,'Listado E.P.'!$B$6:$AX$6,0)),"-")</f>
        <v>-</v>
      </c>
      <c r="AF44" s="8" t="str">
        <f>IFERROR(INDEX('Listado E.P.'!$B$7:$AX$106,MATCH(Consulta!$B44,'Listado E.P.'!$B$7:$B$106,0),MATCH(Consulta!AF$6,'Listado E.P.'!$B$6:$AX$6,0)),"-")</f>
        <v>-</v>
      </c>
    </row>
    <row r="45" spans="1:32" ht="20.25" customHeight="1" x14ac:dyDescent="0.25">
      <c r="A45" s="11">
        <v>39</v>
      </c>
      <c r="B45" s="47"/>
      <c r="C45" s="8" t="str">
        <f>IFERROR(INDEX('Listado E.P.'!$B$7:$AX$106,MATCH(Consulta!$B45,'Listado E.P.'!$B$7:$B$106,0),MATCH(Consulta!C$6,'Listado E.P.'!$B$6:$AX$6,0)),"-")</f>
        <v>-</v>
      </c>
      <c r="D45" s="8" t="str">
        <f>IFERROR(INDEX('Listado E.P.'!$B$7:$AX$106,MATCH(Consulta!$B45,'Listado E.P.'!$B$7:$B$106,0),MATCH(Consulta!D$6,'Listado E.P.'!$B$6:$AX$6,0)),"-")</f>
        <v>-</v>
      </c>
      <c r="E45" s="8" t="str">
        <f>IFERROR(INDEX('Listado E.P.'!$B$7:$AX$106,MATCH(Consulta!$B45,'Listado E.P.'!$B$7:$B$106,0),MATCH(Consulta!E$6,'Listado E.P.'!$B$6:$AX$6,0)),"-")</f>
        <v>-</v>
      </c>
      <c r="F45" s="95" t="str">
        <f>IFERROR(INDEX('Listado E.P.'!$B$7:$AX$106,MATCH(Consulta!$B45,'Listado E.P.'!$B$7:$B$106,0),MATCH(Consulta!F$6,'Listado E.P.'!$B$6:$AX$6,0)),"-")</f>
        <v>-</v>
      </c>
      <c r="G45" s="8" t="str">
        <f>IFERROR(INDEX('Listado E.P.'!$B$7:$AX$106,MATCH(Consulta!$B45,'Listado E.P.'!$B$7:$B$106,0),MATCH(Consulta!G$6,'Listado E.P.'!$B$6:$AX$6,0)),"-")</f>
        <v>-</v>
      </c>
      <c r="H45" s="8" t="str">
        <f>IFERROR(INDEX('Listado E.P.'!$B$7:$AX$106,MATCH(Consulta!$B45,'Listado E.P.'!$B$7:$B$106,0),MATCH(Consulta!H$6,'Listado E.P.'!$B$6:$AX$6,0)),"-")</f>
        <v>-</v>
      </c>
      <c r="I45" s="8" t="str">
        <f>IFERROR(INDEX('Listado E.P.'!$B$7:$AX$106,MATCH(Consulta!$B45,'Listado E.P.'!$B$7:$B$106,0),MATCH(Consulta!I$6,'Listado E.P.'!$B$6:$AX$6,0)),"-")</f>
        <v>-</v>
      </c>
      <c r="J45" s="8" t="str">
        <f>IFERROR(INDEX('Listado E.P.'!$B$7:$AX$106,MATCH(Consulta!$B45,'Listado E.P.'!$B$7:$B$106,0),MATCH(Consulta!J$6,'Listado E.P.'!$B$6:$AX$6,0)),"-")</f>
        <v>-</v>
      </c>
      <c r="K45" s="8" t="str">
        <f>IFERROR(INDEX('Listado E.P.'!$B$7:$AX$106,MATCH(Consulta!$B45,'Listado E.P.'!$B$7:$B$106,0),MATCH(Consulta!K$6,'Listado E.P.'!$B$6:$AX$6,0)),"-")</f>
        <v>-</v>
      </c>
      <c r="L45" s="8" t="str">
        <f>IFERROR(INDEX('Listado E.P.'!$B$7:$AX$106,MATCH(Consulta!$B45,'Listado E.P.'!$B$7:$B$106,0),MATCH(Consulta!L$6,'Listado E.P.'!$B$6:$AX$6,0)),"-")</f>
        <v>-</v>
      </c>
      <c r="M45" s="8" t="str">
        <f>IFERROR(INDEX('Listado E.P.'!$B$7:$AX$106,MATCH(Consulta!$B45,'Listado E.P.'!$B$7:$B$106,0),MATCH(Consulta!M$6,'Listado E.P.'!$B$6:$AX$6,0)),"-")</f>
        <v>-</v>
      </c>
      <c r="N45" s="8" t="str">
        <f>IFERROR(INDEX('Listado E.P.'!$B$7:$AX$106,MATCH(Consulta!$B45,'Listado E.P.'!$B$7:$B$106,0),MATCH(Consulta!N$6,'Listado E.P.'!$B$6:$AX$6,0)),"-")</f>
        <v>-</v>
      </c>
      <c r="O45" s="8" t="str">
        <f>IFERROR(INDEX('Listado E.P.'!$B$7:$AX$106,MATCH(Consulta!$B45,'Listado E.P.'!$B$7:$B$106,0),MATCH(Consulta!O$6,'Listado E.P.'!$B$6:$AX$6,0)),"-")</f>
        <v>-</v>
      </c>
      <c r="P45" s="8" t="str">
        <f>IFERROR(INDEX('Listado E.P.'!$B$7:$AX$106,MATCH(Consulta!$B45,'Listado E.P.'!$B$7:$B$106,0),MATCH(Consulta!P$6,'Listado E.P.'!$B$6:$AX$6,0)),"-")</f>
        <v>-</v>
      </c>
      <c r="Q45" s="8" t="str">
        <f>IFERROR(INDEX('Listado E.P.'!$B$7:$AX$106,MATCH(Consulta!$B45,'Listado E.P.'!$B$7:$B$106,0),MATCH(Consulta!Q$6,'Listado E.P.'!$B$6:$AX$6,0)),"-")</f>
        <v>-</v>
      </c>
      <c r="R45" s="8" t="str">
        <f>IFERROR(INDEX('Listado E.P.'!$B$7:$AX$106,MATCH(Consulta!$B45,'Listado E.P.'!$B$7:$B$106,0),MATCH(Consulta!R$6,'Listado E.P.'!$B$6:$AX$6,0)),"-")</f>
        <v>-</v>
      </c>
      <c r="S45" s="8" t="str">
        <f>IFERROR(INDEX('Listado E.P.'!$B$7:$AX$106,MATCH(Consulta!$B45,'Listado E.P.'!$B$7:$B$106,0),MATCH(Consulta!S$6,'Listado E.P.'!$B$6:$AX$6,0)),"-")</f>
        <v>-</v>
      </c>
      <c r="T45" s="8" t="str">
        <f>IFERROR(INDEX('Listado E.P.'!$B$7:$AX$106,MATCH(Consulta!$B45,'Listado E.P.'!$B$7:$B$106,0),MATCH(Consulta!T$6,'Listado E.P.'!$B$6:$AX$6,0)),"-")</f>
        <v>-</v>
      </c>
      <c r="U45" s="8" t="str">
        <f>IFERROR(INDEX('Listado E.P.'!$B$7:$AX$106,MATCH(Consulta!$B45,'Listado E.P.'!$B$7:$B$106,0),MATCH(Consulta!U$6,'Listado E.P.'!$B$6:$AX$6,0)),"-")</f>
        <v>-</v>
      </c>
      <c r="V45" s="8" t="str">
        <f>IFERROR(INDEX('Listado E.P.'!$B$7:$AX$106,MATCH(Consulta!$B45,'Listado E.P.'!$B$7:$B$106,0),MATCH(Consulta!V$6,'Listado E.P.'!$B$6:$AX$6,0)),"-")</f>
        <v>-</v>
      </c>
      <c r="W45" s="8" t="str">
        <f>IFERROR(INDEX('Listado E.P.'!$B$7:$AX$106,MATCH(Consulta!$B45,'Listado E.P.'!$B$7:$B$106,0),MATCH(Consulta!W$6,'Listado E.P.'!$B$6:$AX$6,0)),"-")</f>
        <v>-</v>
      </c>
      <c r="X45" s="8" t="str">
        <f>IFERROR(INDEX('Listado E.P.'!$B$7:$AX$106,MATCH(Consulta!$B45,'Listado E.P.'!$B$7:$B$106,0),MATCH(Consulta!X$6,'Listado E.P.'!$B$6:$AX$6,0)),"-")</f>
        <v>-</v>
      </c>
      <c r="Y45" s="8" t="str">
        <f>IFERROR(INDEX('Listado E.P.'!$B$7:$AX$106,MATCH(Consulta!$B45,'Listado E.P.'!$B$7:$B$106,0),MATCH(Consulta!Y$6,'Listado E.P.'!$B$6:$AX$6,0)),"-")</f>
        <v>-</v>
      </c>
      <c r="Z45" s="8" t="str">
        <f>IFERROR(INDEX('Listado E.P.'!$B$7:$AX$106,MATCH(Consulta!$B45,'Listado E.P.'!$B$7:$B$106,0),MATCH(Consulta!Z$6,'Listado E.P.'!$B$6:$AX$6,0)),"-")</f>
        <v>-</v>
      </c>
      <c r="AA45" s="8" t="str">
        <f>IFERROR(INDEX('Listado E.P.'!$B$7:$AX$106,MATCH(Consulta!$B45,'Listado E.P.'!$B$7:$B$106,0),MATCH(Consulta!AA$6,'Listado E.P.'!$B$6:$AX$6,0)),"-")</f>
        <v>-</v>
      </c>
      <c r="AB45" s="8" t="str">
        <f>IFERROR(INDEX('Listado E.P.'!$B$7:$AX$106,MATCH(Consulta!$B45,'Listado E.P.'!$B$7:$B$106,0),MATCH(Consulta!AB$6,'Listado E.P.'!$B$6:$AX$6,0)),"-")</f>
        <v>-</v>
      </c>
      <c r="AC45" s="8" t="str">
        <f>IFERROR(INDEX('Listado E.P.'!$B$7:$AX$106,MATCH(Consulta!$B45,'Listado E.P.'!$B$7:$B$106,0),MATCH(Consulta!AC$6,'Listado E.P.'!$B$6:$AX$6,0)),"-")</f>
        <v>-</v>
      </c>
      <c r="AD45" s="8" t="str">
        <f>IFERROR(INDEX('Listado E.P.'!$B$7:$AX$106,MATCH(Consulta!$B45,'Listado E.P.'!$B$7:$B$106,0),MATCH(Consulta!AD$6,'Listado E.P.'!$B$6:$AX$6,0)),"-")</f>
        <v>-</v>
      </c>
      <c r="AE45" s="8" t="str">
        <f>IFERROR(INDEX('Listado E.P.'!$B$7:$AX$106,MATCH(Consulta!$B45,'Listado E.P.'!$B$7:$B$106,0),MATCH(Consulta!AE$6,'Listado E.P.'!$B$6:$AX$6,0)),"-")</f>
        <v>-</v>
      </c>
      <c r="AF45" s="8" t="str">
        <f>IFERROR(INDEX('Listado E.P.'!$B$7:$AX$106,MATCH(Consulta!$B45,'Listado E.P.'!$B$7:$B$106,0),MATCH(Consulta!AF$6,'Listado E.P.'!$B$6:$AX$6,0)),"-")</f>
        <v>-</v>
      </c>
    </row>
    <row r="46" spans="1:32" ht="20.25" customHeight="1" x14ac:dyDescent="0.25">
      <c r="A46" s="11">
        <v>40</v>
      </c>
      <c r="B46" s="47"/>
      <c r="C46" s="8" t="str">
        <f>IFERROR(INDEX('Listado E.P.'!$B$7:$AX$106,MATCH(Consulta!$B46,'Listado E.P.'!$B$7:$B$106,0),MATCH(Consulta!C$6,'Listado E.P.'!$B$6:$AX$6,0)),"-")</f>
        <v>-</v>
      </c>
      <c r="D46" s="8" t="str">
        <f>IFERROR(INDEX('Listado E.P.'!$B$7:$AX$106,MATCH(Consulta!$B46,'Listado E.P.'!$B$7:$B$106,0),MATCH(Consulta!D$6,'Listado E.P.'!$B$6:$AX$6,0)),"-")</f>
        <v>-</v>
      </c>
      <c r="E46" s="8" t="str">
        <f>IFERROR(INDEX('Listado E.P.'!$B$7:$AX$106,MATCH(Consulta!$B46,'Listado E.P.'!$B$7:$B$106,0),MATCH(Consulta!E$6,'Listado E.P.'!$B$6:$AX$6,0)),"-")</f>
        <v>-</v>
      </c>
      <c r="F46" s="95" t="str">
        <f>IFERROR(INDEX('Listado E.P.'!$B$7:$AX$106,MATCH(Consulta!$B46,'Listado E.P.'!$B$7:$B$106,0),MATCH(Consulta!F$6,'Listado E.P.'!$B$6:$AX$6,0)),"-")</f>
        <v>-</v>
      </c>
      <c r="G46" s="8" t="str">
        <f>IFERROR(INDEX('Listado E.P.'!$B$7:$AX$106,MATCH(Consulta!$B46,'Listado E.P.'!$B$7:$B$106,0),MATCH(Consulta!G$6,'Listado E.P.'!$B$6:$AX$6,0)),"-")</f>
        <v>-</v>
      </c>
      <c r="H46" s="8" t="str">
        <f>IFERROR(INDEX('Listado E.P.'!$B$7:$AX$106,MATCH(Consulta!$B46,'Listado E.P.'!$B$7:$B$106,0),MATCH(Consulta!H$6,'Listado E.P.'!$B$6:$AX$6,0)),"-")</f>
        <v>-</v>
      </c>
      <c r="I46" s="8" t="str">
        <f>IFERROR(INDEX('Listado E.P.'!$B$7:$AX$106,MATCH(Consulta!$B46,'Listado E.P.'!$B$7:$B$106,0),MATCH(Consulta!I$6,'Listado E.P.'!$B$6:$AX$6,0)),"-")</f>
        <v>-</v>
      </c>
      <c r="J46" s="8" t="str">
        <f>IFERROR(INDEX('Listado E.P.'!$B$7:$AX$106,MATCH(Consulta!$B46,'Listado E.P.'!$B$7:$B$106,0),MATCH(Consulta!J$6,'Listado E.P.'!$B$6:$AX$6,0)),"-")</f>
        <v>-</v>
      </c>
      <c r="K46" s="8" t="str">
        <f>IFERROR(INDEX('Listado E.P.'!$B$7:$AX$106,MATCH(Consulta!$B46,'Listado E.P.'!$B$7:$B$106,0),MATCH(Consulta!K$6,'Listado E.P.'!$B$6:$AX$6,0)),"-")</f>
        <v>-</v>
      </c>
      <c r="L46" s="8" t="str">
        <f>IFERROR(INDEX('Listado E.P.'!$B$7:$AX$106,MATCH(Consulta!$B46,'Listado E.P.'!$B$7:$B$106,0),MATCH(Consulta!L$6,'Listado E.P.'!$B$6:$AX$6,0)),"-")</f>
        <v>-</v>
      </c>
      <c r="M46" s="8" t="str">
        <f>IFERROR(INDEX('Listado E.P.'!$B$7:$AX$106,MATCH(Consulta!$B46,'Listado E.P.'!$B$7:$B$106,0),MATCH(Consulta!M$6,'Listado E.P.'!$B$6:$AX$6,0)),"-")</f>
        <v>-</v>
      </c>
      <c r="N46" s="8" t="str">
        <f>IFERROR(INDEX('Listado E.P.'!$B$7:$AX$106,MATCH(Consulta!$B46,'Listado E.P.'!$B$7:$B$106,0),MATCH(Consulta!N$6,'Listado E.P.'!$B$6:$AX$6,0)),"-")</f>
        <v>-</v>
      </c>
      <c r="O46" s="8" t="str">
        <f>IFERROR(INDEX('Listado E.P.'!$B$7:$AX$106,MATCH(Consulta!$B46,'Listado E.P.'!$B$7:$B$106,0),MATCH(Consulta!O$6,'Listado E.P.'!$B$6:$AX$6,0)),"-")</f>
        <v>-</v>
      </c>
      <c r="P46" s="8" t="str">
        <f>IFERROR(INDEX('Listado E.P.'!$B$7:$AX$106,MATCH(Consulta!$B46,'Listado E.P.'!$B$7:$B$106,0),MATCH(Consulta!P$6,'Listado E.P.'!$B$6:$AX$6,0)),"-")</f>
        <v>-</v>
      </c>
      <c r="Q46" s="8" t="str">
        <f>IFERROR(INDEX('Listado E.P.'!$B$7:$AX$106,MATCH(Consulta!$B46,'Listado E.P.'!$B$7:$B$106,0),MATCH(Consulta!Q$6,'Listado E.P.'!$B$6:$AX$6,0)),"-")</f>
        <v>-</v>
      </c>
      <c r="R46" s="8" t="str">
        <f>IFERROR(INDEX('Listado E.P.'!$B$7:$AX$106,MATCH(Consulta!$B46,'Listado E.P.'!$B$7:$B$106,0),MATCH(Consulta!R$6,'Listado E.P.'!$B$6:$AX$6,0)),"-")</f>
        <v>-</v>
      </c>
      <c r="S46" s="8" t="str">
        <f>IFERROR(INDEX('Listado E.P.'!$B$7:$AX$106,MATCH(Consulta!$B46,'Listado E.P.'!$B$7:$B$106,0),MATCH(Consulta!S$6,'Listado E.P.'!$B$6:$AX$6,0)),"-")</f>
        <v>-</v>
      </c>
      <c r="T46" s="8" t="str">
        <f>IFERROR(INDEX('Listado E.P.'!$B$7:$AX$106,MATCH(Consulta!$B46,'Listado E.P.'!$B$7:$B$106,0),MATCH(Consulta!T$6,'Listado E.P.'!$B$6:$AX$6,0)),"-")</f>
        <v>-</v>
      </c>
      <c r="U46" s="8" t="str">
        <f>IFERROR(INDEX('Listado E.P.'!$B$7:$AX$106,MATCH(Consulta!$B46,'Listado E.P.'!$B$7:$B$106,0),MATCH(Consulta!U$6,'Listado E.P.'!$B$6:$AX$6,0)),"-")</f>
        <v>-</v>
      </c>
      <c r="V46" s="8" t="str">
        <f>IFERROR(INDEX('Listado E.P.'!$B$7:$AX$106,MATCH(Consulta!$B46,'Listado E.P.'!$B$7:$B$106,0),MATCH(Consulta!V$6,'Listado E.P.'!$B$6:$AX$6,0)),"-")</f>
        <v>-</v>
      </c>
      <c r="W46" s="8" t="str">
        <f>IFERROR(INDEX('Listado E.P.'!$B$7:$AX$106,MATCH(Consulta!$B46,'Listado E.P.'!$B$7:$B$106,0),MATCH(Consulta!W$6,'Listado E.P.'!$B$6:$AX$6,0)),"-")</f>
        <v>-</v>
      </c>
      <c r="X46" s="8" t="str">
        <f>IFERROR(INDEX('Listado E.P.'!$B$7:$AX$106,MATCH(Consulta!$B46,'Listado E.P.'!$B$7:$B$106,0),MATCH(Consulta!X$6,'Listado E.P.'!$B$6:$AX$6,0)),"-")</f>
        <v>-</v>
      </c>
      <c r="Y46" s="8" t="str">
        <f>IFERROR(INDEX('Listado E.P.'!$B$7:$AX$106,MATCH(Consulta!$B46,'Listado E.P.'!$B$7:$B$106,0),MATCH(Consulta!Y$6,'Listado E.P.'!$B$6:$AX$6,0)),"-")</f>
        <v>-</v>
      </c>
      <c r="Z46" s="8" t="str">
        <f>IFERROR(INDEX('Listado E.P.'!$B$7:$AX$106,MATCH(Consulta!$B46,'Listado E.P.'!$B$7:$B$106,0),MATCH(Consulta!Z$6,'Listado E.P.'!$B$6:$AX$6,0)),"-")</f>
        <v>-</v>
      </c>
      <c r="AA46" s="8" t="str">
        <f>IFERROR(INDEX('Listado E.P.'!$B$7:$AX$106,MATCH(Consulta!$B46,'Listado E.P.'!$B$7:$B$106,0),MATCH(Consulta!AA$6,'Listado E.P.'!$B$6:$AX$6,0)),"-")</f>
        <v>-</v>
      </c>
      <c r="AB46" s="8" t="str">
        <f>IFERROR(INDEX('Listado E.P.'!$B$7:$AX$106,MATCH(Consulta!$B46,'Listado E.P.'!$B$7:$B$106,0),MATCH(Consulta!AB$6,'Listado E.P.'!$B$6:$AX$6,0)),"-")</f>
        <v>-</v>
      </c>
      <c r="AC46" s="8" t="str">
        <f>IFERROR(INDEX('Listado E.P.'!$B$7:$AX$106,MATCH(Consulta!$B46,'Listado E.P.'!$B$7:$B$106,0),MATCH(Consulta!AC$6,'Listado E.P.'!$B$6:$AX$6,0)),"-")</f>
        <v>-</v>
      </c>
      <c r="AD46" s="8" t="str">
        <f>IFERROR(INDEX('Listado E.P.'!$B$7:$AX$106,MATCH(Consulta!$B46,'Listado E.P.'!$B$7:$B$106,0),MATCH(Consulta!AD$6,'Listado E.P.'!$B$6:$AX$6,0)),"-")</f>
        <v>-</v>
      </c>
      <c r="AE46" s="8" t="str">
        <f>IFERROR(INDEX('Listado E.P.'!$B$7:$AX$106,MATCH(Consulta!$B46,'Listado E.P.'!$B$7:$B$106,0),MATCH(Consulta!AE$6,'Listado E.P.'!$B$6:$AX$6,0)),"-")</f>
        <v>-</v>
      </c>
      <c r="AF46" s="8" t="str">
        <f>IFERROR(INDEX('Listado E.P.'!$B$7:$AX$106,MATCH(Consulta!$B46,'Listado E.P.'!$B$7:$B$106,0),MATCH(Consulta!AF$6,'Listado E.P.'!$B$6:$AX$6,0)),"-")</f>
        <v>-</v>
      </c>
    </row>
    <row r="47" spans="1:32" ht="20.25" customHeight="1" x14ac:dyDescent="0.25">
      <c r="A47" s="11">
        <v>41</v>
      </c>
      <c r="B47" s="47"/>
      <c r="C47" s="4" t="str">
        <f>IFERROR(INDEX('Listado E.P.'!$B$7:$AX$106,MATCH(Consulta!$B47,'Listado E.P.'!$B$7:$B$106,0),MATCH(Consulta!C$6,'Listado E.P.'!$B$6:$AX$6,0)),"-")</f>
        <v>-</v>
      </c>
      <c r="D47" s="4" t="str">
        <f>IFERROR(INDEX('Listado E.P.'!$B$7:$AX$106,MATCH(Consulta!$B47,'Listado E.P.'!$B$7:$B$106,0),MATCH(Consulta!D$6,'Listado E.P.'!$B$6:$AX$6,0)),"-")</f>
        <v>-</v>
      </c>
      <c r="E47" s="4" t="str">
        <f>IFERROR(INDEX('Listado E.P.'!$B$7:$AX$106,MATCH(Consulta!$B47,'Listado E.P.'!$B$7:$B$106,0),MATCH(Consulta!E$6,'Listado E.P.'!$B$6:$AX$6,0)),"-")</f>
        <v>-</v>
      </c>
      <c r="F47" s="95" t="str">
        <f>IFERROR(INDEX('Listado E.P.'!$B$7:$AX$106,MATCH(Consulta!$B47,'Listado E.P.'!$B$7:$B$106,0),MATCH(Consulta!F$6,'Listado E.P.'!$B$6:$AX$6,0)),"-")</f>
        <v>-</v>
      </c>
      <c r="G47" s="4" t="str">
        <f>IFERROR(INDEX('Listado E.P.'!$B$7:$AX$106,MATCH(Consulta!$B47,'Listado E.P.'!$B$7:$B$106,0),MATCH(Consulta!G$6,'Listado E.P.'!$B$6:$AX$6,0)),"-")</f>
        <v>-</v>
      </c>
      <c r="H47" s="4" t="str">
        <f>IFERROR(INDEX('Listado E.P.'!$B$7:$AX$106,MATCH(Consulta!$B47,'Listado E.P.'!$B$7:$B$106,0),MATCH(Consulta!H$6,'Listado E.P.'!$B$6:$AX$6,0)),"-")</f>
        <v>-</v>
      </c>
      <c r="I47" s="4" t="str">
        <f>IFERROR(INDEX('Listado E.P.'!$B$7:$AX$106,MATCH(Consulta!$B47,'Listado E.P.'!$B$7:$B$106,0),MATCH(Consulta!I$6,'Listado E.P.'!$B$6:$AX$6,0)),"-")</f>
        <v>-</v>
      </c>
      <c r="J47" s="4" t="str">
        <f>IFERROR(INDEX('Listado E.P.'!$B$7:$AX$106,MATCH(Consulta!$B47,'Listado E.P.'!$B$7:$B$106,0),MATCH(Consulta!J$6,'Listado E.P.'!$B$6:$AX$6,0)),"-")</f>
        <v>-</v>
      </c>
      <c r="K47" s="4" t="str">
        <f>IFERROR(INDEX('Listado E.P.'!$B$7:$AX$106,MATCH(Consulta!$B47,'Listado E.P.'!$B$7:$B$106,0),MATCH(Consulta!K$6,'Listado E.P.'!$B$6:$AX$6,0)),"-")</f>
        <v>-</v>
      </c>
      <c r="L47" s="4" t="str">
        <f>IFERROR(INDEX('Listado E.P.'!$B$7:$AX$106,MATCH(Consulta!$B47,'Listado E.P.'!$B$7:$B$106,0),MATCH(Consulta!L$6,'Listado E.P.'!$B$6:$AX$6,0)),"-")</f>
        <v>-</v>
      </c>
      <c r="M47" s="4" t="str">
        <f>IFERROR(INDEX('Listado E.P.'!$B$7:$AX$106,MATCH(Consulta!$B47,'Listado E.P.'!$B$7:$B$106,0),MATCH(Consulta!M$6,'Listado E.P.'!$B$6:$AX$6,0)),"-")</f>
        <v>-</v>
      </c>
      <c r="N47" s="4" t="str">
        <f>IFERROR(INDEX('Listado E.P.'!$B$7:$AX$106,MATCH(Consulta!$B47,'Listado E.P.'!$B$7:$B$106,0),MATCH(Consulta!N$6,'Listado E.P.'!$B$6:$AX$6,0)),"-")</f>
        <v>-</v>
      </c>
      <c r="O47" s="4" t="str">
        <f>IFERROR(INDEX('Listado E.P.'!$B$7:$AX$106,MATCH(Consulta!$B47,'Listado E.P.'!$B$7:$B$106,0),MATCH(Consulta!O$6,'Listado E.P.'!$B$6:$AX$6,0)),"-")</f>
        <v>-</v>
      </c>
      <c r="P47" s="4" t="str">
        <f>IFERROR(INDEX('Listado E.P.'!$B$7:$AX$106,MATCH(Consulta!$B47,'Listado E.P.'!$B$7:$B$106,0),MATCH(Consulta!P$6,'Listado E.P.'!$B$6:$AX$6,0)),"-")</f>
        <v>-</v>
      </c>
      <c r="Q47" s="4" t="str">
        <f>IFERROR(INDEX('Listado E.P.'!$B$7:$AX$106,MATCH(Consulta!$B47,'Listado E.P.'!$B$7:$B$106,0),MATCH(Consulta!Q$6,'Listado E.P.'!$B$6:$AX$6,0)),"-")</f>
        <v>-</v>
      </c>
      <c r="R47" s="4" t="str">
        <f>IFERROR(INDEX('Listado E.P.'!$B$7:$AX$106,MATCH(Consulta!$B47,'Listado E.P.'!$B$7:$B$106,0),MATCH(Consulta!R$6,'Listado E.P.'!$B$6:$AX$6,0)),"-")</f>
        <v>-</v>
      </c>
      <c r="S47" s="4" t="str">
        <f>IFERROR(INDEX('Listado E.P.'!$B$7:$AX$106,MATCH(Consulta!$B47,'Listado E.P.'!$B$7:$B$106,0),MATCH(Consulta!S$6,'Listado E.P.'!$B$6:$AX$6,0)),"-")</f>
        <v>-</v>
      </c>
      <c r="T47" s="4" t="str">
        <f>IFERROR(INDEX('Listado E.P.'!$B$7:$AX$106,MATCH(Consulta!$B47,'Listado E.P.'!$B$7:$B$106,0),MATCH(Consulta!T$6,'Listado E.P.'!$B$6:$AX$6,0)),"-")</f>
        <v>-</v>
      </c>
      <c r="U47" s="4" t="str">
        <f>IFERROR(INDEX('Listado E.P.'!$B$7:$AX$106,MATCH(Consulta!$B47,'Listado E.P.'!$B$7:$B$106,0),MATCH(Consulta!U$6,'Listado E.P.'!$B$6:$AX$6,0)),"-")</f>
        <v>-</v>
      </c>
      <c r="V47" s="4" t="str">
        <f>IFERROR(INDEX('Listado E.P.'!$B$7:$AX$106,MATCH(Consulta!$B47,'Listado E.P.'!$B$7:$B$106,0),MATCH(Consulta!V$6,'Listado E.P.'!$B$6:$AX$6,0)),"-")</f>
        <v>-</v>
      </c>
      <c r="W47" s="4" t="str">
        <f>IFERROR(INDEX('Listado E.P.'!$B$7:$AX$106,MATCH(Consulta!$B47,'Listado E.P.'!$B$7:$B$106,0),MATCH(Consulta!W$6,'Listado E.P.'!$B$6:$AX$6,0)),"-")</f>
        <v>-</v>
      </c>
      <c r="X47" s="4" t="str">
        <f>IFERROR(INDEX('Listado E.P.'!$B$7:$AX$106,MATCH(Consulta!$B47,'Listado E.P.'!$B$7:$B$106,0),MATCH(Consulta!X$6,'Listado E.P.'!$B$6:$AX$6,0)),"-")</f>
        <v>-</v>
      </c>
      <c r="Y47" s="4" t="str">
        <f>IFERROR(INDEX('Listado E.P.'!$B$7:$AX$106,MATCH(Consulta!$B47,'Listado E.P.'!$B$7:$B$106,0),MATCH(Consulta!Y$6,'Listado E.P.'!$B$6:$AX$6,0)),"-")</f>
        <v>-</v>
      </c>
      <c r="Z47" s="4" t="str">
        <f>IFERROR(INDEX('Listado E.P.'!$B$7:$AX$106,MATCH(Consulta!$B47,'Listado E.P.'!$B$7:$B$106,0),MATCH(Consulta!Z$6,'Listado E.P.'!$B$6:$AX$6,0)),"-")</f>
        <v>-</v>
      </c>
      <c r="AA47" s="4" t="str">
        <f>IFERROR(INDEX('Listado E.P.'!$B$7:$AX$106,MATCH(Consulta!$B47,'Listado E.P.'!$B$7:$B$106,0),MATCH(Consulta!AA$6,'Listado E.P.'!$B$6:$AX$6,0)),"-")</f>
        <v>-</v>
      </c>
      <c r="AB47" s="4" t="str">
        <f>IFERROR(INDEX('Listado E.P.'!$B$7:$AX$106,MATCH(Consulta!$B47,'Listado E.P.'!$B$7:$B$106,0),MATCH(Consulta!AB$6,'Listado E.P.'!$B$6:$AX$6,0)),"-")</f>
        <v>-</v>
      </c>
      <c r="AC47" s="4" t="str">
        <f>IFERROR(INDEX('Listado E.P.'!$B$7:$AX$106,MATCH(Consulta!$B47,'Listado E.P.'!$B$7:$B$106,0),MATCH(Consulta!AC$6,'Listado E.P.'!$B$6:$AX$6,0)),"-")</f>
        <v>-</v>
      </c>
      <c r="AD47" s="8" t="str">
        <f>IFERROR(INDEX('Listado E.P.'!$B$7:$AX$106,MATCH(Consulta!$B47,'Listado E.P.'!$B$7:$B$106,0),MATCH(Consulta!AD$6,'Listado E.P.'!$B$6:$AX$6,0)),"-")</f>
        <v>-</v>
      </c>
      <c r="AE47" s="4" t="str">
        <f>IFERROR(INDEX('Listado E.P.'!$B$7:$AX$106,MATCH(Consulta!$B47,'Listado E.P.'!$B$7:$B$106,0),MATCH(Consulta!AE$6,'Listado E.P.'!$B$6:$AX$6,0)),"-")</f>
        <v>-</v>
      </c>
      <c r="AF47" s="4" t="str">
        <f>IFERROR(INDEX('Listado E.P.'!$B$7:$AX$106,MATCH(Consulta!$B47,'Listado E.P.'!$B$7:$B$106,0),MATCH(Consulta!AF$6,'Listado E.P.'!$B$6:$AX$6,0)),"-")</f>
        <v>-</v>
      </c>
    </row>
    <row r="48" spans="1:32" ht="20.25" customHeight="1" x14ac:dyDescent="0.25">
      <c r="A48" s="11">
        <v>42</v>
      </c>
      <c r="B48" s="47"/>
      <c r="C48" s="4" t="str">
        <f>IFERROR(INDEX('Listado E.P.'!$B$7:$AX$106,MATCH(Consulta!$B48,'Listado E.P.'!$B$7:$B$106,0),MATCH(Consulta!C$6,'Listado E.P.'!$B$6:$AX$6,0)),"-")</f>
        <v>-</v>
      </c>
      <c r="D48" s="4" t="str">
        <f>IFERROR(INDEX('Listado E.P.'!$B$7:$AX$106,MATCH(Consulta!$B48,'Listado E.P.'!$B$7:$B$106,0),MATCH(Consulta!D$6,'Listado E.P.'!$B$6:$AX$6,0)),"-")</f>
        <v>-</v>
      </c>
      <c r="E48" s="4" t="str">
        <f>IFERROR(INDEX('Listado E.P.'!$B$7:$AX$106,MATCH(Consulta!$B48,'Listado E.P.'!$B$7:$B$106,0),MATCH(Consulta!E$6,'Listado E.P.'!$B$6:$AX$6,0)),"-")</f>
        <v>-</v>
      </c>
      <c r="F48" s="95" t="str">
        <f>IFERROR(INDEX('Listado E.P.'!$B$7:$AX$106,MATCH(Consulta!$B48,'Listado E.P.'!$B$7:$B$106,0),MATCH(Consulta!F$6,'Listado E.P.'!$B$6:$AX$6,0)),"-")</f>
        <v>-</v>
      </c>
      <c r="G48" s="4" t="str">
        <f>IFERROR(INDEX('Listado E.P.'!$B$7:$AX$106,MATCH(Consulta!$B48,'Listado E.P.'!$B$7:$B$106,0),MATCH(Consulta!G$6,'Listado E.P.'!$B$6:$AX$6,0)),"-")</f>
        <v>-</v>
      </c>
      <c r="H48" s="4" t="str">
        <f>IFERROR(INDEX('Listado E.P.'!$B$7:$AX$106,MATCH(Consulta!$B48,'Listado E.P.'!$B$7:$B$106,0),MATCH(Consulta!H$6,'Listado E.P.'!$B$6:$AX$6,0)),"-")</f>
        <v>-</v>
      </c>
      <c r="I48" s="4" t="str">
        <f>IFERROR(INDEX('Listado E.P.'!$B$7:$AX$106,MATCH(Consulta!$B48,'Listado E.P.'!$B$7:$B$106,0),MATCH(Consulta!I$6,'Listado E.P.'!$B$6:$AX$6,0)),"-")</f>
        <v>-</v>
      </c>
      <c r="J48" s="4" t="str">
        <f>IFERROR(INDEX('Listado E.P.'!$B$7:$AX$106,MATCH(Consulta!$B48,'Listado E.P.'!$B$7:$B$106,0),MATCH(Consulta!J$6,'Listado E.P.'!$B$6:$AX$6,0)),"-")</f>
        <v>-</v>
      </c>
      <c r="K48" s="4" t="str">
        <f>IFERROR(INDEX('Listado E.P.'!$B$7:$AX$106,MATCH(Consulta!$B48,'Listado E.P.'!$B$7:$B$106,0),MATCH(Consulta!K$6,'Listado E.P.'!$B$6:$AX$6,0)),"-")</f>
        <v>-</v>
      </c>
      <c r="L48" s="4" t="str">
        <f>IFERROR(INDEX('Listado E.P.'!$B$7:$AX$106,MATCH(Consulta!$B48,'Listado E.P.'!$B$7:$B$106,0),MATCH(Consulta!L$6,'Listado E.P.'!$B$6:$AX$6,0)),"-")</f>
        <v>-</v>
      </c>
      <c r="M48" s="4" t="str">
        <f>IFERROR(INDEX('Listado E.P.'!$B$7:$AX$106,MATCH(Consulta!$B48,'Listado E.P.'!$B$7:$B$106,0),MATCH(Consulta!M$6,'Listado E.P.'!$B$6:$AX$6,0)),"-")</f>
        <v>-</v>
      </c>
      <c r="N48" s="4" t="str">
        <f>IFERROR(INDEX('Listado E.P.'!$B$7:$AX$106,MATCH(Consulta!$B48,'Listado E.P.'!$B$7:$B$106,0),MATCH(Consulta!N$6,'Listado E.P.'!$B$6:$AX$6,0)),"-")</f>
        <v>-</v>
      </c>
      <c r="O48" s="4" t="str">
        <f>IFERROR(INDEX('Listado E.P.'!$B$7:$AX$106,MATCH(Consulta!$B48,'Listado E.P.'!$B$7:$B$106,0),MATCH(Consulta!O$6,'Listado E.P.'!$B$6:$AX$6,0)),"-")</f>
        <v>-</v>
      </c>
      <c r="P48" s="4" t="str">
        <f>IFERROR(INDEX('Listado E.P.'!$B$7:$AX$106,MATCH(Consulta!$B48,'Listado E.P.'!$B$7:$B$106,0),MATCH(Consulta!P$6,'Listado E.P.'!$B$6:$AX$6,0)),"-")</f>
        <v>-</v>
      </c>
      <c r="Q48" s="4" t="str">
        <f>IFERROR(INDEX('Listado E.P.'!$B$7:$AX$106,MATCH(Consulta!$B48,'Listado E.P.'!$B$7:$B$106,0),MATCH(Consulta!Q$6,'Listado E.P.'!$B$6:$AX$6,0)),"-")</f>
        <v>-</v>
      </c>
      <c r="R48" s="4" t="str">
        <f>IFERROR(INDEX('Listado E.P.'!$B$7:$AX$106,MATCH(Consulta!$B48,'Listado E.P.'!$B$7:$B$106,0),MATCH(Consulta!R$6,'Listado E.P.'!$B$6:$AX$6,0)),"-")</f>
        <v>-</v>
      </c>
      <c r="S48" s="4" t="str">
        <f>IFERROR(INDEX('Listado E.P.'!$B$7:$AX$106,MATCH(Consulta!$B48,'Listado E.P.'!$B$7:$B$106,0),MATCH(Consulta!S$6,'Listado E.P.'!$B$6:$AX$6,0)),"-")</f>
        <v>-</v>
      </c>
      <c r="T48" s="4" t="str">
        <f>IFERROR(INDEX('Listado E.P.'!$B$7:$AX$106,MATCH(Consulta!$B48,'Listado E.P.'!$B$7:$B$106,0),MATCH(Consulta!T$6,'Listado E.P.'!$B$6:$AX$6,0)),"-")</f>
        <v>-</v>
      </c>
      <c r="U48" s="4" t="str">
        <f>IFERROR(INDEX('Listado E.P.'!$B$7:$AX$106,MATCH(Consulta!$B48,'Listado E.P.'!$B$7:$B$106,0),MATCH(Consulta!U$6,'Listado E.P.'!$B$6:$AX$6,0)),"-")</f>
        <v>-</v>
      </c>
      <c r="V48" s="4" t="str">
        <f>IFERROR(INDEX('Listado E.P.'!$B$7:$AX$106,MATCH(Consulta!$B48,'Listado E.P.'!$B$7:$B$106,0),MATCH(Consulta!V$6,'Listado E.P.'!$B$6:$AX$6,0)),"-")</f>
        <v>-</v>
      </c>
      <c r="W48" s="4" t="str">
        <f>IFERROR(INDEX('Listado E.P.'!$B$7:$AX$106,MATCH(Consulta!$B48,'Listado E.P.'!$B$7:$B$106,0),MATCH(Consulta!W$6,'Listado E.P.'!$B$6:$AX$6,0)),"-")</f>
        <v>-</v>
      </c>
      <c r="X48" s="4" t="str">
        <f>IFERROR(INDEX('Listado E.P.'!$B$7:$AX$106,MATCH(Consulta!$B48,'Listado E.P.'!$B$7:$B$106,0),MATCH(Consulta!X$6,'Listado E.P.'!$B$6:$AX$6,0)),"-")</f>
        <v>-</v>
      </c>
      <c r="Y48" s="4" t="str">
        <f>IFERROR(INDEX('Listado E.P.'!$B$7:$AX$106,MATCH(Consulta!$B48,'Listado E.P.'!$B$7:$B$106,0),MATCH(Consulta!Y$6,'Listado E.P.'!$B$6:$AX$6,0)),"-")</f>
        <v>-</v>
      </c>
      <c r="Z48" s="4" t="str">
        <f>IFERROR(INDEX('Listado E.P.'!$B$7:$AX$106,MATCH(Consulta!$B48,'Listado E.P.'!$B$7:$B$106,0),MATCH(Consulta!Z$6,'Listado E.P.'!$B$6:$AX$6,0)),"-")</f>
        <v>-</v>
      </c>
      <c r="AA48" s="4" t="str">
        <f>IFERROR(INDEX('Listado E.P.'!$B$7:$AX$106,MATCH(Consulta!$B48,'Listado E.P.'!$B$7:$B$106,0),MATCH(Consulta!AA$6,'Listado E.P.'!$B$6:$AX$6,0)),"-")</f>
        <v>-</v>
      </c>
      <c r="AB48" s="4" t="str">
        <f>IFERROR(INDEX('Listado E.P.'!$B$7:$AX$106,MATCH(Consulta!$B48,'Listado E.P.'!$B$7:$B$106,0),MATCH(Consulta!AB$6,'Listado E.P.'!$B$6:$AX$6,0)),"-")</f>
        <v>-</v>
      </c>
      <c r="AC48" s="4" t="str">
        <f>IFERROR(INDEX('Listado E.P.'!$B$7:$AX$106,MATCH(Consulta!$B48,'Listado E.P.'!$B$7:$B$106,0),MATCH(Consulta!AC$6,'Listado E.P.'!$B$6:$AX$6,0)),"-")</f>
        <v>-</v>
      </c>
      <c r="AD48" s="8" t="str">
        <f>IFERROR(INDEX('Listado E.P.'!$B$7:$AX$106,MATCH(Consulta!$B48,'Listado E.P.'!$B$7:$B$106,0),MATCH(Consulta!AD$6,'Listado E.P.'!$B$6:$AX$6,0)),"-")</f>
        <v>-</v>
      </c>
      <c r="AE48" s="4" t="str">
        <f>IFERROR(INDEX('Listado E.P.'!$B$7:$AX$106,MATCH(Consulta!$B48,'Listado E.P.'!$B$7:$B$106,0),MATCH(Consulta!AE$6,'Listado E.P.'!$B$6:$AX$6,0)),"-")</f>
        <v>-</v>
      </c>
      <c r="AF48" s="4" t="str">
        <f>IFERROR(INDEX('Listado E.P.'!$B$7:$AX$106,MATCH(Consulta!$B48,'Listado E.P.'!$B$7:$B$106,0),MATCH(Consulta!AF$6,'Listado E.P.'!$B$6:$AX$6,0)),"-")</f>
        <v>-</v>
      </c>
    </row>
    <row r="49" spans="1:32" ht="20.25" customHeight="1" x14ac:dyDescent="0.25">
      <c r="A49" s="11">
        <v>43</v>
      </c>
      <c r="B49" s="47"/>
      <c r="C49" s="4" t="str">
        <f>IFERROR(INDEX('Listado E.P.'!$B$7:$AX$106,MATCH(Consulta!$B49,'Listado E.P.'!$B$7:$B$106,0),MATCH(Consulta!C$6,'Listado E.P.'!$B$6:$AX$6,0)),"-")</f>
        <v>-</v>
      </c>
      <c r="D49" s="4" t="str">
        <f>IFERROR(INDEX('Listado E.P.'!$B$7:$AX$106,MATCH(Consulta!$B49,'Listado E.P.'!$B$7:$B$106,0),MATCH(Consulta!D$6,'Listado E.P.'!$B$6:$AX$6,0)),"-")</f>
        <v>-</v>
      </c>
      <c r="E49" s="4" t="str">
        <f>IFERROR(INDEX('Listado E.P.'!$B$7:$AX$106,MATCH(Consulta!$B49,'Listado E.P.'!$B$7:$B$106,0),MATCH(Consulta!E$6,'Listado E.P.'!$B$6:$AX$6,0)),"-")</f>
        <v>-</v>
      </c>
      <c r="F49" s="95" t="str">
        <f>IFERROR(INDEX('Listado E.P.'!$B$7:$AX$106,MATCH(Consulta!$B49,'Listado E.P.'!$B$7:$B$106,0),MATCH(Consulta!F$6,'Listado E.P.'!$B$6:$AX$6,0)),"-")</f>
        <v>-</v>
      </c>
      <c r="G49" s="4" t="str">
        <f>IFERROR(INDEX('Listado E.P.'!$B$7:$AX$106,MATCH(Consulta!$B49,'Listado E.P.'!$B$7:$B$106,0),MATCH(Consulta!G$6,'Listado E.P.'!$B$6:$AX$6,0)),"-")</f>
        <v>-</v>
      </c>
      <c r="H49" s="4" t="str">
        <f>IFERROR(INDEX('Listado E.P.'!$B$7:$AX$106,MATCH(Consulta!$B49,'Listado E.P.'!$B$7:$B$106,0),MATCH(Consulta!H$6,'Listado E.P.'!$B$6:$AX$6,0)),"-")</f>
        <v>-</v>
      </c>
      <c r="I49" s="4" t="str">
        <f>IFERROR(INDEX('Listado E.P.'!$B$7:$AX$106,MATCH(Consulta!$B49,'Listado E.P.'!$B$7:$B$106,0),MATCH(Consulta!I$6,'Listado E.P.'!$B$6:$AX$6,0)),"-")</f>
        <v>-</v>
      </c>
      <c r="J49" s="4" t="str">
        <f>IFERROR(INDEX('Listado E.P.'!$B$7:$AX$106,MATCH(Consulta!$B49,'Listado E.P.'!$B$7:$B$106,0),MATCH(Consulta!J$6,'Listado E.P.'!$B$6:$AX$6,0)),"-")</f>
        <v>-</v>
      </c>
      <c r="K49" s="4" t="str">
        <f>IFERROR(INDEX('Listado E.P.'!$B$7:$AX$106,MATCH(Consulta!$B49,'Listado E.P.'!$B$7:$B$106,0),MATCH(Consulta!K$6,'Listado E.P.'!$B$6:$AX$6,0)),"-")</f>
        <v>-</v>
      </c>
      <c r="L49" s="4" t="str">
        <f>IFERROR(INDEX('Listado E.P.'!$B$7:$AX$106,MATCH(Consulta!$B49,'Listado E.P.'!$B$7:$B$106,0),MATCH(Consulta!L$6,'Listado E.P.'!$B$6:$AX$6,0)),"-")</f>
        <v>-</v>
      </c>
      <c r="M49" s="4" t="str">
        <f>IFERROR(INDEX('Listado E.P.'!$B$7:$AX$106,MATCH(Consulta!$B49,'Listado E.P.'!$B$7:$B$106,0),MATCH(Consulta!M$6,'Listado E.P.'!$B$6:$AX$6,0)),"-")</f>
        <v>-</v>
      </c>
      <c r="N49" s="4" t="str">
        <f>IFERROR(INDEX('Listado E.P.'!$B$7:$AX$106,MATCH(Consulta!$B49,'Listado E.P.'!$B$7:$B$106,0),MATCH(Consulta!N$6,'Listado E.P.'!$B$6:$AX$6,0)),"-")</f>
        <v>-</v>
      </c>
      <c r="O49" s="4" t="str">
        <f>IFERROR(INDEX('Listado E.P.'!$B$7:$AX$106,MATCH(Consulta!$B49,'Listado E.P.'!$B$7:$B$106,0),MATCH(Consulta!O$6,'Listado E.P.'!$B$6:$AX$6,0)),"-")</f>
        <v>-</v>
      </c>
      <c r="P49" s="4" t="str">
        <f>IFERROR(INDEX('Listado E.P.'!$B$7:$AX$106,MATCH(Consulta!$B49,'Listado E.P.'!$B$7:$B$106,0),MATCH(Consulta!P$6,'Listado E.P.'!$B$6:$AX$6,0)),"-")</f>
        <v>-</v>
      </c>
      <c r="Q49" s="4" t="str">
        <f>IFERROR(INDEX('Listado E.P.'!$B$7:$AX$106,MATCH(Consulta!$B49,'Listado E.P.'!$B$7:$B$106,0),MATCH(Consulta!Q$6,'Listado E.P.'!$B$6:$AX$6,0)),"-")</f>
        <v>-</v>
      </c>
      <c r="R49" s="4" t="str">
        <f>IFERROR(INDEX('Listado E.P.'!$B$7:$AX$106,MATCH(Consulta!$B49,'Listado E.P.'!$B$7:$B$106,0),MATCH(Consulta!R$6,'Listado E.P.'!$B$6:$AX$6,0)),"-")</f>
        <v>-</v>
      </c>
      <c r="S49" s="4" t="str">
        <f>IFERROR(INDEX('Listado E.P.'!$B$7:$AX$106,MATCH(Consulta!$B49,'Listado E.P.'!$B$7:$B$106,0),MATCH(Consulta!S$6,'Listado E.P.'!$B$6:$AX$6,0)),"-")</f>
        <v>-</v>
      </c>
      <c r="T49" s="4" t="str">
        <f>IFERROR(INDEX('Listado E.P.'!$B$7:$AX$106,MATCH(Consulta!$B49,'Listado E.P.'!$B$7:$B$106,0),MATCH(Consulta!T$6,'Listado E.P.'!$B$6:$AX$6,0)),"-")</f>
        <v>-</v>
      </c>
      <c r="U49" s="4" t="str">
        <f>IFERROR(INDEX('Listado E.P.'!$B$7:$AX$106,MATCH(Consulta!$B49,'Listado E.P.'!$B$7:$B$106,0),MATCH(Consulta!U$6,'Listado E.P.'!$B$6:$AX$6,0)),"-")</f>
        <v>-</v>
      </c>
      <c r="V49" s="4" t="str">
        <f>IFERROR(INDEX('Listado E.P.'!$B$7:$AX$106,MATCH(Consulta!$B49,'Listado E.P.'!$B$7:$B$106,0),MATCH(Consulta!V$6,'Listado E.P.'!$B$6:$AX$6,0)),"-")</f>
        <v>-</v>
      </c>
      <c r="W49" s="4" t="str">
        <f>IFERROR(INDEX('Listado E.P.'!$B$7:$AX$106,MATCH(Consulta!$B49,'Listado E.P.'!$B$7:$B$106,0),MATCH(Consulta!W$6,'Listado E.P.'!$B$6:$AX$6,0)),"-")</f>
        <v>-</v>
      </c>
      <c r="X49" s="4" t="str">
        <f>IFERROR(INDEX('Listado E.P.'!$B$7:$AX$106,MATCH(Consulta!$B49,'Listado E.P.'!$B$7:$B$106,0),MATCH(Consulta!X$6,'Listado E.P.'!$B$6:$AX$6,0)),"-")</f>
        <v>-</v>
      </c>
      <c r="Y49" s="4" t="str">
        <f>IFERROR(INDEX('Listado E.P.'!$B$7:$AX$106,MATCH(Consulta!$B49,'Listado E.P.'!$B$7:$B$106,0),MATCH(Consulta!Y$6,'Listado E.P.'!$B$6:$AX$6,0)),"-")</f>
        <v>-</v>
      </c>
      <c r="Z49" s="4" t="str">
        <f>IFERROR(INDEX('Listado E.P.'!$B$7:$AX$106,MATCH(Consulta!$B49,'Listado E.P.'!$B$7:$B$106,0),MATCH(Consulta!Z$6,'Listado E.P.'!$B$6:$AX$6,0)),"-")</f>
        <v>-</v>
      </c>
      <c r="AA49" s="4" t="str">
        <f>IFERROR(INDEX('Listado E.P.'!$B$7:$AX$106,MATCH(Consulta!$B49,'Listado E.P.'!$B$7:$B$106,0),MATCH(Consulta!AA$6,'Listado E.P.'!$B$6:$AX$6,0)),"-")</f>
        <v>-</v>
      </c>
      <c r="AB49" s="4" t="str">
        <f>IFERROR(INDEX('Listado E.P.'!$B$7:$AX$106,MATCH(Consulta!$B49,'Listado E.P.'!$B$7:$B$106,0),MATCH(Consulta!AB$6,'Listado E.P.'!$B$6:$AX$6,0)),"-")</f>
        <v>-</v>
      </c>
      <c r="AC49" s="4" t="str">
        <f>IFERROR(INDEX('Listado E.P.'!$B$7:$AX$106,MATCH(Consulta!$B49,'Listado E.P.'!$B$7:$B$106,0),MATCH(Consulta!AC$6,'Listado E.P.'!$B$6:$AX$6,0)),"-")</f>
        <v>-</v>
      </c>
      <c r="AD49" s="8" t="str">
        <f>IFERROR(INDEX('Listado E.P.'!$B$7:$AX$106,MATCH(Consulta!$B49,'Listado E.P.'!$B$7:$B$106,0),MATCH(Consulta!AD$6,'Listado E.P.'!$B$6:$AX$6,0)),"-")</f>
        <v>-</v>
      </c>
      <c r="AE49" s="4" t="str">
        <f>IFERROR(INDEX('Listado E.P.'!$B$7:$AX$106,MATCH(Consulta!$B49,'Listado E.P.'!$B$7:$B$106,0),MATCH(Consulta!AE$6,'Listado E.P.'!$B$6:$AX$6,0)),"-")</f>
        <v>-</v>
      </c>
      <c r="AF49" s="4" t="str">
        <f>IFERROR(INDEX('Listado E.P.'!$B$7:$AX$106,MATCH(Consulta!$B49,'Listado E.P.'!$B$7:$B$106,0),MATCH(Consulta!AF$6,'Listado E.P.'!$B$6:$AX$6,0)),"-")</f>
        <v>-</v>
      </c>
    </row>
    <row r="50" spans="1:32" ht="20.25" customHeight="1" x14ac:dyDescent="0.25">
      <c r="A50" s="11">
        <v>44</v>
      </c>
      <c r="B50" s="47"/>
      <c r="C50" s="8" t="str">
        <f>IFERROR(INDEX('Listado E.P.'!$B$7:$AX$106,MATCH(Consulta!$B50,'Listado E.P.'!$B$7:$B$106,0),MATCH(Consulta!C$6,'Listado E.P.'!$B$6:$AX$6,0)),"-")</f>
        <v>-</v>
      </c>
      <c r="D50" s="8" t="str">
        <f>IFERROR(INDEX('Listado E.P.'!$B$7:$AX$106,MATCH(Consulta!$B50,'Listado E.P.'!$B$7:$B$106,0),MATCH(Consulta!D$6,'Listado E.P.'!$B$6:$AX$6,0)),"-")</f>
        <v>-</v>
      </c>
      <c r="E50" s="8" t="str">
        <f>IFERROR(INDEX('Listado E.P.'!$B$7:$AX$106,MATCH(Consulta!$B50,'Listado E.P.'!$B$7:$B$106,0),MATCH(Consulta!E$6,'Listado E.P.'!$B$6:$AX$6,0)),"-")</f>
        <v>-</v>
      </c>
      <c r="F50" s="95" t="str">
        <f>IFERROR(INDEX('Listado E.P.'!$B$7:$AX$106,MATCH(Consulta!$B50,'Listado E.P.'!$B$7:$B$106,0),MATCH(Consulta!F$6,'Listado E.P.'!$B$6:$AX$6,0)),"-")</f>
        <v>-</v>
      </c>
      <c r="G50" s="8" t="str">
        <f>IFERROR(INDEX('Listado E.P.'!$B$7:$AX$106,MATCH(Consulta!$B50,'Listado E.P.'!$B$7:$B$106,0),MATCH(Consulta!G$6,'Listado E.P.'!$B$6:$AX$6,0)),"-")</f>
        <v>-</v>
      </c>
      <c r="H50" s="8" t="str">
        <f>IFERROR(INDEX('Listado E.P.'!$B$7:$AX$106,MATCH(Consulta!$B50,'Listado E.P.'!$B$7:$B$106,0),MATCH(Consulta!H$6,'Listado E.P.'!$B$6:$AX$6,0)),"-")</f>
        <v>-</v>
      </c>
      <c r="I50" s="8" t="str">
        <f>IFERROR(INDEX('Listado E.P.'!$B$7:$AX$106,MATCH(Consulta!$B50,'Listado E.P.'!$B$7:$B$106,0),MATCH(Consulta!I$6,'Listado E.P.'!$B$6:$AX$6,0)),"-")</f>
        <v>-</v>
      </c>
      <c r="J50" s="8" t="str">
        <f>IFERROR(INDEX('Listado E.P.'!$B$7:$AX$106,MATCH(Consulta!$B50,'Listado E.P.'!$B$7:$B$106,0),MATCH(Consulta!J$6,'Listado E.P.'!$B$6:$AX$6,0)),"-")</f>
        <v>-</v>
      </c>
      <c r="K50" s="8" t="str">
        <f>IFERROR(INDEX('Listado E.P.'!$B$7:$AX$106,MATCH(Consulta!$B50,'Listado E.P.'!$B$7:$B$106,0),MATCH(Consulta!K$6,'Listado E.P.'!$B$6:$AX$6,0)),"-")</f>
        <v>-</v>
      </c>
      <c r="L50" s="8" t="str">
        <f>IFERROR(INDEX('Listado E.P.'!$B$7:$AX$106,MATCH(Consulta!$B50,'Listado E.P.'!$B$7:$B$106,0),MATCH(Consulta!L$6,'Listado E.P.'!$B$6:$AX$6,0)),"-")</f>
        <v>-</v>
      </c>
      <c r="M50" s="8" t="str">
        <f>IFERROR(INDEX('Listado E.P.'!$B$7:$AX$106,MATCH(Consulta!$B50,'Listado E.P.'!$B$7:$B$106,0),MATCH(Consulta!M$6,'Listado E.P.'!$B$6:$AX$6,0)),"-")</f>
        <v>-</v>
      </c>
      <c r="N50" s="8" t="str">
        <f>IFERROR(INDEX('Listado E.P.'!$B$7:$AX$106,MATCH(Consulta!$B50,'Listado E.P.'!$B$7:$B$106,0),MATCH(Consulta!N$6,'Listado E.P.'!$B$6:$AX$6,0)),"-")</f>
        <v>-</v>
      </c>
      <c r="O50" s="8" t="str">
        <f>IFERROR(INDEX('Listado E.P.'!$B$7:$AX$106,MATCH(Consulta!$B50,'Listado E.P.'!$B$7:$B$106,0),MATCH(Consulta!O$6,'Listado E.P.'!$B$6:$AX$6,0)),"-")</f>
        <v>-</v>
      </c>
      <c r="P50" s="8" t="str">
        <f>IFERROR(INDEX('Listado E.P.'!$B$7:$AX$106,MATCH(Consulta!$B50,'Listado E.P.'!$B$7:$B$106,0),MATCH(Consulta!P$6,'Listado E.P.'!$B$6:$AX$6,0)),"-")</f>
        <v>-</v>
      </c>
      <c r="Q50" s="8" t="str">
        <f>IFERROR(INDEX('Listado E.P.'!$B$7:$AX$106,MATCH(Consulta!$B50,'Listado E.P.'!$B$7:$B$106,0),MATCH(Consulta!Q$6,'Listado E.P.'!$B$6:$AX$6,0)),"-")</f>
        <v>-</v>
      </c>
      <c r="R50" s="8" t="str">
        <f>IFERROR(INDEX('Listado E.P.'!$B$7:$AX$106,MATCH(Consulta!$B50,'Listado E.P.'!$B$7:$B$106,0),MATCH(Consulta!R$6,'Listado E.P.'!$B$6:$AX$6,0)),"-")</f>
        <v>-</v>
      </c>
      <c r="S50" s="8" t="str">
        <f>IFERROR(INDEX('Listado E.P.'!$B$7:$AX$106,MATCH(Consulta!$B50,'Listado E.P.'!$B$7:$B$106,0),MATCH(Consulta!S$6,'Listado E.P.'!$B$6:$AX$6,0)),"-")</f>
        <v>-</v>
      </c>
      <c r="T50" s="8" t="str">
        <f>IFERROR(INDEX('Listado E.P.'!$B$7:$AX$106,MATCH(Consulta!$B50,'Listado E.P.'!$B$7:$B$106,0),MATCH(Consulta!T$6,'Listado E.P.'!$B$6:$AX$6,0)),"-")</f>
        <v>-</v>
      </c>
      <c r="U50" s="8" t="str">
        <f>IFERROR(INDEX('Listado E.P.'!$B$7:$AX$106,MATCH(Consulta!$B50,'Listado E.P.'!$B$7:$B$106,0),MATCH(Consulta!U$6,'Listado E.P.'!$B$6:$AX$6,0)),"-")</f>
        <v>-</v>
      </c>
      <c r="V50" s="8" t="str">
        <f>IFERROR(INDEX('Listado E.P.'!$B$7:$AX$106,MATCH(Consulta!$B50,'Listado E.P.'!$B$7:$B$106,0),MATCH(Consulta!V$6,'Listado E.P.'!$B$6:$AX$6,0)),"-")</f>
        <v>-</v>
      </c>
      <c r="W50" s="8" t="str">
        <f>IFERROR(INDEX('Listado E.P.'!$B$7:$AX$106,MATCH(Consulta!$B50,'Listado E.P.'!$B$7:$B$106,0),MATCH(Consulta!W$6,'Listado E.P.'!$B$6:$AX$6,0)),"-")</f>
        <v>-</v>
      </c>
      <c r="X50" s="8" t="str">
        <f>IFERROR(INDEX('Listado E.P.'!$B$7:$AX$106,MATCH(Consulta!$B50,'Listado E.P.'!$B$7:$B$106,0),MATCH(Consulta!X$6,'Listado E.P.'!$B$6:$AX$6,0)),"-")</f>
        <v>-</v>
      </c>
      <c r="Y50" s="8" t="str">
        <f>IFERROR(INDEX('Listado E.P.'!$B$7:$AX$106,MATCH(Consulta!$B50,'Listado E.P.'!$B$7:$B$106,0),MATCH(Consulta!Y$6,'Listado E.P.'!$B$6:$AX$6,0)),"-")</f>
        <v>-</v>
      </c>
      <c r="Z50" s="8" t="str">
        <f>IFERROR(INDEX('Listado E.P.'!$B$7:$AX$106,MATCH(Consulta!$B50,'Listado E.P.'!$B$7:$B$106,0),MATCH(Consulta!Z$6,'Listado E.P.'!$B$6:$AX$6,0)),"-")</f>
        <v>-</v>
      </c>
      <c r="AA50" s="8" t="str">
        <f>IFERROR(INDEX('Listado E.P.'!$B$7:$AX$106,MATCH(Consulta!$B50,'Listado E.P.'!$B$7:$B$106,0),MATCH(Consulta!AA$6,'Listado E.P.'!$B$6:$AX$6,0)),"-")</f>
        <v>-</v>
      </c>
      <c r="AB50" s="8" t="str">
        <f>IFERROR(INDEX('Listado E.P.'!$B$7:$AX$106,MATCH(Consulta!$B50,'Listado E.P.'!$B$7:$B$106,0),MATCH(Consulta!AB$6,'Listado E.P.'!$B$6:$AX$6,0)),"-")</f>
        <v>-</v>
      </c>
      <c r="AC50" s="8" t="str">
        <f>IFERROR(INDEX('Listado E.P.'!$B$7:$AX$106,MATCH(Consulta!$B50,'Listado E.P.'!$B$7:$B$106,0),MATCH(Consulta!AC$6,'Listado E.P.'!$B$6:$AX$6,0)),"-")</f>
        <v>-</v>
      </c>
      <c r="AD50" s="8" t="str">
        <f>IFERROR(INDEX('Listado E.P.'!$B$7:$AX$106,MATCH(Consulta!$B50,'Listado E.P.'!$B$7:$B$106,0),MATCH(Consulta!AD$6,'Listado E.P.'!$B$6:$AX$6,0)),"-")</f>
        <v>-</v>
      </c>
      <c r="AE50" s="8" t="str">
        <f>IFERROR(INDEX('Listado E.P.'!$B$7:$AX$106,MATCH(Consulta!$B50,'Listado E.P.'!$B$7:$B$106,0),MATCH(Consulta!AE$6,'Listado E.P.'!$B$6:$AX$6,0)),"-")</f>
        <v>-</v>
      </c>
      <c r="AF50" s="8" t="str">
        <f>IFERROR(INDEX('Listado E.P.'!$B$7:$AX$106,MATCH(Consulta!$B50,'Listado E.P.'!$B$7:$B$106,0),MATCH(Consulta!AF$6,'Listado E.P.'!$B$6:$AX$6,0)),"-")</f>
        <v>-</v>
      </c>
    </row>
    <row r="51" spans="1:32" ht="20.25" customHeight="1" x14ac:dyDescent="0.25">
      <c r="A51" s="11">
        <v>45</v>
      </c>
      <c r="B51" s="47"/>
      <c r="C51" s="8" t="str">
        <f>IFERROR(INDEX('Listado E.P.'!$B$7:$AX$106,MATCH(Consulta!$B51,'Listado E.P.'!$B$7:$B$106,0),MATCH(Consulta!C$6,'Listado E.P.'!$B$6:$AX$6,0)),"-")</f>
        <v>-</v>
      </c>
      <c r="D51" s="8" t="str">
        <f>IFERROR(INDEX('Listado E.P.'!$B$7:$AX$106,MATCH(Consulta!$B51,'Listado E.P.'!$B$7:$B$106,0),MATCH(Consulta!D$6,'Listado E.P.'!$B$6:$AX$6,0)),"-")</f>
        <v>-</v>
      </c>
      <c r="E51" s="8" t="str">
        <f>IFERROR(INDEX('Listado E.P.'!$B$7:$AX$106,MATCH(Consulta!$B51,'Listado E.P.'!$B$7:$B$106,0),MATCH(Consulta!E$6,'Listado E.P.'!$B$6:$AX$6,0)),"-")</f>
        <v>-</v>
      </c>
      <c r="F51" s="95" t="str">
        <f>IFERROR(INDEX('Listado E.P.'!$B$7:$AX$106,MATCH(Consulta!$B51,'Listado E.P.'!$B$7:$B$106,0),MATCH(Consulta!F$6,'Listado E.P.'!$B$6:$AX$6,0)),"-")</f>
        <v>-</v>
      </c>
      <c r="G51" s="8" t="str">
        <f>IFERROR(INDEX('Listado E.P.'!$B$7:$AX$106,MATCH(Consulta!$B51,'Listado E.P.'!$B$7:$B$106,0),MATCH(Consulta!G$6,'Listado E.P.'!$B$6:$AX$6,0)),"-")</f>
        <v>-</v>
      </c>
      <c r="H51" s="8" t="str">
        <f>IFERROR(INDEX('Listado E.P.'!$B$7:$AX$106,MATCH(Consulta!$B51,'Listado E.P.'!$B$7:$B$106,0),MATCH(Consulta!H$6,'Listado E.P.'!$B$6:$AX$6,0)),"-")</f>
        <v>-</v>
      </c>
      <c r="I51" s="8" t="str">
        <f>IFERROR(INDEX('Listado E.P.'!$B$7:$AX$106,MATCH(Consulta!$B51,'Listado E.P.'!$B$7:$B$106,0),MATCH(Consulta!I$6,'Listado E.P.'!$B$6:$AX$6,0)),"-")</f>
        <v>-</v>
      </c>
      <c r="J51" s="8" t="str">
        <f>IFERROR(INDEX('Listado E.P.'!$B$7:$AX$106,MATCH(Consulta!$B51,'Listado E.P.'!$B$7:$B$106,0),MATCH(Consulta!J$6,'Listado E.P.'!$B$6:$AX$6,0)),"-")</f>
        <v>-</v>
      </c>
      <c r="K51" s="8" t="str">
        <f>IFERROR(INDEX('Listado E.P.'!$B$7:$AX$106,MATCH(Consulta!$B51,'Listado E.P.'!$B$7:$B$106,0),MATCH(Consulta!K$6,'Listado E.P.'!$B$6:$AX$6,0)),"-")</f>
        <v>-</v>
      </c>
      <c r="L51" s="8" t="str">
        <f>IFERROR(INDEX('Listado E.P.'!$B$7:$AX$106,MATCH(Consulta!$B51,'Listado E.P.'!$B$7:$B$106,0),MATCH(Consulta!L$6,'Listado E.P.'!$B$6:$AX$6,0)),"-")</f>
        <v>-</v>
      </c>
      <c r="M51" s="8" t="str">
        <f>IFERROR(INDEX('Listado E.P.'!$B$7:$AX$106,MATCH(Consulta!$B51,'Listado E.P.'!$B$7:$B$106,0),MATCH(Consulta!M$6,'Listado E.P.'!$B$6:$AX$6,0)),"-")</f>
        <v>-</v>
      </c>
      <c r="N51" s="8" t="str">
        <f>IFERROR(INDEX('Listado E.P.'!$B$7:$AX$106,MATCH(Consulta!$B51,'Listado E.P.'!$B$7:$B$106,0),MATCH(Consulta!N$6,'Listado E.P.'!$B$6:$AX$6,0)),"-")</f>
        <v>-</v>
      </c>
      <c r="O51" s="8" t="str">
        <f>IFERROR(INDEX('Listado E.P.'!$B$7:$AX$106,MATCH(Consulta!$B51,'Listado E.P.'!$B$7:$B$106,0),MATCH(Consulta!O$6,'Listado E.P.'!$B$6:$AX$6,0)),"-")</f>
        <v>-</v>
      </c>
      <c r="P51" s="8" t="str">
        <f>IFERROR(INDEX('Listado E.P.'!$B$7:$AX$106,MATCH(Consulta!$B51,'Listado E.P.'!$B$7:$B$106,0),MATCH(Consulta!P$6,'Listado E.P.'!$B$6:$AX$6,0)),"-")</f>
        <v>-</v>
      </c>
      <c r="Q51" s="8" t="str">
        <f>IFERROR(INDEX('Listado E.P.'!$B$7:$AX$106,MATCH(Consulta!$B51,'Listado E.P.'!$B$7:$B$106,0),MATCH(Consulta!Q$6,'Listado E.P.'!$B$6:$AX$6,0)),"-")</f>
        <v>-</v>
      </c>
      <c r="R51" s="8" t="str">
        <f>IFERROR(INDEX('Listado E.P.'!$B$7:$AX$106,MATCH(Consulta!$B51,'Listado E.P.'!$B$7:$B$106,0),MATCH(Consulta!R$6,'Listado E.P.'!$B$6:$AX$6,0)),"-")</f>
        <v>-</v>
      </c>
      <c r="S51" s="8" t="str">
        <f>IFERROR(INDEX('Listado E.P.'!$B$7:$AX$106,MATCH(Consulta!$B51,'Listado E.P.'!$B$7:$B$106,0),MATCH(Consulta!S$6,'Listado E.P.'!$B$6:$AX$6,0)),"-")</f>
        <v>-</v>
      </c>
      <c r="T51" s="8" t="str">
        <f>IFERROR(INDEX('Listado E.P.'!$B$7:$AX$106,MATCH(Consulta!$B51,'Listado E.P.'!$B$7:$B$106,0),MATCH(Consulta!T$6,'Listado E.P.'!$B$6:$AX$6,0)),"-")</f>
        <v>-</v>
      </c>
      <c r="U51" s="8" t="str">
        <f>IFERROR(INDEX('Listado E.P.'!$B$7:$AX$106,MATCH(Consulta!$B51,'Listado E.P.'!$B$7:$B$106,0),MATCH(Consulta!U$6,'Listado E.P.'!$B$6:$AX$6,0)),"-")</f>
        <v>-</v>
      </c>
      <c r="V51" s="8" t="str">
        <f>IFERROR(INDEX('Listado E.P.'!$B$7:$AX$106,MATCH(Consulta!$B51,'Listado E.P.'!$B$7:$B$106,0),MATCH(Consulta!V$6,'Listado E.P.'!$B$6:$AX$6,0)),"-")</f>
        <v>-</v>
      </c>
      <c r="W51" s="8" t="str">
        <f>IFERROR(INDEX('Listado E.P.'!$B$7:$AX$106,MATCH(Consulta!$B51,'Listado E.P.'!$B$7:$B$106,0),MATCH(Consulta!W$6,'Listado E.P.'!$B$6:$AX$6,0)),"-")</f>
        <v>-</v>
      </c>
      <c r="X51" s="8" t="str">
        <f>IFERROR(INDEX('Listado E.P.'!$B$7:$AX$106,MATCH(Consulta!$B51,'Listado E.P.'!$B$7:$B$106,0),MATCH(Consulta!X$6,'Listado E.P.'!$B$6:$AX$6,0)),"-")</f>
        <v>-</v>
      </c>
      <c r="Y51" s="8" t="str">
        <f>IFERROR(INDEX('Listado E.P.'!$B$7:$AX$106,MATCH(Consulta!$B51,'Listado E.P.'!$B$7:$B$106,0),MATCH(Consulta!Y$6,'Listado E.P.'!$B$6:$AX$6,0)),"-")</f>
        <v>-</v>
      </c>
      <c r="Z51" s="8" t="str">
        <f>IFERROR(INDEX('Listado E.P.'!$B$7:$AX$106,MATCH(Consulta!$B51,'Listado E.P.'!$B$7:$B$106,0),MATCH(Consulta!Z$6,'Listado E.P.'!$B$6:$AX$6,0)),"-")</f>
        <v>-</v>
      </c>
      <c r="AA51" s="8" t="str">
        <f>IFERROR(INDEX('Listado E.P.'!$B$7:$AX$106,MATCH(Consulta!$B51,'Listado E.P.'!$B$7:$B$106,0),MATCH(Consulta!AA$6,'Listado E.P.'!$B$6:$AX$6,0)),"-")</f>
        <v>-</v>
      </c>
      <c r="AB51" s="8" t="str">
        <f>IFERROR(INDEX('Listado E.P.'!$B$7:$AX$106,MATCH(Consulta!$B51,'Listado E.P.'!$B$7:$B$106,0),MATCH(Consulta!AB$6,'Listado E.P.'!$B$6:$AX$6,0)),"-")</f>
        <v>-</v>
      </c>
      <c r="AC51" s="8" t="str">
        <f>IFERROR(INDEX('Listado E.P.'!$B$7:$AX$106,MATCH(Consulta!$B51,'Listado E.P.'!$B$7:$B$106,0),MATCH(Consulta!AC$6,'Listado E.P.'!$B$6:$AX$6,0)),"-")</f>
        <v>-</v>
      </c>
      <c r="AD51" s="8" t="str">
        <f>IFERROR(INDEX('Listado E.P.'!$B$7:$AX$106,MATCH(Consulta!$B51,'Listado E.P.'!$B$7:$B$106,0),MATCH(Consulta!AD$6,'Listado E.P.'!$B$6:$AX$6,0)),"-")</f>
        <v>-</v>
      </c>
      <c r="AE51" s="8" t="str">
        <f>IFERROR(INDEX('Listado E.P.'!$B$7:$AX$106,MATCH(Consulta!$B51,'Listado E.P.'!$B$7:$B$106,0),MATCH(Consulta!AE$6,'Listado E.P.'!$B$6:$AX$6,0)),"-")</f>
        <v>-</v>
      </c>
      <c r="AF51" s="8" t="str">
        <f>IFERROR(INDEX('Listado E.P.'!$B$7:$AX$106,MATCH(Consulta!$B51,'Listado E.P.'!$B$7:$B$106,0),MATCH(Consulta!AF$6,'Listado E.P.'!$B$6:$AX$6,0)),"-")</f>
        <v>-</v>
      </c>
    </row>
    <row r="52" spans="1:32" ht="20.25" customHeight="1" x14ac:dyDescent="0.25">
      <c r="A52" s="11">
        <v>46</v>
      </c>
      <c r="B52" s="47"/>
      <c r="C52" s="8" t="str">
        <f>IFERROR(INDEX('Listado E.P.'!$B$7:$AX$106,MATCH(Consulta!$B52,'Listado E.P.'!$B$7:$B$106,0),MATCH(Consulta!C$6,'Listado E.P.'!$B$6:$AX$6,0)),"-")</f>
        <v>-</v>
      </c>
      <c r="D52" s="8" t="str">
        <f>IFERROR(INDEX('Listado E.P.'!$B$7:$AX$106,MATCH(Consulta!$B52,'Listado E.P.'!$B$7:$B$106,0),MATCH(Consulta!D$6,'Listado E.P.'!$B$6:$AX$6,0)),"-")</f>
        <v>-</v>
      </c>
      <c r="E52" s="8" t="str">
        <f>IFERROR(INDEX('Listado E.P.'!$B$7:$AX$106,MATCH(Consulta!$B52,'Listado E.P.'!$B$7:$B$106,0),MATCH(Consulta!E$6,'Listado E.P.'!$B$6:$AX$6,0)),"-")</f>
        <v>-</v>
      </c>
      <c r="F52" s="95" t="str">
        <f>IFERROR(INDEX('Listado E.P.'!$B$7:$AX$106,MATCH(Consulta!$B52,'Listado E.P.'!$B$7:$B$106,0),MATCH(Consulta!F$6,'Listado E.P.'!$B$6:$AX$6,0)),"-")</f>
        <v>-</v>
      </c>
      <c r="G52" s="8" t="str">
        <f>IFERROR(INDEX('Listado E.P.'!$B$7:$AX$106,MATCH(Consulta!$B52,'Listado E.P.'!$B$7:$B$106,0),MATCH(Consulta!G$6,'Listado E.P.'!$B$6:$AX$6,0)),"-")</f>
        <v>-</v>
      </c>
      <c r="H52" s="8" t="str">
        <f>IFERROR(INDEX('Listado E.P.'!$B$7:$AX$106,MATCH(Consulta!$B52,'Listado E.P.'!$B$7:$B$106,0),MATCH(Consulta!H$6,'Listado E.P.'!$B$6:$AX$6,0)),"-")</f>
        <v>-</v>
      </c>
      <c r="I52" s="8" t="str">
        <f>IFERROR(INDEX('Listado E.P.'!$B$7:$AX$106,MATCH(Consulta!$B52,'Listado E.P.'!$B$7:$B$106,0),MATCH(Consulta!I$6,'Listado E.P.'!$B$6:$AX$6,0)),"-")</f>
        <v>-</v>
      </c>
      <c r="J52" s="8" t="str">
        <f>IFERROR(INDEX('Listado E.P.'!$B$7:$AX$106,MATCH(Consulta!$B52,'Listado E.P.'!$B$7:$B$106,0),MATCH(Consulta!J$6,'Listado E.P.'!$B$6:$AX$6,0)),"-")</f>
        <v>-</v>
      </c>
      <c r="K52" s="8" t="str">
        <f>IFERROR(INDEX('Listado E.P.'!$B$7:$AX$106,MATCH(Consulta!$B52,'Listado E.P.'!$B$7:$B$106,0),MATCH(Consulta!K$6,'Listado E.P.'!$B$6:$AX$6,0)),"-")</f>
        <v>-</v>
      </c>
      <c r="L52" s="8" t="str">
        <f>IFERROR(INDEX('Listado E.P.'!$B$7:$AX$106,MATCH(Consulta!$B52,'Listado E.P.'!$B$7:$B$106,0),MATCH(Consulta!L$6,'Listado E.P.'!$B$6:$AX$6,0)),"-")</f>
        <v>-</v>
      </c>
      <c r="M52" s="8" t="str">
        <f>IFERROR(INDEX('Listado E.P.'!$B$7:$AX$106,MATCH(Consulta!$B52,'Listado E.P.'!$B$7:$B$106,0),MATCH(Consulta!M$6,'Listado E.P.'!$B$6:$AX$6,0)),"-")</f>
        <v>-</v>
      </c>
      <c r="N52" s="8" t="str">
        <f>IFERROR(INDEX('Listado E.P.'!$B$7:$AX$106,MATCH(Consulta!$B52,'Listado E.P.'!$B$7:$B$106,0),MATCH(Consulta!N$6,'Listado E.P.'!$B$6:$AX$6,0)),"-")</f>
        <v>-</v>
      </c>
      <c r="O52" s="8" t="str">
        <f>IFERROR(INDEX('Listado E.P.'!$B$7:$AX$106,MATCH(Consulta!$B52,'Listado E.P.'!$B$7:$B$106,0),MATCH(Consulta!O$6,'Listado E.P.'!$B$6:$AX$6,0)),"-")</f>
        <v>-</v>
      </c>
      <c r="P52" s="8" t="str">
        <f>IFERROR(INDEX('Listado E.P.'!$B$7:$AX$106,MATCH(Consulta!$B52,'Listado E.P.'!$B$7:$B$106,0),MATCH(Consulta!P$6,'Listado E.P.'!$B$6:$AX$6,0)),"-")</f>
        <v>-</v>
      </c>
      <c r="Q52" s="8" t="str">
        <f>IFERROR(INDEX('Listado E.P.'!$B$7:$AX$106,MATCH(Consulta!$B52,'Listado E.P.'!$B$7:$B$106,0),MATCH(Consulta!Q$6,'Listado E.P.'!$B$6:$AX$6,0)),"-")</f>
        <v>-</v>
      </c>
      <c r="R52" s="8" t="str">
        <f>IFERROR(INDEX('Listado E.P.'!$B$7:$AX$106,MATCH(Consulta!$B52,'Listado E.P.'!$B$7:$B$106,0),MATCH(Consulta!R$6,'Listado E.P.'!$B$6:$AX$6,0)),"-")</f>
        <v>-</v>
      </c>
      <c r="S52" s="8" t="str">
        <f>IFERROR(INDEX('Listado E.P.'!$B$7:$AX$106,MATCH(Consulta!$B52,'Listado E.P.'!$B$7:$B$106,0),MATCH(Consulta!S$6,'Listado E.P.'!$B$6:$AX$6,0)),"-")</f>
        <v>-</v>
      </c>
      <c r="T52" s="8" t="str">
        <f>IFERROR(INDEX('Listado E.P.'!$B$7:$AX$106,MATCH(Consulta!$B52,'Listado E.P.'!$B$7:$B$106,0),MATCH(Consulta!T$6,'Listado E.P.'!$B$6:$AX$6,0)),"-")</f>
        <v>-</v>
      </c>
      <c r="U52" s="8" t="str">
        <f>IFERROR(INDEX('Listado E.P.'!$B$7:$AX$106,MATCH(Consulta!$B52,'Listado E.P.'!$B$7:$B$106,0),MATCH(Consulta!U$6,'Listado E.P.'!$B$6:$AX$6,0)),"-")</f>
        <v>-</v>
      </c>
      <c r="V52" s="8" t="str">
        <f>IFERROR(INDEX('Listado E.P.'!$B$7:$AX$106,MATCH(Consulta!$B52,'Listado E.P.'!$B$7:$B$106,0),MATCH(Consulta!V$6,'Listado E.P.'!$B$6:$AX$6,0)),"-")</f>
        <v>-</v>
      </c>
      <c r="W52" s="8" t="str">
        <f>IFERROR(INDEX('Listado E.P.'!$B$7:$AX$106,MATCH(Consulta!$B52,'Listado E.P.'!$B$7:$B$106,0),MATCH(Consulta!W$6,'Listado E.P.'!$B$6:$AX$6,0)),"-")</f>
        <v>-</v>
      </c>
      <c r="X52" s="8" t="str">
        <f>IFERROR(INDEX('Listado E.P.'!$B$7:$AX$106,MATCH(Consulta!$B52,'Listado E.P.'!$B$7:$B$106,0),MATCH(Consulta!X$6,'Listado E.P.'!$B$6:$AX$6,0)),"-")</f>
        <v>-</v>
      </c>
      <c r="Y52" s="8" t="str">
        <f>IFERROR(INDEX('Listado E.P.'!$B$7:$AX$106,MATCH(Consulta!$B52,'Listado E.P.'!$B$7:$B$106,0),MATCH(Consulta!Y$6,'Listado E.P.'!$B$6:$AX$6,0)),"-")</f>
        <v>-</v>
      </c>
      <c r="Z52" s="8" t="str">
        <f>IFERROR(INDEX('Listado E.P.'!$B$7:$AX$106,MATCH(Consulta!$B52,'Listado E.P.'!$B$7:$B$106,0),MATCH(Consulta!Z$6,'Listado E.P.'!$B$6:$AX$6,0)),"-")</f>
        <v>-</v>
      </c>
      <c r="AA52" s="8" t="str">
        <f>IFERROR(INDEX('Listado E.P.'!$B$7:$AX$106,MATCH(Consulta!$B52,'Listado E.P.'!$B$7:$B$106,0),MATCH(Consulta!AA$6,'Listado E.P.'!$B$6:$AX$6,0)),"-")</f>
        <v>-</v>
      </c>
      <c r="AB52" s="8" t="str">
        <f>IFERROR(INDEX('Listado E.P.'!$B$7:$AX$106,MATCH(Consulta!$B52,'Listado E.P.'!$B$7:$B$106,0),MATCH(Consulta!AB$6,'Listado E.P.'!$B$6:$AX$6,0)),"-")</f>
        <v>-</v>
      </c>
      <c r="AC52" s="8" t="str">
        <f>IFERROR(INDEX('Listado E.P.'!$B$7:$AX$106,MATCH(Consulta!$B52,'Listado E.P.'!$B$7:$B$106,0),MATCH(Consulta!AC$6,'Listado E.P.'!$B$6:$AX$6,0)),"-")</f>
        <v>-</v>
      </c>
      <c r="AD52" s="8" t="str">
        <f>IFERROR(INDEX('Listado E.P.'!$B$7:$AX$106,MATCH(Consulta!$B52,'Listado E.P.'!$B$7:$B$106,0),MATCH(Consulta!AD$6,'Listado E.P.'!$B$6:$AX$6,0)),"-")</f>
        <v>-</v>
      </c>
      <c r="AE52" s="8" t="str">
        <f>IFERROR(INDEX('Listado E.P.'!$B$7:$AX$106,MATCH(Consulta!$B52,'Listado E.P.'!$B$7:$B$106,0),MATCH(Consulta!AE$6,'Listado E.P.'!$B$6:$AX$6,0)),"-")</f>
        <v>-</v>
      </c>
      <c r="AF52" s="8" t="str">
        <f>IFERROR(INDEX('Listado E.P.'!$B$7:$AX$106,MATCH(Consulta!$B52,'Listado E.P.'!$B$7:$B$106,0),MATCH(Consulta!AF$6,'Listado E.P.'!$B$6:$AX$6,0)),"-")</f>
        <v>-</v>
      </c>
    </row>
    <row r="53" spans="1:32" ht="20.25" customHeight="1" x14ac:dyDescent="0.25">
      <c r="A53" s="11">
        <v>47</v>
      </c>
      <c r="B53" s="47"/>
      <c r="C53" s="4" t="str">
        <f>IFERROR(INDEX('Listado E.P.'!$B$7:$AX$106,MATCH(Consulta!$B53,'Listado E.P.'!$B$7:$B$106,0),MATCH(Consulta!C$6,'Listado E.P.'!$B$6:$AX$6,0)),"-")</f>
        <v>-</v>
      </c>
      <c r="D53" s="4" t="str">
        <f>IFERROR(INDEX('Listado E.P.'!$B$7:$AX$106,MATCH(Consulta!$B53,'Listado E.P.'!$B$7:$B$106,0),MATCH(Consulta!D$6,'Listado E.P.'!$B$6:$AX$6,0)),"-")</f>
        <v>-</v>
      </c>
      <c r="E53" s="4" t="str">
        <f>IFERROR(INDEX('Listado E.P.'!$B$7:$AX$106,MATCH(Consulta!$B53,'Listado E.P.'!$B$7:$B$106,0),MATCH(Consulta!E$6,'Listado E.P.'!$B$6:$AX$6,0)),"-")</f>
        <v>-</v>
      </c>
      <c r="F53" s="95" t="str">
        <f>IFERROR(INDEX('Listado E.P.'!$B$7:$AX$106,MATCH(Consulta!$B53,'Listado E.P.'!$B$7:$B$106,0),MATCH(Consulta!F$6,'Listado E.P.'!$B$6:$AX$6,0)),"-")</f>
        <v>-</v>
      </c>
      <c r="G53" s="4" t="str">
        <f>IFERROR(INDEX('Listado E.P.'!$B$7:$AX$106,MATCH(Consulta!$B53,'Listado E.P.'!$B$7:$B$106,0),MATCH(Consulta!G$6,'Listado E.P.'!$B$6:$AX$6,0)),"-")</f>
        <v>-</v>
      </c>
      <c r="H53" s="4" t="str">
        <f>IFERROR(INDEX('Listado E.P.'!$B$7:$AX$106,MATCH(Consulta!$B53,'Listado E.P.'!$B$7:$B$106,0),MATCH(Consulta!H$6,'Listado E.P.'!$B$6:$AX$6,0)),"-")</f>
        <v>-</v>
      </c>
      <c r="I53" s="4" t="str">
        <f>IFERROR(INDEX('Listado E.P.'!$B$7:$AX$106,MATCH(Consulta!$B53,'Listado E.P.'!$B$7:$B$106,0),MATCH(Consulta!I$6,'Listado E.P.'!$B$6:$AX$6,0)),"-")</f>
        <v>-</v>
      </c>
      <c r="J53" s="4" t="str">
        <f>IFERROR(INDEX('Listado E.P.'!$B$7:$AX$106,MATCH(Consulta!$B53,'Listado E.P.'!$B$7:$B$106,0),MATCH(Consulta!J$6,'Listado E.P.'!$B$6:$AX$6,0)),"-")</f>
        <v>-</v>
      </c>
      <c r="K53" s="4" t="str">
        <f>IFERROR(INDEX('Listado E.P.'!$B$7:$AX$106,MATCH(Consulta!$B53,'Listado E.P.'!$B$7:$B$106,0),MATCH(Consulta!K$6,'Listado E.P.'!$B$6:$AX$6,0)),"-")</f>
        <v>-</v>
      </c>
      <c r="L53" s="4" t="str">
        <f>IFERROR(INDEX('Listado E.P.'!$B$7:$AX$106,MATCH(Consulta!$B53,'Listado E.P.'!$B$7:$B$106,0),MATCH(Consulta!L$6,'Listado E.P.'!$B$6:$AX$6,0)),"-")</f>
        <v>-</v>
      </c>
      <c r="M53" s="4" t="str">
        <f>IFERROR(INDEX('Listado E.P.'!$B$7:$AX$106,MATCH(Consulta!$B53,'Listado E.P.'!$B$7:$B$106,0),MATCH(Consulta!M$6,'Listado E.P.'!$B$6:$AX$6,0)),"-")</f>
        <v>-</v>
      </c>
      <c r="N53" s="4" t="str">
        <f>IFERROR(INDEX('Listado E.P.'!$B$7:$AX$106,MATCH(Consulta!$B53,'Listado E.P.'!$B$7:$B$106,0),MATCH(Consulta!N$6,'Listado E.P.'!$B$6:$AX$6,0)),"-")</f>
        <v>-</v>
      </c>
      <c r="O53" s="4" t="str">
        <f>IFERROR(INDEX('Listado E.P.'!$B$7:$AX$106,MATCH(Consulta!$B53,'Listado E.P.'!$B$7:$B$106,0),MATCH(Consulta!O$6,'Listado E.P.'!$B$6:$AX$6,0)),"-")</f>
        <v>-</v>
      </c>
      <c r="P53" s="4" t="str">
        <f>IFERROR(INDEX('Listado E.P.'!$B$7:$AX$106,MATCH(Consulta!$B53,'Listado E.P.'!$B$7:$B$106,0),MATCH(Consulta!P$6,'Listado E.P.'!$B$6:$AX$6,0)),"-")</f>
        <v>-</v>
      </c>
      <c r="Q53" s="4" t="str">
        <f>IFERROR(INDEX('Listado E.P.'!$B$7:$AX$106,MATCH(Consulta!$B53,'Listado E.P.'!$B$7:$B$106,0),MATCH(Consulta!Q$6,'Listado E.P.'!$B$6:$AX$6,0)),"-")</f>
        <v>-</v>
      </c>
      <c r="R53" s="4" t="str">
        <f>IFERROR(INDEX('Listado E.P.'!$B$7:$AX$106,MATCH(Consulta!$B53,'Listado E.P.'!$B$7:$B$106,0),MATCH(Consulta!R$6,'Listado E.P.'!$B$6:$AX$6,0)),"-")</f>
        <v>-</v>
      </c>
      <c r="S53" s="4" t="str">
        <f>IFERROR(INDEX('Listado E.P.'!$B$7:$AX$106,MATCH(Consulta!$B53,'Listado E.P.'!$B$7:$B$106,0),MATCH(Consulta!S$6,'Listado E.P.'!$B$6:$AX$6,0)),"-")</f>
        <v>-</v>
      </c>
      <c r="T53" s="4" t="str">
        <f>IFERROR(INDEX('Listado E.P.'!$B$7:$AX$106,MATCH(Consulta!$B53,'Listado E.P.'!$B$7:$B$106,0),MATCH(Consulta!T$6,'Listado E.P.'!$B$6:$AX$6,0)),"-")</f>
        <v>-</v>
      </c>
      <c r="U53" s="4" t="str">
        <f>IFERROR(INDEX('Listado E.P.'!$B$7:$AX$106,MATCH(Consulta!$B53,'Listado E.P.'!$B$7:$B$106,0),MATCH(Consulta!U$6,'Listado E.P.'!$B$6:$AX$6,0)),"-")</f>
        <v>-</v>
      </c>
      <c r="V53" s="4" t="str">
        <f>IFERROR(INDEX('Listado E.P.'!$B$7:$AX$106,MATCH(Consulta!$B53,'Listado E.P.'!$B$7:$B$106,0),MATCH(Consulta!V$6,'Listado E.P.'!$B$6:$AX$6,0)),"-")</f>
        <v>-</v>
      </c>
      <c r="W53" s="4" t="str">
        <f>IFERROR(INDEX('Listado E.P.'!$B$7:$AX$106,MATCH(Consulta!$B53,'Listado E.P.'!$B$7:$B$106,0),MATCH(Consulta!W$6,'Listado E.P.'!$B$6:$AX$6,0)),"-")</f>
        <v>-</v>
      </c>
      <c r="X53" s="4" t="str">
        <f>IFERROR(INDEX('Listado E.P.'!$B$7:$AX$106,MATCH(Consulta!$B53,'Listado E.P.'!$B$7:$B$106,0),MATCH(Consulta!X$6,'Listado E.P.'!$B$6:$AX$6,0)),"-")</f>
        <v>-</v>
      </c>
      <c r="Y53" s="4" t="str">
        <f>IFERROR(INDEX('Listado E.P.'!$B$7:$AX$106,MATCH(Consulta!$B53,'Listado E.P.'!$B$7:$B$106,0),MATCH(Consulta!Y$6,'Listado E.P.'!$B$6:$AX$6,0)),"-")</f>
        <v>-</v>
      </c>
      <c r="Z53" s="4" t="str">
        <f>IFERROR(INDEX('Listado E.P.'!$B$7:$AX$106,MATCH(Consulta!$B53,'Listado E.P.'!$B$7:$B$106,0),MATCH(Consulta!Z$6,'Listado E.P.'!$B$6:$AX$6,0)),"-")</f>
        <v>-</v>
      </c>
      <c r="AA53" s="4" t="str">
        <f>IFERROR(INDEX('Listado E.P.'!$B$7:$AX$106,MATCH(Consulta!$B53,'Listado E.P.'!$B$7:$B$106,0),MATCH(Consulta!AA$6,'Listado E.P.'!$B$6:$AX$6,0)),"-")</f>
        <v>-</v>
      </c>
      <c r="AB53" s="4" t="str">
        <f>IFERROR(INDEX('Listado E.P.'!$B$7:$AX$106,MATCH(Consulta!$B53,'Listado E.P.'!$B$7:$B$106,0),MATCH(Consulta!AB$6,'Listado E.P.'!$B$6:$AX$6,0)),"-")</f>
        <v>-</v>
      </c>
      <c r="AC53" s="4" t="str">
        <f>IFERROR(INDEX('Listado E.P.'!$B$7:$AX$106,MATCH(Consulta!$B53,'Listado E.P.'!$B$7:$B$106,0),MATCH(Consulta!AC$6,'Listado E.P.'!$B$6:$AX$6,0)),"-")</f>
        <v>-</v>
      </c>
      <c r="AD53" s="8" t="str">
        <f>IFERROR(INDEX('Listado E.P.'!$B$7:$AX$106,MATCH(Consulta!$B53,'Listado E.P.'!$B$7:$B$106,0),MATCH(Consulta!AD$6,'Listado E.P.'!$B$6:$AX$6,0)),"-")</f>
        <v>-</v>
      </c>
      <c r="AE53" s="4" t="str">
        <f>IFERROR(INDEX('Listado E.P.'!$B$7:$AX$106,MATCH(Consulta!$B53,'Listado E.P.'!$B$7:$B$106,0),MATCH(Consulta!AE$6,'Listado E.P.'!$B$6:$AX$6,0)),"-")</f>
        <v>-</v>
      </c>
      <c r="AF53" s="4" t="str">
        <f>IFERROR(INDEX('Listado E.P.'!$B$7:$AX$106,MATCH(Consulta!$B53,'Listado E.P.'!$B$7:$B$106,0),MATCH(Consulta!AF$6,'Listado E.P.'!$B$6:$AX$6,0)),"-")</f>
        <v>-</v>
      </c>
    </row>
    <row r="54" spans="1:32" ht="20.25" customHeight="1" x14ac:dyDescent="0.25">
      <c r="A54" s="11">
        <v>48</v>
      </c>
      <c r="B54" s="47"/>
      <c r="C54" s="4" t="str">
        <f>IFERROR(INDEX('Listado E.P.'!$B$7:$AX$106,MATCH(Consulta!$B54,'Listado E.P.'!$B$7:$B$106,0),MATCH(Consulta!C$6,'Listado E.P.'!$B$6:$AX$6,0)),"-")</f>
        <v>-</v>
      </c>
      <c r="D54" s="4" t="str">
        <f>IFERROR(INDEX('Listado E.P.'!$B$7:$AX$106,MATCH(Consulta!$B54,'Listado E.P.'!$B$7:$B$106,0),MATCH(Consulta!D$6,'Listado E.P.'!$B$6:$AX$6,0)),"-")</f>
        <v>-</v>
      </c>
      <c r="E54" s="4" t="str">
        <f>IFERROR(INDEX('Listado E.P.'!$B$7:$AX$106,MATCH(Consulta!$B54,'Listado E.P.'!$B$7:$B$106,0),MATCH(Consulta!E$6,'Listado E.P.'!$B$6:$AX$6,0)),"-")</f>
        <v>-</v>
      </c>
      <c r="F54" s="95" t="str">
        <f>IFERROR(INDEX('Listado E.P.'!$B$7:$AX$106,MATCH(Consulta!$B54,'Listado E.P.'!$B$7:$B$106,0),MATCH(Consulta!F$6,'Listado E.P.'!$B$6:$AX$6,0)),"-")</f>
        <v>-</v>
      </c>
      <c r="G54" s="4" t="str">
        <f>IFERROR(INDEX('Listado E.P.'!$B$7:$AX$106,MATCH(Consulta!$B54,'Listado E.P.'!$B$7:$B$106,0),MATCH(Consulta!G$6,'Listado E.P.'!$B$6:$AX$6,0)),"-")</f>
        <v>-</v>
      </c>
      <c r="H54" s="4" t="str">
        <f>IFERROR(INDEX('Listado E.P.'!$B$7:$AX$106,MATCH(Consulta!$B54,'Listado E.P.'!$B$7:$B$106,0),MATCH(Consulta!H$6,'Listado E.P.'!$B$6:$AX$6,0)),"-")</f>
        <v>-</v>
      </c>
      <c r="I54" s="4" t="str">
        <f>IFERROR(INDEX('Listado E.P.'!$B$7:$AX$106,MATCH(Consulta!$B54,'Listado E.P.'!$B$7:$B$106,0),MATCH(Consulta!I$6,'Listado E.P.'!$B$6:$AX$6,0)),"-")</f>
        <v>-</v>
      </c>
      <c r="J54" s="4" t="str">
        <f>IFERROR(INDEX('Listado E.P.'!$B$7:$AX$106,MATCH(Consulta!$B54,'Listado E.P.'!$B$7:$B$106,0),MATCH(Consulta!J$6,'Listado E.P.'!$B$6:$AX$6,0)),"-")</f>
        <v>-</v>
      </c>
      <c r="K54" s="4" t="str">
        <f>IFERROR(INDEX('Listado E.P.'!$B$7:$AX$106,MATCH(Consulta!$B54,'Listado E.P.'!$B$7:$B$106,0),MATCH(Consulta!K$6,'Listado E.P.'!$B$6:$AX$6,0)),"-")</f>
        <v>-</v>
      </c>
      <c r="L54" s="4" t="str">
        <f>IFERROR(INDEX('Listado E.P.'!$B$7:$AX$106,MATCH(Consulta!$B54,'Listado E.P.'!$B$7:$B$106,0),MATCH(Consulta!L$6,'Listado E.P.'!$B$6:$AX$6,0)),"-")</f>
        <v>-</v>
      </c>
      <c r="M54" s="4" t="str">
        <f>IFERROR(INDEX('Listado E.P.'!$B$7:$AX$106,MATCH(Consulta!$B54,'Listado E.P.'!$B$7:$B$106,0),MATCH(Consulta!M$6,'Listado E.P.'!$B$6:$AX$6,0)),"-")</f>
        <v>-</v>
      </c>
      <c r="N54" s="4" t="str">
        <f>IFERROR(INDEX('Listado E.P.'!$B$7:$AX$106,MATCH(Consulta!$B54,'Listado E.P.'!$B$7:$B$106,0),MATCH(Consulta!N$6,'Listado E.P.'!$B$6:$AX$6,0)),"-")</f>
        <v>-</v>
      </c>
      <c r="O54" s="4" t="str">
        <f>IFERROR(INDEX('Listado E.P.'!$B$7:$AX$106,MATCH(Consulta!$B54,'Listado E.P.'!$B$7:$B$106,0),MATCH(Consulta!O$6,'Listado E.P.'!$B$6:$AX$6,0)),"-")</f>
        <v>-</v>
      </c>
      <c r="P54" s="4" t="str">
        <f>IFERROR(INDEX('Listado E.P.'!$B$7:$AX$106,MATCH(Consulta!$B54,'Listado E.P.'!$B$7:$B$106,0),MATCH(Consulta!P$6,'Listado E.P.'!$B$6:$AX$6,0)),"-")</f>
        <v>-</v>
      </c>
      <c r="Q54" s="4" t="str">
        <f>IFERROR(INDEX('Listado E.P.'!$B$7:$AX$106,MATCH(Consulta!$B54,'Listado E.P.'!$B$7:$B$106,0),MATCH(Consulta!Q$6,'Listado E.P.'!$B$6:$AX$6,0)),"-")</f>
        <v>-</v>
      </c>
      <c r="R54" s="4" t="str">
        <f>IFERROR(INDEX('Listado E.P.'!$B$7:$AX$106,MATCH(Consulta!$B54,'Listado E.P.'!$B$7:$B$106,0),MATCH(Consulta!R$6,'Listado E.P.'!$B$6:$AX$6,0)),"-")</f>
        <v>-</v>
      </c>
      <c r="S54" s="4" t="str">
        <f>IFERROR(INDEX('Listado E.P.'!$B$7:$AX$106,MATCH(Consulta!$B54,'Listado E.P.'!$B$7:$B$106,0),MATCH(Consulta!S$6,'Listado E.P.'!$B$6:$AX$6,0)),"-")</f>
        <v>-</v>
      </c>
      <c r="T54" s="4" t="str">
        <f>IFERROR(INDEX('Listado E.P.'!$B$7:$AX$106,MATCH(Consulta!$B54,'Listado E.P.'!$B$7:$B$106,0),MATCH(Consulta!T$6,'Listado E.P.'!$B$6:$AX$6,0)),"-")</f>
        <v>-</v>
      </c>
      <c r="U54" s="4" t="str">
        <f>IFERROR(INDEX('Listado E.P.'!$B$7:$AX$106,MATCH(Consulta!$B54,'Listado E.P.'!$B$7:$B$106,0),MATCH(Consulta!U$6,'Listado E.P.'!$B$6:$AX$6,0)),"-")</f>
        <v>-</v>
      </c>
      <c r="V54" s="4" t="str">
        <f>IFERROR(INDEX('Listado E.P.'!$B$7:$AX$106,MATCH(Consulta!$B54,'Listado E.P.'!$B$7:$B$106,0),MATCH(Consulta!V$6,'Listado E.P.'!$B$6:$AX$6,0)),"-")</f>
        <v>-</v>
      </c>
      <c r="W54" s="4" t="str">
        <f>IFERROR(INDEX('Listado E.P.'!$B$7:$AX$106,MATCH(Consulta!$B54,'Listado E.P.'!$B$7:$B$106,0),MATCH(Consulta!W$6,'Listado E.P.'!$B$6:$AX$6,0)),"-")</f>
        <v>-</v>
      </c>
      <c r="X54" s="4" t="str">
        <f>IFERROR(INDEX('Listado E.P.'!$B$7:$AX$106,MATCH(Consulta!$B54,'Listado E.P.'!$B$7:$B$106,0),MATCH(Consulta!X$6,'Listado E.P.'!$B$6:$AX$6,0)),"-")</f>
        <v>-</v>
      </c>
      <c r="Y54" s="4" t="str">
        <f>IFERROR(INDEX('Listado E.P.'!$B$7:$AX$106,MATCH(Consulta!$B54,'Listado E.P.'!$B$7:$B$106,0),MATCH(Consulta!Y$6,'Listado E.P.'!$B$6:$AX$6,0)),"-")</f>
        <v>-</v>
      </c>
      <c r="Z54" s="4" t="str">
        <f>IFERROR(INDEX('Listado E.P.'!$B$7:$AX$106,MATCH(Consulta!$B54,'Listado E.P.'!$B$7:$B$106,0),MATCH(Consulta!Z$6,'Listado E.P.'!$B$6:$AX$6,0)),"-")</f>
        <v>-</v>
      </c>
      <c r="AA54" s="4" t="str">
        <f>IFERROR(INDEX('Listado E.P.'!$B$7:$AX$106,MATCH(Consulta!$B54,'Listado E.P.'!$B$7:$B$106,0),MATCH(Consulta!AA$6,'Listado E.P.'!$B$6:$AX$6,0)),"-")</f>
        <v>-</v>
      </c>
      <c r="AB54" s="4" t="str">
        <f>IFERROR(INDEX('Listado E.P.'!$B$7:$AX$106,MATCH(Consulta!$B54,'Listado E.P.'!$B$7:$B$106,0),MATCH(Consulta!AB$6,'Listado E.P.'!$B$6:$AX$6,0)),"-")</f>
        <v>-</v>
      </c>
      <c r="AC54" s="4" t="str">
        <f>IFERROR(INDEX('Listado E.P.'!$B$7:$AX$106,MATCH(Consulta!$B54,'Listado E.P.'!$B$7:$B$106,0),MATCH(Consulta!AC$6,'Listado E.P.'!$B$6:$AX$6,0)),"-")</f>
        <v>-</v>
      </c>
      <c r="AD54" s="8" t="str">
        <f>IFERROR(INDEX('Listado E.P.'!$B$7:$AX$106,MATCH(Consulta!$B54,'Listado E.P.'!$B$7:$B$106,0),MATCH(Consulta!AD$6,'Listado E.P.'!$B$6:$AX$6,0)),"-")</f>
        <v>-</v>
      </c>
      <c r="AE54" s="4" t="str">
        <f>IFERROR(INDEX('Listado E.P.'!$B$7:$AX$106,MATCH(Consulta!$B54,'Listado E.P.'!$B$7:$B$106,0),MATCH(Consulta!AE$6,'Listado E.P.'!$B$6:$AX$6,0)),"-")</f>
        <v>-</v>
      </c>
      <c r="AF54" s="4" t="str">
        <f>IFERROR(INDEX('Listado E.P.'!$B$7:$AX$106,MATCH(Consulta!$B54,'Listado E.P.'!$B$7:$B$106,0),MATCH(Consulta!AF$6,'Listado E.P.'!$B$6:$AX$6,0)),"-")</f>
        <v>-</v>
      </c>
    </row>
    <row r="55" spans="1:32" ht="20.25" customHeight="1" x14ac:dyDescent="0.25">
      <c r="A55" s="11">
        <v>49</v>
      </c>
      <c r="B55" s="47"/>
      <c r="C55" s="4" t="str">
        <f>IFERROR(INDEX('Listado E.P.'!$B$7:$AX$106,MATCH(Consulta!$B55,'Listado E.P.'!$B$7:$B$106,0),MATCH(Consulta!C$6,'Listado E.P.'!$B$6:$AX$6,0)),"-")</f>
        <v>-</v>
      </c>
      <c r="D55" s="4" t="str">
        <f>IFERROR(INDEX('Listado E.P.'!$B$7:$AX$106,MATCH(Consulta!$B55,'Listado E.P.'!$B$7:$B$106,0),MATCH(Consulta!D$6,'Listado E.P.'!$B$6:$AX$6,0)),"-")</f>
        <v>-</v>
      </c>
      <c r="E55" s="4" t="str">
        <f>IFERROR(INDEX('Listado E.P.'!$B$7:$AX$106,MATCH(Consulta!$B55,'Listado E.P.'!$B$7:$B$106,0),MATCH(Consulta!E$6,'Listado E.P.'!$B$6:$AX$6,0)),"-")</f>
        <v>-</v>
      </c>
      <c r="F55" s="95" t="str">
        <f>IFERROR(INDEX('Listado E.P.'!$B$7:$AX$106,MATCH(Consulta!$B55,'Listado E.P.'!$B$7:$B$106,0),MATCH(Consulta!F$6,'Listado E.P.'!$B$6:$AX$6,0)),"-")</f>
        <v>-</v>
      </c>
      <c r="G55" s="4" t="str">
        <f>IFERROR(INDEX('Listado E.P.'!$B$7:$AX$106,MATCH(Consulta!$B55,'Listado E.P.'!$B$7:$B$106,0),MATCH(Consulta!G$6,'Listado E.P.'!$B$6:$AX$6,0)),"-")</f>
        <v>-</v>
      </c>
      <c r="H55" s="4" t="str">
        <f>IFERROR(INDEX('Listado E.P.'!$B$7:$AX$106,MATCH(Consulta!$B55,'Listado E.P.'!$B$7:$B$106,0),MATCH(Consulta!H$6,'Listado E.P.'!$B$6:$AX$6,0)),"-")</f>
        <v>-</v>
      </c>
      <c r="I55" s="4" t="str">
        <f>IFERROR(INDEX('Listado E.P.'!$B$7:$AX$106,MATCH(Consulta!$B55,'Listado E.P.'!$B$7:$B$106,0),MATCH(Consulta!I$6,'Listado E.P.'!$B$6:$AX$6,0)),"-")</f>
        <v>-</v>
      </c>
      <c r="J55" s="4" t="str">
        <f>IFERROR(INDEX('Listado E.P.'!$B$7:$AX$106,MATCH(Consulta!$B55,'Listado E.P.'!$B$7:$B$106,0),MATCH(Consulta!J$6,'Listado E.P.'!$B$6:$AX$6,0)),"-")</f>
        <v>-</v>
      </c>
      <c r="K55" s="4" t="str">
        <f>IFERROR(INDEX('Listado E.P.'!$B$7:$AX$106,MATCH(Consulta!$B55,'Listado E.P.'!$B$7:$B$106,0),MATCH(Consulta!K$6,'Listado E.P.'!$B$6:$AX$6,0)),"-")</f>
        <v>-</v>
      </c>
      <c r="L55" s="4" t="str">
        <f>IFERROR(INDEX('Listado E.P.'!$B$7:$AX$106,MATCH(Consulta!$B55,'Listado E.P.'!$B$7:$B$106,0),MATCH(Consulta!L$6,'Listado E.P.'!$B$6:$AX$6,0)),"-")</f>
        <v>-</v>
      </c>
      <c r="M55" s="4" t="str">
        <f>IFERROR(INDEX('Listado E.P.'!$B$7:$AX$106,MATCH(Consulta!$B55,'Listado E.P.'!$B$7:$B$106,0),MATCH(Consulta!M$6,'Listado E.P.'!$B$6:$AX$6,0)),"-")</f>
        <v>-</v>
      </c>
      <c r="N55" s="4" t="str">
        <f>IFERROR(INDEX('Listado E.P.'!$B$7:$AX$106,MATCH(Consulta!$B55,'Listado E.P.'!$B$7:$B$106,0),MATCH(Consulta!N$6,'Listado E.P.'!$B$6:$AX$6,0)),"-")</f>
        <v>-</v>
      </c>
      <c r="O55" s="4" t="str">
        <f>IFERROR(INDEX('Listado E.P.'!$B$7:$AX$106,MATCH(Consulta!$B55,'Listado E.P.'!$B$7:$B$106,0),MATCH(Consulta!O$6,'Listado E.P.'!$B$6:$AX$6,0)),"-")</f>
        <v>-</v>
      </c>
      <c r="P55" s="4" t="str">
        <f>IFERROR(INDEX('Listado E.P.'!$B$7:$AX$106,MATCH(Consulta!$B55,'Listado E.P.'!$B$7:$B$106,0),MATCH(Consulta!P$6,'Listado E.P.'!$B$6:$AX$6,0)),"-")</f>
        <v>-</v>
      </c>
      <c r="Q55" s="4" t="str">
        <f>IFERROR(INDEX('Listado E.P.'!$B$7:$AX$106,MATCH(Consulta!$B55,'Listado E.P.'!$B$7:$B$106,0),MATCH(Consulta!Q$6,'Listado E.P.'!$B$6:$AX$6,0)),"-")</f>
        <v>-</v>
      </c>
      <c r="R55" s="4" t="str">
        <f>IFERROR(INDEX('Listado E.P.'!$B$7:$AX$106,MATCH(Consulta!$B55,'Listado E.P.'!$B$7:$B$106,0),MATCH(Consulta!R$6,'Listado E.P.'!$B$6:$AX$6,0)),"-")</f>
        <v>-</v>
      </c>
      <c r="S55" s="4" t="str">
        <f>IFERROR(INDEX('Listado E.P.'!$B$7:$AX$106,MATCH(Consulta!$B55,'Listado E.P.'!$B$7:$B$106,0),MATCH(Consulta!S$6,'Listado E.P.'!$B$6:$AX$6,0)),"-")</f>
        <v>-</v>
      </c>
      <c r="T55" s="4" t="str">
        <f>IFERROR(INDEX('Listado E.P.'!$B$7:$AX$106,MATCH(Consulta!$B55,'Listado E.P.'!$B$7:$B$106,0),MATCH(Consulta!T$6,'Listado E.P.'!$B$6:$AX$6,0)),"-")</f>
        <v>-</v>
      </c>
      <c r="U55" s="4" t="str">
        <f>IFERROR(INDEX('Listado E.P.'!$B$7:$AX$106,MATCH(Consulta!$B55,'Listado E.P.'!$B$7:$B$106,0),MATCH(Consulta!U$6,'Listado E.P.'!$B$6:$AX$6,0)),"-")</f>
        <v>-</v>
      </c>
      <c r="V55" s="4" t="str">
        <f>IFERROR(INDEX('Listado E.P.'!$B$7:$AX$106,MATCH(Consulta!$B55,'Listado E.P.'!$B$7:$B$106,0),MATCH(Consulta!V$6,'Listado E.P.'!$B$6:$AX$6,0)),"-")</f>
        <v>-</v>
      </c>
      <c r="W55" s="4" t="str">
        <f>IFERROR(INDEX('Listado E.P.'!$B$7:$AX$106,MATCH(Consulta!$B55,'Listado E.P.'!$B$7:$B$106,0),MATCH(Consulta!W$6,'Listado E.P.'!$B$6:$AX$6,0)),"-")</f>
        <v>-</v>
      </c>
      <c r="X55" s="4" t="str">
        <f>IFERROR(INDEX('Listado E.P.'!$B$7:$AX$106,MATCH(Consulta!$B55,'Listado E.P.'!$B$7:$B$106,0),MATCH(Consulta!X$6,'Listado E.P.'!$B$6:$AX$6,0)),"-")</f>
        <v>-</v>
      </c>
      <c r="Y55" s="4" t="str">
        <f>IFERROR(INDEX('Listado E.P.'!$B$7:$AX$106,MATCH(Consulta!$B55,'Listado E.P.'!$B$7:$B$106,0),MATCH(Consulta!Y$6,'Listado E.P.'!$B$6:$AX$6,0)),"-")</f>
        <v>-</v>
      </c>
      <c r="Z55" s="4" t="str">
        <f>IFERROR(INDEX('Listado E.P.'!$B$7:$AX$106,MATCH(Consulta!$B55,'Listado E.P.'!$B$7:$B$106,0),MATCH(Consulta!Z$6,'Listado E.P.'!$B$6:$AX$6,0)),"-")</f>
        <v>-</v>
      </c>
      <c r="AA55" s="4" t="str">
        <f>IFERROR(INDEX('Listado E.P.'!$B$7:$AX$106,MATCH(Consulta!$B55,'Listado E.P.'!$B$7:$B$106,0),MATCH(Consulta!AA$6,'Listado E.P.'!$B$6:$AX$6,0)),"-")</f>
        <v>-</v>
      </c>
      <c r="AB55" s="4" t="str">
        <f>IFERROR(INDEX('Listado E.P.'!$B$7:$AX$106,MATCH(Consulta!$B55,'Listado E.P.'!$B$7:$B$106,0),MATCH(Consulta!AB$6,'Listado E.P.'!$B$6:$AX$6,0)),"-")</f>
        <v>-</v>
      </c>
      <c r="AC55" s="4" t="str">
        <f>IFERROR(INDEX('Listado E.P.'!$B$7:$AX$106,MATCH(Consulta!$B55,'Listado E.P.'!$B$7:$B$106,0),MATCH(Consulta!AC$6,'Listado E.P.'!$B$6:$AX$6,0)),"-")</f>
        <v>-</v>
      </c>
      <c r="AD55" s="8" t="str">
        <f>IFERROR(INDEX('Listado E.P.'!$B$7:$AX$106,MATCH(Consulta!$B55,'Listado E.P.'!$B$7:$B$106,0),MATCH(Consulta!AD$6,'Listado E.P.'!$B$6:$AX$6,0)),"-")</f>
        <v>-</v>
      </c>
      <c r="AE55" s="4" t="str">
        <f>IFERROR(INDEX('Listado E.P.'!$B$7:$AX$106,MATCH(Consulta!$B55,'Listado E.P.'!$B$7:$B$106,0),MATCH(Consulta!AE$6,'Listado E.P.'!$B$6:$AX$6,0)),"-")</f>
        <v>-</v>
      </c>
      <c r="AF55" s="4" t="str">
        <f>IFERROR(INDEX('Listado E.P.'!$B$7:$AX$106,MATCH(Consulta!$B55,'Listado E.P.'!$B$7:$B$106,0),MATCH(Consulta!AF$6,'Listado E.P.'!$B$6:$AX$6,0)),"-")</f>
        <v>-</v>
      </c>
    </row>
    <row r="56" spans="1:32" ht="20.25" customHeight="1" x14ac:dyDescent="0.25">
      <c r="A56" s="11">
        <v>50</v>
      </c>
      <c r="B56" s="47"/>
      <c r="C56" s="4" t="str">
        <f>IFERROR(INDEX('Listado E.P.'!$B$7:$AX$106,MATCH(Consulta!$B56,'Listado E.P.'!$B$7:$B$106,0),MATCH(Consulta!C$6,'Listado E.P.'!$B$6:$AX$6,0)),"-")</f>
        <v>-</v>
      </c>
      <c r="D56" s="4" t="str">
        <f>IFERROR(INDEX('Listado E.P.'!$B$7:$AX$106,MATCH(Consulta!$B56,'Listado E.P.'!$B$7:$B$106,0),MATCH(Consulta!D$6,'Listado E.P.'!$B$6:$AX$6,0)),"-")</f>
        <v>-</v>
      </c>
      <c r="E56" s="4" t="str">
        <f>IFERROR(INDEX('Listado E.P.'!$B$7:$AX$106,MATCH(Consulta!$B56,'Listado E.P.'!$B$7:$B$106,0),MATCH(Consulta!E$6,'Listado E.P.'!$B$6:$AX$6,0)),"-")</f>
        <v>-</v>
      </c>
      <c r="F56" s="95" t="str">
        <f>IFERROR(INDEX('Listado E.P.'!$B$7:$AX$106,MATCH(Consulta!$B56,'Listado E.P.'!$B$7:$B$106,0),MATCH(Consulta!F$6,'Listado E.P.'!$B$6:$AX$6,0)),"-")</f>
        <v>-</v>
      </c>
      <c r="G56" s="4" t="str">
        <f>IFERROR(INDEX('Listado E.P.'!$B$7:$AX$106,MATCH(Consulta!$B56,'Listado E.P.'!$B$7:$B$106,0),MATCH(Consulta!G$6,'Listado E.P.'!$B$6:$AX$6,0)),"-")</f>
        <v>-</v>
      </c>
      <c r="H56" s="4" t="str">
        <f>IFERROR(INDEX('Listado E.P.'!$B$7:$AX$106,MATCH(Consulta!$B56,'Listado E.P.'!$B$7:$B$106,0),MATCH(Consulta!H$6,'Listado E.P.'!$B$6:$AX$6,0)),"-")</f>
        <v>-</v>
      </c>
      <c r="I56" s="4" t="str">
        <f>IFERROR(INDEX('Listado E.P.'!$B$7:$AX$106,MATCH(Consulta!$B56,'Listado E.P.'!$B$7:$B$106,0),MATCH(Consulta!I$6,'Listado E.P.'!$B$6:$AX$6,0)),"-")</f>
        <v>-</v>
      </c>
      <c r="J56" s="4" t="str">
        <f>IFERROR(INDEX('Listado E.P.'!$B$7:$AX$106,MATCH(Consulta!$B56,'Listado E.P.'!$B$7:$B$106,0),MATCH(Consulta!J$6,'Listado E.P.'!$B$6:$AX$6,0)),"-")</f>
        <v>-</v>
      </c>
      <c r="K56" s="4" t="str">
        <f>IFERROR(INDEX('Listado E.P.'!$B$7:$AX$106,MATCH(Consulta!$B56,'Listado E.P.'!$B$7:$B$106,0),MATCH(Consulta!K$6,'Listado E.P.'!$B$6:$AX$6,0)),"-")</f>
        <v>-</v>
      </c>
      <c r="L56" s="4" t="str">
        <f>IFERROR(INDEX('Listado E.P.'!$B$7:$AX$106,MATCH(Consulta!$B56,'Listado E.P.'!$B$7:$B$106,0),MATCH(Consulta!L$6,'Listado E.P.'!$B$6:$AX$6,0)),"-")</f>
        <v>-</v>
      </c>
      <c r="M56" s="4" t="str">
        <f>IFERROR(INDEX('Listado E.P.'!$B$7:$AX$106,MATCH(Consulta!$B56,'Listado E.P.'!$B$7:$B$106,0),MATCH(Consulta!M$6,'Listado E.P.'!$B$6:$AX$6,0)),"-")</f>
        <v>-</v>
      </c>
      <c r="N56" s="4" t="str">
        <f>IFERROR(INDEX('Listado E.P.'!$B$7:$AX$106,MATCH(Consulta!$B56,'Listado E.P.'!$B$7:$B$106,0),MATCH(Consulta!N$6,'Listado E.P.'!$B$6:$AX$6,0)),"-")</f>
        <v>-</v>
      </c>
      <c r="O56" s="4" t="str">
        <f>IFERROR(INDEX('Listado E.P.'!$B$7:$AX$106,MATCH(Consulta!$B56,'Listado E.P.'!$B$7:$B$106,0),MATCH(Consulta!O$6,'Listado E.P.'!$B$6:$AX$6,0)),"-")</f>
        <v>-</v>
      </c>
      <c r="P56" s="4" t="str">
        <f>IFERROR(INDEX('Listado E.P.'!$B$7:$AX$106,MATCH(Consulta!$B56,'Listado E.P.'!$B$7:$B$106,0),MATCH(Consulta!P$6,'Listado E.P.'!$B$6:$AX$6,0)),"-")</f>
        <v>-</v>
      </c>
      <c r="Q56" s="4" t="str">
        <f>IFERROR(INDEX('Listado E.P.'!$B$7:$AX$106,MATCH(Consulta!$B56,'Listado E.P.'!$B$7:$B$106,0),MATCH(Consulta!Q$6,'Listado E.P.'!$B$6:$AX$6,0)),"-")</f>
        <v>-</v>
      </c>
      <c r="R56" s="4" t="str">
        <f>IFERROR(INDEX('Listado E.P.'!$B$7:$AX$106,MATCH(Consulta!$B56,'Listado E.P.'!$B$7:$B$106,0),MATCH(Consulta!R$6,'Listado E.P.'!$B$6:$AX$6,0)),"-")</f>
        <v>-</v>
      </c>
      <c r="S56" s="4" t="str">
        <f>IFERROR(INDEX('Listado E.P.'!$B$7:$AX$106,MATCH(Consulta!$B56,'Listado E.P.'!$B$7:$B$106,0),MATCH(Consulta!S$6,'Listado E.P.'!$B$6:$AX$6,0)),"-")</f>
        <v>-</v>
      </c>
      <c r="T56" s="4" t="str">
        <f>IFERROR(INDEX('Listado E.P.'!$B$7:$AX$106,MATCH(Consulta!$B56,'Listado E.P.'!$B$7:$B$106,0),MATCH(Consulta!T$6,'Listado E.P.'!$B$6:$AX$6,0)),"-")</f>
        <v>-</v>
      </c>
      <c r="U56" s="4" t="str">
        <f>IFERROR(INDEX('Listado E.P.'!$B$7:$AX$106,MATCH(Consulta!$B56,'Listado E.P.'!$B$7:$B$106,0),MATCH(Consulta!U$6,'Listado E.P.'!$B$6:$AX$6,0)),"-")</f>
        <v>-</v>
      </c>
      <c r="V56" s="4" t="str">
        <f>IFERROR(INDEX('Listado E.P.'!$B$7:$AX$106,MATCH(Consulta!$B56,'Listado E.P.'!$B$7:$B$106,0),MATCH(Consulta!V$6,'Listado E.P.'!$B$6:$AX$6,0)),"-")</f>
        <v>-</v>
      </c>
      <c r="W56" s="4" t="str">
        <f>IFERROR(INDEX('Listado E.P.'!$B$7:$AX$106,MATCH(Consulta!$B56,'Listado E.P.'!$B$7:$B$106,0),MATCH(Consulta!W$6,'Listado E.P.'!$B$6:$AX$6,0)),"-")</f>
        <v>-</v>
      </c>
      <c r="X56" s="4" t="str">
        <f>IFERROR(INDEX('Listado E.P.'!$B$7:$AX$106,MATCH(Consulta!$B56,'Listado E.P.'!$B$7:$B$106,0),MATCH(Consulta!X$6,'Listado E.P.'!$B$6:$AX$6,0)),"-")</f>
        <v>-</v>
      </c>
      <c r="Y56" s="4" t="str">
        <f>IFERROR(INDEX('Listado E.P.'!$B$7:$AX$106,MATCH(Consulta!$B56,'Listado E.P.'!$B$7:$B$106,0),MATCH(Consulta!Y$6,'Listado E.P.'!$B$6:$AX$6,0)),"-")</f>
        <v>-</v>
      </c>
      <c r="Z56" s="4" t="str">
        <f>IFERROR(INDEX('Listado E.P.'!$B$7:$AX$106,MATCH(Consulta!$B56,'Listado E.P.'!$B$7:$B$106,0),MATCH(Consulta!Z$6,'Listado E.P.'!$B$6:$AX$6,0)),"-")</f>
        <v>-</v>
      </c>
      <c r="AA56" s="4" t="str">
        <f>IFERROR(INDEX('Listado E.P.'!$B$7:$AX$106,MATCH(Consulta!$B56,'Listado E.P.'!$B$7:$B$106,0),MATCH(Consulta!AA$6,'Listado E.P.'!$B$6:$AX$6,0)),"-")</f>
        <v>-</v>
      </c>
      <c r="AB56" s="4" t="str">
        <f>IFERROR(INDEX('Listado E.P.'!$B$7:$AX$106,MATCH(Consulta!$B56,'Listado E.P.'!$B$7:$B$106,0),MATCH(Consulta!AB$6,'Listado E.P.'!$B$6:$AX$6,0)),"-")</f>
        <v>-</v>
      </c>
      <c r="AC56" s="4" t="str">
        <f>IFERROR(INDEX('Listado E.P.'!$B$7:$AX$106,MATCH(Consulta!$B56,'Listado E.P.'!$B$7:$B$106,0),MATCH(Consulta!AC$6,'Listado E.P.'!$B$6:$AX$6,0)),"-")</f>
        <v>-</v>
      </c>
      <c r="AD56" s="8" t="str">
        <f>IFERROR(INDEX('Listado E.P.'!$B$7:$AX$106,MATCH(Consulta!$B56,'Listado E.P.'!$B$7:$B$106,0),MATCH(Consulta!AD$6,'Listado E.P.'!$B$6:$AX$6,0)),"-")</f>
        <v>-</v>
      </c>
      <c r="AE56" s="4" t="str">
        <f>IFERROR(INDEX('Listado E.P.'!$B$7:$AX$106,MATCH(Consulta!$B56,'Listado E.P.'!$B$7:$B$106,0),MATCH(Consulta!AE$6,'Listado E.P.'!$B$6:$AX$6,0)),"-")</f>
        <v>-</v>
      </c>
      <c r="AF56" s="4" t="str">
        <f>IFERROR(INDEX('Listado E.P.'!$B$7:$AX$106,MATCH(Consulta!$B56,'Listado E.P.'!$B$7:$B$106,0),MATCH(Consulta!AF$6,'Listado E.P.'!$B$6:$AX$6,0)),"-")</f>
        <v>-</v>
      </c>
    </row>
  </sheetData>
  <sheetProtection password="C91A" sheet="1" objects="1" scenarios="1" formatCells="0" formatColumns="0" formatRows="0" insertColumns="0" insertRows="0" sort="0" autoFilter="0"/>
  <mergeCells count="5">
    <mergeCell ref="A1:C3"/>
    <mergeCell ref="D1:AA1"/>
    <mergeCell ref="D2:W2"/>
    <mergeCell ref="X2:AA2"/>
    <mergeCell ref="D3:AA3"/>
  </mergeCells>
  <conditionalFormatting sqref="B7:H36 AA7:AC36 AE7:AF36 AE47:AF49 AA47:AC49 B47:H49 B53:H56 AA53:AC56 AE53:AF56">
    <cfRule type="cellIs" dxfId="81" priority="24" operator="equal">
      <formula>0</formula>
    </cfRule>
  </conditionalFormatting>
  <conditionalFormatting sqref="O7:R36 Y7:Z36 Y47:Z49 O47:R49 O53:R56 Y53:Z56">
    <cfRule type="cellIs" dxfId="80" priority="23" operator="equal">
      <formula>0</formula>
    </cfRule>
  </conditionalFormatting>
  <conditionalFormatting sqref="I7:N36 I47:N49 I53:N56">
    <cfRule type="cellIs" dxfId="79" priority="22" operator="equal">
      <formula>0</formula>
    </cfRule>
  </conditionalFormatting>
  <conditionalFormatting sqref="U7:X36 U47:X49 U53:X56">
    <cfRule type="cellIs" dxfId="78" priority="21" operator="equal">
      <formula>0</formula>
    </cfRule>
  </conditionalFormatting>
  <conditionalFormatting sqref="S7:T36 S47:T49 S53:T56">
    <cfRule type="cellIs" dxfId="77" priority="20" operator="equal">
      <formula>0</formula>
    </cfRule>
  </conditionalFormatting>
  <conditionalFormatting sqref="AD7:AD36 AD47:AD49 AD53:AD56">
    <cfRule type="cellIs" dxfId="76" priority="19" operator="equal">
      <formula>0</formula>
    </cfRule>
  </conditionalFormatting>
  <conditionalFormatting sqref="AE42:AF46 AA42:AC46 B42:H46">
    <cfRule type="cellIs" dxfId="75" priority="18" operator="equal">
      <formula>0</formula>
    </cfRule>
  </conditionalFormatting>
  <conditionalFormatting sqref="Y42:Z46 O42:R46">
    <cfRule type="cellIs" dxfId="74" priority="17" operator="equal">
      <formula>0</formula>
    </cfRule>
  </conditionalFormatting>
  <conditionalFormatting sqref="I42:N46">
    <cfRule type="cellIs" dxfId="73" priority="16" operator="equal">
      <formula>0</formula>
    </cfRule>
  </conditionalFormatting>
  <conditionalFormatting sqref="U42:X46">
    <cfRule type="cellIs" dxfId="72" priority="15" operator="equal">
      <formula>0</formula>
    </cfRule>
  </conditionalFormatting>
  <conditionalFormatting sqref="S42:T46">
    <cfRule type="cellIs" dxfId="71" priority="14" operator="equal">
      <formula>0</formula>
    </cfRule>
  </conditionalFormatting>
  <conditionalFormatting sqref="AD42:AD46">
    <cfRule type="cellIs" dxfId="70" priority="13" operator="equal">
      <formula>0</formula>
    </cfRule>
  </conditionalFormatting>
  <conditionalFormatting sqref="AE37:AF41 AA37:AC41 B37:H41">
    <cfRule type="cellIs" dxfId="69" priority="12" operator="equal">
      <formula>0</formula>
    </cfRule>
  </conditionalFormatting>
  <conditionalFormatting sqref="Y37:Z41 O37:R41">
    <cfRule type="cellIs" dxfId="68" priority="11" operator="equal">
      <formula>0</formula>
    </cfRule>
  </conditionalFormatting>
  <conditionalFormatting sqref="I37:N41">
    <cfRule type="cellIs" dxfId="67" priority="10" operator="equal">
      <formula>0</formula>
    </cfRule>
  </conditionalFormatting>
  <conditionalFormatting sqref="U37:X41">
    <cfRule type="cellIs" dxfId="66" priority="9" operator="equal">
      <formula>0</formula>
    </cfRule>
  </conditionalFormatting>
  <conditionalFormatting sqref="S37:T41">
    <cfRule type="cellIs" dxfId="65" priority="8" operator="equal">
      <formula>0</formula>
    </cfRule>
  </conditionalFormatting>
  <conditionalFormatting sqref="AD37:AD41">
    <cfRule type="cellIs" dxfId="64" priority="7" operator="equal">
      <formula>0</formula>
    </cfRule>
  </conditionalFormatting>
  <conditionalFormatting sqref="B50:H52 AA50:AC52 AE50:AF52">
    <cfRule type="cellIs" dxfId="63" priority="6" operator="equal">
      <formula>0</formula>
    </cfRule>
  </conditionalFormatting>
  <conditionalFormatting sqref="O50:R52 Y50:Z52">
    <cfRule type="cellIs" dxfId="62" priority="5" operator="equal">
      <formula>0</formula>
    </cfRule>
  </conditionalFormatting>
  <conditionalFormatting sqref="I50:N52">
    <cfRule type="cellIs" dxfId="61" priority="4" operator="equal">
      <formula>0</formula>
    </cfRule>
  </conditionalFormatting>
  <conditionalFormatting sqref="U50:X52">
    <cfRule type="cellIs" dxfId="60" priority="3" operator="equal">
      <formula>0</formula>
    </cfRule>
  </conditionalFormatting>
  <conditionalFormatting sqref="S50:T52">
    <cfRule type="cellIs" dxfId="59" priority="2" operator="equal">
      <formula>0</formula>
    </cfRule>
  </conditionalFormatting>
  <conditionalFormatting sqref="AD50:AD52">
    <cfRule type="cellIs" dxfId="58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headerFooter>
    <oddFooter>&amp;LAvenida Calle 26 No. 69-76, Edificio Elemento, Torre Aire, Piso 3, CP-111071
PBX:(+57) 601-3779555 - Información: Línea 195
Sede Operativa - Atención al Ciudadano: Calle 22D No. 120-40 
www.umv.gov.co
&amp;CGTHU-FM-052
Página &amp;P de &amp;N&amp;RHoja: consulta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'Listado E.P.'!$B$6:$AX$6</xm:f>
          </x14:formula1>
          <xm:sqref>C6:AF6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3"/>
  <sheetViews>
    <sheetView topLeftCell="A5" zoomScale="85" zoomScaleNormal="85" workbookViewId="0">
      <selection activeCell="C17" sqref="C17"/>
    </sheetView>
  </sheetViews>
  <sheetFormatPr baseColWidth="10" defaultRowHeight="15" x14ac:dyDescent="0.25"/>
  <cols>
    <col min="1" max="1" width="39.85546875" customWidth="1"/>
    <col min="2" max="2" width="15.42578125" customWidth="1"/>
    <col min="3" max="4" width="15.42578125" style="13" customWidth="1"/>
    <col min="5" max="5" width="37.42578125" customWidth="1"/>
    <col min="7" max="7" width="11.85546875" bestFit="1" customWidth="1"/>
    <col min="8" max="9" width="25.42578125" style="13" customWidth="1"/>
    <col min="15" max="15" width="18.7109375" customWidth="1"/>
    <col min="16" max="16" width="3.7109375" customWidth="1"/>
    <col min="18" max="18" width="3.7109375" customWidth="1"/>
    <col min="20" max="20" width="3.7109375" style="13" customWidth="1"/>
    <col min="21" max="21" width="31.42578125" style="13" customWidth="1"/>
    <col min="22" max="22" width="5" customWidth="1"/>
    <col min="23" max="23" width="64.7109375" bestFit="1" customWidth="1"/>
    <col min="24" max="24" width="3.7109375" customWidth="1"/>
    <col min="25" max="42" width="24.85546875" customWidth="1"/>
  </cols>
  <sheetData>
    <row r="1" spans="1:45" ht="45" x14ac:dyDescent="0.25">
      <c r="A1" t="s">
        <v>31</v>
      </c>
      <c r="B1" s="9" t="s">
        <v>33</v>
      </c>
      <c r="C1" s="9" t="s">
        <v>14</v>
      </c>
      <c r="D1" s="9"/>
      <c r="E1" t="s">
        <v>38</v>
      </c>
      <c r="G1" t="s">
        <v>18</v>
      </c>
      <c r="H1" s="13" t="s">
        <v>52</v>
      </c>
      <c r="J1" t="s">
        <v>47</v>
      </c>
      <c r="O1" s="9" t="s">
        <v>127</v>
      </c>
      <c r="Q1" s="9" t="s">
        <v>2</v>
      </c>
      <c r="S1" s="9" t="s">
        <v>128</v>
      </c>
      <c r="U1" s="9" t="s">
        <v>168</v>
      </c>
      <c r="W1" s="9" t="s">
        <v>16</v>
      </c>
      <c r="Y1" s="102" t="s">
        <v>173</v>
      </c>
      <c r="Z1" s="102" t="s">
        <v>174</v>
      </c>
      <c r="AA1" s="102" t="s">
        <v>175</v>
      </c>
      <c r="AB1" s="102" t="s">
        <v>176</v>
      </c>
      <c r="AC1" s="102" t="s">
        <v>177</v>
      </c>
      <c r="AD1" s="102" t="s">
        <v>178</v>
      </c>
      <c r="AE1" s="102" t="s">
        <v>179</v>
      </c>
      <c r="AF1" s="102" t="s">
        <v>180</v>
      </c>
      <c r="AG1" s="102" t="s">
        <v>181</v>
      </c>
      <c r="AH1" s="102" t="s">
        <v>182</v>
      </c>
      <c r="AI1" s="102" t="s">
        <v>183</v>
      </c>
      <c r="AJ1" s="102" t="s">
        <v>191</v>
      </c>
      <c r="AK1" s="102" t="s">
        <v>185</v>
      </c>
      <c r="AL1" s="102" t="s">
        <v>186</v>
      </c>
      <c r="AM1" s="102" t="s">
        <v>187</v>
      </c>
      <c r="AN1" s="102" t="s">
        <v>188</v>
      </c>
      <c r="AO1" s="102" t="s">
        <v>189</v>
      </c>
      <c r="AP1" s="102" t="s">
        <v>190</v>
      </c>
      <c r="AQ1" s="102"/>
      <c r="AR1" s="102" t="s">
        <v>212</v>
      </c>
      <c r="AS1" s="9"/>
    </row>
    <row r="2" spans="1:45" ht="45" x14ac:dyDescent="0.25">
      <c r="A2" t="s">
        <v>32</v>
      </c>
      <c r="B2" t="s">
        <v>34</v>
      </c>
      <c r="C2" s="13" t="s">
        <v>5</v>
      </c>
      <c r="E2" t="s">
        <v>39</v>
      </c>
      <c r="G2" t="s">
        <v>44</v>
      </c>
      <c r="H2" s="13" t="s">
        <v>53</v>
      </c>
      <c r="J2" t="s">
        <v>48</v>
      </c>
      <c r="O2" t="s">
        <v>129</v>
      </c>
      <c r="Q2" t="s">
        <v>129</v>
      </c>
      <c r="S2">
        <v>0</v>
      </c>
      <c r="U2" s="13" t="s">
        <v>169</v>
      </c>
      <c r="W2" s="155" t="s">
        <v>173</v>
      </c>
      <c r="Y2" s="3" t="s">
        <v>192</v>
      </c>
      <c r="Z2" s="3" t="s">
        <v>142</v>
      </c>
      <c r="AA2" s="3" t="s">
        <v>193</v>
      </c>
      <c r="AB2" s="3" t="s">
        <v>194</v>
      </c>
      <c r="AC2" s="3" t="s">
        <v>194</v>
      </c>
      <c r="AD2" s="3" t="s">
        <v>195</v>
      </c>
      <c r="AE2" s="3" t="s">
        <v>196</v>
      </c>
      <c r="AF2" s="3" t="s">
        <v>197</v>
      </c>
      <c r="AG2" s="3" t="s">
        <v>198</v>
      </c>
      <c r="AH2" s="3" t="s">
        <v>199</v>
      </c>
      <c r="AI2" s="3" t="s">
        <v>200</v>
      </c>
      <c r="AJ2" s="3" t="s">
        <v>201</v>
      </c>
      <c r="AK2" s="3" t="s">
        <v>202</v>
      </c>
      <c r="AL2" s="3" t="s">
        <v>203</v>
      </c>
      <c r="AM2" s="3"/>
      <c r="AN2" s="3" t="s">
        <v>194</v>
      </c>
      <c r="AO2" s="3" t="s">
        <v>204</v>
      </c>
      <c r="AP2" s="3" t="s">
        <v>205</v>
      </c>
      <c r="AQ2" s="3"/>
      <c r="AR2" s="3" t="s">
        <v>213</v>
      </c>
    </row>
    <row r="3" spans="1:45" ht="45" x14ac:dyDescent="0.25">
      <c r="B3" t="s">
        <v>35</v>
      </c>
      <c r="C3" s="13" t="s">
        <v>6</v>
      </c>
      <c r="G3" t="s">
        <v>45</v>
      </c>
      <c r="H3" s="13" t="s">
        <v>54</v>
      </c>
      <c r="J3" t="s">
        <v>49</v>
      </c>
      <c r="O3" t="s">
        <v>130</v>
      </c>
      <c r="Q3" t="s">
        <v>131</v>
      </c>
      <c r="S3" s="13">
        <v>1</v>
      </c>
      <c r="U3" s="13" t="s">
        <v>170</v>
      </c>
      <c r="W3" s="155" t="s">
        <v>174</v>
      </c>
      <c r="Y3" s="3" t="s">
        <v>219</v>
      </c>
      <c r="Z3" s="3" t="s">
        <v>206</v>
      </c>
      <c r="AA3" s="3"/>
      <c r="AB3" s="3"/>
      <c r="AC3" s="3"/>
      <c r="AD3" s="3"/>
      <c r="AE3" s="3"/>
      <c r="AF3" s="3" t="s">
        <v>207</v>
      </c>
      <c r="AG3" s="3"/>
      <c r="AH3" s="3"/>
      <c r="AI3" s="3"/>
      <c r="AJ3" s="3" t="s">
        <v>208</v>
      </c>
      <c r="AK3" s="3"/>
      <c r="AL3" s="3"/>
      <c r="AM3" s="3"/>
      <c r="AN3" s="3"/>
      <c r="AO3" s="3"/>
      <c r="AP3" s="3"/>
      <c r="AQ3" s="3"/>
      <c r="AR3" s="3" t="s">
        <v>214</v>
      </c>
    </row>
    <row r="4" spans="1:45" ht="30" x14ac:dyDescent="0.25">
      <c r="B4" t="s">
        <v>36</v>
      </c>
      <c r="G4" t="s">
        <v>46</v>
      </c>
      <c r="H4" s="13" t="s">
        <v>55</v>
      </c>
      <c r="O4" t="s">
        <v>132</v>
      </c>
      <c r="Q4" t="s">
        <v>133</v>
      </c>
      <c r="S4" s="13">
        <v>2</v>
      </c>
      <c r="U4" s="13" t="s">
        <v>171</v>
      </c>
      <c r="W4" s="155" t="s">
        <v>175</v>
      </c>
      <c r="Y4" s="3"/>
      <c r="Z4" s="3" t="s">
        <v>209</v>
      </c>
      <c r="AA4" s="3"/>
      <c r="AB4" s="3"/>
      <c r="AC4" s="3"/>
      <c r="AD4" s="3"/>
      <c r="AE4" s="3"/>
      <c r="AF4" s="3" t="s">
        <v>210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t="s">
        <v>215</v>
      </c>
    </row>
    <row r="5" spans="1:45" x14ac:dyDescent="0.25">
      <c r="O5" t="s">
        <v>134</v>
      </c>
      <c r="Q5" t="s">
        <v>135</v>
      </c>
      <c r="S5" s="13">
        <v>3</v>
      </c>
      <c r="U5" s="13" t="s">
        <v>172</v>
      </c>
      <c r="W5" s="155" t="s">
        <v>176</v>
      </c>
      <c r="Z5" t="s">
        <v>211</v>
      </c>
      <c r="AR5" t="s">
        <v>216</v>
      </c>
    </row>
    <row r="6" spans="1:45" x14ac:dyDescent="0.25">
      <c r="O6" t="s">
        <v>136</v>
      </c>
      <c r="Q6" t="s">
        <v>137</v>
      </c>
      <c r="S6" s="13">
        <v>4</v>
      </c>
      <c r="W6" s="155" t="s">
        <v>177</v>
      </c>
      <c r="AR6" t="s">
        <v>171</v>
      </c>
    </row>
    <row r="7" spans="1:45" ht="15.75" x14ac:dyDescent="0.25">
      <c r="A7" s="14" t="s">
        <v>56</v>
      </c>
      <c r="O7" t="s">
        <v>138</v>
      </c>
      <c r="S7" s="13">
        <v>5</v>
      </c>
      <c r="W7" s="155" t="s">
        <v>178</v>
      </c>
      <c r="AR7" t="s">
        <v>217</v>
      </c>
    </row>
    <row r="8" spans="1:45" x14ac:dyDescent="0.25">
      <c r="A8" s="12" t="s">
        <v>151</v>
      </c>
      <c r="O8" t="s">
        <v>139</v>
      </c>
      <c r="S8" s="13">
        <v>6</v>
      </c>
      <c r="W8" s="155" t="s">
        <v>179</v>
      </c>
    </row>
    <row r="9" spans="1:45" x14ac:dyDescent="0.25">
      <c r="A9" s="12" t="s">
        <v>152</v>
      </c>
      <c r="I9" s="331" t="s">
        <v>75</v>
      </c>
      <c r="J9" s="332"/>
      <c r="K9" s="332"/>
      <c r="L9" s="332"/>
      <c r="O9" t="s">
        <v>140</v>
      </c>
      <c r="W9" s="155" t="s">
        <v>180</v>
      </c>
    </row>
    <row r="10" spans="1:45" ht="15.75" thickBot="1" x14ac:dyDescent="0.3">
      <c r="A10" s="12" t="s">
        <v>153</v>
      </c>
      <c r="I10" s="332"/>
      <c r="J10" s="332"/>
      <c r="K10" s="332"/>
      <c r="L10" s="332"/>
      <c r="O10" t="s">
        <v>141</v>
      </c>
      <c r="W10" s="155" t="s">
        <v>181</v>
      </c>
    </row>
    <row r="11" spans="1:45" ht="18.75" x14ac:dyDescent="0.25">
      <c r="A11" s="12" t="s">
        <v>154</v>
      </c>
      <c r="I11" s="17"/>
      <c r="J11" s="333">
        <v>2022</v>
      </c>
      <c r="K11" s="334"/>
      <c r="L11" s="335"/>
      <c r="O11" t="s">
        <v>143</v>
      </c>
      <c r="W11" s="155" t="s">
        <v>182</v>
      </c>
    </row>
    <row r="12" spans="1:45" ht="16.5" x14ac:dyDescent="0.25">
      <c r="A12" s="12" t="s">
        <v>155</v>
      </c>
      <c r="I12" s="18"/>
      <c r="J12" s="336" t="s">
        <v>76</v>
      </c>
      <c r="K12" s="337"/>
      <c r="L12" s="338"/>
      <c r="O12" t="s">
        <v>144</v>
      </c>
      <c r="W12" s="155" t="s">
        <v>183</v>
      </c>
    </row>
    <row r="13" spans="1:45" ht="15.75" thickBot="1" x14ac:dyDescent="0.3">
      <c r="A13" s="12" t="s">
        <v>156</v>
      </c>
      <c r="I13" s="339" t="s">
        <v>77</v>
      </c>
      <c r="J13" s="341"/>
      <c r="K13" s="342"/>
      <c r="L13" s="343"/>
      <c r="O13" t="s">
        <v>145</v>
      </c>
      <c r="W13" s="155" t="s">
        <v>184</v>
      </c>
    </row>
    <row r="14" spans="1:45" x14ac:dyDescent="0.25">
      <c r="A14" s="12" t="s">
        <v>157</v>
      </c>
      <c r="I14" s="339"/>
      <c r="J14" s="19" t="s">
        <v>78</v>
      </c>
      <c r="K14" s="20" t="s">
        <v>78</v>
      </c>
      <c r="L14" s="21" t="s">
        <v>78</v>
      </c>
      <c r="O14" t="s">
        <v>146</v>
      </c>
      <c r="W14" s="155" t="s">
        <v>185</v>
      </c>
    </row>
    <row r="15" spans="1:45" ht="15.75" thickBot="1" x14ac:dyDescent="0.3">
      <c r="A15" s="12" t="s">
        <v>158</v>
      </c>
      <c r="I15" s="340"/>
      <c r="J15" s="22" t="s">
        <v>79</v>
      </c>
      <c r="K15" s="22" t="s">
        <v>80</v>
      </c>
      <c r="L15" s="23" t="s">
        <v>81</v>
      </c>
      <c r="O15" t="s">
        <v>147</v>
      </c>
      <c r="W15" s="155" t="s">
        <v>186</v>
      </c>
    </row>
    <row r="16" spans="1:45" x14ac:dyDescent="0.25">
      <c r="A16" s="12" t="s">
        <v>159</v>
      </c>
      <c r="I16" s="24"/>
      <c r="J16" s="25"/>
      <c r="K16" s="26"/>
      <c r="L16" s="26"/>
      <c r="O16" t="s">
        <v>148</v>
      </c>
      <c r="W16" s="155" t="s">
        <v>187</v>
      </c>
    </row>
    <row r="17" spans="1:23" ht="15.75" thickBot="1" x14ac:dyDescent="0.3">
      <c r="A17" s="12" t="s">
        <v>160</v>
      </c>
      <c r="I17" s="27" t="s">
        <v>82</v>
      </c>
      <c r="J17" s="28">
        <v>630</v>
      </c>
      <c r="K17" s="28">
        <v>652</v>
      </c>
      <c r="L17" s="28">
        <v>758</v>
      </c>
      <c r="W17" s="155" t="s">
        <v>188</v>
      </c>
    </row>
    <row r="18" spans="1:23" ht="15.75" thickBot="1" x14ac:dyDescent="0.3">
      <c r="A18" s="12" t="s">
        <v>218</v>
      </c>
      <c r="I18" s="27" t="s">
        <v>83</v>
      </c>
      <c r="J18" s="28">
        <v>305</v>
      </c>
      <c r="K18" s="28">
        <v>623</v>
      </c>
      <c r="L18" s="29" t="s">
        <v>84</v>
      </c>
      <c r="W18" s="155" t="s">
        <v>189</v>
      </c>
    </row>
    <row r="19" spans="1:23" ht="15.75" thickBot="1" x14ac:dyDescent="0.3">
      <c r="A19" s="12" t="s">
        <v>223</v>
      </c>
      <c r="I19" s="30" t="s">
        <v>85</v>
      </c>
      <c r="J19" s="28">
        <v>948</v>
      </c>
      <c r="K19" s="29" t="s">
        <v>86</v>
      </c>
      <c r="L19" s="29" t="s">
        <v>87</v>
      </c>
      <c r="W19" s="155" t="s">
        <v>190</v>
      </c>
    </row>
    <row r="20" spans="1:23" ht="16.5" thickBot="1" x14ac:dyDescent="0.3">
      <c r="A20" s="12"/>
      <c r="I20" s="31" t="s">
        <v>88</v>
      </c>
      <c r="J20" s="32">
        <v>1883</v>
      </c>
      <c r="K20" s="33">
        <v>2300</v>
      </c>
      <c r="L20" s="32">
        <v>3020</v>
      </c>
    </row>
    <row r="21" spans="1:23" x14ac:dyDescent="0.25">
      <c r="A21" s="12"/>
    </row>
    <row r="22" spans="1:23" x14ac:dyDescent="0.25">
      <c r="H22" s="13" t="s">
        <v>149</v>
      </c>
      <c r="J22" s="13" t="s">
        <v>82</v>
      </c>
      <c r="K22" t="s">
        <v>89</v>
      </c>
      <c r="L22" t="s">
        <v>74</v>
      </c>
    </row>
    <row r="23" spans="1:23" x14ac:dyDescent="0.25">
      <c r="H23" s="13">
        <v>1</v>
      </c>
      <c r="I23" s="13">
        <v>1</v>
      </c>
      <c r="J23" s="35">
        <v>630</v>
      </c>
      <c r="K23" s="35">
        <v>305</v>
      </c>
      <c r="L23" s="35">
        <v>948</v>
      </c>
    </row>
    <row r="24" spans="1:23" x14ac:dyDescent="0.25">
      <c r="H24" s="13">
        <v>2</v>
      </c>
      <c r="I24" s="13">
        <v>2</v>
      </c>
      <c r="J24" s="35">
        <v>630</v>
      </c>
      <c r="K24" s="35">
        <v>305</v>
      </c>
      <c r="L24" s="35">
        <v>948</v>
      </c>
    </row>
    <row r="25" spans="1:23" x14ac:dyDescent="0.25">
      <c r="A25" t="s">
        <v>124</v>
      </c>
      <c r="B25" s="144" t="s">
        <v>57</v>
      </c>
      <c r="E25" s="13" t="s">
        <v>125</v>
      </c>
      <c r="F25" s="145" t="s">
        <v>126</v>
      </c>
      <c r="H25" s="13">
        <v>3</v>
      </c>
      <c r="I25" s="13">
        <v>3</v>
      </c>
      <c r="J25" s="35">
        <v>652</v>
      </c>
      <c r="K25" s="35">
        <v>623</v>
      </c>
      <c r="L25" s="35">
        <v>1025</v>
      </c>
    </row>
    <row r="26" spans="1:23" s="13" customFormat="1" x14ac:dyDescent="0.25">
      <c r="A26" s="146">
        <v>44927</v>
      </c>
      <c r="B26" s="13">
        <f>WEEKDAY(A26)</f>
        <v>1</v>
      </c>
      <c r="E26" s="15">
        <v>44928</v>
      </c>
      <c r="F26" s="13">
        <f>WEEKDAY(E26)</f>
        <v>2</v>
      </c>
      <c r="H26" s="34">
        <v>4</v>
      </c>
      <c r="I26" s="34">
        <v>4</v>
      </c>
      <c r="J26" s="35">
        <v>652</v>
      </c>
      <c r="K26" s="35">
        <v>623</v>
      </c>
      <c r="L26" s="35">
        <v>1025</v>
      </c>
    </row>
    <row r="27" spans="1:23" s="13" customFormat="1" x14ac:dyDescent="0.25">
      <c r="A27" s="16">
        <v>44929</v>
      </c>
      <c r="B27" s="13">
        <f t="shared" ref="B27:B90" si="0">WEEKDAY(A27)</f>
        <v>3</v>
      </c>
      <c r="E27" s="15">
        <v>44930</v>
      </c>
      <c r="F27" s="13">
        <f t="shared" ref="F27:F90" si="1">WEEKDAY(E27)</f>
        <v>4</v>
      </c>
      <c r="H27" s="34">
        <v>5</v>
      </c>
      <c r="I27" s="34">
        <v>5</v>
      </c>
      <c r="J27" s="35">
        <v>758</v>
      </c>
      <c r="K27" s="35">
        <v>1183</v>
      </c>
      <c r="L27" s="35">
        <v>1079</v>
      </c>
    </row>
    <row r="28" spans="1:23" s="13" customFormat="1" x14ac:dyDescent="0.25">
      <c r="A28" s="16">
        <v>44931</v>
      </c>
      <c r="B28" s="13">
        <f t="shared" si="0"/>
        <v>5</v>
      </c>
      <c r="E28" s="15">
        <v>44932</v>
      </c>
      <c r="F28" s="13">
        <f t="shared" si="1"/>
        <v>6</v>
      </c>
      <c r="H28" s="34">
        <v>6</v>
      </c>
      <c r="I28" s="34">
        <v>6</v>
      </c>
      <c r="J28" s="35">
        <v>758</v>
      </c>
      <c r="K28" s="35">
        <v>1183</v>
      </c>
      <c r="L28" s="35">
        <v>1079</v>
      </c>
    </row>
    <row r="29" spans="1:23" s="13" customFormat="1" x14ac:dyDescent="0.25">
      <c r="A29" s="147">
        <v>44933</v>
      </c>
      <c r="B29" s="13">
        <f t="shared" si="0"/>
        <v>7</v>
      </c>
      <c r="E29" s="148">
        <v>44933</v>
      </c>
      <c r="F29" s="13">
        <f t="shared" si="1"/>
        <v>7</v>
      </c>
      <c r="H29" s="34"/>
      <c r="I29" s="34"/>
      <c r="J29" s="35"/>
      <c r="K29" s="35"/>
      <c r="L29" s="35"/>
    </row>
    <row r="30" spans="1:23" s="13" customFormat="1" x14ac:dyDescent="0.25">
      <c r="A30" s="147">
        <v>44934</v>
      </c>
      <c r="B30" s="13">
        <f t="shared" si="0"/>
        <v>1</v>
      </c>
      <c r="E30" s="148">
        <v>44934</v>
      </c>
      <c r="F30" s="13">
        <f t="shared" si="1"/>
        <v>1</v>
      </c>
    </row>
    <row r="31" spans="1:23" s="13" customFormat="1" x14ac:dyDescent="0.25">
      <c r="A31" s="121">
        <v>44935</v>
      </c>
      <c r="B31" s="13">
        <f t="shared" si="0"/>
        <v>2</v>
      </c>
      <c r="E31" s="15">
        <v>44936</v>
      </c>
      <c r="F31" s="13">
        <f t="shared" si="1"/>
        <v>3</v>
      </c>
    </row>
    <row r="32" spans="1:23" s="13" customFormat="1" x14ac:dyDescent="0.25">
      <c r="A32" s="16">
        <v>44937</v>
      </c>
      <c r="B32" s="13">
        <f t="shared" si="0"/>
        <v>4</v>
      </c>
      <c r="E32" s="15">
        <v>44938</v>
      </c>
      <c r="F32" s="13">
        <f t="shared" si="1"/>
        <v>5</v>
      </c>
    </row>
    <row r="33" spans="1:9" s="13" customFormat="1" x14ac:dyDescent="0.25">
      <c r="A33" s="16">
        <v>44939</v>
      </c>
      <c r="B33" s="13">
        <f t="shared" si="0"/>
        <v>6</v>
      </c>
      <c r="E33" s="148">
        <v>44940</v>
      </c>
      <c r="F33" s="13">
        <f t="shared" si="1"/>
        <v>7</v>
      </c>
    </row>
    <row r="34" spans="1:9" s="13" customFormat="1" x14ac:dyDescent="0.25">
      <c r="A34" s="147">
        <v>44940</v>
      </c>
      <c r="B34" s="13">
        <f t="shared" si="0"/>
        <v>7</v>
      </c>
      <c r="E34" s="148">
        <v>44941</v>
      </c>
      <c r="F34" s="13">
        <f t="shared" si="1"/>
        <v>1</v>
      </c>
    </row>
    <row r="35" spans="1:9" s="13" customFormat="1" x14ac:dyDescent="0.25">
      <c r="A35" s="147">
        <v>44941</v>
      </c>
      <c r="B35" s="13">
        <f t="shared" si="0"/>
        <v>1</v>
      </c>
      <c r="E35" s="15">
        <v>44942</v>
      </c>
      <c r="F35" s="13">
        <f t="shared" si="1"/>
        <v>2</v>
      </c>
    </row>
    <row r="36" spans="1:9" s="13" customFormat="1" x14ac:dyDescent="0.25">
      <c r="A36" s="16">
        <v>44943</v>
      </c>
      <c r="B36" s="13">
        <f t="shared" si="0"/>
        <v>3</v>
      </c>
      <c r="E36" s="15">
        <v>44944</v>
      </c>
      <c r="F36" s="13">
        <f t="shared" si="1"/>
        <v>4</v>
      </c>
    </row>
    <row r="37" spans="1:9" s="13" customFormat="1" x14ac:dyDescent="0.25">
      <c r="A37" s="16">
        <v>44945</v>
      </c>
      <c r="B37" s="13">
        <f t="shared" si="0"/>
        <v>5</v>
      </c>
      <c r="E37" s="15">
        <v>44946</v>
      </c>
      <c r="F37" s="13">
        <f t="shared" si="1"/>
        <v>6</v>
      </c>
    </row>
    <row r="38" spans="1:9" x14ac:dyDescent="0.25">
      <c r="A38" s="147">
        <v>44947</v>
      </c>
      <c r="B38" s="13">
        <f t="shared" si="0"/>
        <v>7</v>
      </c>
      <c r="E38" s="148">
        <v>44947</v>
      </c>
      <c r="F38" s="13">
        <f t="shared" si="1"/>
        <v>7</v>
      </c>
      <c r="G38" s="13"/>
    </row>
    <row r="39" spans="1:9" x14ac:dyDescent="0.25">
      <c r="A39" s="147">
        <v>44948</v>
      </c>
      <c r="B39" s="13">
        <f t="shared" si="0"/>
        <v>1</v>
      </c>
      <c r="E39" s="148">
        <v>44948</v>
      </c>
      <c r="F39" s="13">
        <f t="shared" si="1"/>
        <v>1</v>
      </c>
      <c r="G39" s="13"/>
    </row>
    <row r="40" spans="1:9" x14ac:dyDescent="0.25">
      <c r="A40" s="16">
        <v>44949</v>
      </c>
      <c r="B40" s="13">
        <f t="shared" si="0"/>
        <v>2</v>
      </c>
      <c r="E40" s="15">
        <v>44950</v>
      </c>
      <c r="F40" s="13">
        <f t="shared" si="1"/>
        <v>3</v>
      </c>
      <c r="G40" s="13"/>
    </row>
    <row r="41" spans="1:9" s="13" customFormat="1" x14ac:dyDescent="0.25">
      <c r="A41" s="16">
        <v>44951</v>
      </c>
      <c r="B41" s="13">
        <f t="shared" si="0"/>
        <v>4</v>
      </c>
      <c r="E41" s="15">
        <v>44952</v>
      </c>
      <c r="F41" s="13">
        <f t="shared" si="1"/>
        <v>5</v>
      </c>
    </row>
    <row r="42" spans="1:9" s="13" customFormat="1" x14ac:dyDescent="0.25">
      <c r="A42" s="16">
        <v>44953</v>
      </c>
      <c r="B42" s="13">
        <f t="shared" si="0"/>
        <v>6</v>
      </c>
      <c r="E42" s="148">
        <v>44954</v>
      </c>
      <c r="F42" s="13">
        <f t="shared" si="1"/>
        <v>7</v>
      </c>
    </row>
    <row r="43" spans="1:9" x14ac:dyDescent="0.25">
      <c r="A43" s="147">
        <v>44954</v>
      </c>
      <c r="B43" s="13">
        <f t="shared" si="0"/>
        <v>7</v>
      </c>
      <c r="E43" s="148">
        <v>44955</v>
      </c>
      <c r="F43" s="13">
        <f t="shared" si="1"/>
        <v>1</v>
      </c>
      <c r="G43" s="13"/>
    </row>
    <row r="44" spans="1:9" x14ac:dyDescent="0.25">
      <c r="A44" s="147">
        <v>44955</v>
      </c>
      <c r="B44" s="13">
        <f t="shared" si="0"/>
        <v>1</v>
      </c>
      <c r="E44" s="15">
        <v>44956</v>
      </c>
      <c r="F44" s="13">
        <f t="shared" si="1"/>
        <v>2</v>
      </c>
      <c r="G44" s="13"/>
    </row>
    <row r="45" spans="1:9" x14ac:dyDescent="0.25">
      <c r="A45" s="16">
        <v>44957</v>
      </c>
      <c r="B45" s="13">
        <f t="shared" si="0"/>
        <v>3</v>
      </c>
      <c r="E45" s="15">
        <v>44959</v>
      </c>
      <c r="F45" s="13">
        <f t="shared" si="1"/>
        <v>5</v>
      </c>
      <c r="G45" s="13"/>
    </row>
    <row r="46" spans="1:9" s="13" customFormat="1" x14ac:dyDescent="0.25">
      <c r="A46" s="16">
        <v>44958</v>
      </c>
      <c r="B46" s="13">
        <f t="shared" si="0"/>
        <v>4</v>
      </c>
      <c r="E46" s="148">
        <v>44961</v>
      </c>
      <c r="F46" s="13">
        <f t="shared" si="1"/>
        <v>7</v>
      </c>
    </row>
    <row r="47" spans="1:9" x14ac:dyDescent="0.25">
      <c r="A47" s="16">
        <v>44960</v>
      </c>
      <c r="B47" s="13">
        <f t="shared" si="0"/>
        <v>6</v>
      </c>
      <c r="E47" s="148">
        <v>44962</v>
      </c>
      <c r="F47" s="13">
        <f t="shared" si="1"/>
        <v>1</v>
      </c>
      <c r="G47" s="13"/>
    </row>
    <row r="48" spans="1:9" s="13" customFormat="1" x14ac:dyDescent="0.25">
      <c r="A48" s="147">
        <v>44961</v>
      </c>
      <c r="B48" s="13">
        <f t="shared" si="0"/>
        <v>7</v>
      </c>
      <c r="E48" s="15">
        <v>44963</v>
      </c>
      <c r="F48" s="13">
        <f t="shared" si="1"/>
        <v>2</v>
      </c>
      <c r="I48" s="36"/>
    </row>
    <row r="49" spans="1:9" x14ac:dyDescent="0.25">
      <c r="A49" s="147">
        <v>44962</v>
      </c>
      <c r="B49" s="13">
        <f t="shared" si="0"/>
        <v>1</v>
      </c>
      <c r="E49" s="15">
        <v>44965</v>
      </c>
      <c r="F49" s="13">
        <f t="shared" si="1"/>
        <v>4</v>
      </c>
      <c r="G49" s="13"/>
      <c r="I49" s="36"/>
    </row>
    <row r="50" spans="1:9" s="13" customFormat="1" x14ac:dyDescent="0.25">
      <c r="A50" s="16">
        <v>44964</v>
      </c>
      <c r="B50" s="13">
        <f t="shared" si="0"/>
        <v>3</v>
      </c>
      <c r="E50" s="15">
        <v>44967</v>
      </c>
      <c r="F50" s="13">
        <f t="shared" si="1"/>
        <v>6</v>
      </c>
    </row>
    <row r="51" spans="1:9" x14ac:dyDescent="0.25">
      <c r="A51" s="16">
        <v>44966</v>
      </c>
      <c r="B51" s="13">
        <f t="shared" si="0"/>
        <v>5</v>
      </c>
      <c r="E51" s="148">
        <v>44968</v>
      </c>
      <c r="F51" s="13">
        <f t="shared" si="1"/>
        <v>7</v>
      </c>
      <c r="G51" s="13"/>
    </row>
    <row r="52" spans="1:9" x14ac:dyDescent="0.25">
      <c r="A52" s="147">
        <v>44968</v>
      </c>
      <c r="B52" s="13">
        <f t="shared" si="0"/>
        <v>7</v>
      </c>
      <c r="E52" s="148">
        <v>44969</v>
      </c>
      <c r="F52" s="13">
        <f t="shared" si="1"/>
        <v>1</v>
      </c>
      <c r="G52" s="13"/>
    </row>
    <row r="53" spans="1:9" x14ac:dyDescent="0.25">
      <c r="A53" s="147">
        <v>44969</v>
      </c>
      <c r="B53" s="13">
        <f t="shared" si="0"/>
        <v>1</v>
      </c>
      <c r="E53" s="15">
        <v>44971</v>
      </c>
      <c r="F53" s="13">
        <f t="shared" si="1"/>
        <v>3</v>
      </c>
      <c r="G53" s="13"/>
    </row>
    <row r="54" spans="1:9" x14ac:dyDescent="0.25">
      <c r="A54" s="16">
        <v>44970</v>
      </c>
      <c r="B54" s="13">
        <f t="shared" si="0"/>
        <v>2</v>
      </c>
      <c r="E54" s="15">
        <v>44973</v>
      </c>
      <c r="F54" s="13">
        <f t="shared" si="1"/>
        <v>5</v>
      </c>
      <c r="G54" s="13"/>
    </row>
    <row r="55" spans="1:9" s="13" customFormat="1" x14ac:dyDescent="0.25">
      <c r="A55" s="16">
        <v>44972</v>
      </c>
      <c r="B55" s="13">
        <f t="shared" si="0"/>
        <v>4</v>
      </c>
      <c r="E55" s="148">
        <v>44975</v>
      </c>
      <c r="F55" s="13">
        <f t="shared" si="1"/>
        <v>7</v>
      </c>
    </row>
    <row r="56" spans="1:9" x14ac:dyDescent="0.25">
      <c r="A56" s="16">
        <v>44974</v>
      </c>
      <c r="B56" s="13">
        <f t="shared" si="0"/>
        <v>6</v>
      </c>
      <c r="E56" s="148">
        <v>44976</v>
      </c>
      <c r="F56" s="13">
        <f t="shared" si="1"/>
        <v>1</v>
      </c>
      <c r="G56" s="13"/>
    </row>
    <row r="57" spans="1:9" x14ac:dyDescent="0.25">
      <c r="A57" s="147">
        <v>44975</v>
      </c>
      <c r="B57" s="13">
        <f t="shared" si="0"/>
        <v>7</v>
      </c>
      <c r="E57" s="15">
        <v>44977</v>
      </c>
      <c r="F57" s="13">
        <f t="shared" si="1"/>
        <v>2</v>
      </c>
      <c r="G57" s="13"/>
    </row>
    <row r="58" spans="1:9" x14ac:dyDescent="0.25">
      <c r="A58" s="147">
        <v>44976</v>
      </c>
      <c r="B58" s="13">
        <f t="shared" si="0"/>
        <v>1</v>
      </c>
      <c r="E58" s="15">
        <v>44979</v>
      </c>
      <c r="F58" s="13">
        <f t="shared" si="1"/>
        <v>4</v>
      </c>
      <c r="G58" s="13"/>
    </row>
    <row r="59" spans="1:9" x14ac:dyDescent="0.25">
      <c r="A59" s="16">
        <v>44978</v>
      </c>
      <c r="B59" s="13">
        <f t="shared" si="0"/>
        <v>3</v>
      </c>
      <c r="E59" s="15">
        <v>44981</v>
      </c>
      <c r="F59" s="13">
        <f t="shared" si="1"/>
        <v>6</v>
      </c>
      <c r="G59" s="13"/>
    </row>
    <row r="60" spans="1:9" x14ac:dyDescent="0.25">
      <c r="A60" s="16">
        <v>44980</v>
      </c>
      <c r="B60" s="13">
        <f t="shared" si="0"/>
        <v>5</v>
      </c>
      <c r="E60" s="148">
        <v>44982</v>
      </c>
      <c r="F60" s="13">
        <f t="shared" si="1"/>
        <v>7</v>
      </c>
      <c r="G60" s="13"/>
    </row>
    <row r="61" spans="1:9" x14ac:dyDescent="0.25">
      <c r="A61" s="147">
        <v>44982</v>
      </c>
      <c r="B61" s="13">
        <f t="shared" si="0"/>
        <v>7</v>
      </c>
      <c r="E61" s="148">
        <v>44983</v>
      </c>
      <c r="F61" s="13">
        <f t="shared" si="1"/>
        <v>1</v>
      </c>
      <c r="G61" s="13"/>
    </row>
    <row r="62" spans="1:9" x14ac:dyDescent="0.25">
      <c r="A62" s="147">
        <v>44983</v>
      </c>
      <c r="B62" s="13">
        <f t="shared" si="0"/>
        <v>1</v>
      </c>
      <c r="E62" s="15">
        <v>44985</v>
      </c>
      <c r="F62" s="13">
        <f t="shared" si="1"/>
        <v>3</v>
      </c>
      <c r="G62" s="13"/>
    </row>
    <row r="63" spans="1:9" x14ac:dyDescent="0.25">
      <c r="A63" s="16">
        <v>44984</v>
      </c>
      <c r="B63" s="13">
        <f t="shared" si="0"/>
        <v>2</v>
      </c>
      <c r="E63" s="15">
        <v>44987</v>
      </c>
      <c r="F63" s="13">
        <f t="shared" si="1"/>
        <v>5</v>
      </c>
      <c r="G63" s="13"/>
    </row>
    <row r="64" spans="1:9" s="13" customFormat="1" x14ac:dyDescent="0.25">
      <c r="A64" s="16">
        <v>44986</v>
      </c>
      <c r="B64" s="13">
        <f t="shared" si="0"/>
        <v>4</v>
      </c>
      <c r="E64" s="148">
        <v>44989</v>
      </c>
      <c r="F64" s="13">
        <f t="shared" si="1"/>
        <v>7</v>
      </c>
    </row>
    <row r="65" spans="1:7" x14ac:dyDescent="0.25">
      <c r="A65" s="16">
        <v>44988</v>
      </c>
      <c r="B65" s="13">
        <f t="shared" si="0"/>
        <v>6</v>
      </c>
      <c r="E65" s="148">
        <v>44990</v>
      </c>
      <c r="F65" s="13">
        <f t="shared" si="1"/>
        <v>1</v>
      </c>
      <c r="G65" s="13"/>
    </row>
    <row r="66" spans="1:7" x14ac:dyDescent="0.25">
      <c r="A66" s="147">
        <v>44989</v>
      </c>
      <c r="B66" s="13">
        <f t="shared" si="0"/>
        <v>7</v>
      </c>
      <c r="E66" s="15">
        <v>44991</v>
      </c>
      <c r="F66" s="13">
        <f t="shared" si="1"/>
        <v>2</v>
      </c>
      <c r="G66" s="13"/>
    </row>
    <row r="67" spans="1:7" x14ac:dyDescent="0.25">
      <c r="A67" s="147">
        <v>44990</v>
      </c>
      <c r="B67" s="13">
        <f t="shared" si="0"/>
        <v>1</v>
      </c>
      <c r="E67" s="15">
        <v>44993</v>
      </c>
      <c r="F67" s="13">
        <f t="shared" si="1"/>
        <v>4</v>
      </c>
      <c r="G67" s="13"/>
    </row>
    <row r="68" spans="1:7" s="13" customFormat="1" x14ac:dyDescent="0.25">
      <c r="A68" s="16">
        <v>44992</v>
      </c>
      <c r="B68" s="13">
        <f t="shared" si="0"/>
        <v>3</v>
      </c>
      <c r="E68" s="15">
        <v>44995</v>
      </c>
      <c r="F68" s="13">
        <f t="shared" si="1"/>
        <v>6</v>
      </c>
    </row>
    <row r="69" spans="1:7" x14ac:dyDescent="0.25">
      <c r="A69" s="16">
        <v>44994</v>
      </c>
      <c r="B69" s="13">
        <f t="shared" si="0"/>
        <v>5</v>
      </c>
      <c r="E69" s="148">
        <v>44996</v>
      </c>
      <c r="F69" s="13">
        <f t="shared" si="1"/>
        <v>7</v>
      </c>
      <c r="G69" s="13"/>
    </row>
    <row r="70" spans="1:7" x14ac:dyDescent="0.25">
      <c r="A70" s="147">
        <v>44996</v>
      </c>
      <c r="B70" s="13">
        <f t="shared" si="0"/>
        <v>7</v>
      </c>
      <c r="E70" s="148">
        <v>44997</v>
      </c>
      <c r="F70" s="13">
        <f t="shared" si="1"/>
        <v>1</v>
      </c>
      <c r="G70" s="13"/>
    </row>
    <row r="71" spans="1:7" x14ac:dyDescent="0.25">
      <c r="A71" s="147">
        <v>44997</v>
      </c>
      <c r="B71" s="13">
        <f t="shared" si="0"/>
        <v>1</v>
      </c>
      <c r="E71" s="15">
        <v>44999</v>
      </c>
      <c r="F71" s="13">
        <f t="shared" si="1"/>
        <v>3</v>
      </c>
      <c r="G71" s="13"/>
    </row>
    <row r="72" spans="1:7" x14ac:dyDescent="0.25">
      <c r="A72" s="16">
        <v>44998</v>
      </c>
      <c r="B72" s="13">
        <f t="shared" si="0"/>
        <v>2</v>
      </c>
      <c r="E72" s="15">
        <v>45001</v>
      </c>
      <c r="F72" s="13">
        <f t="shared" si="1"/>
        <v>5</v>
      </c>
      <c r="G72" s="13"/>
    </row>
    <row r="73" spans="1:7" x14ac:dyDescent="0.25">
      <c r="A73" s="16">
        <v>45000</v>
      </c>
      <c r="B73" s="13">
        <f t="shared" si="0"/>
        <v>4</v>
      </c>
      <c r="E73" s="148">
        <v>45003</v>
      </c>
      <c r="F73" s="13">
        <f t="shared" si="1"/>
        <v>7</v>
      </c>
      <c r="G73" s="13"/>
    </row>
    <row r="74" spans="1:7" x14ac:dyDescent="0.25">
      <c r="A74" s="16">
        <v>45002</v>
      </c>
      <c r="B74" s="13">
        <f t="shared" si="0"/>
        <v>6</v>
      </c>
      <c r="E74" s="148">
        <v>45004</v>
      </c>
      <c r="F74" s="13">
        <f t="shared" si="1"/>
        <v>1</v>
      </c>
      <c r="G74" s="13"/>
    </row>
    <row r="75" spans="1:7" x14ac:dyDescent="0.25">
      <c r="A75" s="147">
        <v>45003</v>
      </c>
      <c r="B75" s="13">
        <f t="shared" si="0"/>
        <v>7</v>
      </c>
      <c r="E75" s="122">
        <v>45005</v>
      </c>
      <c r="F75" s="13">
        <f t="shared" si="1"/>
        <v>2</v>
      </c>
      <c r="G75" s="13"/>
    </row>
    <row r="76" spans="1:7" x14ac:dyDescent="0.25">
      <c r="A76" s="147">
        <v>45004</v>
      </c>
      <c r="B76" s="13">
        <f t="shared" si="0"/>
        <v>1</v>
      </c>
      <c r="E76" s="15">
        <v>45007</v>
      </c>
      <c r="F76" s="13">
        <f t="shared" si="1"/>
        <v>4</v>
      </c>
      <c r="G76" s="13"/>
    </row>
    <row r="77" spans="1:7" x14ac:dyDescent="0.25">
      <c r="A77" s="16">
        <v>45006</v>
      </c>
      <c r="B77" s="13">
        <f t="shared" si="0"/>
        <v>3</v>
      </c>
      <c r="E77" s="15">
        <v>45009</v>
      </c>
      <c r="F77" s="13">
        <f t="shared" si="1"/>
        <v>6</v>
      </c>
      <c r="G77" s="13"/>
    </row>
    <row r="78" spans="1:7" x14ac:dyDescent="0.25">
      <c r="A78" s="16">
        <v>45008</v>
      </c>
      <c r="B78" s="13">
        <f t="shared" si="0"/>
        <v>5</v>
      </c>
      <c r="E78" s="148">
        <v>45010</v>
      </c>
      <c r="F78" s="13">
        <f t="shared" si="1"/>
        <v>7</v>
      </c>
      <c r="G78" s="13"/>
    </row>
    <row r="79" spans="1:7" x14ac:dyDescent="0.25">
      <c r="A79" s="147">
        <v>45010</v>
      </c>
      <c r="B79" s="13">
        <f t="shared" si="0"/>
        <v>7</v>
      </c>
      <c r="E79" s="148">
        <v>45011</v>
      </c>
      <c r="F79" s="13">
        <f t="shared" si="1"/>
        <v>1</v>
      </c>
      <c r="G79" s="13"/>
    </row>
    <row r="80" spans="1:7" x14ac:dyDescent="0.25">
      <c r="A80" s="147">
        <v>45011</v>
      </c>
      <c r="B80" s="13">
        <f t="shared" si="0"/>
        <v>1</v>
      </c>
      <c r="E80" s="15">
        <v>45013</v>
      </c>
      <c r="F80" s="13">
        <f t="shared" si="1"/>
        <v>3</v>
      </c>
      <c r="G80" s="13"/>
    </row>
    <row r="81" spans="1:7" x14ac:dyDescent="0.25">
      <c r="A81" s="16">
        <v>45012</v>
      </c>
      <c r="B81" s="13">
        <f t="shared" si="0"/>
        <v>2</v>
      </c>
      <c r="E81" s="15">
        <v>45015</v>
      </c>
      <c r="F81" s="13">
        <f t="shared" si="1"/>
        <v>5</v>
      </c>
      <c r="G81" s="13"/>
    </row>
    <row r="82" spans="1:7" x14ac:dyDescent="0.25">
      <c r="A82" s="16">
        <v>45014</v>
      </c>
      <c r="B82" s="13">
        <f t="shared" si="0"/>
        <v>4</v>
      </c>
      <c r="E82" s="148">
        <v>45017</v>
      </c>
      <c r="F82" s="13">
        <f t="shared" si="1"/>
        <v>7</v>
      </c>
      <c r="G82" s="13"/>
    </row>
    <row r="83" spans="1:7" x14ac:dyDescent="0.25">
      <c r="A83" s="16">
        <v>45016</v>
      </c>
      <c r="B83" s="13">
        <f t="shared" si="0"/>
        <v>6</v>
      </c>
      <c r="E83" s="148">
        <v>45018</v>
      </c>
      <c r="F83" s="13">
        <f t="shared" si="1"/>
        <v>1</v>
      </c>
      <c r="G83" s="13"/>
    </row>
    <row r="84" spans="1:7" x14ac:dyDescent="0.25">
      <c r="A84" s="147">
        <v>45017</v>
      </c>
      <c r="B84" s="13">
        <f t="shared" si="0"/>
        <v>7</v>
      </c>
      <c r="E84" s="15">
        <v>45020</v>
      </c>
      <c r="F84" s="13">
        <f t="shared" si="1"/>
        <v>3</v>
      </c>
      <c r="G84" s="13"/>
    </row>
    <row r="85" spans="1:7" x14ac:dyDescent="0.25">
      <c r="A85" s="147">
        <v>45018</v>
      </c>
      <c r="B85" s="13">
        <f t="shared" si="0"/>
        <v>1</v>
      </c>
      <c r="E85" s="122">
        <v>45022</v>
      </c>
      <c r="F85" s="13">
        <f t="shared" si="1"/>
        <v>5</v>
      </c>
      <c r="G85" s="13"/>
    </row>
    <row r="86" spans="1:7" x14ac:dyDescent="0.25">
      <c r="A86" s="16">
        <v>45019</v>
      </c>
      <c r="B86" s="13">
        <f t="shared" si="0"/>
        <v>2</v>
      </c>
      <c r="E86" s="148">
        <v>45024</v>
      </c>
      <c r="F86" s="13">
        <f t="shared" si="1"/>
        <v>7</v>
      </c>
      <c r="G86" s="13"/>
    </row>
    <row r="87" spans="1:7" x14ac:dyDescent="0.25">
      <c r="A87" s="16">
        <v>45021</v>
      </c>
      <c r="B87" s="13">
        <f t="shared" si="0"/>
        <v>4</v>
      </c>
      <c r="E87" s="148">
        <v>45025</v>
      </c>
      <c r="F87" s="13">
        <f t="shared" si="1"/>
        <v>1</v>
      </c>
      <c r="G87" s="13"/>
    </row>
    <row r="88" spans="1:7" x14ac:dyDescent="0.25">
      <c r="A88" s="121">
        <v>45023</v>
      </c>
      <c r="B88" s="13">
        <f t="shared" si="0"/>
        <v>6</v>
      </c>
      <c r="E88" s="15">
        <v>45026</v>
      </c>
      <c r="F88" s="13">
        <f t="shared" si="1"/>
        <v>2</v>
      </c>
      <c r="G88" s="13"/>
    </row>
    <row r="89" spans="1:7" x14ac:dyDescent="0.25">
      <c r="A89" s="147">
        <v>45024</v>
      </c>
      <c r="B89" s="13">
        <f t="shared" si="0"/>
        <v>7</v>
      </c>
      <c r="E89" s="15">
        <v>45028</v>
      </c>
      <c r="F89" s="13">
        <f t="shared" si="1"/>
        <v>4</v>
      </c>
      <c r="G89" s="13"/>
    </row>
    <row r="90" spans="1:7" x14ac:dyDescent="0.25">
      <c r="A90" s="147">
        <v>45025</v>
      </c>
      <c r="B90" s="13">
        <f t="shared" si="0"/>
        <v>1</v>
      </c>
      <c r="E90" s="15">
        <v>45030</v>
      </c>
      <c r="F90" s="13">
        <f t="shared" si="1"/>
        <v>6</v>
      </c>
      <c r="G90" s="13"/>
    </row>
    <row r="91" spans="1:7" x14ac:dyDescent="0.25">
      <c r="A91" s="16">
        <v>45027</v>
      </c>
      <c r="B91" s="13">
        <f t="shared" ref="B91:B154" si="2">WEEKDAY(A91)</f>
        <v>3</v>
      </c>
      <c r="E91" s="148">
        <v>45031</v>
      </c>
      <c r="F91" s="13">
        <f t="shared" ref="F91:F101" si="3">WEEKDAY(E91)</f>
        <v>7</v>
      </c>
      <c r="G91" s="13"/>
    </row>
    <row r="92" spans="1:7" x14ac:dyDescent="0.25">
      <c r="A92" s="16">
        <v>45029</v>
      </c>
      <c r="B92" s="13">
        <f t="shared" si="2"/>
        <v>5</v>
      </c>
      <c r="E92" s="148">
        <v>45032</v>
      </c>
      <c r="F92" s="13">
        <f t="shared" si="3"/>
        <v>1</v>
      </c>
      <c r="G92" s="13"/>
    </row>
    <row r="93" spans="1:7" x14ac:dyDescent="0.25">
      <c r="A93" s="147">
        <v>45031</v>
      </c>
      <c r="B93" s="13">
        <f t="shared" si="2"/>
        <v>7</v>
      </c>
      <c r="E93" s="15">
        <v>45034</v>
      </c>
      <c r="F93" s="13">
        <f t="shared" si="3"/>
        <v>3</v>
      </c>
      <c r="G93" s="13"/>
    </row>
    <row r="94" spans="1:7" x14ac:dyDescent="0.25">
      <c r="A94" s="147">
        <v>45032</v>
      </c>
      <c r="B94" s="13">
        <f t="shared" si="2"/>
        <v>1</v>
      </c>
      <c r="E94" s="15">
        <v>45036</v>
      </c>
      <c r="F94" s="13">
        <f t="shared" si="3"/>
        <v>5</v>
      </c>
      <c r="G94" s="13"/>
    </row>
    <row r="95" spans="1:7" x14ac:dyDescent="0.25">
      <c r="A95" s="16">
        <v>45033</v>
      </c>
      <c r="B95" s="13">
        <f t="shared" si="2"/>
        <v>2</v>
      </c>
      <c r="E95" s="148">
        <v>45038</v>
      </c>
      <c r="F95" s="13">
        <f t="shared" si="3"/>
        <v>7</v>
      </c>
      <c r="G95" s="13"/>
    </row>
    <row r="96" spans="1:7" x14ac:dyDescent="0.25">
      <c r="A96" s="16">
        <v>45035</v>
      </c>
      <c r="B96" s="13">
        <f t="shared" si="2"/>
        <v>4</v>
      </c>
      <c r="E96" s="148">
        <v>45039</v>
      </c>
      <c r="F96" s="13">
        <f t="shared" si="3"/>
        <v>1</v>
      </c>
      <c r="G96" s="13"/>
    </row>
    <row r="97" spans="1:7" x14ac:dyDescent="0.25">
      <c r="A97" s="16">
        <v>45037</v>
      </c>
      <c r="B97" s="13">
        <f t="shared" si="2"/>
        <v>6</v>
      </c>
      <c r="E97" s="15">
        <v>45040</v>
      </c>
      <c r="F97" s="13">
        <f t="shared" si="3"/>
        <v>2</v>
      </c>
      <c r="G97" s="13"/>
    </row>
    <row r="98" spans="1:7" x14ac:dyDescent="0.25">
      <c r="A98" s="147">
        <v>45038</v>
      </c>
      <c r="B98" s="13">
        <f t="shared" si="2"/>
        <v>7</v>
      </c>
      <c r="E98" s="15">
        <v>45042</v>
      </c>
      <c r="F98" s="13">
        <f t="shared" si="3"/>
        <v>4</v>
      </c>
      <c r="G98" s="13"/>
    </row>
    <row r="99" spans="1:7" x14ac:dyDescent="0.25">
      <c r="A99" s="147">
        <v>45039</v>
      </c>
      <c r="B99" s="13">
        <f t="shared" si="2"/>
        <v>1</v>
      </c>
      <c r="E99" s="15">
        <v>45044</v>
      </c>
      <c r="F99" s="13">
        <f t="shared" si="3"/>
        <v>6</v>
      </c>
      <c r="G99" s="13"/>
    </row>
    <row r="100" spans="1:7" x14ac:dyDescent="0.25">
      <c r="A100" s="16">
        <v>45041</v>
      </c>
      <c r="B100" s="13">
        <f t="shared" si="2"/>
        <v>3</v>
      </c>
      <c r="E100" s="148">
        <v>45045</v>
      </c>
      <c r="F100" s="13">
        <f t="shared" si="3"/>
        <v>7</v>
      </c>
      <c r="G100" s="13"/>
    </row>
    <row r="101" spans="1:7" x14ac:dyDescent="0.25">
      <c r="A101" s="16">
        <v>45043</v>
      </c>
      <c r="B101" s="13">
        <f t="shared" si="2"/>
        <v>5</v>
      </c>
      <c r="E101" s="148">
        <v>45046</v>
      </c>
      <c r="F101" s="13">
        <f t="shared" si="3"/>
        <v>1</v>
      </c>
      <c r="G101" s="13"/>
    </row>
    <row r="102" spans="1:7" x14ac:dyDescent="0.25">
      <c r="A102" s="147">
        <v>45045</v>
      </c>
      <c r="B102" s="13">
        <f t="shared" si="2"/>
        <v>7</v>
      </c>
      <c r="E102" s="15">
        <v>45048</v>
      </c>
      <c r="F102" s="13">
        <f t="shared" ref="F102:F133" si="4">WEEKDAY(E102)</f>
        <v>3</v>
      </c>
      <c r="G102" s="13"/>
    </row>
    <row r="103" spans="1:7" x14ac:dyDescent="0.25">
      <c r="A103" s="147">
        <v>45046</v>
      </c>
      <c r="B103" s="13">
        <f t="shared" si="2"/>
        <v>1</v>
      </c>
      <c r="E103" s="15">
        <v>45050</v>
      </c>
      <c r="F103" s="13">
        <f t="shared" si="4"/>
        <v>5</v>
      </c>
      <c r="G103" s="13"/>
    </row>
    <row r="104" spans="1:7" x14ac:dyDescent="0.25">
      <c r="A104" s="121">
        <v>45047</v>
      </c>
      <c r="B104" s="13">
        <f t="shared" si="2"/>
        <v>2</v>
      </c>
      <c r="E104" s="148">
        <v>45052</v>
      </c>
      <c r="F104" s="13">
        <f t="shared" si="4"/>
        <v>7</v>
      </c>
      <c r="G104" s="13"/>
    </row>
    <row r="105" spans="1:7" x14ac:dyDescent="0.25">
      <c r="A105" s="16">
        <v>45049</v>
      </c>
      <c r="B105" s="13">
        <f t="shared" si="2"/>
        <v>4</v>
      </c>
      <c r="E105" s="148">
        <v>45053</v>
      </c>
      <c r="F105" s="13">
        <f t="shared" si="4"/>
        <v>1</v>
      </c>
      <c r="G105" s="13"/>
    </row>
    <row r="106" spans="1:7" s="13" customFormat="1" x14ac:dyDescent="0.25">
      <c r="A106" s="16">
        <v>45051</v>
      </c>
      <c r="B106" s="13">
        <f t="shared" si="2"/>
        <v>6</v>
      </c>
      <c r="E106" s="15">
        <v>45054</v>
      </c>
      <c r="F106" s="13">
        <f t="shared" si="4"/>
        <v>2</v>
      </c>
    </row>
    <row r="107" spans="1:7" x14ac:dyDescent="0.25">
      <c r="A107" s="147">
        <v>45052</v>
      </c>
      <c r="B107" s="13">
        <f t="shared" si="2"/>
        <v>7</v>
      </c>
      <c r="E107" s="15">
        <v>45056</v>
      </c>
      <c r="F107" s="13">
        <f t="shared" si="4"/>
        <v>4</v>
      </c>
      <c r="G107" s="13"/>
    </row>
    <row r="108" spans="1:7" x14ac:dyDescent="0.25">
      <c r="A108" s="147">
        <v>45053</v>
      </c>
      <c r="B108" s="13">
        <f t="shared" si="2"/>
        <v>1</v>
      </c>
      <c r="E108" s="15">
        <v>45058</v>
      </c>
      <c r="F108" s="13">
        <f t="shared" si="4"/>
        <v>6</v>
      </c>
      <c r="G108" s="13"/>
    </row>
    <row r="109" spans="1:7" x14ac:dyDescent="0.25">
      <c r="A109" s="16">
        <v>45055</v>
      </c>
      <c r="B109" s="13">
        <f t="shared" si="2"/>
        <v>3</v>
      </c>
      <c r="E109" s="148">
        <v>45059</v>
      </c>
      <c r="F109" s="13">
        <f t="shared" si="4"/>
        <v>7</v>
      </c>
      <c r="G109" s="13"/>
    </row>
    <row r="110" spans="1:7" x14ac:dyDescent="0.25">
      <c r="A110" s="16">
        <v>45057</v>
      </c>
      <c r="B110" s="13">
        <f t="shared" si="2"/>
        <v>5</v>
      </c>
      <c r="E110" s="148">
        <v>45060</v>
      </c>
      <c r="F110" s="13">
        <f t="shared" si="4"/>
        <v>1</v>
      </c>
      <c r="G110" s="13"/>
    </row>
    <row r="111" spans="1:7" s="13" customFormat="1" x14ac:dyDescent="0.25">
      <c r="A111" s="147">
        <v>45059</v>
      </c>
      <c r="B111" s="13">
        <f t="shared" si="2"/>
        <v>7</v>
      </c>
      <c r="E111" s="15">
        <v>45062</v>
      </c>
      <c r="F111" s="13">
        <f t="shared" si="4"/>
        <v>3</v>
      </c>
    </row>
    <row r="112" spans="1:7" x14ac:dyDescent="0.25">
      <c r="A112" s="147">
        <v>45060</v>
      </c>
      <c r="B112" s="13">
        <f t="shared" si="2"/>
        <v>1</v>
      </c>
      <c r="E112" s="15">
        <v>45064</v>
      </c>
      <c r="F112" s="13">
        <f t="shared" si="4"/>
        <v>5</v>
      </c>
      <c r="G112" s="13"/>
    </row>
    <row r="113" spans="1:7" x14ac:dyDescent="0.25">
      <c r="A113" s="16">
        <v>45061</v>
      </c>
      <c r="B113" s="13">
        <f t="shared" si="2"/>
        <v>2</v>
      </c>
      <c r="E113" s="148">
        <v>45066</v>
      </c>
      <c r="F113" s="13">
        <f t="shared" si="4"/>
        <v>7</v>
      </c>
      <c r="G113" s="13"/>
    </row>
    <row r="114" spans="1:7" x14ac:dyDescent="0.25">
      <c r="A114" s="16">
        <v>45063</v>
      </c>
      <c r="B114" s="13">
        <f t="shared" si="2"/>
        <v>4</v>
      </c>
      <c r="E114" s="148">
        <v>45067</v>
      </c>
      <c r="F114" s="13">
        <f t="shared" si="4"/>
        <v>1</v>
      </c>
      <c r="G114" s="13"/>
    </row>
    <row r="115" spans="1:7" s="13" customFormat="1" x14ac:dyDescent="0.25">
      <c r="A115" s="16">
        <v>45065</v>
      </c>
      <c r="B115" s="13">
        <f t="shared" si="2"/>
        <v>6</v>
      </c>
      <c r="E115" s="122">
        <v>45068</v>
      </c>
      <c r="F115" s="13">
        <f t="shared" si="4"/>
        <v>2</v>
      </c>
    </row>
    <row r="116" spans="1:7" x14ac:dyDescent="0.25">
      <c r="A116" s="147">
        <v>45066</v>
      </c>
      <c r="B116" s="13">
        <f t="shared" si="2"/>
        <v>7</v>
      </c>
      <c r="E116" s="15">
        <v>45070</v>
      </c>
      <c r="F116" s="13">
        <f t="shared" si="4"/>
        <v>4</v>
      </c>
      <c r="G116" s="13"/>
    </row>
    <row r="117" spans="1:7" x14ac:dyDescent="0.25">
      <c r="A117" s="147">
        <v>45067</v>
      </c>
      <c r="B117" s="13">
        <f t="shared" si="2"/>
        <v>1</v>
      </c>
      <c r="E117" s="15">
        <v>45072</v>
      </c>
      <c r="F117" s="13">
        <f t="shared" si="4"/>
        <v>6</v>
      </c>
      <c r="G117" s="13"/>
    </row>
    <row r="118" spans="1:7" x14ac:dyDescent="0.25">
      <c r="A118" s="16">
        <v>45069</v>
      </c>
      <c r="B118" s="13">
        <f t="shared" si="2"/>
        <v>3</v>
      </c>
      <c r="E118" s="148">
        <v>45073</v>
      </c>
      <c r="F118" s="13">
        <f t="shared" si="4"/>
        <v>7</v>
      </c>
      <c r="G118" s="13"/>
    </row>
    <row r="119" spans="1:7" x14ac:dyDescent="0.25">
      <c r="A119" s="16">
        <v>45071</v>
      </c>
      <c r="B119" s="13">
        <f t="shared" si="2"/>
        <v>5</v>
      </c>
      <c r="E119" s="148">
        <v>45074</v>
      </c>
      <c r="F119" s="13">
        <f t="shared" si="4"/>
        <v>1</v>
      </c>
      <c r="G119" s="13"/>
    </row>
    <row r="120" spans="1:7" s="13" customFormat="1" x14ac:dyDescent="0.25">
      <c r="A120" s="147">
        <v>45073</v>
      </c>
      <c r="B120" s="13">
        <f t="shared" si="2"/>
        <v>7</v>
      </c>
      <c r="E120" s="15">
        <v>45076</v>
      </c>
      <c r="F120" s="13">
        <f t="shared" si="4"/>
        <v>3</v>
      </c>
    </row>
    <row r="121" spans="1:7" x14ac:dyDescent="0.25">
      <c r="A121" s="147">
        <v>45074</v>
      </c>
      <c r="B121" s="13">
        <f t="shared" si="2"/>
        <v>1</v>
      </c>
      <c r="E121" s="15">
        <v>45079</v>
      </c>
      <c r="F121" s="13">
        <f t="shared" si="4"/>
        <v>6</v>
      </c>
      <c r="G121" s="13"/>
    </row>
    <row r="122" spans="1:7" x14ac:dyDescent="0.25">
      <c r="A122" s="16">
        <v>45075</v>
      </c>
      <c r="B122" s="13">
        <f t="shared" si="2"/>
        <v>2</v>
      </c>
      <c r="E122" s="148">
        <v>45080</v>
      </c>
      <c r="F122" s="13">
        <f t="shared" si="4"/>
        <v>7</v>
      </c>
      <c r="G122" s="13"/>
    </row>
    <row r="123" spans="1:7" s="13" customFormat="1" x14ac:dyDescent="0.25">
      <c r="A123" s="16">
        <v>45077</v>
      </c>
      <c r="B123" s="13">
        <f t="shared" si="2"/>
        <v>4</v>
      </c>
      <c r="E123" s="148">
        <v>45081</v>
      </c>
      <c r="F123" s="13">
        <f t="shared" si="4"/>
        <v>1</v>
      </c>
    </row>
    <row r="124" spans="1:7" x14ac:dyDescent="0.25">
      <c r="A124" s="16">
        <v>45078</v>
      </c>
      <c r="B124" s="13">
        <f t="shared" si="2"/>
        <v>5</v>
      </c>
      <c r="E124" s="15">
        <v>45083</v>
      </c>
      <c r="F124" s="13">
        <f t="shared" si="4"/>
        <v>3</v>
      </c>
      <c r="G124" s="13"/>
    </row>
    <row r="125" spans="1:7" x14ac:dyDescent="0.25">
      <c r="A125" s="147">
        <v>45080</v>
      </c>
      <c r="B125" s="13">
        <f t="shared" si="2"/>
        <v>7</v>
      </c>
      <c r="E125" s="15">
        <v>45085</v>
      </c>
      <c r="F125" s="13">
        <f t="shared" si="4"/>
        <v>5</v>
      </c>
      <c r="G125" s="13"/>
    </row>
    <row r="126" spans="1:7" x14ac:dyDescent="0.25">
      <c r="A126" s="147">
        <v>45081</v>
      </c>
      <c r="B126" s="13">
        <f t="shared" si="2"/>
        <v>1</v>
      </c>
      <c r="E126" s="148">
        <v>45087</v>
      </c>
      <c r="F126" s="13">
        <f t="shared" si="4"/>
        <v>7</v>
      </c>
      <c r="G126" s="13"/>
    </row>
    <row r="127" spans="1:7" x14ac:dyDescent="0.25">
      <c r="A127" s="16">
        <v>45082</v>
      </c>
      <c r="B127" s="13">
        <f t="shared" si="2"/>
        <v>2</v>
      </c>
      <c r="E127" s="148">
        <v>45088</v>
      </c>
      <c r="F127" s="13">
        <f t="shared" si="4"/>
        <v>1</v>
      </c>
      <c r="G127" s="13"/>
    </row>
    <row r="128" spans="1:7" s="13" customFormat="1" x14ac:dyDescent="0.25">
      <c r="A128" s="16">
        <v>45084</v>
      </c>
      <c r="B128" s="13">
        <f t="shared" si="2"/>
        <v>4</v>
      </c>
      <c r="E128" s="122">
        <v>45089</v>
      </c>
      <c r="F128" s="13">
        <f t="shared" si="4"/>
        <v>2</v>
      </c>
    </row>
    <row r="129" spans="1:7" s="13" customFormat="1" x14ac:dyDescent="0.25">
      <c r="A129" s="16">
        <v>45086</v>
      </c>
      <c r="B129" s="13">
        <f t="shared" si="2"/>
        <v>6</v>
      </c>
      <c r="E129" s="15">
        <v>45091</v>
      </c>
      <c r="F129" s="13">
        <f t="shared" si="4"/>
        <v>4</v>
      </c>
    </row>
    <row r="130" spans="1:7" x14ac:dyDescent="0.25">
      <c r="A130" s="147">
        <v>45087</v>
      </c>
      <c r="B130" s="13">
        <f t="shared" si="2"/>
        <v>7</v>
      </c>
      <c r="E130" s="15">
        <v>45093</v>
      </c>
      <c r="F130" s="13">
        <f t="shared" si="4"/>
        <v>6</v>
      </c>
      <c r="G130" s="13"/>
    </row>
    <row r="131" spans="1:7" x14ac:dyDescent="0.25">
      <c r="A131" s="147">
        <v>45088</v>
      </c>
      <c r="B131" s="13">
        <f t="shared" si="2"/>
        <v>1</v>
      </c>
      <c r="E131" s="148">
        <v>45094</v>
      </c>
      <c r="F131" s="13">
        <f t="shared" si="4"/>
        <v>7</v>
      </c>
      <c r="G131" s="13"/>
    </row>
    <row r="132" spans="1:7" x14ac:dyDescent="0.25">
      <c r="A132" s="16">
        <v>45090</v>
      </c>
      <c r="B132" s="13">
        <f t="shared" si="2"/>
        <v>3</v>
      </c>
      <c r="E132" s="148">
        <v>45095</v>
      </c>
      <c r="F132" s="13">
        <f t="shared" si="4"/>
        <v>1</v>
      </c>
      <c r="G132" s="13"/>
    </row>
    <row r="133" spans="1:7" x14ac:dyDescent="0.25">
      <c r="A133" s="16">
        <v>45092</v>
      </c>
      <c r="B133" s="13">
        <f t="shared" si="2"/>
        <v>5</v>
      </c>
      <c r="E133" s="15">
        <v>45097</v>
      </c>
      <c r="F133" s="13">
        <f t="shared" si="4"/>
        <v>3</v>
      </c>
      <c r="G133" s="13"/>
    </row>
    <row r="134" spans="1:7" x14ac:dyDescent="0.25">
      <c r="A134" s="147">
        <v>45094</v>
      </c>
      <c r="B134" s="13">
        <f t="shared" si="2"/>
        <v>7</v>
      </c>
      <c r="E134" s="15">
        <v>45099</v>
      </c>
      <c r="F134" s="13">
        <f t="shared" ref="F134:F153" si="5">WEEKDAY(E134)</f>
        <v>5</v>
      </c>
      <c r="G134" s="13"/>
    </row>
    <row r="135" spans="1:7" x14ac:dyDescent="0.25">
      <c r="A135" s="147">
        <v>45095</v>
      </c>
      <c r="B135" s="13">
        <f t="shared" si="2"/>
        <v>1</v>
      </c>
      <c r="E135" s="148">
        <v>45101</v>
      </c>
      <c r="F135" s="13">
        <f t="shared" si="5"/>
        <v>7</v>
      </c>
      <c r="G135" s="13"/>
    </row>
    <row r="136" spans="1:7" x14ac:dyDescent="0.25">
      <c r="A136" s="121">
        <v>45096</v>
      </c>
      <c r="B136" s="13">
        <f t="shared" si="2"/>
        <v>2</v>
      </c>
      <c r="E136" s="148">
        <v>45102</v>
      </c>
      <c r="F136" s="13">
        <f t="shared" si="5"/>
        <v>1</v>
      </c>
      <c r="G136" s="13"/>
    </row>
    <row r="137" spans="1:7" x14ac:dyDescent="0.25">
      <c r="A137" s="16">
        <v>45098</v>
      </c>
      <c r="B137" s="13">
        <f t="shared" si="2"/>
        <v>4</v>
      </c>
      <c r="E137" s="15">
        <v>45103</v>
      </c>
      <c r="F137" s="13">
        <f t="shared" si="5"/>
        <v>2</v>
      </c>
      <c r="G137" s="13"/>
    </row>
    <row r="138" spans="1:7" x14ac:dyDescent="0.25">
      <c r="A138" s="16">
        <v>45100</v>
      </c>
      <c r="B138" s="13">
        <f t="shared" si="2"/>
        <v>6</v>
      </c>
      <c r="E138" s="15">
        <v>45105</v>
      </c>
      <c r="F138" s="13">
        <f t="shared" si="5"/>
        <v>4</v>
      </c>
      <c r="G138" s="13"/>
    </row>
    <row r="139" spans="1:7" x14ac:dyDescent="0.25">
      <c r="A139" s="147">
        <v>45101</v>
      </c>
      <c r="B139" s="13">
        <f t="shared" si="2"/>
        <v>7</v>
      </c>
      <c r="E139" s="15">
        <v>45107</v>
      </c>
      <c r="F139" s="13">
        <f t="shared" si="5"/>
        <v>6</v>
      </c>
      <c r="G139" s="13"/>
    </row>
    <row r="140" spans="1:7" x14ac:dyDescent="0.25">
      <c r="A140" s="147">
        <v>45102</v>
      </c>
      <c r="B140" s="13">
        <f t="shared" si="2"/>
        <v>1</v>
      </c>
      <c r="E140" s="148">
        <v>45108</v>
      </c>
      <c r="F140" s="13">
        <f t="shared" si="5"/>
        <v>7</v>
      </c>
      <c r="G140" s="13"/>
    </row>
    <row r="141" spans="1:7" x14ac:dyDescent="0.25">
      <c r="A141" s="16">
        <v>45104</v>
      </c>
      <c r="B141" s="13">
        <f t="shared" si="2"/>
        <v>3</v>
      </c>
      <c r="E141" s="148">
        <v>45109</v>
      </c>
      <c r="F141" s="13">
        <f t="shared" si="5"/>
        <v>1</v>
      </c>
      <c r="G141" s="13"/>
    </row>
    <row r="142" spans="1:7" x14ac:dyDescent="0.25">
      <c r="A142" s="16">
        <v>45106</v>
      </c>
      <c r="B142" s="13">
        <f t="shared" si="2"/>
        <v>5</v>
      </c>
      <c r="E142" s="15">
        <v>45111</v>
      </c>
      <c r="F142" s="13">
        <f t="shared" si="5"/>
        <v>3</v>
      </c>
      <c r="G142" s="13"/>
    </row>
    <row r="143" spans="1:7" x14ac:dyDescent="0.25">
      <c r="A143" s="147">
        <v>45108</v>
      </c>
      <c r="B143" s="13">
        <f t="shared" si="2"/>
        <v>7</v>
      </c>
      <c r="E143" s="15">
        <v>45113</v>
      </c>
      <c r="F143" s="13">
        <f t="shared" si="5"/>
        <v>5</v>
      </c>
      <c r="G143" s="13"/>
    </row>
    <row r="144" spans="1:7" x14ac:dyDescent="0.25">
      <c r="A144" s="147">
        <v>45109</v>
      </c>
      <c r="B144" s="13">
        <f t="shared" si="2"/>
        <v>1</v>
      </c>
      <c r="E144" s="148">
        <v>45115</v>
      </c>
      <c r="F144" s="13">
        <f t="shared" si="5"/>
        <v>7</v>
      </c>
      <c r="G144" s="13"/>
    </row>
    <row r="145" spans="1:7" x14ac:dyDescent="0.25">
      <c r="A145" s="121">
        <v>45110</v>
      </c>
      <c r="B145" s="13">
        <f t="shared" si="2"/>
        <v>2</v>
      </c>
      <c r="E145" s="148">
        <v>45116</v>
      </c>
      <c r="F145" s="13">
        <f t="shared" si="5"/>
        <v>1</v>
      </c>
      <c r="G145" s="13"/>
    </row>
    <row r="146" spans="1:7" x14ac:dyDescent="0.25">
      <c r="A146" s="16">
        <v>45112</v>
      </c>
      <c r="B146" s="13">
        <f t="shared" si="2"/>
        <v>4</v>
      </c>
      <c r="E146" s="15">
        <v>45117</v>
      </c>
      <c r="F146" s="13">
        <f t="shared" si="5"/>
        <v>2</v>
      </c>
      <c r="G146" s="13"/>
    </row>
    <row r="147" spans="1:7" x14ac:dyDescent="0.25">
      <c r="A147" s="16">
        <v>45114</v>
      </c>
      <c r="B147" s="13">
        <f t="shared" si="2"/>
        <v>6</v>
      </c>
      <c r="E147" s="15">
        <v>45119</v>
      </c>
      <c r="F147" s="13">
        <f t="shared" si="5"/>
        <v>4</v>
      </c>
      <c r="G147" s="13"/>
    </row>
    <row r="148" spans="1:7" x14ac:dyDescent="0.25">
      <c r="A148" s="147">
        <v>45115</v>
      </c>
      <c r="B148" s="13">
        <f t="shared" si="2"/>
        <v>7</v>
      </c>
      <c r="E148" s="15">
        <v>45121</v>
      </c>
      <c r="F148" s="13">
        <f t="shared" si="5"/>
        <v>6</v>
      </c>
      <c r="G148" s="13"/>
    </row>
    <row r="149" spans="1:7" x14ac:dyDescent="0.25">
      <c r="A149" s="147">
        <v>45116</v>
      </c>
      <c r="B149" s="13">
        <f t="shared" si="2"/>
        <v>1</v>
      </c>
      <c r="E149" s="148">
        <v>45122</v>
      </c>
      <c r="F149" s="13">
        <f t="shared" si="5"/>
        <v>7</v>
      </c>
      <c r="G149" s="13"/>
    </row>
    <row r="150" spans="1:7" x14ac:dyDescent="0.25">
      <c r="A150" s="16">
        <v>45118</v>
      </c>
      <c r="B150" s="13">
        <f t="shared" si="2"/>
        <v>3</v>
      </c>
      <c r="E150" s="148">
        <v>45123</v>
      </c>
      <c r="F150" s="13">
        <f t="shared" si="5"/>
        <v>1</v>
      </c>
      <c r="G150" s="13"/>
    </row>
    <row r="151" spans="1:7" x14ac:dyDescent="0.25">
      <c r="A151" s="16">
        <v>45120</v>
      </c>
      <c r="B151" s="13">
        <f t="shared" si="2"/>
        <v>5</v>
      </c>
      <c r="E151" s="15">
        <v>45125</v>
      </c>
      <c r="F151" s="13">
        <f t="shared" si="5"/>
        <v>3</v>
      </c>
      <c r="G151" s="13"/>
    </row>
    <row r="152" spans="1:7" x14ac:dyDescent="0.25">
      <c r="A152" s="147">
        <v>45122</v>
      </c>
      <c r="B152" s="13">
        <f t="shared" si="2"/>
        <v>7</v>
      </c>
      <c r="E152" s="122">
        <v>45127</v>
      </c>
      <c r="F152" s="13">
        <f t="shared" si="5"/>
        <v>5</v>
      </c>
      <c r="G152" s="13"/>
    </row>
    <row r="153" spans="1:7" x14ac:dyDescent="0.25">
      <c r="A153" s="147">
        <v>45123</v>
      </c>
      <c r="B153" s="13">
        <f t="shared" si="2"/>
        <v>1</v>
      </c>
      <c r="E153" s="148">
        <v>45129</v>
      </c>
      <c r="F153" s="13">
        <f t="shared" si="5"/>
        <v>7</v>
      </c>
      <c r="G153" s="13"/>
    </row>
    <row r="154" spans="1:7" x14ac:dyDescent="0.25">
      <c r="A154" s="16">
        <v>45124</v>
      </c>
      <c r="B154" s="13">
        <f t="shared" si="2"/>
        <v>2</v>
      </c>
      <c r="E154" s="148">
        <v>45130</v>
      </c>
      <c r="F154" s="13">
        <f t="shared" ref="F154:F217" si="6">WEEKDAY(E154)</f>
        <v>1</v>
      </c>
      <c r="G154" s="13"/>
    </row>
    <row r="155" spans="1:7" x14ac:dyDescent="0.25">
      <c r="A155" s="16">
        <v>45126</v>
      </c>
      <c r="B155" s="13">
        <f t="shared" ref="B155:B218" si="7">WEEKDAY(A155)</f>
        <v>4</v>
      </c>
      <c r="E155" s="15">
        <v>45131</v>
      </c>
      <c r="F155" s="13">
        <f t="shared" si="6"/>
        <v>2</v>
      </c>
      <c r="G155" s="13"/>
    </row>
    <row r="156" spans="1:7" x14ac:dyDescent="0.25">
      <c r="A156" s="16">
        <v>45128</v>
      </c>
      <c r="B156" s="13">
        <f t="shared" si="7"/>
        <v>6</v>
      </c>
      <c r="E156" s="15">
        <v>45133</v>
      </c>
      <c r="F156" s="13">
        <f t="shared" si="6"/>
        <v>4</v>
      </c>
      <c r="G156" s="13"/>
    </row>
    <row r="157" spans="1:7" x14ac:dyDescent="0.25">
      <c r="A157" s="147">
        <v>45129</v>
      </c>
      <c r="B157" s="13">
        <f t="shared" si="7"/>
        <v>7</v>
      </c>
      <c r="E157" s="15">
        <v>45135</v>
      </c>
      <c r="F157" s="13">
        <f t="shared" si="6"/>
        <v>6</v>
      </c>
    </row>
    <row r="158" spans="1:7" x14ac:dyDescent="0.25">
      <c r="A158" s="147">
        <v>45130</v>
      </c>
      <c r="B158" s="13">
        <f t="shared" si="7"/>
        <v>1</v>
      </c>
      <c r="E158" s="148">
        <v>45136</v>
      </c>
      <c r="F158" s="13">
        <f t="shared" si="6"/>
        <v>7</v>
      </c>
    </row>
    <row r="159" spans="1:7" x14ac:dyDescent="0.25">
      <c r="A159" s="16">
        <v>45132</v>
      </c>
      <c r="B159" s="13">
        <f t="shared" si="7"/>
        <v>3</v>
      </c>
      <c r="E159" s="148">
        <v>45137</v>
      </c>
      <c r="F159" s="13">
        <f t="shared" si="6"/>
        <v>1</v>
      </c>
    </row>
    <row r="160" spans="1:7" x14ac:dyDescent="0.25">
      <c r="A160" s="16">
        <v>45134</v>
      </c>
      <c r="B160" s="13">
        <f t="shared" si="7"/>
        <v>5</v>
      </c>
      <c r="E160" s="15">
        <v>45140</v>
      </c>
      <c r="F160" s="13">
        <f t="shared" si="6"/>
        <v>4</v>
      </c>
    </row>
    <row r="161" spans="1:6" x14ac:dyDescent="0.25">
      <c r="A161" s="147">
        <v>45136</v>
      </c>
      <c r="B161" s="13">
        <f t="shared" si="7"/>
        <v>7</v>
      </c>
      <c r="E161" s="15">
        <v>45142</v>
      </c>
      <c r="F161" s="13">
        <f t="shared" si="6"/>
        <v>6</v>
      </c>
    </row>
    <row r="162" spans="1:6" x14ac:dyDescent="0.25">
      <c r="A162" s="147">
        <v>45137</v>
      </c>
      <c r="B162" s="13">
        <f t="shared" si="7"/>
        <v>1</v>
      </c>
      <c r="E162" s="148">
        <v>45143</v>
      </c>
      <c r="F162" s="13">
        <f t="shared" si="6"/>
        <v>7</v>
      </c>
    </row>
    <row r="163" spans="1:6" x14ac:dyDescent="0.25">
      <c r="A163" s="16">
        <v>45138</v>
      </c>
      <c r="B163" s="13">
        <f t="shared" si="7"/>
        <v>2</v>
      </c>
      <c r="E163" s="148">
        <v>45144</v>
      </c>
      <c r="F163" s="13">
        <f t="shared" si="6"/>
        <v>1</v>
      </c>
    </row>
    <row r="164" spans="1:6" x14ac:dyDescent="0.25">
      <c r="A164" s="16">
        <v>45139</v>
      </c>
      <c r="B164" s="13">
        <f t="shared" si="7"/>
        <v>3</v>
      </c>
      <c r="E164" s="15">
        <v>45146</v>
      </c>
      <c r="F164" s="13">
        <f t="shared" si="6"/>
        <v>3</v>
      </c>
    </row>
    <row r="165" spans="1:6" x14ac:dyDescent="0.25">
      <c r="A165" s="16">
        <v>45141</v>
      </c>
      <c r="B165" s="13">
        <f t="shared" si="7"/>
        <v>5</v>
      </c>
      <c r="E165" s="15">
        <v>45148</v>
      </c>
      <c r="F165" s="13">
        <f t="shared" si="6"/>
        <v>5</v>
      </c>
    </row>
    <row r="166" spans="1:6" x14ac:dyDescent="0.25">
      <c r="A166" s="147">
        <v>45143</v>
      </c>
      <c r="B166" s="13">
        <f t="shared" si="7"/>
        <v>7</v>
      </c>
      <c r="E166" s="148">
        <v>45150</v>
      </c>
      <c r="F166" s="13">
        <f t="shared" si="6"/>
        <v>7</v>
      </c>
    </row>
    <row r="167" spans="1:6" x14ac:dyDescent="0.25">
      <c r="A167" s="147">
        <v>45144</v>
      </c>
      <c r="B167" s="13">
        <f t="shared" si="7"/>
        <v>1</v>
      </c>
      <c r="E167" s="148">
        <v>45151</v>
      </c>
      <c r="F167" s="13">
        <f t="shared" si="6"/>
        <v>1</v>
      </c>
    </row>
    <row r="168" spans="1:6" x14ac:dyDescent="0.25">
      <c r="A168" s="121">
        <v>45145</v>
      </c>
      <c r="B168" s="13">
        <f t="shared" si="7"/>
        <v>2</v>
      </c>
      <c r="E168" s="15">
        <v>45152</v>
      </c>
      <c r="F168" s="13">
        <f t="shared" si="6"/>
        <v>2</v>
      </c>
    </row>
    <row r="169" spans="1:6" x14ac:dyDescent="0.25">
      <c r="A169" s="16">
        <v>45147</v>
      </c>
      <c r="B169" s="13">
        <f t="shared" si="7"/>
        <v>4</v>
      </c>
      <c r="E169" s="15">
        <v>45154</v>
      </c>
      <c r="F169" s="13">
        <f t="shared" si="6"/>
        <v>4</v>
      </c>
    </row>
    <row r="170" spans="1:6" x14ac:dyDescent="0.25">
      <c r="A170" s="16">
        <v>45149</v>
      </c>
      <c r="B170" s="13">
        <f t="shared" si="7"/>
        <v>6</v>
      </c>
      <c r="E170" s="15">
        <v>45156</v>
      </c>
      <c r="F170" s="13">
        <f t="shared" si="6"/>
        <v>6</v>
      </c>
    </row>
    <row r="171" spans="1:6" x14ac:dyDescent="0.25">
      <c r="A171" s="147">
        <v>45150</v>
      </c>
      <c r="B171" s="13">
        <f t="shared" si="7"/>
        <v>7</v>
      </c>
      <c r="E171" s="148">
        <v>45157</v>
      </c>
      <c r="F171" s="13">
        <f t="shared" si="6"/>
        <v>7</v>
      </c>
    </row>
    <row r="172" spans="1:6" x14ac:dyDescent="0.25">
      <c r="A172" s="147">
        <v>45151</v>
      </c>
      <c r="B172" s="13">
        <f t="shared" si="7"/>
        <v>1</v>
      </c>
      <c r="E172" s="148">
        <v>45158</v>
      </c>
      <c r="F172" s="13">
        <f t="shared" si="6"/>
        <v>1</v>
      </c>
    </row>
    <row r="173" spans="1:6" x14ac:dyDescent="0.25">
      <c r="A173" s="16">
        <v>45153</v>
      </c>
      <c r="B173" s="13">
        <f t="shared" si="7"/>
        <v>3</v>
      </c>
      <c r="E173" s="15">
        <v>45160</v>
      </c>
      <c r="F173" s="13">
        <f t="shared" si="6"/>
        <v>3</v>
      </c>
    </row>
    <row r="174" spans="1:6" x14ac:dyDescent="0.25">
      <c r="A174" s="16">
        <v>45155</v>
      </c>
      <c r="B174" s="13">
        <f t="shared" si="7"/>
        <v>5</v>
      </c>
      <c r="E174" s="15">
        <v>45162</v>
      </c>
      <c r="F174" s="13">
        <f t="shared" si="6"/>
        <v>5</v>
      </c>
    </row>
    <row r="175" spans="1:6" x14ac:dyDescent="0.25">
      <c r="A175" s="147">
        <v>45157</v>
      </c>
      <c r="B175" s="13">
        <f t="shared" si="7"/>
        <v>7</v>
      </c>
      <c r="E175" s="148">
        <v>45164</v>
      </c>
      <c r="F175" s="13">
        <f t="shared" si="6"/>
        <v>7</v>
      </c>
    </row>
    <row r="176" spans="1:6" x14ac:dyDescent="0.25">
      <c r="A176" s="147">
        <v>45158</v>
      </c>
      <c r="B176" s="13">
        <f t="shared" si="7"/>
        <v>1</v>
      </c>
      <c r="E176" s="148">
        <v>45165</v>
      </c>
      <c r="F176" s="13">
        <f t="shared" si="6"/>
        <v>1</v>
      </c>
    </row>
    <row r="177" spans="1:6" x14ac:dyDescent="0.25">
      <c r="A177" s="121">
        <v>45159</v>
      </c>
      <c r="B177" s="13">
        <f t="shared" si="7"/>
        <v>2</v>
      </c>
      <c r="E177" s="15">
        <v>45166</v>
      </c>
      <c r="F177" s="13">
        <f t="shared" si="6"/>
        <v>2</v>
      </c>
    </row>
    <row r="178" spans="1:6" x14ac:dyDescent="0.25">
      <c r="A178" s="16">
        <v>45161</v>
      </c>
      <c r="B178" s="13">
        <f t="shared" si="7"/>
        <v>4</v>
      </c>
      <c r="E178" s="15">
        <v>45168</v>
      </c>
      <c r="F178" s="13">
        <f t="shared" si="6"/>
        <v>4</v>
      </c>
    </row>
    <row r="179" spans="1:6" s="13" customFormat="1" x14ac:dyDescent="0.25">
      <c r="A179" s="16">
        <v>45163</v>
      </c>
      <c r="B179" s="13">
        <f t="shared" si="7"/>
        <v>6</v>
      </c>
      <c r="E179" s="148">
        <v>45171</v>
      </c>
      <c r="F179" s="13">
        <f t="shared" si="6"/>
        <v>7</v>
      </c>
    </row>
    <row r="180" spans="1:6" x14ac:dyDescent="0.25">
      <c r="A180" s="147">
        <v>45164</v>
      </c>
      <c r="B180" s="13">
        <f t="shared" si="7"/>
        <v>7</v>
      </c>
      <c r="E180" s="148">
        <v>45172</v>
      </c>
      <c r="F180" s="13">
        <f t="shared" si="6"/>
        <v>1</v>
      </c>
    </row>
    <row r="181" spans="1:6" x14ac:dyDescent="0.25">
      <c r="A181" s="147">
        <v>45165</v>
      </c>
      <c r="B181" s="13">
        <f t="shared" si="7"/>
        <v>1</v>
      </c>
      <c r="E181" s="15">
        <v>45173</v>
      </c>
      <c r="F181" s="13">
        <f t="shared" si="6"/>
        <v>2</v>
      </c>
    </row>
    <row r="182" spans="1:6" x14ac:dyDescent="0.25">
      <c r="A182" s="16">
        <v>45167</v>
      </c>
      <c r="B182" s="13">
        <f t="shared" si="7"/>
        <v>3</v>
      </c>
      <c r="E182" s="15">
        <v>45175</v>
      </c>
      <c r="F182" s="13">
        <f t="shared" si="6"/>
        <v>4</v>
      </c>
    </row>
    <row r="183" spans="1:6" s="13" customFormat="1" x14ac:dyDescent="0.25">
      <c r="A183" s="16">
        <v>45169</v>
      </c>
      <c r="B183" s="13">
        <f t="shared" si="7"/>
        <v>5</v>
      </c>
      <c r="E183" s="15">
        <v>45177</v>
      </c>
      <c r="F183" s="13">
        <f t="shared" si="6"/>
        <v>6</v>
      </c>
    </row>
    <row r="184" spans="1:6" x14ac:dyDescent="0.25">
      <c r="A184" s="16">
        <v>45170</v>
      </c>
      <c r="B184" s="13">
        <f t="shared" si="7"/>
        <v>6</v>
      </c>
      <c r="E184" s="148">
        <v>45178</v>
      </c>
      <c r="F184" s="13">
        <f t="shared" si="6"/>
        <v>7</v>
      </c>
    </row>
    <row r="185" spans="1:6" s="13" customFormat="1" x14ac:dyDescent="0.25">
      <c r="A185" s="147">
        <v>45171</v>
      </c>
      <c r="B185" s="13">
        <f t="shared" si="7"/>
        <v>7</v>
      </c>
      <c r="E185" s="148">
        <v>45179</v>
      </c>
      <c r="F185" s="13">
        <f t="shared" si="6"/>
        <v>1</v>
      </c>
    </row>
    <row r="186" spans="1:6" x14ac:dyDescent="0.25">
      <c r="A186" s="147">
        <v>45172</v>
      </c>
      <c r="B186" s="13">
        <f t="shared" si="7"/>
        <v>1</v>
      </c>
      <c r="E186" s="15">
        <v>45181</v>
      </c>
      <c r="F186" s="13">
        <f t="shared" si="6"/>
        <v>3</v>
      </c>
    </row>
    <row r="187" spans="1:6" x14ac:dyDescent="0.25">
      <c r="A187" s="16">
        <v>45174</v>
      </c>
      <c r="B187" s="13">
        <f t="shared" si="7"/>
        <v>3</v>
      </c>
      <c r="E187" s="15">
        <v>45183</v>
      </c>
      <c r="F187" s="13">
        <f t="shared" si="6"/>
        <v>5</v>
      </c>
    </row>
    <row r="188" spans="1:6" s="13" customFormat="1" x14ac:dyDescent="0.25">
      <c r="A188" s="16">
        <v>45176</v>
      </c>
      <c r="B188" s="13">
        <f t="shared" si="7"/>
        <v>5</v>
      </c>
      <c r="E188" s="148">
        <v>45185</v>
      </c>
      <c r="F188" s="13">
        <f t="shared" si="6"/>
        <v>7</v>
      </c>
    </row>
    <row r="189" spans="1:6" x14ac:dyDescent="0.25">
      <c r="A189" s="147">
        <v>45178</v>
      </c>
      <c r="B189" s="13">
        <f t="shared" si="7"/>
        <v>7</v>
      </c>
      <c r="E189" s="148">
        <v>45186</v>
      </c>
      <c r="F189" s="13">
        <f t="shared" si="6"/>
        <v>1</v>
      </c>
    </row>
    <row r="190" spans="1:6" x14ac:dyDescent="0.25">
      <c r="A190" s="147">
        <v>45179</v>
      </c>
      <c r="B190" s="13">
        <f t="shared" si="7"/>
        <v>1</v>
      </c>
      <c r="E190" s="15">
        <v>45187</v>
      </c>
      <c r="F190" s="13">
        <f t="shared" si="6"/>
        <v>2</v>
      </c>
    </row>
    <row r="191" spans="1:6" x14ac:dyDescent="0.25">
      <c r="A191" s="16">
        <v>45180</v>
      </c>
      <c r="B191" s="13">
        <f t="shared" si="7"/>
        <v>2</v>
      </c>
      <c r="E191" s="15">
        <v>45189</v>
      </c>
      <c r="F191" s="13">
        <f t="shared" si="6"/>
        <v>4</v>
      </c>
    </row>
    <row r="192" spans="1:6" x14ac:dyDescent="0.25">
      <c r="A192" s="16">
        <v>45182</v>
      </c>
      <c r="B192" s="13">
        <f t="shared" si="7"/>
        <v>4</v>
      </c>
      <c r="E192" s="15">
        <v>45191</v>
      </c>
      <c r="F192" s="13">
        <f t="shared" si="6"/>
        <v>6</v>
      </c>
    </row>
    <row r="193" spans="1:6" s="13" customFormat="1" x14ac:dyDescent="0.25">
      <c r="A193" s="16">
        <v>45184</v>
      </c>
      <c r="B193" s="13">
        <f t="shared" si="7"/>
        <v>6</v>
      </c>
      <c r="E193" s="148">
        <v>45192</v>
      </c>
      <c r="F193" s="13">
        <f t="shared" si="6"/>
        <v>7</v>
      </c>
    </row>
    <row r="194" spans="1:6" x14ac:dyDescent="0.25">
      <c r="A194" s="147">
        <v>45185</v>
      </c>
      <c r="B194" s="13">
        <f t="shared" si="7"/>
        <v>7</v>
      </c>
      <c r="E194" s="148">
        <v>45193</v>
      </c>
      <c r="F194" s="13">
        <f t="shared" si="6"/>
        <v>1</v>
      </c>
    </row>
    <row r="195" spans="1:6" x14ac:dyDescent="0.25">
      <c r="A195" s="147">
        <v>45186</v>
      </c>
      <c r="B195" s="13">
        <f t="shared" si="7"/>
        <v>1</v>
      </c>
      <c r="E195" s="15">
        <v>45195</v>
      </c>
      <c r="F195" s="13">
        <f t="shared" si="6"/>
        <v>3</v>
      </c>
    </row>
    <row r="196" spans="1:6" x14ac:dyDescent="0.25">
      <c r="A196" s="16">
        <v>45188</v>
      </c>
      <c r="B196" s="13">
        <f t="shared" si="7"/>
        <v>3</v>
      </c>
      <c r="E196" s="15">
        <v>45197</v>
      </c>
      <c r="F196" s="13">
        <f t="shared" si="6"/>
        <v>5</v>
      </c>
    </row>
    <row r="197" spans="1:6" s="13" customFormat="1" x14ac:dyDescent="0.25">
      <c r="A197" s="16">
        <v>45190</v>
      </c>
      <c r="B197" s="13">
        <f t="shared" si="7"/>
        <v>5</v>
      </c>
      <c r="E197" s="148">
        <v>45199</v>
      </c>
      <c r="F197" s="13">
        <f t="shared" si="6"/>
        <v>7</v>
      </c>
    </row>
    <row r="198" spans="1:6" x14ac:dyDescent="0.25">
      <c r="A198" s="147">
        <v>45192</v>
      </c>
      <c r="B198" s="13">
        <f t="shared" si="7"/>
        <v>7</v>
      </c>
      <c r="E198" s="148">
        <v>45200</v>
      </c>
      <c r="F198" s="13">
        <f t="shared" si="6"/>
        <v>1</v>
      </c>
    </row>
    <row r="199" spans="1:6" x14ac:dyDescent="0.25">
      <c r="A199" s="147">
        <v>45193</v>
      </c>
      <c r="B199" s="13">
        <f t="shared" si="7"/>
        <v>1</v>
      </c>
      <c r="E199" s="15">
        <v>45201</v>
      </c>
      <c r="F199" s="13">
        <f t="shared" si="6"/>
        <v>2</v>
      </c>
    </row>
    <row r="200" spans="1:6" x14ac:dyDescent="0.25">
      <c r="A200" s="16">
        <v>45194</v>
      </c>
      <c r="B200" s="13">
        <f t="shared" si="7"/>
        <v>2</v>
      </c>
      <c r="E200" s="15">
        <v>45203</v>
      </c>
      <c r="F200" s="13">
        <f t="shared" si="6"/>
        <v>4</v>
      </c>
    </row>
    <row r="201" spans="1:6" x14ac:dyDescent="0.25">
      <c r="A201" s="16">
        <v>45196</v>
      </c>
      <c r="B201" s="13">
        <f t="shared" si="7"/>
        <v>4</v>
      </c>
      <c r="E201" s="15">
        <v>45205</v>
      </c>
      <c r="F201" s="13">
        <f t="shared" si="6"/>
        <v>6</v>
      </c>
    </row>
    <row r="202" spans="1:6" s="13" customFormat="1" x14ac:dyDescent="0.25">
      <c r="A202" s="16">
        <v>45198</v>
      </c>
      <c r="B202" s="13">
        <f t="shared" si="7"/>
        <v>6</v>
      </c>
      <c r="E202" s="148">
        <v>45206</v>
      </c>
      <c r="F202" s="13">
        <f t="shared" si="6"/>
        <v>7</v>
      </c>
    </row>
    <row r="203" spans="1:6" x14ac:dyDescent="0.25">
      <c r="A203" s="147">
        <v>45199</v>
      </c>
      <c r="B203" s="13">
        <f t="shared" si="7"/>
        <v>7</v>
      </c>
      <c r="E203" s="148">
        <v>45207</v>
      </c>
      <c r="F203" s="13">
        <f t="shared" si="6"/>
        <v>1</v>
      </c>
    </row>
    <row r="204" spans="1:6" x14ac:dyDescent="0.25">
      <c r="A204" s="147">
        <v>45200</v>
      </c>
      <c r="B204" s="13">
        <f t="shared" si="7"/>
        <v>1</v>
      </c>
      <c r="E204" s="15">
        <v>45209</v>
      </c>
      <c r="F204" s="13">
        <f t="shared" si="6"/>
        <v>3</v>
      </c>
    </row>
    <row r="205" spans="1:6" x14ac:dyDescent="0.25">
      <c r="A205" s="16">
        <v>45202</v>
      </c>
      <c r="B205" s="13">
        <f t="shared" si="7"/>
        <v>3</v>
      </c>
      <c r="E205" s="15">
        <v>45211</v>
      </c>
      <c r="F205" s="13">
        <f t="shared" si="6"/>
        <v>5</v>
      </c>
    </row>
    <row r="206" spans="1:6" s="13" customFormat="1" x14ac:dyDescent="0.25">
      <c r="A206" s="16">
        <v>45204</v>
      </c>
      <c r="B206" s="13">
        <f t="shared" si="7"/>
        <v>5</v>
      </c>
      <c r="E206" s="148">
        <v>45213</v>
      </c>
      <c r="F206" s="13">
        <f t="shared" si="6"/>
        <v>7</v>
      </c>
    </row>
    <row r="207" spans="1:6" x14ac:dyDescent="0.25">
      <c r="A207" s="147">
        <v>45206</v>
      </c>
      <c r="B207" s="13">
        <f t="shared" si="7"/>
        <v>7</v>
      </c>
      <c r="E207" s="148">
        <v>45214</v>
      </c>
      <c r="F207" s="13">
        <f t="shared" si="6"/>
        <v>1</v>
      </c>
    </row>
    <row r="208" spans="1:6" x14ac:dyDescent="0.25">
      <c r="A208" s="147">
        <v>45207</v>
      </c>
      <c r="B208" s="13">
        <f t="shared" si="7"/>
        <v>1</v>
      </c>
      <c r="E208" s="122">
        <v>45215</v>
      </c>
      <c r="F208" s="13">
        <f t="shared" si="6"/>
        <v>2</v>
      </c>
    </row>
    <row r="209" spans="1:6" x14ac:dyDescent="0.25">
      <c r="A209" s="16">
        <v>45208</v>
      </c>
      <c r="B209" s="13">
        <f t="shared" si="7"/>
        <v>2</v>
      </c>
      <c r="E209" s="15">
        <v>45217</v>
      </c>
      <c r="F209" s="13">
        <f t="shared" si="6"/>
        <v>4</v>
      </c>
    </row>
    <row r="210" spans="1:6" x14ac:dyDescent="0.25">
      <c r="A210" s="16">
        <v>45210</v>
      </c>
      <c r="B210" s="13">
        <f t="shared" si="7"/>
        <v>4</v>
      </c>
      <c r="E210" s="15">
        <v>45219</v>
      </c>
      <c r="F210" s="13">
        <f t="shared" si="6"/>
        <v>6</v>
      </c>
    </row>
    <row r="211" spans="1:6" s="13" customFormat="1" x14ac:dyDescent="0.25">
      <c r="A211" s="16">
        <v>45212</v>
      </c>
      <c r="B211" s="13">
        <f t="shared" si="7"/>
        <v>6</v>
      </c>
      <c r="E211" s="148">
        <v>45220</v>
      </c>
      <c r="F211" s="13">
        <f t="shared" si="6"/>
        <v>7</v>
      </c>
    </row>
    <row r="212" spans="1:6" x14ac:dyDescent="0.25">
      <c r="A212" s="147">
        <v>45213</v>
      </c>
      <c r="B212" s="13">
        <f t="shared" si="7"/>
        <v>7</v>
      </c>
      <c r="E212" s="148">
        <v>45221</v>
      </c>
      <c r="F212" s="13">
        <f t="shared" si="6"/>
        <v>1</v>
      </c>
    </row>
    <row r="213" spans="1:6" x14ac:dyDescent="0.25">
      <c r="A213" s="147">
        <v>45214</v>
      </c>
      <c r="B213" s="13">
        <f t="shared" si="7"/>
        <v>1</v>
      </c>
      <c r="E213" s="15">
        <v>45223</v>
      </c>
      <c r="F213" s="13">
        <f t="shared" si="6"/>
        <v>3</v>
      </c>
    </row>
    <row r="214" spans="1:6" x14ac:dyDescent="0.25">
      <c r="A214" s="16">
        <v>45216</v>
      </c>
      <c r="B214" s="13">
        <f t="shared" si="7"/>
        <v>3</v>
      </c>
      <c r="E214" s="15">
        <v>45225</v>
      </c>
      <c r="F214" s="13">
        <f t="shared" si="6"/>
        <v>5</v>
      </c>
    </row>
    <row r="215" spans="1:6" s="13" customFormat="1" x14ac:dyDescent="0.25">
      <c r="A215" s="16">
        <v>45218</v>
      </c>
      <c r="B215" s="13">
        <f t="shared" si="7"/>
        <v>5</v>
      </c>
      <c r="E215" s="148">
        <v>45227</v>
      </c>
      <c r="F215" s="13">
        <f t="shared" si="6"/>
        <v>7</v>
      </c>
    </row>
    <row r="216" spans="1:6" x14ac:dyDescent="0.25">
      <c r="A216" s="147">
        <v>45220</v>
      </c>
      <c r="B216" s="13">
        <f t="shared" si="7"/>
        <v>7</v>
      </c>
      <c r="E216" s="148">
        <v>45228</v>
      </c>
      <c r="F216" s="13">
        <f t="shared" si="6"/>
        <v>1</v>
      </c>
    </row>
    <row r="217" spans="1:6" x14ac:dyDescent="0.25">
      <c r="A217" s="147">
        <v>45221</v>
      </c>
      <c r="B217" s="13">
        <f t="shared" si="7"/>
        <v>1</v>
      </c>
      <c r="E217" s="15">
        <v>45229</v>
      </c>
      <c r="F217" s="13">
        <f t="shared" si="6"/>
        <v>2</v>
      </c>
    </row>
    <row r="218" spans="1:6" x14ac:dyDescent="0.25">
      <c r="A218" s="16">
        <v>45222</v>
      </c>
      <c r="B218" s="13">
        <f t="shared" si="7"/>
        <v>2</v>
      </c>
      <c r="E218" s="15">
        <v>45232</v>
      </c>
      <c r="F218" s="13">
        <f t="shared" ref="F218:F256" si="8">WEEKDAY(E218)</f>
        <v>5</v>
      </c>
    </row>
    <row r="219" spans="1:6" x14ac:dyDescent="0.25">
      <c r="A219" s="16">
        <v>45224</v>
      </c>
      <c r="B219" s="13">
        <f t="shared" ref="B219:B264" si="9">WEEKDAY(A219)</f>
        <v>4</v>
      </c>
      <c r="E219" s="148">
        <v>45234</v>
      </c>
      <c r="F219" s="13">
        <f t="shared" si="8"/>
        <v>7</v>
      </c>
    </row>
    <row r="220" spans="1:6" s="13" customFormat="1" x14ac:dyDescent="0.25">
      <c r="A220" s="16">
        <v>45226</v>
      </c>
      <c r="B220" s="13">
        <f t="shared" si="9"/>
        <v>6</v>
      </c>
      <c r="E220" s="148">
        <v>45235</v>
      </c>
      <c r="F220" s="13">
        <f t="shared" si="8"/>
        <v>1</v>
      </c>
    </row>
    <row r="221" spans="1:6" x14ac:dyDescent="0.25">
      <c r="A221" s="147">
        <v>45227</v>
      </c>
      <c r="B221" s="13">
        <f t="shared" si="9"/>
        <v>7</v>
      </c>
      <c r="E221" s="122">
        <v>45236</v>
      </c>
      <c r="F221" s="13">
        <f t="shared" si="8"/>
        <v>2</v>
      </c>
    </row>
    <row r="222" spans="1:6" x14ac:dyDescent="0.25">
      <c r="A222" s="147">
        <v>45228</v>
      </c>
      <c r="B222" s="13">
        <f t="shared" si="9"/>
        <v>1</v>
      </c>
      <c r="E222" s="15">
        <v>45238</v>
      </c>
      <c r="F222" s="13">
        <f t="shared" si="8"/>
        <v>4</v>
      </c>
    </row>
    <row r="223" spans="1:6" x14ac:dyDescent="0.25">
      <c r="A223" s="16">
        <v>45230</v>
      </c>
      <c r="B223" s="13">
        <f t="shared" si="9"/>
        <v>3</v>
      </c>
      <c r="E223" s="15">
        <v>45240</v>
      </c>
      <c r="F223" s="13">
        <f t="shared" si="8"/>
        <v>6</v>
      </c>
    </row>
    <row r="224" spans="1:6" s="13" customFormat="1" x14ac:dyDescent="0.25">
      <c r="A224" s="16">
        <v>45231</v>
      </c>
      <c r="B224" s="13">
        <f t="shared" si="9"/>
        <v>4</v>
      </c>
      <c r="E224" s="148">
        <v>45241</v>
      </c>
      <c r="F224" s="13">
        <f t="shared" si="8"/>
        <v>7</v>
      </c>
    </row>
    <row r="225" spans="1:6" x14ac:dyDescent="0.25">
      <c r="A225" s="16">
        <v>45233</v>
      </c>
      <c r="B225" s="13">
        <f t="shared" si="9"/>
        <v>6</v>
      </c>
      <c r="E225" s="148">
        <v>45242</v>
      </c>
      <c r="F225" s="13">
        <f t="shared" si="8"/>
        <v>1</v>
      </c>
    </row>
    <row r="226" spans="1:6" x14ac:dyDescent="0.25">
      <c r="A226" s="147">
        <v>45234</v>
      </c>
      <c r="B226" s="13">
        <f t="shared" si="9"/>
        <v>7</v>
      </c>
      <c r="E226" s="15">
        <v>45244</v>
      </c>
      <c r="F226" s="13">
        <f t="shared" si="8"/>
        <v>3</v>
      </c>
    </row>
    <row r="227" spans="1:6" x14ac:dyDescent="0.25">
      <c r="A227" s="147">
        <v>45235</v>
      </c>
      <c r="B227" s="13">
        <f t="shared" si="9"/>
        <v>1</v>
      </c>
      <c r="E227" s="15">
        <v>45246</v>
      </c>
      <c r="F227" s="13">
        <f t="shared" si="8"/>
        <v>5</v>
      </c>
    </row>
    <row r="228" spans="1:6" s="13" customFormat="1" x14ac:dyDescent="0.25">
      <c r="A228" s="16">
        <v>45237</v>
      </c>
      <c r="B228" s="13">
        <f t="shared" si="9"/>
        <v>3</v>
      </c>
      <c r="E228" s="148">
        <v>45248</v>
      </c>
      <c r="F228" s="13">
        <f t="shared" si="8"/>
        <v>7</v>
      </c>
    </row>
    <row r="229" spans="1:6" x14ac:dyDescent="0.25">
      <c r="A229" s="16">
        <v>45239</v>
      </c>
      <c r="B229" s="13">
        <f t="shared" si="9"/>
        <v>5</v>
      </c>
      <c r="E229" s="148">
        <v>45249</v>
      </c>
      <c r="F229" s="13">
        <f t="shared" si="8"/>
        <v>1</v>
      </c>
    </row>
    <row r="230" spans="1:6" s="13" customFormat="1" x14ac:dyDescent="0.25">
      <c r="A230" s="16">
        <v>45240</v>
      </c>
      <c r="B230" s="13">
        <f t="shared" si="9"/>
        <v>6</v>
      </c>
      <c r="E230" s="15">
        <v>45250</v>
      </c>
      <c r="F230" s="13">
        <f t="shared" si="8"/>
        <v>2</v>
      </c>
    </row>
    <row r="231" spans="1:6" x14ac:dyDescent="0.25">
      <c r="A231" s="147">
        <v>45241</v>
      </c>
      <c r="B231" s="13">
        <f t="shared" si="9"/>
        <v>7</v>
      </c>
      <c r="E231" s="15">
        <v>45252</v>
      </c>
      <c r="F231" s="13">
        <f t="shared" si="8"/>
        <v>4</v>
      </c>
    </row>
    <row r="232" spans="1:6" x14ac:dyDescent="0.25">
      <c r="A232" s="147">
        <v>45242</v>
      </c>
      <c r="B232" s="13">
        <f t="shared" si="9"/>
        <v>1</v>
      </c>
      <c r="E232" s="15">
        <v>45254</v>
      </c>
      <c r="F232" s="13">
        <f t="shared" si="8"/>
        <v>6</v>
      </c>
    </row>
    <row r="233" spans="1:6" x14ac:dyDescent="0.25">
      <c r="A233" s="121">
        <v>45243</v>
      </c>
      <c r="B233" s="13">
        <f t="shared" si="9"/>
        <v>2</v>
      </c>
      <c r="E233" s="148">
        <v>45255</v>
      </c>
      <c r="F233" s="13">
        <f t="shared" si="8"/>
        <v>7</v>
      </c>
    </row>
    <row r="234" spans="1:6" s="13" customFormat="1" x14ac:dyDescent="0.25">
      <c r="A234" s="16">
        <v>45245</v>
      </c>
      <c r="B234" s="13">
        <f t="shared" si="9"/>
        <v>4</v>
      </c>
      <c r="E234" s="148">
        <v>45256</v>
      </c>
      <c r="F234" s="13">
        <f t="shared" si="8"/>
        <v>1</v>
      </c>
    </row>
    <row r="235" spans="1:6" x14ac:dyDescent="0.25">
      <c r="A235" s="16">
        <v>45247</v>
      </c>
      <c r="B235" s="13">
        <f t="shared" si="9"/>
        <v>6</v>
      </c>
      <c r="E235" s="15">
        <v>45258</v>
      </c>
      <c r="F235" s="13">
        <f t="shared" si="8"/>
        <v>3</v>
      </c>
    </row>
    <row r="236" spans="1:6" x14ac:dyDescent="0.25">
      <c r="A236" s="147">
        <v>45248</v>
      </c>
      <c r="B236" s="13">
        <f t="shared" si="9"/>
        <v>7</v>
      </c>
      <c r="E236" s="15">
        <v>45260</v>
      </c>
      <c r="F236" s="13">
        <f t="shared" si="8"/>
        <v>5</v>
      </c>
    </row>
    <row r="237" spans="1:6" x14ac:dyDescent="0.25">
      <c r="A237" s="147">
        <v>45249</v>
      </c>
      <c r="B237" s="13">
        <f t="shared" si="9"/>
        <v>1</v>
      </c>
      <c r="E237" s="148">
        <v>45262</v>
      </c>
      <c r="F237" s="13">
        <f t="shared" si="8"/>
        <v>7</v>
      </c>
    </row>
    <row r="238" spans="1:6" x14ac:dyDescent="0.25">
      <c r="A238" s="16">
        <v>45251</v>
      </c>
      <c r="B238" s="13">
        <f t="shared" si="9"/>
        <v>3</v>
      </c>
      <c r="E238" s="148">
        <v>45263</v>
      </c>
      <c r="F238" s="13">
        <f t="shared" si="8"/>
        <v>1</v>
      </c>
    </row>
    <row r="239" spans="1:6" s="13" customFormat="1" x14ac:dyDescent="0.25">
      <c r="A239" s="16">
        <v>45253</v>
      </c>
      <c r="B239" s="13">
        <f t="shared" si="9"/>
        <v>5</v>
      </c>
      <c r="E239" s="15">
        <v>45264</v>
      </c>
      <c r="F239" s="13">
        <f t="shared" si="8"/>
        <v>2</v>
      </c>
    </row>
    <row r="240" spans="1:6" x14ac:dyDescent="0.25">
      <c r="A240" s="147">
        <v>45255</v>
      </c>
      <c r="B240" s="13">
        <f t="shared" si="9"/>
        <v>7</v>
      </c>
      <c r="E240" s="15">
        <v>45266</v>
      </c>
      <c r="F240" s="13">
        <f t="shared" si="8"/>
        <v>4</v>
      </c>
    </row>
    <row r="241" spans="1:6" x14ac:dyDescent="0.25">
      <c r="A241" s="147">
        <v>45256</v>
      </c>
      <c r="B241" s="13">
        <f t="shared" si="9"/>
        <v>1</v>
      </c>
      <c r="E241" s="122">
        <v>45268</v>
      </c>
      <c r="F241" s="13">
        <f t="shared" si="8"/>
        <v>6</v>
      </c>
    </row>
    <row r="242" spans="1:6" x14ac:dyDescent="0.25">
      <c r="A242" s="16">
        <v>45257</v>
      </c>
      <c r="B242" s="13">
        <f t="shared" si="9"/>
        <v>2</v>
      </c>
      <c r="E242" s="148">
        <v>45269</v>
      </c>
      <c r="F242" s="13">
        <f t="shared" si="8"/>
        <v>7</v>
      </c>
    </row>
    <row r="243" spans="1:6" x14ac:dyDescent="0.25">
      <c r="A243" s="16">
        <v>45259</v>
      </c>
      <c r="B243" s="13">
        <f t="shared" si="9"/>
        <v>4</v>
      </c>
      <c r="E243" s="148">
        <v>45270</v>
      </c>
      <c r="F243" s="13">
        <f t="shared" si="8"/>
        <v>1</v>
      </c>
    </row>
    <row r="244" spans="1:6" s="13" customFormat="1" x14ac:dyDescent="0.25">
      <c r="A244" s="16">
        <v>45261</v>
      </c>
      <c r="B244" s="13">
        <f t="shared" si="9"/>
        <v>6</v>
      </c>
      <c r="E244" s="15">
        <v>45272</v>
      </c>
      <c r="F244" s="13">
        <f t="shared" si="8"/>
        <v>3</v>
      </c>
    </row>
    <row r="245" spans="1:6" x14ac:dyDescent="0.25">
      <c r="A245" s="147">
        <v>45262</v>
      </c>
      <c r="B245" s="13">
        <f t="shared" si="9"/>
        <v>7</v>
      </c>
      <c r="E245" s="15">
        <v>45274</v>
      </c>
      <c r="F245" s="13">
        <f t="shared" si="8"/>
        <v>5</v>
      </c>
    </row>
    <row r="246" spans="1:6" x14ac:dyDescent="0.25">
      <c r="A246" s="147">
        <v>45263</v>
      </c>
      <c r="B246" s="13">
        <f t="shared" si="9"/>
        <v>1</v>
      </c>
      <c r="E246" s="148">
        <v>45276</v>
      </c>
      <c r="F246" s="13">
        <f t="shared" si="8"/>
        <v>7</v>
      </c>
    </row>
    <row r="247" spans="1:6" x14ac:dyDescent="0.25">
      <c r="A247" s="16">
        <v>45265</v>
      </c>
      <c r="B247" s="13">
        <f t="shared" si="9"/>
        <v>3</v>
      </c>
      <c r="E247" s="148">
        <v>45277</v>
      </c>
      <c r="F247" s="13">
        <f t="shared" si="8"/>
        <v>1</v>
      </c>
    </row>
    <row r="248" spans="1:6" x14ac:dyDescent="0.25">
      <c r="A248" s="16">
        <v>45267</v>
      </c>
      <c r="B248" s="13">
        <f t="shared" si="9"/>
        <v>5</v>
      </c>
      <c r="E248" s="15">
        <v>45278</v>
      </c>
      <c r="F248" s="13">
        <f t="shared" si="8"/>
        <v>2</v>
      </c>
    </row>
    <row r="249" spans="1:6" s="13" customFormat="1" x14ac:dyDescent="0.25">
      <c r="A249" s="147">
        <v>45269</v>
      </c>
      <c r="B249" s="13">
        <f t="shared" si="9"/>
        <v>7</v>
      </c>
      <c r="E249" s="15">
        <v>45280</v>
      </c>
      <c r="F249" s="13">
        <f t="shared" si="8"/>
        <v>4</v>
      </c>
    </row>
    <row r="250" spans="1:6" x14ac:dyDescent="0.25">
      <c r="A250" s="147">
        <v>45270</v>
      </c>
      <c r="B250" s="13">
        <f t="shared" si="9"/>
        <v>1</v>
      </c>
      <c r="E250" s="15">
        <v>45282</v>
      </c>
      <c r="F250" s="13">
        <f t="shared" si="8"/>
        <v>6</v>
      </c>
    </row>
    <row r="251" spans="1:6" x14ac:dyDescent="0.25">
      <c r="A251" s="16">
        <v>45271</v>
      </c>
      <c r="B251" s="13">
        <f t="shared" si="9"/>
        <v>2</v>
      </c>
      <c r="E251" s="148">
        <v>45283</v>
      </c>
      <c r="F251" s="13">
        <f t="shared" si="8"/>
        <v>7</v>
      </c>
    </row>
    <row r="252" spans="1:6" x14ac:dyDescent="0.25">
      <c r="A252" s="16">
        <v>45273</v>
      </c>
      <c r="B252" s="13">
        <f t="shared" si="9"/>
        <v>4</v>
      </c>
      <c r="E252" s="148">
        <v>45284</v>
      </c>
      <c r="F252" s="13">
        <f t="shared" si="8"/>
        <v>1</v>
      </c>
    </row>
    <row r="253" spans="1:6" s="13" customFormat="1" x14ac:dyDescent="0.25">
      <c r="A253" s="16">
        <v>45275</v>
      </c>
      <c r="B253" s="13">
        <f t="shared" si="9"/>
        <v>6</v>
      </c>
      <c r="E253" s="15">
        <v>45286</v>
      </c>
      <c r="F253" s="13">
        <f t="shared" si="8"/>
        <v>3</v>
      </c>
    </row>
    <row r="254" spans="1:6" x14ac:dyDescent="0.25">
      <c r="A254" s="147">
        <v>45276</v>
      </c>
      <c r="B254" s="13">
        <f t="shared" si="9"/>
        <v>7</v>
      </c>
      <c r="E254" s="15">
        <v>45288</v>
      </c>
      <c r="F254" s="13">
        <f t="shared" si="8"/>
        <v>5</v>
      </c>
    </row>
    <row r="255" spans="1:6" x14ac:dyDescent="0.25">
      <c r="A255" s="147">
        <v>45277</v>
      </c>
      <c r="B255" s="13">
        <f t="shared" si="9"/>
        <v>1</v>
      </c>
      <c r="E255" s="148">
        <v>45290</v>
      </c>
      <c r="F255" s="13">
        <f t="shared" si="8"/>
        <v>7</v>
      </c>
    </row>
    <row r="256" spans="1:6" x14ac:dyDescent="0.25">
      <c r="A256" s="16">
        <v>45279</v>
      </c>
      <c r="B256" s="13">
        <f t="shared" si="9"/>
        <v>3</v>
      </c>
      <c r="E256" s="148">
        <v>45291</v>
      </c>
      <c r="F256" s="13">
        <f t="shared" si="8"/>
        <v>1</v>
      </c>
    </row>
    <row r="257" spans="1:6" s="13" customFormat="1" x14ac:dyDescent="0.25">
      <c r="A257" s="16">
        <v>45281</v>
      </c>
      <c r="B257" s="13">
        <f t="shared" si="9"/>
        <v>5</v>
      </c>
    </row>
    <row r="258" spans="1:6" x14ac:dyDescent="0.25">
      <c r="A258" s="147">
        <v>45283</v>
      </c>
      <c r="B258" s="13">
        <f t="shared" si="9"/>
        <v>7</v>
      </c>
      <c r="F258" s="13"/>
    </row>
    <row r="259" spans="1:6" x14ac:dyDescent="0.25">
      <c r="A259" s="147">
        <v>45284</v>
      </c>
      <c r="B259" s="13">
        <f t="shared" si="9"/>
        <v>1</v>
      </c>
      <c r="F259" s="13"/>
    </row>
    <row r="260" spans="1:6" x14ac:dyDescent="0.25">
      <c r="A260" s="121">
        <v>45285</v>
      </c>
      <c r="B260" s="13">
        <f t="shared" si="9"/>
        <v>2</v>
      </c>
      <c r="E260" s="15"/>
      <c r="F260" s="13"/>
    </row>
    <row r="261" spans="1:6" x14ac:dyDescent="0.25">
      <c r="A261" s="16">
        <v>45287</v>
      </c>
      <c r="B261" s="13">
        <f t="shared" si="9"/>
        <v>4</v>
      </c>
      <c r="E261" s="15"/>
      <c r="F261" s="13"/>
    </row>
    <row r="262" spans="1:6" x14ac:dyDescent="0.25">
      <c r="A262" s="16">
        <v>45289</v>
      </c>
      <c r="B262" s="13">
        <f t="shared" si="9"/>
        <v>6</v>
      </c>
      <c r="E262" s="15"/>
      <c r="F262" s="13"/>
    </row>
    <row r="263" spans="1:6" x14ac:dyDescent="0.25">
      <c r="A263" s="147">
        <v>45290</v>
      </c>
      <c r="B263" s="13">
        <f t="shared" si="9"/>
        <v>7</v>
      </c>
      <c r="E263" s="15"/>
      <c r="F263" s="13"/>
    </row>
    <row r="264" spans="1:6" x14ac:dyDescent="0.25">
      <c r="A264" s="147">
        <v>45291</v>
      </c>
      <c r="B264" s="13">
        <f t="shared" si="9"/>
        <v>1</v>
      </c>
      <c r="E264" s="15"/>
      <c r="F264" s="13"/>
    </row>
    <row r="265" spans="1:6" x14ac:dyDescent="0.25">
      <c r="E265" s="15"/>
      <c r="F265" s="13"/>
    </row>
    <row r="266" spans="1:6" x14ac:dyDescent="0.25">
      <c r="E266" s="15"/>
      <c r="F266" s="13"/>
    </row>
    <row r="267" spans="1:6" x14ac:dyDescent="0.25">
      <c r="E267" s="15"/>
      <c r="F267" s="13"/>
    </row>
    <row r="268" spans="1:6" x14ac:dyDescent="0.25">
      <c r="E268" s="15"/>
      <c r="F268" s="13"/>
    </row>
    <row r="269" spans="1:6" x14ac:dyDescent="0.25">
      <c r="E269" s="15"/>
      <c r="F269" s="13"/>
    </row>
    <row r="270" spans="1:6" x14ac:dyDescent="0.25">
      <c r="E270" s="15"/>
      <c r="F270" s="13"/>
    </row>
    <row r="271" spans="1:6" x14ac:dyDescent="0.25">
      <c r="E271" s="15"/>
      <c r="F271" s="13"/>
    </row>
    <row r="272" spans="1:6" x14ac:dyDescent="0.25">
      <c r="E272" s="15"/>
      <c r="F272" s="13"/>
    </row>
    <row r="273" spans="5:6" x14ac:dyDescent="0.25">
      <c r="E273" s="15"/>
      <c r="F273" s="13"/>
    </row>
    <row r="274" spans="5:6" x14ac:dyDescent="0.25">
      <c r="E274" s="15"/>
      <c r="F274" s="13"/>
    </row>
    <row r="275" spans="5:6" x14ac:dyDescent="0.25">
      <c r="E275" s="15"/>
      <c r="F275" s="13"/>
    </row>
    <row r="276" spans="5:6" x14ac:dyDescent="0.25">
      <c r="E276" s="15"/>
      <c r="F276" s="13"/>
    </row>
    <row r="277" spans="5:6" x14ac:dyDescent="0.25">
      <c r="E277" s="15"/>
      <c r="F277" s="13"/>
    </row>
    <row r="278" spans="5:6" x14ac:dyDescent="0.25">
      <c r="E278" s="15"/>
      <c r="F278" s="13"/>
    </row>
    <row r="279" spans="5:6" x14ac:dyDescent="0.25">
      <c r="E279" s="15"/>
      <c r="F279" s="13"/>
    </row>
    <row r="280" spans="5:6" x14ac:dyDescent="0.25">
      <c r="E280" s="15"/>
      <c r="F280" s="13"/>
    </row>
    <row r="281" spans="5:6" x14ac:dyDescent="0.25">
      <c r="E281" s="15"/>
    </row>
    <row r="282" spans="5:6" x14ac:dyDescent="0.25">
      <c r="E282" s="15"/>
    </row>
    <row r="283" spans="5:6" x14ac:dyDescent="0.25">
      <c r="E283" s="15"/>
    </row>
  </sheetData>
  <autoFilter ref="A25:B25"/>
  <mergeCells count="5">
    <mergeCell ref="I9:L10"/>
    <mergeCell ref="J11:L11"/>
    <mergeCell ref="J12:L12"/>
    <mergeCell ref="I13:I15"/>
    <mergeCell ref="J13:L13"/>
  </mergeCells>
  <conditionalFormatting sqref="A26:A30 A32:A39 A41:A44 A46:A48 A56 A61 A66 A51 A53 A58 A64 A70 A75 A80 A88 A93 A98 A72 A78 A83 A85 A90 A96 A101 E38:E39 E41:E43 E45:E48 E50:E52 E54:E56 E58:E61 E63:E65 E67:E69 E71:E74 E76:E78 E80:E83 E85:E87 E89:E92 E94:E96 A106:A107 A109 A111:A112 A114 A117 A119 A122 A125 A127 A131 E106 E115 E263 E265 E267 E269 E271 E273 E275 E277 E279 E281 E283 A133:A134 A136:A138 A140:A143 A145:A147 A149:A152 A156:A168 A170 A172:A257 E98:E104 E110:E113 E108 E120 E125 E143 E117:E118 E122:E123 E128 E133 E138 E130:E131 E135:E136 E140:E141 E146 E151 E156 E148:E149 E159 E153:E154 E164 E169 E172 E174 E177 E161:E162 E166:E167 E179:E189 E191:E232 E234:E239 E244 E249 A104 E260:E261 E254:E256 E241:E242 E246:E247 E252 A260:A263">
    <cfRule type="beginsWith" dxfId="57" priority="520" operator="beginsWith" text="sábado">
      <formula>LEFT(A26,LEN("sábado"))="sábado"</formula>
    </cfRule>
  </conditionalFormatting>
  <conditionalFormatting sqref="B26:B263 F258:F280 F26:F256">
    <cfRule type="cellIs" dxfId="56" priority="511" operator="equal">
      <formula>7</formula>
    </cfRule>
    <cfRule type="cellIs" dxfId="55" priority="512" operator="equal">
      <formula>1</formula>
    </cfRule>
  </conditionalFormatting>
  <conditionalFormatting sqref="E27:E28 E30 E33 E36">
    <cfRule type="beginsWith" dxfId="54" priority="498" operator="beginsWith" text="sábado">
      <formula>LEFT(E27,LEN("sábado"))="sábado"</formula>
    </cfRule>
  </conditionalFormatting>
  <conditionalFormatting sqref="B26:B263 F258:F280 F26:F256">
    <cfRule type="cellIs" dxfId="53" priority="387" operator="equal">
      <formula>5</formula>
    </cfRule>
    <cfRule type="cellIs" dxfId="52" priority="388" operator="equal">
      <formula>3</formula>
    </cfRule>
  </conditionalFormatting>
  <conditionalFormatting sqref="A31">
    <cfRule type="beginsWith" dxfId="51" priority="326" operator="beginsWith" text="sábado">
      <formula>LEFT(A31,LEN("sábado"))="sábado"</formula>
    </cfRule>
  </conditionalFormatting>
  <conditionalFormatting sqref="A40">
    <cfRule type="beginsWith" dxfId="50" priority="321" operator="beginsWith" text="sábado">
      <formula>LEFT(A40,LEN("sábado"))="sábado"</formula>
    </cfRule>
  </conditionalFormatting>
  <conditionalFormatting sqref="A45">
    <cfRule type="beginsWith" dxfId="49" priority="316" operator="beginsWith" text="sábado">
      <formula>LEFT(A45,LEN("sábado"))="sábado"</formula>
    </cfRule>
  </conditionalFormatting>
  <conditionalFormatting sqref="A49 A52 A55 A57 A60 A62 A65 A67">
    <cfRule type="beginsWith" dxfId="48" priority="311" operator="beginsWith" text="sábado">
      <formula>LEFT(A49,LEN("sábado"))="sábado"</formula>
    </cfRule>
  </conditionalFormatting>
  <conditionalFormatting sqref="A50">
    <cfRule type="beginsWith" dxfId="47" priority="301" operator="beginsWith" text="sábado">
      <formula>LEFT(A50,LEN("sábado"))="sábado"</formula>
    </cfRule>
  </conditionalFormatting>
  <conditionalFormatting sqref="A54">
    <cfRule type="beginsWith" dxfId="46" priority="292" operator="beginsWith" text="sábado">
      <formula>LEFT(A54,LEN("sábado"))="sábado"</formula>
    </cfRule>
  </conditionalFormatting>
  <conditionalFormatting sqref="A59">
    <cfRule type="beginsWith" dxfId="45" priority="287" operator="beginsWith" text="sábado">
      <formula>LEFT(A59,LEN("sábado"))="sábado"</formula>
    </cfRule>
  </conditionalFormatting>
  <conditionalFormatting sqref="A63">
    <cfRule type="beginsWith" dxfId="44" priority="286" operator="beginsWith" text="sábado">
      <formula>LEFT(A63,LEN("sábado"))="sábado"</formula>
    </cfRule>
  </conditionalFormatting>
  <conditionalFormatting sqref="A69 A71 A74 A76 A79 A81 A84 A87 A89 A92 A94 A97 A99 A105 A108 A110 A113 A115:A116 A118 A120:A121 A123:A124 A126 A128:A129 A102:A103">
    <cfRule type="beginsWith" dxfId="43" priority="281" operator="beginsWith" text="sábado">
      <formula>LEFT(A69,LEN("sábado"))="sábado"</formula>
    </cfRule>
  </conditionalFormatting>
  <conditionalFormatting sqref="A68">
    <cfRule type="beginsWith" dxfId="42" priority="276" operator="beginsWith" text="sábado">
      <formula>LEFT(A68,LEN("sábado"))="sábado"</formula>
    </cfRule>
  </conditionalFormatting>
  <conditionalFormatting sqref="A73">
    <cfRule type="beginsWith" dxfId="41" priority="267" operator="beginsWith" text="sábado">
      <formula>LEFT(A73,LEN("sábado"))="sábado"</formula>
    </cfRule>
  </conditionalFormatting>
  <conditionalFormatting sqref="A77">
    <cfRule type="beginsWith" dxfId="40" priority="266" operator="beginsWith" text="sábado">
      <formula>LEFT(A77,LEN("sábado"))="sábado"</formula>
    </cfRule>
  </conditionalFormatting>
  <conditionalFormatting sqref="A82">
    <cfRule type="beginsWith" dxfId="39" priority="261" operator="beginsWith" text="sábado">
      <formula>LEFT(A82,LEN("sábado"))="sábado"</formula>
    </cfRule>
  </conditionalFormatting>
  <conditionalFormatting sqref="A86">
    <cfRule type="beginsWith" dxfId="38" priority="252" operator="beginsWith" text="sábado">
      <formula>LEFT(A86,LEN("sábado"))="sábado"</formula>
    </cfRule>
  </conditionalFormatting>
  <conditionalFormatting sqref="A91">
    <cfRule type="beginsWith" dxfId="37" priority="247" operator="beginsWith" text="sábado">
      <formula>LEFT(A91,LEN("sábado"))="sábado"</formula>
    </cfRule>
  </conditionalFormatting>
  <conditionalFormatting sqref="A95">
    <cfRule type="beginsWith" dxfId="36" priority="246" operator="beginsWith" text="sábado">
      <formula>LEFT(A95,LEN("sábado"))="sábado"</formula>
    </cfRule>
  </conditionalFormatting>
  <conditionalFormatting sqref="A100">
    <cfRule type="beginsWith" dxfId="35" priority="241" operator="beginsWith" text="sábado">
      <formula>LEFT(A100,LEN("sábado"))="sábado"</formula>
    </cfRule>
  </conditionalFormatting>
  <conditionalFormatting sqref="E26">
    <cfRule type="containsText" dxfId="34" priority="14" operator="containsText" text="lunes">
      <formula>NOT(ISERROR(SEARCH("lunes",E26)))</formula>
    </cfRule>
    <cfRule type="beginsWith" dxfId="33" priority="189" operator="beginsWith" text="sábado">
      <formula>LEFT(E26,LEN("sábado"))="sábado"</formula>
    </cfRule>
  </conditionalFormatting>
  <conditionalFormatting sqref="E35">
    <cfRule type="beginsWith" dxfId="32" priority="180" operator="beginsWith" text="sábado">
      <formula>LEFT(E35,LEN("sábado"))="sábado"</formula>
    </cfRule>
  </conditionalFormatting>
  <conditionalFormatting sqref="E40">
    <cfRule type="beginsWith" dxfId="31" priority="177" operator="beginsWith" text="sábado">
      <formula>LEFT(E40,LEN("sábado"))="sábado"</formula>
    </cfRule>
  </conditionalFormatting>
  <conditionalFormatting sqref="E44">
    <cfRule type="beginsWith" dxfId="30" priority="172" operator="beginsWith" text="sábado">
      <formula>LEFT(E44,LEN("sábado"))="sábado"</formula>
    </cfRule>
  </conditionalFormatting>
  <conditionalFormatting sqref="E49">
    <cfRule type="beginsWith" dxfId="29" priority="167" operator="beginsWith" text="sábado">
      <formula>LEFT(E49,LEN("sábado"))="sábado"</formula>
    </cfRule>
  </conditionalFormatting>
  <conditionalFormatting sqref="E53">
    <cfRule type="beginsWith" dxfId="28" priority="162" operator="beginsWith" text="sábado">
      <formula>LEFT(E53,LEN("sábado"))="sábado"</formula>
    </cfRule>
  </conditionalFormatting>
  <conditionalFormatting sqref="E57">
    <cfRule type="beginsWith" dxfId="27" priority="155" operator="beginsWith" text="sábado">
      <formula>LEFT(E57,LEN("sábado"))="sábado"</formula>
    </cfRule>
  </conditionalFormatting>
  <conditionalFormatting sqref="E62">
    <cfRule type="beginsWith" dxfId="26" priority="150" operator="beginsWith" text="sábado">
      <formula>LEFT(E62,LEN("sábado"))="sábado"</formula>
    </cfRule>
  </conditionalFormatting>
  <conditionalFormatting sqref="E66">
    <cfRule type="beginsWith" dxfId="25" priority="145" operator="beginsWith" text="sábado">
      <formula>LEFT(E66,LEN("sábado"))="sábado"</formula>
    </cfRule>
  </conditionalFormatting>
  <conditionalFormatting sqref="E70">
    <cfRule type="beginsWith" dxfId="24" priority="140" operator="beginsWith" text="sábado">
      <formula>LEFT(E70,LEN("sábado"))="sábado"</formula>
    </cfRule>
  </conditionalFormatting>
  <conditionalFormatting sqref="E75">
    <cfRule type="beginsWith" dxfId="23" priority="135" operator="beginsWith" text="sábado">
      <formula>LEFT(E75,LEN("sábado"))="sábado"</formula>
    </cfRule>
  </conditionalFormatting>
  <conditionalFormatting sqref="E79">
    <cfRule type="beginsWith" dxfId="22" priority="130" operator="beginsWith" text="sábado">
      <formula>LEFT(E79,LEN("sábado"))="sábado"</formula>
    </cfRule>
  </conditionalFormatting>
  <conditionalFormatting sqref="E84">
    <cfRule type="beginsWith" dxfId="21" priority="125" operator="beginsWith" text="sábado">
      <formula>LEFT(E84,LEN("sábado"))="sábado"</formula>
    </cfRule>
  </conditionalFormatting>
  <conditionalFormatting sqref="E88">
    <cfRule type="beginsWith" dxfId="20" priority="120" operator="beginsWith" text="sábado">
      <formula>LEFT(E88,LEN("sábado"))="sábado"</formula>
    </cfRule>
  </conditionalFormatting>
  <conditionalFormatting sqref="E93">
    <cfRule type="beginsWith" dxfId="19" priority="115" operator="beginsWith" text="sábado">
      <formula>LEFT(E93,LEN("sábado"))="sábado"</formula>
    </cfRule>
  </conditionalFormatting>
  <conditionalFormatting sqref="E97">
    <cfRule type="beginsWith" dxfId="18" priority="110" operator="beginsWith" text="sábado">
      <formula>LEFT(E97,LEN("sábado"))="sábado"</formula>
    </cfRule>
  </conditionalFormatting>
  <conditionalFormatting sqref="E105 E107 E109 E114 E240 E262 E264 E266 E268 E270 E272 E274 E276 E278 E280 E282 E243 E245 E248 E253 E250:E251">
    <cfRule type="beginsWith" dxfId="17" priority="103" operator="beginsWith" text="sábado">
      <formula>LEFT(E105,LEN("sábado"))="sábado"</formula>
    </cfRule>
  </conditionalFormatting>
  <conditionalFormatting sqref="A130 A132 A135 A139 A144 A148 A153:A154">
    <cfRule type="beginsWith" dxfId="16" priority="50" operator="beginsWith" text="sábado">
      <formula>LEFT(A130,LEN("sábado"))="sábado"</formula>
    </cfRule>
  </conditionalFormatting>
  <conditionalFormatting sqref="A155">
    <cfRule type="beginsWith" dxfId="15" priority="49" operator="beginsWith" text="sábado">
      <formula>LEFT(A155,LEN("sábado"))="sábado"</formula>
    </cfRule>
  </conditionalFormatting>
  <conditionalFormatting sqref="A169">
    <cfRule type="beginsWith" dxfId="14" priority="44" operator="beginsWith" text="sábado">
      <formula>LEFT(A169,LEN("sábado"))="sábado"</formula>
    </cfRule>
  </conditionalFormatting>
  <conditionalFormatting sqref="A171">
    <cfRule type="beginsWith" dxfId="13" priority="43" operator="beginsWith" text="sábado">
      <formula>LEFT(A171,LEN("sábado"))="sábado"</formula>
    </cfRule>
  </conditionalFormatting>
  <conditionalFormatting sqref="A258:A259">
    <cfRule type="beginsWith" dxfId="12" priority="42" operator="beginsWith" text="sábado">
      <formula>LEFT(A258,LEN("sábado"))="sábado"</formula>
    </cfRule>
  </conditionalFormatting>
  <conditionalFormatting sqref="E116 E119 E121 E124 E142 E129 E132 E134 E137 E139 E126:E127 E147 E150 E152 E155 E157:E158">
    <cfRule type="beginsWith" dxfId="11" priority="33" operator="beginsWith" text="sábado">
      <formula>LEFT(E116,LEN("sábado"))="sábado"</formula>
    </cfRule>
  </conditionalFormatting>
  <conditionalFormatting sqref="E144">
    <cfRule type="beginsWith" dxfId="10" priority="24" operator="beginsWith" text="sábado">
      <formula>LEFT(E144,LEN("sábado"))="sábado"</formula>
    </cfRule>
  </conditionalFormatting>
  <conditionalFormatting sqref="E145">
    <cfRule type="beginsWith" dxfId="9" priority="23" operator="beginsWith" text="sábado">
      <formula>LEFT(E145,LEN("sábado"))="sábado"</formula>
    </cfRule>
  </conditionalFormatting>
  <conditionalFormatting sqref="E160 E163 E165 E168 E173 E170:E171 E175:E176">
    <cfRule type="beginsWith" dxfId="8" priority="22" operator="beginsWith" text="sábado">
      <formula>LEFT(E160,LEN("sábado"))="sábado"</formula>
    </cfRule>
  </conditionalFormatting>
  <conditionalFormatting sqref="E178">
    <cfRule type="beginsWith" dxfId="7" priority="21" operator="beginsWith" text="sábado">
      <formula>LEFT(E178,LEN("sábado"))="sábado"</formula>
    </cfRule>
  </conditionalFormatting>
  <conditionalFormatting sqref="E190">
    <cfRule type="beginsWith" dxfId="6" priority="20" operator="beginsWith" text="sábado">
      <formula>LEFT(E190,LEN("sábado"))="sábado"</formula>
    </cfRule>
  </conditionalFormatting>
  <conditionalFormatting sqref="E233">
    <cfRule type="beginsWith" dxfId="5" priority="19" operator="beginsWith" text="sábado">
      <formula>LEFT(E233,LEN("sábado"))="sábado"</formula>
    </cfRule>
  </conditionalFormatting>
  <conditionalFormatting sqref="A264">
    <cfRule type="beginsWith" dxfId="4" priority="13" operator="beginsWith" text="sábado">
      <formula>LEFT(A264,LEN("sábado"))="sábado"</formula>
    </cfRule>
  </conditionalFormatting>
  <conditionalFormatting sqref="B264">
    <cfRule type="cellIs" dxfId="3" priority="3" operator="equal">
      <formula>7</formula>
    </cfRule>
    <cfRule type="cellIs" dxfId="2" priority="4" operator="equal">
      <formula>1</formula>
    </cfRule>
  </conditionalFormatting>
  <conditionalFormatting sqref="B264">
    <cfRule type="cellIs" dxfId="1" priority="1" operator="equal">
      <formula>5</formula>
    </cfRule>
    <cfRule type="cellIs" dxfId="0" priority="2" operator="equal">
      <formula>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be23ae-cb1d-4020-8edc-e9873ec352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68B134757ED843A3D966CAACCDE106" ma:contentTypeVersion="17" ma:contentTypeDescription="Crear nuevo documento." ma:contentTypeScope="" ma:versionID="13a261e000abb4f22290e70a45d76a73">
  <xsd:schema xmlns:xsd="http://www.w3.org/2001/XMLSchema" xmlns:xs="http://www.w3.org/2001/XMLSchema" xmlns:p="http://schemas.microsoft.com/office/2006/metadata/properties" xmlns:ns3="ddbe23ae-cb1d-4020-8edc-e9873ec35262" xmlns:ns4="a3c1f22b-9b50-42c0-a6d2-b2d143dcd0ef" targetNamespace="http://schemas.microsoft.com/office/2006/metadata/properties" ma:root="true" ma:fieldsID="f390a1cd05f67a181c418faabb1145ef" ns3:_="" ns4:_="">
    <xsd:import namespace="ddbe23ae-cb1d-4020-8edc-e9873ec35262"/>
    <xsd:import namespace="a3c1f22b-9b50-42c0-a6d2-b2d143dcd0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e23ae-cb1d-4020-8edc-e9873ec35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1f22b-9b50-42c0-a6d2-b2d143dcd0e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8E87E-7C9C-4BFD-A33C-58BDFB20C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E3262E-55F4-43DA-B15C-4AA7F2F1620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a3c1f22b-9b50-42c0-a6d2-b2d143dcd0ef"/>
    <ds:schemaRef ds:uri="ddbe23ae-cb1d-4020-8edc-e9873ec35262"/>
  </ds:schemaRefs>
</ds:datastoreItem>
</file>

<file path=customXml/itemProps3.xml><?xml version="1.0" encoding="utf-8"?>
<ds:datastoreItem xmlns:ds="http://schemas.openxmlformats.org/officeDocument/2006/customXml" ds:itemID="{287C86D7-554B-4E4C-8552-390511DEB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e23ae-cb1d-4020-8edc-e9873ec35262"/>
    <ds:schemaRef ds:uri="a3c1f22b-9b50-42c0-a6d2-b2d143dcd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31</vt:i4>
      </vt:variant>
    </vt:vector>
  </HeadingPairs>
  <TitlesOfParts>
    <vt:vector size="37" baseType="lpstr">
      <vt:lpstr>instructivo</vt:lpstr>
      <vt:lpstr>Listado E.P.</vt:lpstr>
      <vt:lpstr>Calculo</vt:lpstr>
      <vt:lpstr>Consulta</vt:lpstr>
      <vt:lpstr>listas</vt:lpstr>
      <vt:lpstr>Hoja4</vt:lpstr>
      <vt:lpstr>Dirección_General</vt:lpstr>
      <vt:lpstr>Gerencia_Administrativa_y_Financiera</vt:lpstr>
      <vt:lpstr>Gerencia_de_Contratación</vt:lpstr>
      <vt:lpstr>Gerencia_de_Infraestructura_Rural</vt:lpstr>
      <vt:lpstr>Gerencia_de_Infraestructura_Urbana</vt:lpstr>
      <vt:lpstr>Gerencia_de_Maquinaria_y_Equipos</vt:lpstr>
      <vt:lpstr>Gerencia_de_Producción</vt:lpstr>
      <vt:lpstr>Gerencia_para_el_Desarrollo_la_Calidad_y_la_Innovación</vt:lpstr>
      <vt:lpstr>Lis_den_emp</vt:lpstr>
      <vt:lpstr>lis_Dep</vt:lpstr>
      <vt:lpstr>lis_est_soc</vt:lpstr>
      <vt:lpstr>lis_gra</vt:lpstr>
      <vt:lpstr>Lis_nat_em</vt:lpstr>
      <vt:lpstr>lis_niv_jer</vt:lpstr>
      <vt:lpstr>lis_sed</vt:lpstr>
      <vt:lpstr>List_Cau</vt:lpstr>
      <vt:lpstr>List_Neg</vt:lpstr>
      <vt:lpstr>List_P_Imp</vt:lpstr>
      <vt:lpstr>List_PC</vt:lpstr>
      <vt:lpstr>list_ser</vt:lpstr>
      <vt:lpstr>List_SN</vt:lpstr>
      <vt:lpstr>list_tip_vin</vt:lpstr>
      <vt:lpstr>Oficina_Asesora_de_Planeación</vt:lpstr>
      <vt:lpstr>Oficina_de_Control_Disciplinario_Interno</vt:lpstr>
      <vt:lpstr>Oficina_de_Control_Interno</vt:lpstr>
      <vt:lpstr>Oficina_de_Servicio_a_la_Ciudadanía_y_Sostenibilidad</vt:lpstr>
      <vt:lpstr>Oficina_de_Tecnologías_de_la_Información</vt:lpstr>
      <vt:lpstr>Oficina_Jurídica</vt:lpstr>
      <vt:lpstr>Subdirección_de_Intervención_de_la_Infraestructura</vt:lpstr>
      <vt:lpstr>Subdirección_de_Planificación_y_de_Conservación</vt:lpstr>
      <vt:lpstr>Subdirección_de_Producción_y_Apoyo_Logístico</vt:lpstr>
    </vt:vector>
  </TitlesOfParts>
  <Company>UAERMV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GTHU-FM-052-V1</dc:title>
  <dc:subject>Formato seguimiento teletrabajadores</dc:subject>
  <dc:creator>User;GTHU</dc:creator>
  <cp:lastModifiedBy>Erika Andrea Munoz Orjuela</cp:lastModifiedBy>
  <cp:lastPrinted>2022-09-22T13:44:09Z</cp:lastPrinted>
  <dcterms:created xsi:type="dcterms:W3CDTF">2022-06-08T19:09:23Z</dcterms:created>
  <dcterms:modified xsi:type="dcterms:W3CDTF">2023-08-24T16:10:20Z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0x0101008C68B134757ED843A3D966CAACCDE106</vt:lpwstr>
  </property>
</Properties>
</file>