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https://uaermv-my.sharepoint.com/personal/erika_munoz_umv_gov_co/Documents/Backup Antiguo/Backup Erica Andrea Muñoz Orjuela/OAP/2023/SISGESTION GTHU/"/>
    </mc:Choice>
  </mc:AlternateContent>
  <xr:revisionPtr revIDLastSave="0" documentId="8_{F91624BA-7D98-4568-BBAB-B52F89974D16}" xr6:coauthVersionLast="47" xr6:coauthVersionMax="47" xr10:uidLastSave="{00000000-0000-0000-0000-000000000000}"/>
  <bookViews>
    <workbookView xWindow="-120" yWindow="-120" windowWidth="20730" windowHeight="11160" activeTab="4" xr2:uid="{00000000-000D-0000-FFFF-FFFF00000000}"/>
  </bookViews>
  <sheets>
    <sheet name="Instructivo" sheetId="2" r:id="rId1"/>
    <sheet name="Listas" sheetId="6" state="hidden" r:id="rId2"/>
    <sheet name="Perfil de la necesidad " sheetId="5" r:id="rId3"/>
    <sheet name="Seleccionados  BHD" sheetId="9" r:id="rId4"/>
    <sheet name="Entrevistado 1" sheetId="1" r:id="rId5"/>
    <sheet name="Entrevistado 2" sheetId="10" r:id="rId6"/>
    <sheet name="Entrevistado 3" sheetId="11" r:id="rId7"/>
    <sheet name="Entrevistado 4" sheetId="12" r:id="rId8"/>
    <sheet name="Entrevistado 5" sheetId="13" r:id="rId9"/>
    <sheet name="Entrevistado 6" sheetId="14" r:id="rId10"/>
    <sheet name="Reporte Final " sheetId="4" r:id="rId11"/>
  </sheets>
  <definedNames>
    <definedName name="_xlnm._FilterDatabase" localSheetId="4" hidden="1">'Entrevistado 1'!$D$15:$K$19</definedName>
    <definedName name="_xlnm._FilterDatabase" localSheetId="5" hidden="1">'Entrevistado 2'!$D$15:$K$19</definedName>
    <definedName name="_xlnm._FilterDatabase" localSheetId="6" hidden="1">'Entrevistado 3'!$D$15:$K$19</definedName>
    <definedName name="_xlnm._FilterDatabase" localSheetId="7" hidden="1">'Entrevistado 4'!$D$15:$K$19</definedName>
    <definedName name="_xlnm._FilterDatabase" localSheetId="8" hidden="1">'Entrevistado 5'!$D$15:$K$19</definedName>
    <definedName name="_xlnm._FilterDatabase" localSheetId="9" hidden="1">'Entrevistado 6'!$D$15:$K$19</definedName>
    <definedName name="_xlnm.Print_Area" localSheetId="4">'Entrevistado 1'!$A$1:$N$35</definedName>
    <definedName name="_xlnm.Print_Area" localSheetId="5">'Entrevistado 2'!$A$1:$N$35</definedName>
    <definedName name="_xlnm.Print_Area" localSheetId="6">'Entrevistado 3'!$A$1:$N$35</definedName>
    <definedName name="_xlnm.Print_Area" localSheetId="7">'Entrevistado 4'!$A$1:$N$35</definedName>
    <definedName name="_xlnm.Print_Area" localSheetId="8">'Entrevistado 5'!$A$1:$N$35</definedName>
    <definedName name="_xlnm.Print_Area" localSheetId="9">'Entrevistado 6'!$A$1:$N$35</definedName>
    <definedName name="_xlnm.Print_Area" localSheetId="3">'Seleccionados  BHD'!$A$1:$L$24</definedName>
    <definedName name="List_Procesos">Listas!$A$2:$A$19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12" l="1"/>
  <c r="C12" i="4" s="1"/>
  <c r="D10" i="13"/>
  <c r="C13" i="4" s="1"/>
  <c r="E28" i="14"/>
  <c r="G28" i="14" s="1"/>
  <c r="C28" i="14"/>
  <c r="E27" i="14"/>
  <c r="G27" i="14" s="1"/>
  <c r="C27" i="14"/>
  <c r="E26" i="14"/>
  <c r="G26" i="14" s="1"/>
  <c r="C26" i="14"/>
  <c r="E25" i="14"/>
  <c r="G25" i="14" s="1"/>
  <c r="C25" i="14"/>
  <c r="E24" i="14"/>
  <c r="G24" i="14" s="1"/>
  <c r="C24" i="14"/>
  <c r="E23" i="14"/>
  <c r="C23" i="14"/>
  <c r="K18" i="14"/>
  <c r="L18" i="14" s="1"/>
  <c r="I18" i="14"/>
  <c r="G18" i="14"/>
  <c r="E18" i="14"/>
  <c r="C18" i="14"/>
  <c r="B18" i="14"/>
  <c r="K17" i="14"/>
  <c r="I17" i="14"/>
  <c r="G17" i="14"/>
  <c r="L17" i="14" s="1"/>
  <c r="M17" i="14" s="1"/>
  <c r="E17" i="14"/>
  <c r="C17" i="14"/>
  <c r="B17" i="14"/>
  <c r="K16" i="14"/>
  <c r="I16" i="14"/>
  <c r="G16" i="14"/>
  <c r="E16" i="14"/>
  <c r="L16" i="14" s="1"/>
  <c r="M16" i="14" s="1"/>
  <c r="C16" i="14"/>
  <c r="B16" i="14"/>
  <c r="K15" i="14"/>
  <c r="I15" i="14"/>
  <c r="G15" i="14"/>
  <c r="G19" i="14" s="1"/>
  <c r="E15" i="14"/>
  <c r="L15" i="14" s="1"/>
  <c r="C15" i="14"/>
  <c r="B15" i="14"/>
  <c r="D11" i="14"/>
  <c r="D10" i="14"/>
  <c r="C14" i="4" s="1"/>
  <c r="C4" i="14"/>
  <c r="J3" i="14"/>
  <c r="C2" i="14"/>
  <c r="E28" i="13"/>
  <c r="G28" i="13" s="1"/>
  <c r="C28" i="13"/>
  <c r="E27" i="13"/>
  <c r="G27" i="13" s="1"/>
  <c r="C27" i="13"/>
  <c r="E26" i="13"/>
  <c r="G26" i="13" s="1"/>
  <c r="C26" i="13"/>
  <c r="E25" i="13"/>
  <c r="G25" i="13" s="1"/>
  <c r="C25" i="13"/>
  <c r="E24" i="13"/>
  <c r="G24" i="13" s="1"/>
  <c r="C24" i="13"/>
  <c r="E23" i="13"/>
  <c r="C23" i="13"/>
  <c r="K18" i="13"/>
  <c r="L18" i="13" s="1"/>
  <c r="I18" i="13"/>
  <c r="G18" i="13"/>
  <c r="E18" i="13"/>
  <c r="C18" i="13"/>
  <c r="B18" i="13"/>
  <c r="K17" i="13"/>
  <c r="I17" i="13"/>
  <c r="G17" i="13"/>
  <c r="L17" i="13" s="1"/>
  <c r="E17" i="13"/>
  <c r="C17" i="13"/>
  <c r="B17" i="13"/>
  <c r="K16" i="13"/>
  <c r="I16" i="13"/>
  <c r="G16" i="13"/>
  <c r="E16" i="13"/>
  <c r="L16" i="13" s="1"/>
  <c r="M16" i="13" s="1"/>
  <c r="C16" i="13"/>
  <c r="B16" i="13"/>
  <c r="K15" i="13"/>
  <c r="I15" i="13"/>
  <c r="I19" i="13" s="1"/>
  <c r="K19" i="13" s="1"/>
  <c r="G15" i="13"/>
  <c r="G19" i="13" s="1"/>
  <c r="E15" i="13"/>
  <c r="E19" i="13" s="1"/>
  <c r="C15" i="13"/>
  <c r="B15" i="13"/>
  <c r="D11" i="13"/>
  <c r="C4" i="13"/>
  <c r="J3" i="13"/>
  <c r="C2" i="13"/>
  <c r="L19" i="14" l="1"/>
  <c r="I19" i="14"/>
  <c r="K19" i="14" s="1"/>
  <c r="E19" i="14"/>
  <c r="L15" i="13"/>
  <c r="L19" i="13" s="1"/>
  <c r="E29" i="14"/>
  <c r="E29" i="13"/>
  <c r="M18" i="13"/>
  <c r="M17" i="13"/>
  <c r="M18" i="14"/>
  <c r="D33" i="14"/>
  <c r="E14" i="4" s="1"/>
  <c r="G23" i="14"/>
  <c r="G29" i="14" s="1"/>
  <c r="D32" i="14" s="1"/>
  <c r="M15" i="14"/>
  <c r="D33" i="13"/>
  <c r="E13" i="4" s="1"/>
  <c r="M15" i="13"/>
  <c r="G23" i="13"/>
  <c r="G29" i="13" s="1"/>
  <c r="D32" i="13" s="1"/>
  <c r="C4" i="4"/>
  <c r="E3" i="4"/>
  <c r="C2" i="4"/>
  <c r="C4" i="12"/>
  <c r="J3" i="12"/>
  <c r="C2" i="12"/>
  <c r="J3" i="11"/>
  <c r="C4" i="11"/>
  <c r="C2" i="11"/>
  <c r="J3" i="10"/>
  <c r="C4" i="10"/>
  <c r="C2" i="10"/>
  <c r="C4" i="1"/>
  <c r="J3" i="1"/>
  <c r="C2" i="1"/>
  <c r="C4" i="9"/>
  <c r="H3" i="9"/>
  <c r="C2" i="9"/>
  <c r="C4" i="5"/>
  <c r="E3" i="5"/>
  <c r="C2" i="5"/>
  <c r="D34" i="13" l="1"/>
  <c r="F13" i="4" s="1"/>
  <c r="A13" i="4" s="1"/>
  <c r="D13" i="4"/>
  <c r="D34" i="14"/>
  <c r="F14" i="4" s="1"/>
  <c r="A14" i="4" s="1"/>
  <c r="D14" i="4"/>
  <c r="E23" i="1"/>
  <c r="E24" i="12"/>
  <c r="E25" i="12"/>
  <c r="E26" i="12"/>
  <c r="E27" i="12"/>
  <c r="E28" i="12"/>
  <c r="E23" i="12"/>
  <c r="E24" i="11"/>
  <c r="E25" i="11"/>
  <c r="E26" i="11"/>
  <c r="E27" i="11"/>
  <c r="E28" i="11"/>
  <c r="E23" i="11"/>
  <c r="E24" i="10"/>
  <c r="E25" i="10"/>
  <c r="E26" i="10"/>
  <c r="E27" i="10"/>
  <c r="E28" i="10"/>
  <c r="E23" i="10"/>
  <c r="E24" i="1"/>
  <c r="E25" i="1"/>
  <c r="E26" i="1"/>
  <c r="E27" i="1"/>
  <c r="E28" i="1"/>
  <c r="G28" i="12" l="1"/>
  <c r="C28" i="12"/>
  <c r="G27" i="12"/>
  <c r="C27" i="12"/>
  <c r="G26" i="12"/>
  <c r="C26" i="12"/>
  <c r="G25" i="12"/>
  <c r="C25" i="12"/>
  <c r="G24" i="12"/>
  <c r="C24" i="12"/>
  <c r="G23" i="12"/>
  <c r="C23" i="12"/>
  <c r="K18" i="12"/>
  <c r="I18" i="12"/>
  <c r="G18" i="12"/>
  <c r="L18" i="12" s="1"/>
  <c r="E18" i="12"/>
  <c r="C18" i="12"/>
  <c r="B18" i="12"/>
  <c r="K17" i="12"/>
  <c r="I17" i="12"/>
  <c r="G17" i="12"/>
  <c r="E17" i="12"/>
  <c r="C17" i="12"/>
  <c r="B17" i="12"/>
  <c r="K16" i="12"/>
  <c r="I16" i="12"/>
  <c r="G16" i="12"/>
  <c r="E16" i="12"/>
  <c r="L16" i="12" s="1"/>
  <c r="C16" i="12"/>
  <c r="B16" i="12"/>
  <c r="K15" i="12"/>
  <c r="I15" i="12"/>
  <c r="G15" i="12"/>
  <c r="E15" i="12"/>
  <c r="E19" i="12" s="1"/>
  <c r="C15" i="12"/>
  <c r="B15" i="12"/>
  <c r="D11" i="12"/>
  <c r="D10" i="11"/>
  <c r="C11" i="4" s="1"/>
  <c r="G28" i="11"/>
  <c r="C28" i="11"/>
  <c r="G27" i="11"/>
  <c r="C27" i="11"/>
  <c r="G26" i="11"/>
  <c r="C26" i="11"/>
  <c r="G25" i="11"/>
  <c r="C25" i="11"/>
  <c r="G24" i="11"/>
  <c r="C24" i="11"/>
  <c r="C23" i="11"/>
  <c r="K18" i="11"/>
  <c r="I18" i="11"/>
  <c r="G18" i="11"/>
  <c r="E18" i="11"/>
  <c r="L18" i="11" s="1"/>
  <c r="C18" i="11"/>
  <c r="B18" i="11"/>
  <c r="K17" i="11"/>
  <c r="I17" i="11"/>
  <c r="G17" i="11"/>
  <c r="E17" i="11"/>
  <c r="C17" i="11"/>
  <c r="B17" i="11"/>
  <c r="K16" i="11"/>
  <c r="I16" i="11"/>
  <c r="G16" i="11"/>
  <c r="E16" i="11"/>
  <c r="B16" i="11"/>
  <c r="K15" i="11"/>
  <c r="I15" i="11"/>
  <c r="I19" i="11" s="1"/>
  <c r="K19" i="11" s="1"/>
  <c r="G15" i="11"/>
  <c r="G19" i="11" s="1"/>
  <c r="E15" i="11"/>
  <c r="C15" i="11"/>
  <c r="B15" i="11"/>
  <c r="D11" i="11"/>
  <c r="D10" i="10"/>
  <c r="C10" i="4" s="1"/>
  <c r="G28" i="10"/>
  <c r="C28" i="10"/>
  <c r="G27" i="10"/>
  <c r="C27" i="10"/>
  <c r="G26" i="10"/>
  <c r="C26" i="10"/>
  <c r="G25" i="10"/>
  <c r="C25" i="10"/>
  <c r="G24" i="10"/>
  <c r="C24" i="10"/>
  <c r="C23" i="10"/>
  <c r="K18" i="10"/>
  <c r="I18" i="10"/>
  <c r="G18" i="10"/>
  <c r="E18" i="10"/>
  <c r="C18" i="10"/>
  <c r="B18" i="10"/>
  <c r="K17" i="10"/>
  <c r="L17" i="10" s="1"/>
  <c r="I17" i="10"/>
  <c r="G17" i="10"/>
  <c r="E17" i="10"/>
  <c r="C17" i="10"/>
  <c r="B17" i="10"/>
  <c r="K16" i="10"/>
  <c r="I16" i="10"/>
  <c r="G16" i="10"/>
  <c r="G19" i="10" s="1"/>
  <c r="E16" i="10"/>
  <c r="C16" i="10"/>
  <c r="B16" i="10"/>
  <c r="K15" i="10"/>
  <c r="I15" i="10"/>
  <c r="G15" i="10"/>
  <c r="E15" i="10"/>
  <c r="C15" i="10"/>
  <c r="B15" i="10"/>
  <c r="D11" i="10"/>
  <c r="L16" i="10" l="1"/>
  <c r="L17" i="11"/>
  <c r="L17" i="12"/>
  <c r="L16" i="11"/>
  <c r="G19" i="12"/>
  <c r="E19" i="10"/>
  <c r="I19" i="10"/>
  <c r="K19" i="10" s="1"/>
  <c r="L18" i="10"/>
  <c r="M18" i="10" s="1"/>
  <c r="E19" i="11"/>
  <c r="L15" i="12"/>
  <c r="M16" i="12"/>
  <c r="L19" i="12"/>
  <c r="D33" i="12" s="1"/>
  <c r="E12" i="4" s="1"/>
  <c r="I19" i="12"/>
  <c r="K19" i="12" s="1"/>
  <c r="M18" i="11"/>
  <c r="M16" i="10"/>
  <c r="L15" i="10"/>
  <c r="L19" i="10" s="1"/>
  <c r="D33" i="10" s="1"/>
  <c r="E10" i="4" s="1"/>
  <c r="M17" i="10"/>
  <c r="M17" i="11"/>
  <c r="M16" i="11"/>
  <c r="E29" i="11"/>
  <c r="M18" i="12"/>
  <c r="M17" i="12"/>
  <c r="E29" i="10"/>
  <c r="G29" i="12"/>
  <c r="D32" i="12" s="1"/>
  <c r="D12" i="4" s="1"/>
  <c r="M15" i="12"/>
  <c r="E29" i="12"/>
  <c r="L15" i="11"/>
  <c r="G23" i="11"/>
  <c r="G29" i="11" s="1"/>
  <c r="D32" i="11" s="1"/>
  <c r="D11" i="4" s="1"/>
  <c r="G23" i="10"/>
  <c r="G29" i="10" s="1"/>
  <c r="D32" i="10" s="1"/>
  <c r="D10" i="4" s="1"/>
  <c r="E15" i="1"/>
  <c r="D11" i="1"/>
  <c r="K18" i="1"/>
  <c r="I17" i="1"/>
  <c r="K16" i="1"/>
  <c r="K17" i="1"/>
  <c r="I18" i="1"/>
  <c r="I16" i="1"/>
  <c r="G16" i="1"/>
  <c r="G17" i="1"/>
  <c r="G18" i="1"/>
  <c r="E16" i="1"/>
  <c r="E17" i="1"/>
  <c r="E18" i="1"/>
  <c r="K15" i="1"/>
  <c r="I15" i="1"/>
  <c r="G15" i="1"/>
  <c r="D34" i="10" l="1"/>
  <c r="D34" i="12"/>
  <c r="M15" i="10"/>
  <c r="L19" i="11"/>
  <c r="D33" i="11" s="1"/>
  <c r="E11" i="4" s="1"/>
  <c r="M15" i="11"/>
  <c r="G19" i="1"/>
  <c r="L15" i="1"/>
  <c r="L16" i="1"/>
  <c r="E19" i="1"/>
  <c r="I19" i="1"/>
  <c r="C18" i="1"/>
  <c r="C17" i="1"/>
  <c r="C16" i="1"/>
  <c r="C15" i="1"/>
  <c r="D10" i="1"/>
  <c r="C9" i="4" s="1"/>
  <c r="E46" i="5"/>
  <c r="D34" i="11" l="1"/>
  <c r="C19" i="13"/>
  <c r="M19" i="13" s="1"/>
  <c r="C19" i="14"/>
  <c r="M19" i="14" s="1"/>
  <c r="F11" i="4"/>
  <c r="A11" i="4" s="1"/>
  <c r="F12" i="4"/>
  <c r="A12" i="4" s="1"/>
  <c r="F10" i="4"/>
  <c r="A10" i="4" s="1"/>
  <c r="C19" i="11"/>
  <c r="M19" i="11" s="1"/>
  <c r="C19" i="12"/>
  <c r="M19" i="12" s="1"/>
  <c r="C19" i="10"/>
  <c r="M19" i="10" s="1"/>
  <c r="C23" i="1"/>
  <c r="C24" i="1"/>
  <c r="C25" i="1"/>
  <c r="C26" i="1"/>
  <c r="C27" i="1"/>
  <c r="C28" i="1"/>
  <c r="G24" i="1"/>
  <c r="G25" i="1"/>
  <c r="G26" i="1"/>
  <c r="G27" i="1"/>
  <c r="G28" i="1"/>
  <c r="G23" i="1"/>
  <c r="E22" i="5"/>
  <c r="B16" i="1"/>
  <c r="B17" i="1"/>
  <c r="B18" i="1"/>
  <c r="B15" i="1"/>
  <c r="C19" i="1"/>
  <c r="K19" i="1" l="1"/>
  <c r="E29" i="1"/>
  <c r="G29" i="1"/>
  <c r="D32" i="1" s="1"/>
  <c r="D9" i="4" s="1"/>
  <c r="L17" i="1" l="1"/>
  <c r="M17" i="1" s="1"/>
  <c r="L18" i="1"/>
  <c r="M18" i="1" s="1"/>
  <c r="M16" i="1"/>
  <c r="M15" i="1"/>
  <c r="L19" i="1" l="1"/>
  <c r="M19" i="1" l="1"/>
  <c r="D33" i="1"/>
  <c r="E9" i="4" s="1"/>
  <c r="D34" i="1" l="1"/>
  <c r="F9" i="4" s="1"/>
  <c r="B19" i="4" s="1"/>
  <c r="A9" i="4" l="1"/>
  <c r="C19"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Martha Ines Rodriguez Galindo</author>
  </authors>
  <commentList>
    <comment ref="F1" authorId="0" shapeId="0" xr:uid="{B45E889D-A8F8-4F2A-AC54-5188C3AB2076}">
      <text>
        <r>
          <rPr>
            <b/>
            <sz val="9"/>
            <color indexed="81"/>
            <rFont val="Tahoma"/>
            <family val="2"/>
          </rPr>
          <t>Martha Ines Rodriguez Galindo:</t>
        </r>
        <r>
          <rPr>
            <sz val="9"/>
            <color indexed="81"/>
            <rFont val="Tahoma"/>
            <family val="2"/>
          </rPr>
          <t xml:space="preserve">
Procesos</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Agronomía,Veterinaria y afines" description="Conexión a la consulta 'Agronomía,Veterinaria y afines' en el libro." type="5" refreshedVersion="6" background="1">
    <dbPr connection="Provider=Microsoft.Mashup.OleDb.1;Data Source=$Workbook$;Location=&quot;Agronomía,Veterinaria y afines&quot;;Extended Properties=&quot;&quot;" command="SELECT * FROM [Agronomía,Veterinaria y afines]"/>
  </connection>
</connections>
</file>

<file path=xl/sharedStrings.xml><?xml version="1.0" encoding="utf-8"?>
<sst xmlns="http://schemas.openxmlformats.org/spreadsheetml/2006/main" count="703" uniqueCount="401">
  <si>
    <t xml:space="preserve">Nivel Educativo </t>
  </si>
  <si>
    <t xml:space="preserve">Profesional </t>
  </si>
  <si>
    <t>Experiencia Laboral (en meses)</t>
  </si>
  <si>
    <t xml:space="preserve">Candidato 1 </t>
  </si>
  <si>
    <t>Candidato 2</t>
  </si>
  <si>
    <t>Candidato 3</t>
  </si>
  <si>
    <t>Competencia 1</t>
  </si>
  <si>
    <t>Postgrado</t>
  </si>
  <si>
    <t>Responsabilidad</t>
  </si>
  <si>
    <t>Comunicación Oral y Escrita (Persuasión)</t>
  </si>
  <si>
    <t>Liderazgo</t>
  </si>
  <si>
    <t>trabajo en Equipo y Colaboración</t>
  </si>
  <si>
    <t>Organización del Trabajo</t>
  </si>
  <si>
    <t>Auto Control</t>
  </si>
  <si>
    <t>Autonomía – Autoconfianza</t>
  </si>
  <si>
    <t>Comprensión Interpersonal y Empatía</t>
  </si>
  <si>
    <t>Disposición a Aprender</t>
  </si>
  <si>
    <t>Flexibilidad</t>
  </si>
  <si>
    <t>Iniciativa – Proactividad</t>
  </si>
  <si>
    <t>Orientación al Logro</t>
  </si>
  <si>
    <t>Compromiso (Identificación con la Empresa)</t>
  </si>
  <si>
    <t>Ética – Integridad</t>
  </si>
  <si>
    <t>Orden y Calidad</t>
  </si>
  <si>
    <t>Capacidad de transmitir ideas en forma oral y escrita, dentro del marco laboral, de acuerdo a las normas de ortografía, gramática y redacción de la lengua española; utilizar adecuadamente el vocabulario común y el vocabulario ad hoc de la profesión; tener claro los elementos que participan en el proceso de comunicación y ser capaz de adaptarse a diferentes audiencias; comprender que la comunicación persuasiva es esencial en el logro de los objetivos de la organización y personales.</t>
  </si>
  <si>
    <t>COMPETENCIAS</t>
  </si>
  <si>
    <t>ESCALA</t>
  </si>
  <si>
    <t>Es la habilidad de ejecutar trabajos siguiendo normas y secuencias planificadas de acciones; actuar de acuerdo a un plan establecido; administrar en forma eficaz y eficiente de los recursos disponibles; aplicar técnicas de planificación y control de procesos.</t>
  </si>
  <si>
    <t>Es la capacidad de mantener sus propias emociones bajo control y evitar reacciones negativas ante provocaciones, oposición u hostilidad por parte de otros, o cuando se trabaja bajo condiciones de estrés. Asimismo, implica la resistencia en condiciones constantes de estrés.</t>
  </si>
  <si>
    <t>Es el convencimiento de que se es capaz de realizar con éxito las diferentes tareas o trabajos que se ha proyectado ejecutar, por una motivación personal o por requerimiento de un tercero. La persona se caracteriza por mostrar confianza en sus capacidades, decisiones, opiniones y resoluciones; desafiar los problemas y no los derivarlos; trabajar con un mínimo de supervisión; defender los puntos de vista con firmeza.</t>
  </si>
  <si>
    <t>Disposición a actuar en pos de la consecución del cumplimiento de tareas, compromisos u obligaciones adquiridas por él mismo, asignadas por sus superiores y/o por las personas a su cargo. Tiene clara conciencia del cuidado de los bienes que se le han asignado para la realización del trabajo. No se compromete con actividades que no pueda realizar en los plazos solicitados.</t>
  </si>
  <si>
    <t>Capacidad de ejecutar acciones y actividades en forma esmerada y prolija, preocupándose de mantener su lugar de trabajo en forma pulcra, limpia y ordenada. Preocupación por la calidad del trabajo expresada en las formas para el seguimiento, revisión e información del mismo, y la insistencia en la claridad de los procedimientos, roles y funciones asignadas.</t>
  </si>
  <si>
    <t>Es la capacidad y voluntad de orientar los propios intereses y comportamientos hacia las necesidades, prioridades y objetivos de la Empresa en que se labora. Supone actuar de forma que se consigan los objetivos de la organización o se satisfagan las necesidades de ésta. Puede manifestarse al poner la Misión de la Empresa por delante de las preferencias y objetivos laborales individuales.</t>
  </si>
  <si>
    <t>Es la preocupación por realizar bien el trabajo o sobrepasar un estándar, que puede ser el propio rendimiento en el pasado, una medida objetiva, superar a otros, metas personales que uno mismo se ha marcado o cosas que nadie ha realizado. Lograr algo único y excepcional.</t>
  </si>
  <si>
    <t xml:space="preserve">Se refiere a la capacidad de identificar un problema, obstáculo u oportunidad y llevar a cabo acciones para dar respuesta a ellos. Puede verse como la predisposición a actuar en forma inmediata y no limitarse a pensar en lo que hay que hacer en el futuro. Se aplica a una persona que busca formas más eficientes de hacer el trabajo, de perfeccionar las actividades normales en que se encuentra involucrado y a la capacidad de proponer soluciones o diferentes formas para ejecutar labores normales o nuevas labores. </t>
  </si>
  <si>
    <t>Es la inquietud y curiosidad constante por saber más sobre las cosas, hechos y personas; participar activamente en actividades de aprendizaje; recurrir a los demás como fuente de información; mostrar una actitud de apertura a los cambios del conocimiento;  consultar constantemente por fuentes de información para la adquisición de nuevos conocimientos; practicar el auto-aprendizaje.</t>
  </si>
  <si>
    <t>Implica querer entender a los demás. Es la habilidad de escuchar correctamente los pensamientos, sentimientos o preocupaciones de los demás aunque no se expresen verbalmente o se expresen parcialmente. Esta competencia mide la creciente complejidad y profundidad que supone entender a los demás; puede también incluir la sensibilidad para ponerse en el marco de referencia del otro y comunicarle efectivamente esta comprensión (sensibilidad intercultural).</t>
  </si>
  <si>
    <t>Proceso</t>
  </si>
  <si>
    <t xml:space="preserve">Direccionamiento Estratégico e Innovación </t>
  </si>
  <si>
    <t>Atención a Partes Interesadas y comunicaciones</t>
  </si>
  <si>
    <t xml:space="preserve">Estrategia y Gobierno de TI </t>
  </si>
  <si>
    <t>Planificación de la Intervención Vial</t>
  </si>
  <si>
    <t xml:space="preserve">Provisión de Mezcla y Aprovisionamiento de Mezcla y Equipos </t>
  </si>
  <si>
    <t>Intervención de la Malla Vial</t>
  </si>
  <si>
    <t>Gestión de Servicios e Infraestructura Tecnológica</t>
  </si>
  <si>
    <t>Gestión de Recursos Físicos</t>
  </si>
  <si>
    <t>Gestión Contractual</t>
  </si>
  <si>
    <t>Gestión Financiera</t>
  </si>
  <si>
    <t>Gestión de Laboratorio</t>
  </si>
  <si>
    <t>Gestión Ambiental</t>
  </si>
  <si>
    <t>Gestión Documental</t>
  </si>
  <si>
    <t>Gestión Jurídica</t>
  </si>
  <si>
    <t>Control Disciplinario Interno</t>
  </si>
  <si>
    <t>Control, Evaluación y Mejora de la Gestión</t>
  </si>
  <si>
    <t>Agronomía, Veterinaria y afines</t>
  </si>
  <si>
    <t>Bellas Artes</t>
  </si>
  <si>
    <t>Ciencias de la Educación</t>
  </si>
  <si>
    <t>Ciencias de la Salud</t>
  </si>
  <si>
    <t>Ciencias Sociales y Humanas</t>
  </si>
  <si>
    <t>Economía, Administración, Contaduría y afines</t>
  </si>
  <si>
    <t>Ingeniería, Arquitectura, Urbanismo y afines</t>
  </si>
  <si>
    <t>Matemáticas y Ciencias Naturales.</t>
  </si>
  <si>
    <t xml:space="preserve">Area del conocimiento </t>
  </si>
  <si>
    <t>Agronomía</t>
  </si>
  <si>
    <t>Medicina Veterinaria</t>
  </si>
  <si>
    <t>Zootecnia</t>
  </si>
  <si>
    <t xml:space="preserve">Artes Plásticas, Visuales y Afines </t>
  </si>
  <si>
    <t>Artes Representativas</t>
  </si>
  <si>
    <t>Diseño</t>
  </si>
  <si>
    <t>Música</t>
  </si>
  <si>
    <t>Otros Programas Asociados a Bellas Artes</t>
  </si>
  <si>
    <t>Publicidad y Afines</t>
  </si>
  <si>
    <t>Educación</t>
  </si>
  <si>
    <t>Bacteriología</t>
  </si>
  <si>
    <t>Enfermería</t>
  </si>
  <si>
    <t>Instrumentación Quirúrgica</t>
  </si>
  <si>
    <t>Medicina</t>
  </si>
  <si>
    <t>Nutrición Y Dietética</t>
  </si>
  <si>
    <t>Odontología</t>
  </si>
  <si>
    <t>Optometría, Otros Programas de Ciencias de la Salud</t>
  </si>
  <si>
    <t xml:space="preserve">Salud PÚblica </t>
  </si>
  <si>
    <t>Terapias</t>
  </si>
  <si>
    <t>Antropología, Artes Liberales</t>
  </si>
  <si>
    <t>Bibliotecología, Otras Ciencias sociales y Humanas</t>
  </si>
  <si>
    <t>Ciencias Políticas, Relaciones Internacionales</t>
  </si>
  <si>
    <t>Comunicación Social, Periodismo y Afines</t>
  </si>
  <si>
    <t>Deportes, Educación Física y Recreación</t>
  </si>
  <si>
    <t>Derecho y Afines</t>
  </si>
  <si>
    <t>Filosofía, Teología y Afines</t>
  </si>
  <si>
    <t>Formación Relacionada con el Campo Policial o Militar</t>
  </si>
  <si>
    <t>Geografía, Historía</t>
  </si>
  <si>
    <t>Lenguas Modernas, Literatura, Lingüística y Afines</t>
  </si>
  <si>
    <t>Psicología</t>
  </si>
  <si>
    <t>Sociología, Trabajo Social y Afines</t>
  </si>
  <si>
    <t>Administración</t>
  </si>
  <si>
    <t>Contaduría Pública</t>
  </si>
  <si>
    <t>Economía</t>
  </si>
  <si>
    <t>Arquitectura</t>
  </si>
  <si>
    <t>Ingeniería Administrativa y Afines</t>
  </si>
  <si>
    <t>Ingeniería Agrícola, Forestal y Afines</t>
  </si>
  <si>
    <t>Ingeniería Agroindustrial, de Alimentos y Afines</t>
  </si>
  <si>
    <t xml:space="preserve">Ingeniería Ambiental, Sanitaría y Afines </t>
  </si>
  <si>
    <t>Ingeniería Agronónica, Pecuaria y Afines</t>
  </si>
  <si>
    <t>Ingeniería Biomédica y Afines</t>
  </si>
  <si>
    <t>Ingeniería Civil y Afines</t>
  </si>
  <si>
    <t>Ingeniería de Minas, Metalurgia y Afines</t>
  </si>
  <si>
    <t>Ingeniería de Sistemas, Telemática y Afines</t>
  </si>
  <si>
    <t>Ingeniería Eléctrica y Afines</t>
  </si>
  <si>
    <t>Ingeniería Electrónica, Telecomunicaciones y Afines</t>
  </si>
  <si>
    <t>Ingeniería industiral y Afines</t>
  </si>
  <si>
    <t>Ingeniría Mecanica y Afines</t>
  </si>
  <si>
    <t>Ingeniería Química y Afines</t>
  </si>
  <si>
    <t>Otras Ingenierias</t>
  </si>
  <si>
    <t>Biología, Microbiología y Afines</t>
  </si>
  <si>
    <t>Física</t>
  </si>
  <si>
    <t>Geología, Otros Programas de Ciencias Naturales</t>
  </si>
  <si>
    <t xml:space="preserve">Matemáticas, Estadística y Afines </t>
  </si>
  <si>
    <t>Química y Afines</t>
  </si>
  <si>
    <t>Experiencia Específica  (en meses)</t>
  </si>
  <si>
    <t xml:space="preserve">DEFINICIÓN </t>
  </si>
  <si>
    <t>Candidato 4</t>
  </si>
  <si>
    <t>Profesión:</t>
  </si>
  <si>
    <t xml:space="preserve">Área de formación: </t>
  </si>
  <si>
    <t>Tecnólogo</t>
  </si>
  <si>
    <t>Artes</t>
  </si>
  <si>
    <t>Salud</t>
  </si>
  <si>
    <t>Sociales</t>
  </si>
  <si>
    <t>Matemáticas</t>
  </si>
  <si>
    <t>Ingeniería</t>
  </si>
  <si>
    <t xml:space="preserve">Técnico </t>
  </si>
  <si>
    <t xml:space="preserve">Postgrado: </t>
  </si>
  <si>
    <t>Perfil:</t>
  </si>
  <si>
    <t>Entrevistado 1:</t>
  </si>
  <si>
    <t>Nombre del Entrevistado:</t>
  </si>
  <si>
    <t>Competencia Evaluada</t>
  </si>
  <si>
    <t>Puntaje</t>
  </si>
  <si>
    <t>Básico</t>
  </si>
  <si>
    <t>Medio</t>
  </si>
  <si>
    <t>Superior</t>
  </si>
  <si>
    <t>Avanzado</t>
  </si>
  <si>
    <t>Competencia 2</t>
  </si>
  <si>
    <t>Competencia 4</t>
  </si>
  <si>
    <t>Puntaje Total</t>
  </si>
  <si>
    <t>Idoneidad</t>
  </si>
  <si>
    <t>Entrevistado 2:</t>
  </si>
  <si>
    <t>Entrevistado 3:</t>
  </si>
  <si>
    <t>Reporte Final</t>
  </si>
  <si>
    <t>Entrevistado 1</t>
  </si>
  <si>
    <t>Entrevistado 2</t>
  </si>
  <si>
    <t>Entrevistado 3</t>
  </si>
  <si>
    <t>Entrevistado 4</t>
  </si>
  <si>
    <t xml:space="preserve">De acuerdo a la necesidad establecida por favor seleccione cuatro competencias, las cuales deben hacer parte del perfil del aspirante que se está seleccionando: </t>
  </si>
  <si>
    <t>Bachiller</t>
  </si>
  <si>
    <t>Trabajo en Equipo y Colaboración</t>
  </si>
  <si>
    <t>Competencia 3</t>
  </si>
  <si>
    <t>Nivel Educativo Requerido:</t>
  </si>
  <si>
    <t>¿Requiere Tarjeta Profesional?</t>
  </si>
  <si>
    <t>Total</t>
  </si>
  <si>
    <t>Porcentaje</t>
  </si>
  <si>
    <t>Competencias Laborales Requeridas</t>
  </si>
  <si>
    <t xml:space="preserve">Requerimiento </t>
  </si>
  <si>
    <t>TOTAL</t>
  </si>
  <si>
    <t>Procentaje</t>
  </si>
  <si>
    <t>Ponderación</t>
  </si>
  <si>
    <t>Experiencia y Formación</t>
  </si>
  <si>
    <t>Habilitantes</t>
  </si>
  <si>
    <t>NO</t>
  </si>
  <si>
    <t xml:space="preserve">SI </t>
  </si>
  <si>
    <t>Descripción</t>
  </si>
  <si>
    <t>Ítem a Evaluar</t>
  </si>
  <si>
    <t xml:space="preserve">Evaluación </t>
  </si>
  <si>
    <t>Evaluación Formación y Experiencia</t>
  </si>
  <si>
    <t>Evaluación Comportamental</t>
  </si>
  <si>
    <t xml:space="preserve">Porcentaje </t>
  </si>
  <si>
    <t>N/A</t>
  </si>
  <si>
    <t>Requerimientos Específicos</t>
  </si>
  <si>
    <t>Nombre y Apellido</t>
  </si>
  <si>
    <t>Nombre:</t>
  </si>
  <si>
    <t>Cargo o Rol:</t>
  </si>
  <si>
    <t>Firma:</t>
  </si>
  <si>
    <t>Responsable del Proceso</t>
  </si>
  <si>
    <t>Elabora Solicitud</t>
  </si>
  <si>
    <t>&lt;dd/mm/aaaa&gt;</t>
  </si>
  <si>
    <t>Nombre y apellido</t>
  </si>
  <si>
    <t>Nivel Educativo</t>
  </si>
  <si>
    <t>Experiencia Laboral</t>
  </si>
  <si>
    <t>Canditatos</t>
  </si>
  <si>
    <t>Número Entrevistados</t>
  </si>
  <si>
    <t>Obligaciones Específicas:</t>
  </si>
  <si>
    <t>Objeto a contratar:</t>
  </si>
  <si>
    <t>Responsable del proceso solicitante:</t>
  </si>
  <si>
    <t>Cantidad de Personas requeridas:</t>
  </si>
  <si>
    <t>Experiencia Específica</t>
  </si>
  <si>
    <t>¿Algún Requisito Adicional?</t>
  </si>
  <si>
    <t>Seleccionado</t>
  </si>
  <si>
    <t>Fecha de Solicitud:</t>
  </si>
  <si>
    <t>DEFINICIÓN DE LA NECESIDAD:</t>
  </si>
  <si>
    <t>CANDIDATOS A EVALUAR:</t>
  </si>
  <si>
    <t>Perfil de la necesidad:</t>
  </si>
  <si>
    <t xml:space="preserve">Criterios </t>
  </si>
  <si>
    <t>Fecha de Búsqueda Banco de Hojas de Vida Bogotá D.C</t>
  </si>
  <si>
    <t>Evaluador Gestión del Talento Humano</t>
  </si>
  <si>
    <t>Número registro Banco de Hojas de Vida Bogotá D.C</t>
  </si>
  <si>
    <t>DEFINICIÓN</t>
  </si>
  <si>
    <t>INSTRUCTIVO</t>
  </si>
  <si>
    <t>Definición de la Necesidad:</t>
  </si>
  <si>
    <t>Registre su necesidad de contratación de un perfil seleccionado a través del Banco de Hojas de vida Bogotá D.C. en la segunda página de este formato, siguiendo estos pasos:</t>
  </si>
  <si>
    <t>Correo Electrónico</t>
  </si>
  <si>
    <t>Teléfono de Contacto</t>
  </si>
  <si>
    <t>CÓDIGO: GTHU-FM-038</t>
  </si>
  <si>
    <t xml:space="preserve">Proceso que requiere la contratación: </t>
  </si>
  <si>
    <t>Experiencia Específica (en meses)</t>
  </si>
  <si>
    <t>Edad</t>
  </si>
  <si>
    <t>Honorarios Contractuales</t>
  </si>
  <si>
    <t>Plazo de Ejecución (meses)</t>
  </si>
  <si>
    <t xml:space="preserve">por favor selecione mínimo una (1) y máximo cuatro (4) competencias que considere vitales en el ejercicio de la necesidad </t>
  </si>
  <si>
    <t>Observaciones:</t>
  </si>
  <si>
    <t>*Esta sección debe ser diligenciada por el Evaluador de Gestión del Talento Humano</t>
  </si>
  <si>
    <t xml:space="preserve">La información de esta sección debe ser diligenciada por el Evaluador designado por el proceso de Gestión del Talento Humano  </t>
  </si>
  <si>
    <t>Número de Documento de Identidad</t>
  </si>
  <si>
    <t>APLICACIÓN DE LA ENTREVISTA</t>
  </si>
  <si>
    <t>Aplicación de la Entrevista:</t>
  </si>
  <si>
    <t>Candidatos a Evaluar:</t>
  </si>
  <si>
    <t>Entrevistado 1 al 4</t>
  </si>
  <si>
    <t>CONTROL DE CAMBIOS</t>
  </si>
  <si>
    <t>VERSIÓN</t>
  </si>
  <si>
    <t>DESCRIPCIÓN</t>
  </si>
  <si>
    <t>FECHA</t>
  </si>
  <si>
    <t xml:space="preserve">APROBADO
Representante de la Alta Dirección SIG
</t>
  </si>
  <si>
    <t xml:space="preserve">Jefe Oficina Asesora de Planeación </t>
  </si>
  <si>
    <t>MARZO DE 2020</t>
  </si>
  <si>
    <t xml:space="preserve">Firma: </t>
  </si>
  <si>
    <t>Se elabora el formato para recolectar y conservar la información referente de la solicitud de las diferentes áreas para seleccionar contratistas a través del Banco de Hojas de Vida Bogotá D.C., de acuerdo a un perfil definido y para conservar los resultados de la aplicación de la entrevista por competencias a los diferentes candidatos, que al final reporte el resultado de la elección del ciudadano o ciudadana más idóneo para contratar con la Unidad por Prestación de servicios o apoyo a la gestión, de acuerdo a la solicitud previamente recibida.</t>
  </si>
  <si>
    <t>Es la capacidad de dirigir un grupo de personas de forma que trabajen eficientemente. Muestra la intención de asumir el papel de líder de un grupo o equipo de trabajo. Implica el deseo de guiar a los demás; establecer el orden del día, el objetivo de los trabajos, controlar el tiempo, asignar turnos de uso de la palabra; mantener alta la motivación del grupo; asegurar que las necesidades materiales y socio-afectivas estén cubiertas; actuar como modelo a seguir para los demás.</t>
  </si>
  <si>
    <t>Es la genuina intención de colaboración y cooperación con otros; capacidad de formar parte de un equipo, trabajar juntos, como opuesto a hacerlo individual y competitivamente; utilizar habilidades de comunicación que facilitan la participación en el equipo; estar atento a la resolución de los conflictos que se puedan generar en el equipo, y ayudar a enfrentarlos; desarrollar el espíritu de equipo.</t>
  </si>
  <si>
    <t>Es la capacidad de adaptarse y trabajar eficazmente en distintas y variadas situaciones y con personas y grupos diversos. Supone entender y valorar posturas distintas o puntos de vista encontrados, o bien adaptar el propio enfoque a medida que la situación lo  requiera; aceptar sin problemas los cambios en la propia organización o en las responsabilidades el puesto.</t>
  </si>
  <si>
    <t xml:space="preserve">Implica actuar éticamente en el trabajo sin mentir ni engañar; no ocultar información relevante; respetar la confidencialidad de la información personal y de la organización, y no utilizarla en beneficio propio; actuar en consonancia con lo que se considera importante. Incluye comunicar las intenciones, ideas y sentimientos abierta y directamente, y el estar dispuesto a actuar honestamente incluso en negociaciones difíciles con agentes externos, asumiendo sus consecuencias. </t>
  </si>
  <si>
    <t>Entrevistado 4:</t>
  </si>
  <si>
    <t>PERFIL Y EVALUACIÓN CANDIDATOS - TALENTO NO PALANCA</t>
  </si>
  <si>
    <t>Se cambia el nombre del formato.</t>
  </si>
  <si>
    <t>octubre de 2020</t>
  </si>
  <si>
    <r>
      <t xml:space="preserve">Fecha de solicitud: </t>
    </r>
    <r>
      <rPr>
        <sz val="11"/>
        <color theme="1"/>
        <rFont val="Arial"/>
        <family val="2"/>
      </rPr>
      <t>Registre la fecha en que realiza la solicitud</t>
    </r>
    <r>
      <rPr>
        <b/>
        <sz val="11"/>
        <color theme="1"/>
        <rFont val="Arial"/>
        <family val="2"/>
      </rPr>
      <t>.</t>
    </r>
  </si>
  <si>
    <r>
      <t xml:space="preserve">Proceso que requiere la contratación: </t>
    </r>
    <r>
      <rPr>
        <sz val="11"/>
        <color theme="1"/>
        <rFont val="Arial"/>
        <family val="2"/>
      </rPr>
      <t>Seleccione el proceso que solicita la contratación.</t>
    </r>
  </si>
  <si>
    <r>
      <t xml:space="preserve">Responsable del proceso solicitante: </t>
    </r>
    <r>
      <rPr>
        <sz val="11"/>
        <color theme="1"/>
        <rFont val="Arial"/>
        <family val="2"/>
      </rPr>
      <t>Registre el nombre de la persona seleccionada por el proceso para acompañar el proceso de contratación</t>
    </r>
  </si>
  <si>
    <r>
      <t xml:space="preserve">Cantidad de Personas requeridas: </t>
    </r>
    <r>
      <rPr>
        <sz val="11"/>
        <color theme="1"/>
        <rFont val="Arial"/>
        <family val="2"/>
      </rPr>
      <t>Establezca el número de personas a contratar según la necesidad del proceso.</t>
    </r>
  </si>
  <si>
    <r>
      <t xml:space="preserve">Nivel Educativo Requerido: </t>
    </r>
    <r>
      <rPr>
        <sz val="11"/>
        <color theme="1"/>
        <rFont val="Arial"/>
        <family val="2"/>
      </rPr>
      <t>Seleccione el nivel educativo que debe tener el ciudadano o ciudadana a contratar</t>
    </r>
  </si>
  <si>
    <r>
      <t xml:space="preserve">Área de formación: </t>
    </r>
    <r>
      <rPr>
        <sz val="11"/>
        <color theme="1"/>
        <rFont val="Arial"/>
        <family val="2"/>
      </rPr>
      <t>Seleccione el área de formación a la que pertenece la profesión del ciudadano o ciudadana a contratar Ej.: Derecho - Área de formación: Sociales</t>
    </r>
  </si>
  <si>
    <r>
      <t>Profesión:</t>
    </r>
    <r>
      <rPr>
        <sz val="11"/>
        <color theme="1"/>
        <rFont val="Arial"/>
        <family val="2"/>
      </rPr>
      <t xml:space="preserve"> Digite la profesión que debe tener el ciudadano o ciudadana a seleccionar</t>
    </r>
  </si>
  <si>
    <r>
      <t xml:space="preserve">Postgrado: </t>
    </r>
    <r>
      <rPr>
        <sz val="11"/>
        <color theme="1"/>
        <rFont val="Arial"/>
        <family val="2"/>
      </rPr>
      <t>Registre el nombre o el tema en el cual debe ser especialista el ciudadano o ciudadana a seleccionar</t>
    </r>
  </si>
  <si>
    <r>
      <t xml:space="preserve">Experiencia Laboral (en meses): </t>
    </r>
    <r>
      <rPr>
        <sz val="11"/>
        <color theme="1"/>
        <rFont val="Arial"/>
        <family val="2"/>
      </rPr>
      <t xml:space="preserve">Relacione en meses el tiempo de experiencia laboral que debe acreditar el ciudadano o ciudadana a contratar </t>
    </r>
  </si>
  <si>
    <r>
      <t xml:space="preserve">Experiencia Específica (en meses): </t>
    </r>
    <r>
      <rPr>
        <sz val="11"/>
        <color theme="1"/>
        <rFont val="Arial"/>
        <family val="2"/>
      </rPr>
      <t>Relacione en meses el tiempo de experiencia específica que debe acreditar el ciudadano o ciudadana sobre la especialización o determinado tema</t>
    </r>
  </si>
  <si>
    <r>
      <t xml:space="preserve">Porcentaje: </t>
    </r>
    <r>
      <rPr>
        <sz val="11"/>
        <color theme="1"/>
        <rFont val="Arial"/>
        <family val="2"/>
      </rPr>
      <t>Asigne el porcentaje de acuerdo a la ponderación en el perfil que se está definiendo en la solicitud</t>
    </r>
  </si>
  <si>
    <r>
      <t xml:space="preserve">Tarjeta Profesional: </t>
    </r>
    <r>
      <rPr>
        <sz val="11"/>
        <color theme="1"/>
        <rFont val="Arial"/>
        <family val="2"/>
      </rPr>
      <t>Indique si se requiere la presentación de Tarjeta profesional para la contratación del ciudadano o ciudadano</t>
    </r>
  </si>
  <si>
    <r>
      <t xml:space="preserve">Requisito Adicional: </t>
    </r>
    <r>
      <rPr>
        <sz val="11"/>
        <color theme="1"/>
        <rFont val="Arial"/>
        <family val="2"/>
      </rPr>
      <t xml:space="preserve">Seleccione si el nuevo contratista debe acreditar un requisito adicional a los ya establecidos para desarrollar el contrato, por favor especifique dicho requisito en el campo Observaciones </t>
    </r>
  </si>
  <si>
    <r>
      <t xml:space="preserve">Honorarios Contractuales: </t>
    </r>
    <r>
      <rPr>
        <sz val="11"/>
        <color theme="1"/>
        <rFont val="Arial"/>
        <family val="2"/>
      </rPr>
      <t xml:space="preserve">Especifique el valor total y mensual del contrato, de cuerdo a la tabla de Honorarios aprobada para la vigencia respectiva  </t>
    </r>
  </si>
  <si>
    <r>
      <t xml:space="preserve">Plazo de ejecución: </t>
    </r>
    <r>
      <rPr>
        <sz val="11"/>
        <color theme="1"/>
        <rFont val="Arial"/>
        <family val="2"/>
      </rPr>
      <t xml:space="preserve">Relacione el tiempo en meses en el cual el ciudadano o ciudadana seleccionado por el Banco de Hojas de Vida Bogotá D.C. debe desarrollar en el contrato </t>
    </r>
  </si>
  <si>
    <r>
      <t xml:space="preserve">Objeto a contratar: </t>
    </r>
    <r>
      <rPr>
        <sz val="11"/>
        <color theme="1"/>
        <rFont val="Arial"/>
        <family val="2"/>
      </rPr>
      <t xml:space="preserve">Registre el objeto que debe desarrollar el ciudadano o ciudadana seleccionado durante el plazo de ejecución del contrato </t>
    </r>
  </si>
  <si>
    <r>
      <t xml:space="preserve">Obligaciones Específicas: </t>
    </r>
    <r>
      <rPr>
        <sz val="11"/>
        <color theme="1"/>
        <rFont val="Arial"/>
        <family val="2"/>
      </rPr>
      <t>Establezca las obligaciones específicas que debe desarrollar el ciudadano o ciudadana en la ejecución del contrato</t>
    </r>
  </si>
  <si>
    <r>
      <t xml:space="preserve">Competencia 1…4: </t>
    </r>
    <r>
      <rPr>
        <sz val="11"/>
        <color theme="1"/>
        <rFont val="Arial"/>
        <family val="2"/>
      </rPr>
      <t>Seleccione una competencia que considere vital, que por tanto deba ser evaluada al ciudadano o ciudadana seleccionado(a) para la ejecución del contrato</t>
    </r>
  </si>
  <si>
    <r>
      <rPr>
        <b/>
        <sz val="11"/>
        <color theme="1"/>
        <rFont val="Arial"/>
        <family val="2"/>
      </rPr>
      <t>Básico:</t>
    </r>
    <r>
      <rPr>
        <sz val="11"/>
        <color theme="1"/>
        <rFont val="Arial"/>
        <family val="2"/>
      </rPr>
      <t xml:space="preserve"> Utiliza un caudal de vocabulario básico de acuerdo a las exigencias de la profesión. Pronuncia adecuadamente las palabras, se expresa en forma coherente y fluida logrando comunicar la información en forma eficiente.</t>
    </r>
  </si>
  <si>
    <r>
      <rPr>
        <b/>
        <sz val="11"/>
        <color theme="1"/>
        <rFont val="Arial"/>
        <family val="2"/>
      </rPr>
      <t>Medio:</t>
    </r>
    <r>
      <rPr>
        <sz val="11"/>
        <color theme="1"/>
        <rFont val="Arial"/>
        <family val="2"/>
      </rPr>
      <t xml:space="preserve"> Escribe informes con una redacción, ortografía y gramática adecuada a los requerimientos de la Empresa. Utiliza los énfasis de la voz para comunicar sus mensajes.</t>
    </r>
  </si>
  <si>
    <r>
      <rPr>
        <b/>
        <sz val="11"/>
        <color theme="1"/>
        <rFont val="Arial"/>
        <family val="2"/>
      </rPr>
      <t>Superior:</t>
    </r>
    <r>
      <rPr>
        <sz val="11"/>
        <color theme="1"/>
        <rFont val="Arial"/>
        <family val="2"/>
      </rPr>
      <t xml:space="preserve"> Planifica con antelación sus acciones de comunicación para atraer el interés de los otros; hace referencia a razones, datos, motivaciones personales; usa ejemplos concretos, gráficos, demostraciones, etc.</t>
    </r>
  </si>
  <si>
    <r>
      <rPr>
        <b/>
        <sz val="11"/>
        <color theme="1"/>
        <rFont val="Arial"/>
        <family val="2"/>
      </rPr>
      <t>Avanzado:</t>
    </r>
    <r>
      <rPr>
        <sz val="11"/>
        <color theme="1"/>
        <rFont val="Arial"/>
        <family val="2"/>
      </rPr>
      <t xml:space="preserve"> Desarrolla un discurso lógico, que refleja claramente el curso del pensamiento, utilizando un vocabulario especializado. Recurre al uso de metáforas y técnicas poéticas de expresión. Lleva a cabo acciones inusuales o singulares especialmente pensadas para producir un impacto determinado.</t>
    </r>
  </si>
  <si>
    <r>
      <rPr>
        <b/>
        <sz val="11"/>
        <color theme="1"/>
        <rFont val="Arial"/>
        <family val="2"/>
      </rPr>
      <t>Básico:</t>
    </r>
    <r>
      <rPr>
        <sz val="11"/>
        <color theme="1"/>
        <rFont val="Arial"/>
        <family val="2"/>
      </rPr>
      <t xml:space="preserve"> Lidera bien las reuniones, establece el orden del día y los objetivos de las reuniones; controla el tiempo y asigna los turnos de participación. Mantiene a las personas informadas y explica las razones de que le han llevado a tomar una decisión.</t>
    </r>
  </si>
  <si>
    <r>
      <rPr>
        <b/>
        <sz val="11"/>
        <color theme="1"/>
        <rFont val="Arial"/>
        <family val="2"/>
      </rPr>
      <t>Medio:</t>
    </r>
    <r>
      <rPr>
        <sz val="11"/>
        <color theme="1"/>
        <rFont val="Arial"/>
        <family val="2"/>
      </rPr>
      <t xml:space="preserve"> Promueve la eficacia del grupo, utiliza estrategias complejas para mantener alta su motivación y alcanzar buenos niveles de productividad. Se preocupa de mantener un sistema de comunicaciones efectivo.</t>
    </r>
  </si>
  <si>
    <r>
      <rPr>
        <b/>
        <sz val="11"/>
        <color theme="1"/>
        <rFont val="Arial"/>
        <family val="2"/>
      </rPr>
      <t>Superior:</t>
    </r>
    <r>
      <rPr>
        <sz val="11"/>
        <color theme="1"/>
        <rFont val="Arial"/>
        <family val="2"/>
      </rPr>
      <t xml:space="preserve"> Cuida y protege al grupo, defiende su reputación. Se asegura de obtener los recursos necesarios para el buen desempeño del mismo. Está atento a las necesidades socio-afectivas del grupo y su satisfacción.</t>
    </r>
  </si>
  <si>
    <r>
      <rPr>
        <b/>
        <sz val="11"/>
        <color theme="1"/>
        <rFont val="Arial"/>
        <family val="2"/>
      </rPr>
      <t>Avanzado:</t>
    </r>
    <r>
      <rPr>
        <sz val="11"/>
        <color theme="1"/>
        <rFont val="Arial"/>
        <family val="2"/>
      </rPr>
      <t xml:space="preserve"> Se asegura que los miembros del grupo compartan y participen en sus objetivos, misión, políticas, etc. Actúa como modelo a seguir por los demás. Se asegura que las tareas del grupo se realicen. Logra establecer una relación de confianza y credibilidad en el grupo de trabajo. Genera entusiasmo y compromiso con el proyecto o misión del grupo.</t>
    </r>
  </si>
  <si>
    <r>
      <rPr>
        <b/>
        <sz val="11"/>
        <color theme="1"/>
        <rFont val="Arial"/>
        <family val="2"/>
      </rPr>
      <t>Básico:</t>
    </r>
    <r>
      <rPr>
        <sz val="11"/>
        <color theme="1"/>
        <rFont val="Arial"/>
        <family val="2"/>
      </rPr>
      <t xml:space="preserve"> Coopera y participa de buen grado en el grupo. Apoya las decisiones del mismo, es un buen jugador y realiza la parte del trabajo que le corresponde. Mantiene a los miembros informados y al corriente de los temas que les afectan. Comparte toda la información importante y útil.</t>
    </r>
  </si>
  <si>
    <r>
      <rPr>
        <b/>
        <sz val="11"/>
        <color theme="1"/>
        <rFont val="Arial"/>
        <family val="2"/>
      </rPr>
      <t>Medio:</t>
    </r>
    <r>
      <rPr>
        <sz val="11"/>
        <color theme="1"/>
        <rFont val="Arial"/>
        <family val="2"/>
      </rPr>
      <t xml:space="preserve"> Expresa expectativas positivas del equipo, habla bien de los demás miembros del grupo, demuestra respeto, solicita opiniones, valora sinceramente las ideas y experiencias de los demás, mantiene una actitud abierta a aprender de los otros. Solicita opiniones e ideas a la hora de tomar decisiones específicas o hacer planes. Promueve la cooperación. Es capaz de atender y escuchar a los demás.</t>
    </r>
  </si>
  <si>
    <r>
      <rPr>
        <b/>
        <sz val="11"/>
        <color theme="1"/>
        <rFont val="Arial"/>
        <family val="2"/>
      </rPr>
      <t>Superior:</t>
    </r>
    <r>
      <rPr>
        <sz val="11"/>
        <color theme="1"/>
        <rFont val="Arial"/>
        <family val="2"/>
      </rPr>
      <t xml:space="preserve"> Anima y motiva a los demás, reconoce públicamente los méritos de los miembros del equipo que han trabajado bien. Retroalimenta a los miembros que no han logrado las metas, en un ambiente de respeto y confianza. Capacita a los demás potenciando sus fortalezas.</t>
    </r>
  </si>
  <si>
    <r>
      <rPr>
        <b/>
        <sz val="11"/>
        <color theme="1"/>
        <rFont val="Arial"/>
        <family val="2"/>
      </rPr>
      <t>Avanzado:</t>
    </r>
    <r>
      <rPr>
        <sz val="11"/>
        <color theme="1"/>
        <rFont val="Arial"/>
        <family val="2"/>
      </rPr>
      <t xml:space="preserve"> Desarrolla el espíritu de equipo, actúa sinceramente para lograr un ambiente de trabajo amistoso, un buen clima laboral y espíritu de colaboración que lleven al grupo a un alto desempeño. Resuelve los conflictos que se puedan producir dentro del equipo. Actúa como coach de los miembros más nuevos del equipo. Defiende la identidad y buena reputación del grupo frente a terceros.</t>
    </r>
  </si>
  <si>
    <r>
      <rPr>
        <b/>
        <sz val="11"/>
        <color theme="1"/>
        <rFont val="Arial"/>
        <family val="2"/>
      </rPr>
      <t>Básico:</t>
    </r>
    <r>
      <rPr>
        <sz val="11"/>
        <color theme="1"/>
        <rFont val="Arial"/>
        <family val="2"/>
      </rPr>
      <t xml:space="preserve"> Sigue normas y procedimientos establecidos en la realización del trabajo; es capaz de establecer un plan de trabajo previo.</t>
    </r>
  </si>
  <si>
    <r>
      <rPr>
        <b/>
        <sz val="11"/>
        <color theme="1"/>
        <rFont val="Arial"/>
        <family val="2"/>
      </rPr>
      <t>Medio:</t>
    </r>
    <r>
      <rPr>
        <sz val="11"/>
        <color theme="1"/>
        <rFont val="Arial"/>
        <family val="2"/>
      </rPr>
      <t xml:space="preserve"> Busca información y trabaja basado en un esquema o manual operativo.</t>
    </r>
  </si>
  <si>
    <r>
      <rPr>
        <b/>
        <sz val="11"/>
        <color theme="1"/>
        <rFont val="Arial"/>
        <family val="2"/>
      </rPr>
      <t>Superior:</t>
    </r>
    <r>
      <rPr>
        <sz val="11"/>
        <color theme="1"/>
        <rFont val="Arial"/>
        <family val="2"/>
      </rPr>
      <t xml:space="preserve"> Administra en forma eficaz los recursos disponibles, tanto materiales como humanos; es capaz de presupuestar y llevar a cabo una actividad compleja; aplica técnicas de control; establece prioridades en las tareas y determina rangos críticos de las mismas en función de los objetivos.</t>
    </r>
  </si>
  <si>
    <r>
      <rPr>
        <b/>
        <sz val="11"/>
        <color theme="1"/>
        <rFont val="Arial"/>
        <family val="2"/>
      </rPr>
      <t>Avanzado:</t>
    </r>
    <r>
      <rPr>
        <sz val="11"/>
        <color theme="1"/>
        <rFont val="Arial"/>
        <family val="2"/>
      </rPr>
      <t xml:space="preserve"> Aplica diagramas de planificación y control; identifica las responsabilidades y la actuación de los participantes de un proceso productivo. Conoce los momentos en que, durante el proceso de desarrollo, se pueden introducir cambios. </t>
    </r>
  </si>
  <si>
    <r>
      <rPr>
        <b/>
        <sz val="11"/>
        <color theme="1"/>
        <rFont val="Arial"/>
        <family val="2"/>
      </rPr>
      <t>Básico:</t>
    </r>
    <r>
      <rPr>
        <sz val="11"/>
        <color theme="1"/>
        <rFont val="Arial"/>
        <family val="2"/>
      </rPr>
      <t xml:space="preserve"> No se deja llevar por sus impulsos, muestra tranquilidad ante sus colegas y subalternos en situaciones de crisis. No cae en la tentación de actuar sin pensar. Siente emociones fuertes y logra controlarlas.</t>
    </r>
  </si>
  <si>
    <r>
      <rPr>
        <b/>
        <sz val="11"/>
        <color theme="1"/>
        <rFont val="Arial"/>
        <family val="2"/>
      </rPr>
      <t>Medio:</t>
    </r>
    <r>
      <rPr>
        <sz val="11"/>
        <color theme="1"/>
        <rFont val="Arial"/>
        <family val="2"/>
      </rPr>
      <t xml:space="preserve"> Siente emociones fuertes, tales como enfado, frustración extrema o estrés elevado, pero las controla y continúa actuando o trabajando con calma.</t>
    </r>
  </si>
  <si>
    <r>
      <rPr>
        <b/>
        <sz val="11"/>
        <color theme="1"/>
        <rFont val="Arial"/>
        <family val="2"/>
      </rPr>
      <t>Superior:</t>
    </r>
    <r>
      <rPr>
        <sz val="11"/>
        <color theme="1"/>
        <rFont val="Arial"/>
        <family val="2"/>
      </rPr>
      <t xml:space="preserve"> Reacciona ignorando las acciones que pueden provocar su enfado y continúa su actividad o verbaliza sus emociones en forma adecuada y calmada, lo que le permite manejar la situación.</t>
    </r>
  </si>
  <si>
    <r>
      <rPr>
        <b/>
        <sz val="11"/>
        <color theme="1"/>
        <rFont val="Arial"/>
        <family val="2"/>
      </rPr>
      <t>Avanzado:</t>
    </r>
    <r>
      <rPr>
        <sz val="11"/>
        <color theme="1"/>
        <rFont val="Arial"/>
        <family val="2"/>
      </rPr>
      <t xml:space="preserve"> Utiliza técnicas de relajación en situaciones de mucho contenido emocional, y es capaz de revelar sin temor sus emociones en un ambiente de respeto y confianza, logrando responder constructivamente a pesar del estrés.</t>
    </r>
  </si>
  <si>
    <r>
      <rPr>
        <b/>
        <sz val="11"/>
        <color theme="1"/>
        <rFont val="Arial"/>
        <family val="2"/>
      </rPr>
      <t>Básico:</t>
    </r>
    <r>
      <rPr>
        <sz val="11"/>
        <color theme="1"/>
        <rFont val="Arial"/>
        <family val="2"/>
      </rPr>
      <t xml:space="preserve"> Se muestra seguro de sí mismo en el desempeño de sus funciones; trabaja sin requerir una supervisión. Aparece seguro ante los demás.</t>
    </r>
  </si>
  <si>
    <r>
      <rPr>
        <b/>
        <sz val="11"/>
        <color theme="1"/>
        <rFont val="Arial"/>
        <family val="2"/>
      </rPr>
      <t>Medio:</t>
    </r>
    <r>
      <rPr>
        <sz val="11"/>
        <color theme="1"/>
        <rFont val="Arial"/>
        <family val="2"/>
      </rPr>
      <t xml:space="preserve"> Toma decisiones o actúa sin necesidad de consultar, o a pesar del desacuerdo manifestado por compañeros o subordinados. Valora sus capacidades favorablemente en comparación con otros. Explícitamente manifiesta confianza en su propio juicio.</t>
    </r>
  </si>
  <si>
    <r>
      <rPr>
        <b/>
        <sz val="11"/>
        <color theme="1"/>
        <rFont val="Arial"/>
        <family val="2"/>
      </rPr>
      <t>Superior:</t>
    </r>
    <r>
      <rPr>
        <sz val="11"/>
        <color theme="1"/>
        <rFont val="Arial"/>
        <family val="2"/>
      </rPr>
      <t xml:space="preserve"> Busca retos, disfruta con los cometidos que implican desafíos, busca nuevas responsabilidades. Habla cuando no está de acuerdo con sus superiores, clientes o personas de posición superior, de forma educada y presentando su postura en forma clara y con seguridad.</t>
    </r>
  </si>
  <si>
    <r>
      <rPr>
        <b/>
        <sz val="11"/>
        <color theme="1"/>
        <rFont val="Arial"/>
        <family val="2"/>
      </rPr>
      <t>Avanzado:</t>
    </r>
    <r>
      <rPr>
        <sz val="11"/>
        <color theme="1"/>
        <rFont val="Arial"/>
        <family val="2"/>
      </rPr>
      <t xml:space="preserve"> Escoge retos con un alto riesgo, se enfrenta a sus superiores en forma contundente y firme en asuntos importantes. Asume las consecuencias de sus decisiones en forma responsable.</t>
    </r>
  </si>
  <si>
    <r>
      <rPr>
        <b/>
        <sz val="11"/>
        <color theme="1"/>
        <rFont val="Arial"/>
        <family val="2"/>
      </rPr>
      <t>Básico:</t>
    </r>
    <r>
      <rPr>
        <sz val="11"/>
        <color theme="1"/>
        <rFont val="Arial"/>
        <family val="2"/>
      </rPr>
      <t xml:space="preserve"> Entiende los pensamientos y sentimientos, o su razón. Capta los sentimientos de una persona en un momento dado o su razón explícita, pero no ambas cosas. Intenta solucionar los problemas mediante el diálogo.</t>
    </r>
  </si>
  <si>
    <r>
      <rPr>
        <b/>
        <sz val="11"/>
        <color theme="1"/>
        <rFont val="Arial"/>
        <family val="2"/>
      </rPr>
      <t>Medio:</t>
    </r>
    <r>
      <rPr>
        <sz val="11"/>
        <color theme="1"/>
        <rFont val="Arial"/>
        <family val="2"/>
      </rPr>
      <t xml:space="preserve"> Hace un esfuerzo consciente para ponerse en el lugar del otro. Entiende a la vez los sentimientos de los demás y su razón explícita. </t>
    </r>
  </si>
  <si>
    <r>
      <rPr>
        <b/>
        <sz val="11"/>
        <color theme="1"/>
        <rFont val="Arial"/>
        <family val="2"/>
      </rPr>
      <t>Superior:</t>
    </r>
    <r>
      <rPr>
        <sz val="11"/>
        <color theme="1"/>
        <rFont val="Arial"/>
        <family val="2"/>
      </rPr>
      <t xml:space="preserve"> Entiende el sentido o el por qué los demás actúan en un momento de una determinada manera, aunque no lo expliquen o lo hagan de una forma incompleta o imprecisa; o bien consigue que los demás voluntariamente actúen en la dirección que él quiere; es decir, utiliza su comprensión de los otros para lograr que actúen en la forma que él desea.</t>
    </r>
  </si>
  <si>
    <r>
      <rPr>
        <b/>
        <sz val="11"/>
        <color theme="1"/>
        <rFont val="Arial"/>
        <family val="2"/>
      </rPr>
      <t>Avanzado:</t>
    </r>
    <r>
      <rPr>
        <sz val="11"/>
        <color theme="1"/>
        <rFont val="Arial"/>
        <family val="2"/>
      </rPr>
      <t xml:space="preserve"> Entiende y comprende los problemas de fondo de los demás. Comprende las razones principales de los sentimientos, preocupaciones y comportamientos más arraigados de las otra personas. O bien, da una visión completa de los puntos fuertes y débiles de los otros.</t>
    </r>
  </si>
  <si>
    <r>
      <rPr>
        <b/>
        <sz val="11"/>
        <color theme="1"/>
        <rFont val="Arial"/>
        <family val="2"/>
      </rPr>
      <t>Básico:</t>
    </r>
    <r>
      <rPr>
        <sz val="11"/>
        <color theme="1"/>
        <rFont val="Arial"/>
        <family val="2"/>
      </rPr>
      <t xml:space="preserve"> Está dispuesto a hacer esfuerzos por adquirir nuevos conocimientos. Reconoce y acepta la experiencia de los demás y solicita opiniones e ideas al enfrentar nuevos desafíos.</t>
    </r>
  </si>
  <si>
    <r>
      <rPr>
        <b/>
        <sz val="11"/>
        <color theme="1"/>
        <rFont val="Arial"/>
        <family val="2"/>
      </rPr>
      <t>Medio:</t>
    </r>
    <r>
      <rPr>
        <sz val="11"/>
        <color theme="1"/>
        <rFont val="Arial"/>
        <family val="2"/>
      </rPr>
      <t xml:space="preserve"> Participa activamente en actividades de aprendizaje sistemático. Presenta una actitud de curiosidad frente a los nuevos conocimientos.</t>
    </r>
  </si>
  <si>
    <r>
      <rPr>
        <b/>
        <sz val="11"/>
        <color theme="1"/>
        <rFont val="Arial"/>
        <family val="2"/>
      </rPr>
      <t>Superior:</t>
    </r>
    <r>
      <rPr>
        <sz val="11"/>
        <color theme="1"/>
        <rFont val="Arial"/>
        <family val="2"/>
      </rPr>
      <t xml:space="preserve"> Consulta constantemente por nuevas fuentes de información para la adquisición de nuevos conocimientos, como libros, publicaciones, internet, etc. Busca información más allá de las preguntas rutinarias.</t>
    </r>
  </si>
  <si>
    <r>
      <rPr>
        <b/>
        <sz val="11"/>
        <color theme="1"/>
        <rFont val="Arial"/>
        <family val="2"/>
      </rPr>
      <t>Avanzado:</t>
    </r>
    <r>
      <rPr>
        <sz val="11"/>
        <color theme="1"/>
        <rFont val="Arial"/>
        <family val="2"/>
      </rPr>
      <t xml:space="preserve"> Se caracteriza por desarrollar una actitud constante y sistemática de autoaprendizaje; se constituye en una persona a la cual los demás recurren en la búsqueda de conocimientos e información científico-técnica. Está constantemente actualizado en el campo de conocimiento de su especialidad.</t>
    </r>
  </si>
  <si>
    <r>
      <rPr>
        <b/>
        <sz val="11"/>
        <color theme="1"/>
        <rFont val="Arial"/>
        <family val="2"/>
      </rPr>
      <t>Básico:</t>
    </r>
    <r>
      <rPr>
        <sz val="11"/>
        <color theme="1"/>
        <rFont val="Arial"/>
        <family val="2"/>
      </rPr>
      <t xml:space="preserve"> Acepta la necesidad de ser flexible, está dispuesto a cambiar las propias ideas ante una nueva información o vivencia contraria. Comprende los puntos de vista de los demás.</t>
    </r>
  </si>
  <si>
    <r>
      <rPr>
        <b/>
        <sz val="11"/>
        <color theme="1"/>
        <rFont val="Arial"/>
        <family val="2"/>
      </rPr>
      <t>Medio:</t>
    </r>
    <r>
      <rPr>
        <sz val="11"/>
        <color theme="1"/>
        <rFont val="Arial"/>
        <family val="2"/>
      </rPr>
      <t xml:space="preserve"> Aplica las normas con flexibilidad, dependiendo de cada situación; es flexible al aplicar los procedimientos, adaptándolos para alcanzar los objetivos globales de la organización.</t>
    </r>
  </si>
  <si>
    <r>
      <rPr>
        <b/>
        <sz val="11"/>
        <color theme="1"/>
        <rFont val="Arial"/>
        <family val="2"/>
      </rPr>
      <t>Superior:</t>
    </r>
    <r>
      <rPr>
        <sz val="11"/>
        <color theme="1"/>
        <rFont val="Arial"/>
        <family val="2"/>
      </rPr>
      <t xml:space="preserve"> Adapta su comportamiento; decide qué hacer basándose en la situación o la persona; acepta sin problemas los cambios en la propia organización o en las responsabilidades del puesto.</t>
    </r>
  </si>
  <si>
    <r>
      <rPr>
        <b/>
        <sz val="11"/>
        <color theme="1"/>
        <rFont val="Arial"/>
        <family val="2"/>
      </rPr>
      <t>Avanzado:</t>
    </r>
    <r>
      <rPr>
        <sz val="11"/>
        <color theme="1"/>
        <rFont val="Arial"/>
        <family val="2"/>
      </rPr>
      <t xml:space="preserve"> Adapta su estrategia, adecua su plan objetivo o proyecto a las nuevas situaciones del entorno. Realiza cambios pequeños o temporales en su desempeño para adaptarse a las necesidades de una situación específica</t>
    </r>
  </si>
  <si>
    <r>
      <rPr>
        <b/>
        <sz val="11"/>
        <color theme="1"/>
        <rFont val="Arial"/>
        <family val="2"/>
      </rPr>
      <t>Básico:</t>
    </r>
    <r>
      <rPr>
        <sz val="11"/>
        <color theme="1"/>
        <rFont val="Arial"/>
        <family val="2"/>
      </rPr>
      <t xml:space="preserve"> Aborda oportunidades o problemas presentes, reconoce las oportunidades y actúa en consecuencia en forma inmediata, o en plazo relativamente corto.</t>
    </r>
  </si>
  <si>
    <r>
      <rPr>
        <b/>
        <sz val="11"/>
        <color theme="1"/>
        <rFont val="Arial"/>
        <family val="2"/>
      </rPr>
      <t>Medio:</t>
    </r>
    <r>
      <rPr>
        <sz val="11"/>
        <color theme="1"/>
        <rFont val="Arial"/>
        <family val="2"/>
      </rPr>
      <t xml:space="preserve"> En situaciones de crisis actúa rápida y decididamente, no espera que los problemas se solucionen solos o los solucionen otros. Cuando surge una idea nueva o distinta pasa a la acción para obtener información más completa y evaluar su aplicación</t>
    </r>
  </si>
  <si>
    <r>
      <rPr>
        <b/>
        <sz val="11"/>
        <color theme="1"/>
        <rFont val="Arial"/>
        <family val="2"/>
      </rPr>
      <t>Superior:</t>
    </r>
    <r>
      <rPr>
        <sz val="11"/>
        <color theme="1"/>
        <rFont val="Arial"/>
        <family val="2"/>
      </rPr>
      <t xml:space="preserve"> Se anticipa a los problemas, crea oportunidades o problemas potenciales mediante un esfuerzo extra y actuando en forma rápida, obtiene información y la analiza, para desarrollar un plan de acción efectivo.</t>
    </r>
  </si>
  <si>
    <r>
      <rPr>
        <b/>
        <sz val="11"/>
        <color theme="1"/>
        <rFont val="Arial"/>
        <family val="2"/>
      </rPr>
      <t>Avanzado:</t>
    </r>
    <r>
      <rPr>
        <sz val="11"/>
        <color theme="1"/>
        <rFont val="Arial"/>
        <family val="2"/>
      </rPr>
      <t xml:space="preserve"> Se anticipa y se prepara para oportunidades o problemas específicos que no son evidentes para otros en los momentos actuales. Realiza acciones para crear oportunidades que se concretaran en un futuro próximo o para evitar crisis futuras.</t>
    </r>
  </si>
  <si>
    <r>
      <rPr>
        <b/>
        <sz val="11"/>
        <color theme="1"/>
        <rFont val="Arial"/>
        <family val="2"/>
      </rPr>
      <t>Básico:</t>
    </r>
    <r>
      <rPr>
        <sz val="11"/>
        <color theme="1"/>
        <rFont val="Arial"/>
        <family val="2"/>
      </rPr>
      <t xml:space="preserve"> Quiere hacer bien y correctamente el trabajo; siente frustración ante la ineficacia o la pérdida de tiempo; utiliza los estándares disponibles para medir y comparar sus resultados.</t>
    </r>
  </si>
  <si>
    <r>
      <rPr>
        <b/>
        <sz val="11"/>
        <color theme="1"/>
        <rFont val="Arial"/>
        <family val="2"/>
      </rPr>
      <t xml:space="preserve">Medio: </t>
    </r>
    <r>
      <rPr>
        <sz val="11"/>
        <color theme="1"/>
        <rFont val="Arial"/>
        <family val="2"/>
      </rPr>
      <t>Crea sus propios estándares en el trabajo para medir sus resultados; hace cambios específicos en el sistema o en sus propios métodos para conseguir mejoras en el rendimiento, más rápidas, menos caras o más eficientes.</t>
    </r>
  </si>
  <si>
    <r>
      <rPr>
        <b/>
        <sz val="11"/>
        <color theme="1"/>
        <rFont val="Arial"/>
        <family val="2"/>
      </rPr>
      <t xml:space="preserve">Superior: </t>
    </r>
    <r>
      <rPr>
        <sz val="11"/>
        <color theme="1"/>
        <rFont val="Arial"/>
        <family val="2"/>
      </rPr>
      <t xml:space="preserve">Fija objetivos ambiciosos y se esfuerza por alcanzarlos; constantemente realiza comparaciones con rendimientos del pasado; utiliza información de benchmarking disponible y se preocupa de obtenerla cuando no cuenta con ella. </t>
    </r>
  </si>
  <si>
    <r>
      <rPr>
        <b/>
        <sz val="11"/>
        <color theme="1"/>
        <rFont val="Arial"/>
        <family val="2"/>
      </rPr>
      <t>Avanzado:</t>
    </r>
    <r>
      <rPr>
        <sz val="11"/>
        <color theme="1"/>
        <rFont val="Arial"/>
        <family val="2"/>
      </rPr>
      <t xml:space="preserve"> Realiza análisis de costo-beneficio, toma decisiones y establece prioridades y objetivos sopesando “recursos utilizados y resultados obtenidos”. Asume riesgos calculados, compromete recursos importantes para mejorar los resultados y alcanzar objetivos  ambiciosos.</t>
    </r>
  </si>
  <si>
    <r>
      <rPr>
        <b/>
        <sz val="11"/>
        <color theme="1"/>
        <rFont val="Arial"/>
        <family val="2"/>
      </rPr>
      <t>Básico:</t>
    </r>
    <r>
      <rPr>
        <sz val="11"/>
        <color theme="1"/>
        <rFont val="Arial"/>
        <family val="2"/>
      </rPr>
      <t xml:space="preserve"> Intenta adaptarse a la Empresa, y se esfuerza en cumplir con las normas y valores de ésta.</t>
    </r>
  </si>
  <si>
    <r>
      <rPr>
        <b/>
        <sz val="11"/>
        <color theme="1"/>
        <rFont val="Arial"/>
        <family val="2"/>
      </rPr>
      <t>Medio:</t>
    </r>
    <r>
      <rPr>
        <sz val="11"/>
        <color theme="1"/>
        <rFont val="Arial"/>
        <family val="2"/>
      </rPr>
      <t xml:space="preserve"> Su comportamiento revela lealtad con la Empresa. Respeta y acepta lo que la autoridad considera importante. Puede establecer lazos afectivos con la organización o preocupación acerca de la imagen de ésta.</t>
    </r>
  </si>
  <si>
    <r>
      <rPr>
        <b/>
        <sz val="11"/>
        <color theme="1"/>
        <rFont val="Arial"/>
        <family val="2"/>
      </rPr>
      <t>Superior:</t>
    </r>
    <r>
      <rPr>
        <sz val="11"/>
        <color theme="1"/>
        <rFont val="Arial"/>
        <family val="2"/>
      </rPr>
      <t xml:space="preserve"> Apoya a la compañía, actúa a favor de la misión y los objetivos de ella. Toma decisiones y ajusta sus prioridades a las necesidades de la organización. Coopera con los demás en el logro de los objetivos organizacionales. Actúa públicamente para adaptarse a la Misión.</t>
    </r>
  </si>
  <si>
    <r>
      <rPr>
        <b/>
        <sz val="11"/>
        <color theme="1"/>
        <rFont val="Arial"/>
        <family val="2"/>
      </rPr>
      <t>Avanzado:</t>
    </r>
    <r>
      <rPr>
        <sz val="11"/>
        <color theme="1"/>
        <rFont val="Arial"/>
        <family val="2"/>
      </rPr>
      <t xml:space="preserve"> Hace concesiones profesionales o personales en favor de la Empresa. Pone las necesidades de la compañía por delante de las suyas, o bien, apoya las decisiones que benefician a toda la organización aunque puedan resultar impopulares o vayan en contra de su unidad a corto plazo.</t>
    </r>
  </si>
  <si>
    <r>
      <rPr>
        <b/>
        <sz val="11"/>
        <color theme="1"/>
        <rFont val="Arial"/>
        <family val="2"/>
      </rPr>
      <t>Básico:</t>
    </r>
    <r>
      <rPr>
        <sz val="11"/>
        <color theme="1"/>
        <rFont val="Arial"/>
        <family val="2"/>
      </rPr>
      <t xml:space="preserve"> Es abierto y honesto en situaciones de trabajo, reconoce errores cometidos o sentimientos negativos propios. Expresa lo que piensa, aunque no sea necesario o sea más sencillo callarse.</t>
    </r>
  </si>
  <si>
    <r>
      <rPr>
        <b/>
        <sz val="11"/>
        <color theme="1"/>
        <rFont val="Arial"/>
        <family val="2"/>
      </rPr>
      <t>Medio:</t>
    </r>
    <r>
      <rPr>
        <sz val="11"/>
        <color theme="1"/>
        <rFont val="Arial"/>
        <family val="2"/>
      </rPr>
      <t xml:space="preserve"> Actúa en consecuencia con sus valores y creencias, es para él un orgullo ser honrado y honesto y veraz en las relaciones con los demás, y con la organización. Da a todos un trato equitativo y le preocupa que todos actúen en forma honesta y ética</t>
    </r>
  </si>
  <si>
    <r>
      <rPr>
        <b/>
        <sz val="11"/>
        <color theme="1"/>
        <rFont val="Arial"/>
        <family val="2"/>
      </rPr>
      <t>Superior:</t>
    </r>
    <r>
      <rPr>
        <sz val="11"/>
        <color theme="1"/>
        <rFont val="Arial"/>
        <family val="2"/>
      </rPr>
      <t xml:space="preserve"> Actúa según sus valores, aunque no sea fácil. Admite públicamente que ha cometido un error. La verdad está por sobre las relaciones de amistad o los beneficios personales. Respeta en forma estricta la confidencialidad de la información, y no la utiliza en beneficio propio.</t>
    </r>
  </si>
  <si>
    <r>
      <rPr>
        <b/>
        <sz val="11"/>
        <color theme="1"/>
        <rFont val="Arial"/>
        <family val="2"/>
      </rPr>
      <t>Avanzado:</t>
    </r>
    <r>
      <rPr>
        <sz val="11"/>
        <color theme="1"/>
        <rFont val="Arial"/>
        <family val="2"/>
      </rPr>
      <t xml:space="preserve"> Trabaja según sus valores, aunque conlleve un importante costo o riesgo personal. Se asegura de señalar tanto las ventajas como los inconvenientes de un trato. Es un modelo en su organización, de comportamiento ético y respeto a las personas, y un paladín de la conducta ética ante sus iguales y superiores.</t>
    </r>
  </si>
  <si>
    <r>
      <rPr>
        <b/>
        <sz val="11"/>
        <color theme="1"/>
        <rFont val="Arial"/>
        <family val="2"/>
      </rPr>
      <t>Básico:</t>
    </r>
    <r>
      <rPr>
        <sz val="11"/>
        <color theme="1"/>
        <rFont val="Arial"/>
        <family val="2"/>
      </rPr>
      <t xml:space="preserve"> Muestra preocupación por el orden y la higiene del lugar de trabajo, y la claridad de los procedimientos a seguir en el proceso productivo.</t>
    </r>
  </si>
  <si>
    <r>
      <t xml:space="preserve">Medio: </t>
    </r>
    <r>
      <rPr>
        <sz val="11"/>
        <color theme="1"/>
        <rFont val="Arial"/>
        <family val="2"/>
      </rPr>
      <t>Comprueba su propio trabajo antes de entregarlo. Repasa la calidad de este en forma sistemática en cuanto al cumplimiento de los estándares de calidad.</t>
    </r>
  </si>
  <si>
    <r>
      <rPr>
        <b/>
        <sz val="11"/>
        <color theme="1"/>
        <rFont val="Arial"/>
        <family val="2"/>
      </rPr>
      <t xml:space="preserve">Superior: </t>
    </r>
    <r>
      <rPr>
        <sz val="11"/>
        <color theme="1"/>
        <rFont val="Arial"/>
        <family val="2"/>
      </rPr>
      <t>Realiza un seguimiento del trabajo de los demás, vigila la calidad del trabajo de otros para asegurarse que se siguen los procedimientos establecidos. Lleva un registro de las actividades propias o de los demás.</t>
    </r>
  </si>
  <si>
    <r>
      <rPr>
        <b/>
        <sz val="11"/>
        <color theme="1"/>
        <rFont val="Arial"/>
        <family val="2"/>
      </rPr>
      <t>Avanzado:</t>
    </r>
    <r>
      <rPr>
        <sz val="11"/>
        <color theme="1"/>
        <rFont val="Arial"/>
        <family val="2"/>
      </rPr>
      <t xml:space="preserve"> Realiza un seguimiento de datos o proyectos; vigila constantemente el progreso de un proyecto respecto de sus fases y plazos; realiza un seguimiento de la información con el fin de detectar errores o suplir lagunas; es un paladín de la calidad total. </t>
    </r>
  </si>
  <si>
    <r>
      <rPr>
        <b/>
        <sz val="11"/>
        <color theme="1"/>
        <rFont val="Arial"/>
        <family val="2"/>
      </rPr>
      <t>Básico:</t>
    </r>
    <r>
      <rPr>
        <sz val="11"/>
        <color theme="1"/>
        <rFont val="Arial"/>
        <family val="2"/>
      </rPr>
      <t xml:space="preserve"> Presenta una adecuada disposición a asumir los compromisos y cumplirlos en los plazos establecidos.</t>
    </r>
  </si>
  <si>
    <r>
      <rPr>
        <b/>
        <sz val="11"/>
        <color theme="1"/>
        <rFont val="Arial"/>
        <family val="2"/>
      </rPr>
      <t>Medio:</t>
    </r>
    <r>
      <rPr>
        <sz val="11"/>
        <color theme="1"/>
        <rFont val="Arial"/>
        <family val="2"/>
      </rPr>
      <t xml:space="preserve"> Se caracteriza por mostrar una constante preocupación por el cumplimiento de los compromisos adquiridos, informando a tiempo de las dificultades que puedan aparecer para su logro. Tiene clara conciencia del cuidado de los bienes que se le han asignado para la realización del trabajo.</t>
    </r>
  </si>
  <si>
    <r>
      <rPr>
        <b/>
        <sz val="11"/>
        <color theme="1"/>
        <rFont val="Arial"/>
        <family val="2"/>
      </rPr>
      <t>Superior:</t>
    </r>
    <r>
      <rPr>
        <sz val="11"/>
        <color theme="1"/>
        <rFont val="Arial"/>
        <family val="2"/>
      </rPr>
      <t xml:space="preserve"> Posee una disposición que lo lleva a comprometerse con las metas asignadas, asumiéndolas como un desafío personal independientemente de los controles que reciba. Se anticipa a las dificultades y las enfrenta con su equipo de trabajo si corresponde.</t>
    </r>
  </si>
  <si>
    <r>
      <rPr>
        <b/>
        <sz val="11"/>
        <color theme="1"/>
        <rFont val="Arial"/>
        <family val="2"/>
      </rPr>
      <t>Avanzado</t>
    </r>
    <r>
      <rPr>
        <sz val="11"/>
        <color theme="1"/>
        <rFont val="Arial"/>
        <family val="2"/>
      </rPr>
      <t>: Desarrolla y practica sistemas de control sofisticados para el seguimiento de sus compromisos. Informa de manera sistemática y frecuente del avance de sus tareas, asumiendo los posibles incumplimientos como un aprendizaje para el futuro.</t>
    </r>
  </si>
  <si>
    <r>
      <t xml:space="preserve">Porcentaje: </t>
    </r>
    <r>
      <rPr>
        <sz val="11"/>
        <color theme="1"/>
        <rFont val="Arial"/>
        <family val="2"/>
      </rPr>
      <t>Asigne un porcentaje a cada competencia seleccionada para la evaluación de los seleccionados durante la entrevista</t>
    </r>
  </si>
  <si>
    <r>
      <t xml:space="preserve">Observaciones: </t>
    </r>
    <r>
      <rPr>
        <sz val="11"/>
        <color theme="1"/>
        <rFont val="Arial"/>
        <family val="2"/>
      </rPr>
      <t xml:space="preserve">Relacione la información que considere importantes y que puedan inferir en el proceso de selección del contratista por el Banco de Hojas de Vida Bogotá D.C. </t>
    </r>
  </si>
  <si>
    <r>
      <t xml:space="preserve">Perfil de la Necesidad: </t>
    </r>
    <r>
      <rPr>
        <sz val="11"/>
        <color theme="1"/>
        <rFont val="Arial"/>
        <family val="2"/>
      </rPr>
      <t xml:space="preserve">Enumere las capacidades y competencias que debe cumplir un ciudadano o ciudadana que se encuentre registrado en el Banco de Hojas de Vida de Bogotá D.C para ser seleccionado para cumplir con la presente solicitud.   </t>
    </r>
  </si>
  <si>
    <r>
      <t xml:space="preserve">Fecha de Búsqueda Banco de Hojas de Vida Bogotá D.C: </t>
    </r>
    <r>
      <rPr>
        <sz val="11"/>
        <color theme="1"/>
        <rFont val="Arial"/>
        <family val="2"/>
      </rPr>
      <t xml:space="preserve">Registre la fecha en que el Evaluador de Talento Humano realiza la búsqueda del perfil solicitado en el Banco de Hojas de Vida. </t>
    </r>
  </si>
  <si>
    <r>
      <t xml:space="preserve">Nombre y Apellido: </t>
    </r>
    <r>
      <rPr>
        <sz val="11"/>
        <color theme="1"/>
        <rFont val="Arial"/>
        <family val="2"/>
      </rPr>
      <t>Digite el nombre y apellido del posible candidato seleccionado por el Banco de Hojas de Vida, que cumple con el perfil solicitado</t>
    </r>
  </si>
  <si>
    <r>
      <t xml:space="preserve">Número de Documento de Identidad: </t>
    </r>
    <r>
      <rPr>
        <sz val="11"/>
        <color theme="1"/>
        <rFont val="Arial"/>
        <family val="2"/>
      </rPr>
      <t xml:space="preserve">Relacione el número del documento de Identidad de los candidatos seleccionados por el Banco de Hojas de Vida. </t>
    </r>
  </si>
  <si>
    <r>
      <t xml:space="preserve">Correo Electrónico: </t>
    </r>
    <r>
      <rPr>
        <sz val="11"/>
        <color theme="1"/>
        <rFont val="Arial"/>
        <family val="2"/>
      </rPr>
      <t>Relacione el correo electrónico de contacto del posible candidato seleccionado por el Banco de Hojas de Vida</t>
    </r>
  </si>
  <si>
    <r>
      <t xml:space="preserve">Teléfono de Contacto: </t>
    </r>
    <r>
      <rPr>
        <sz val="11"/>
        <color theme="1"/>
        <rFont val="Arial"/>
        <family val="2"/>
      </rPr>
      <t>Relacione el número de teléfono de contacto del posible candidato seleccionado por el Banco de Hojas de Vida</t>
    </r>
  </si>
  <si>
    <r>
      <t>Edad: R</t>
    </r>
    <r>
      <rPr>
        <sz val="11"/>
        <color theme="1"/>
        <rFont val="Arial"/>
        <family val="2"/>
      </rPr>
      <t>elacione la edad del posible candidato seleccionado por el Banco de Hojas de Vida</t>
    </r>
  </si>
  <si>
    <r>
      <t xml:space="preserve">Número registro Banco de Hojas de Vida Bogotá D.C: </t>
    </r>
    <r>
      <rPr>
        <sz val="11"/>
        <color theme="1"/>
        <rFont val="Arial"/>
        <family val="2"/>
      </rPr>
      <t>Registre el número de registro en el Banco de Hojas de Vida de los candidatos seleccionados que se adecuan al perfil solicitado</t>
    </r>
  </si>
  <si>
    <r>
      <t xml:space="preserve">Nivel educativo: </t>
    </r>
    <r>
      <rPr>
        <sz val="11"/>
        <color theme="1"/>
        <rFont val="Arial"/>
        <family val="2"/>
      </rPr>
      <t>Relacione el nivel educativo o título del candidato seleccionado por el Banco de Hojas de vida</t>
    </r>
  </si>
  <si>
    <r>
      <t xml:space="preserve">Experiencia Laboral: </t>
    </r>
    <r>
      <rPr>
        <sz val="11"/>
        <color theme="1"/>
        <rFont val="Arial"/>
        <family val="2"/>
      </rPr>
      <t>Registre la experiencia en número de meses de cada candidato seleccionado por el Banco de Hojas de Vida que se adecuan al perfil solicitado</t>
    </r>
  </si>
  <si>
    <r>
      <t xml:space="preserve">Experiencia Específica: </t>
    </r>
    <r>
      <rPr>
        <sz val="11"/>
        <color theme="1"/>
        <rFont val="Arial"/>
        <family val="2"/>
      </rPr>
      <t>Registre la experiencia relacionada directamente con el perfil solicitado en meses del candidato seleccionado por el Banco de Hojas de Vida</t>
    </r>
  </si>
  <si>
    <r>
      <t xml:space="preserve">Competencia Evaluada /Puntaje: Señale con </t>
    </r>
    <r>
      <rPr>
        <sz val="11"/>
        <color theme="1"/>
        <rFont val="Arial"/>
        <family val="2"/>
      </rPr>
      <t xml:space="preserve">una X la calificación asignada al entrevistado, de acuerdo a la escala para cada una de las competencias evaluadas. </t>
    </r>
  </si>
  <si>
    <r>
      <rPr>
        <b/>
        <sz val="11"/>
        <color theme="1"/>
        <rFont val="Arial"/>
        <family val="2"/>
      </rPr>
      <t>Evaluación:</t>
    </r>
    <r>
      <rPr>
        <i/>
        <sz val="11"/>
        <color theme="1"/>
        <rFont val="Arial"/>
        <family val="2"/>
      </rPr>
      <t xml:space="preserve"> </t>
    </r>
    <r>
      <rPr>
        <sz val="11"/>
        <color theme="1"/>
        <rFont val="Arial"/>
        <family val="2"/>
      </rPr>
      <t>Asigne la calificación de 0 a 100, de acuerdo a los resultados de la entrevista.</t>
    </r>
  </si>
  <si>
    <t>Direccionamiento Estratégico</t>
  </si>
  <si>
    <t>Comunicaciones Estratégicas</t>
  </si>
  <si>
    <t>Servicio a la Ciudadanía y Relacionamiento con Partes Interesadas</t>
  </si>
  <si>
    <t>Estrategia y Gobierno TIC</t>
  </si>
  <si>
    <t>Planificación de la Conservación de la infraestructura</t>
  </si>
  <si>
    <t>Producción de Mezcla</t>
  </si>
  <si>
    <t>Logística y Manejo de Maquinaria y Equipo</t>
  </si>
  <si>
    <t>Intervención de la Infraestructura</t>
  </si>
  <si>
    <t>Desarrollo Misional y comercialización</t>
  </si>
  <si>
    <t>Gestión de Talento Humano</t>
  </si>
  <si>
    <t>Control y Evaluación Institucional</t>
  </si>
  <si>
    <t>Seguimiento y Monitoreo a la Calidad Técnica</t>
  </si>
  <si>
    <t>Dependencia (Estructura Organizacional)</t>
  </si>
  <si>
    <t>Tipo de Dependencia</t>
  </si>
  <si>
    <t>Dirección_General</t>
  </si>
  <si>
    <t>Gerencia_Administrativa_y_Financiera</t>
  </si>
  <si>
    <t>Gerencia_de_Contratación</t>
  </si>
  <si>
    <t>Gerencia_de_Infraestructura_Rural</t>
  </si>
  <si>
    <t>Gerencia_de_Infraestructura_Urbana</t>
  </si>
  <si>
    <t>Gerencia_de_Maquinaria_y_Equipos</t>
  </si>
  <si>
    <t>Gerencia_de_Producción</t>
  </si>
  <si>
    <t>Gerencia_para_el_Desarrollo_la_Calidad_y_la_Innovación</t>
  </si>
  <si>
    <t>Oficina_Asesora_de_Planeación</t>
  </si>
  <si>
    <t>Oficina_de_Control_Disciplinario_Interno</t>
  </si>
  <si>
    <t>Oficina_de_Control_Interno</t>
  </si>
  <si>
    <t>Oficina_de_Servicio_a_la_Ciudadania_y_Sostenibilidad</t>
  </si>
  <si>
    <t>Oficina_de_Tecnologías_de_la_Información</t>
  </si>
  <si>
    <t>Oficina_Jurídica</t>
  </si>
  <si>
    <t>Secretaría_General</t>
  </si>
  <si>
    <t>Subdirección_de_Intervención_de_la_Infraestructura</t>
  </si>
  <si>
    <t>Subdirección_de_Planificación_y_de_Conservación</t>
  </si>
  <si>
    <t>Subdirección_de_Producción_y_Apoyo_Logístico</t>
  </si>
  <si>
    <t>Estratégico</t>
  </si>
  <si>
    <t>Logística y Manejo de Maquinaria y Equipos</t>
  </si>
  <si>
    <t xml:space="preserve">Direccionamiento Estratégico </t>
  </si>
  <si>
    <t xml:space="preserve"> Control Disciplinario Interno</t>
  </si>
  <si>
    <t>Servicio a la Ciudadanía y Relacionamiento con las partes Interesadas</t>
  </si>
  <si>
    <t>Estrategia y Gobierno TI</t>
  </si>
  <si>
    <t>Planificación y Conservación de la Infraestructura</t>
  </si>
  <si>
    <t>Logística y Manejo de  Maquinaria y Equipo</t>
  </si>
  <si>
    <t>Apoyo</t>
  </si>
  <si>
    <t>Desarrollo misional y comercialización</t>
  </si>
  <si>
    <t>Misional</t>
  </si>
  <si>
    <t>Gestión del Talento Humano</t>
  </si>
  <si>
    <t xml:space="preserve">Control </t>
  </si>
  <si>
    <t>Oficina_de_Servicio_a_la_Ciudadanía_y_Sostenibilidad</t>
  </si>
  <si>
    <t>Oficina_de_Servicio_a_la_ciudadania_y_sostenibilidad</t>
  </si>
  <si>
    <t>Oficina_de_Tecnologias_de_la_Información</t>
  </si>
  <si>
    <t>Secretaria_General</t>
  </si>
  <si>
    <t>Subdirección_de_Producción_y_apoyo_Logístico</t>
  </si>
  <si>
    <t>Gerencia_de_Maquinaría_y_Equipos</t>
  </si>
  <si>
    <t>Subdirección_de_Intervención_de_la_infraestructura</t>
  </si>
  <si>
    <t>Gerencia_de_infraestructura_Urbana</t>
  </si>
  <si>
    <t>Gerencia_de_infraestructura_Rural</t>
  </si>
  <si>
    <t>VERSIÓN: 3</t>
  </si>
  <si>
    <t>El presente formato tiene la función de recolectar y conservar la información de la solicitud de un necesidad de contratación, de la aplicación de la entrevista y de la selección de un ciudadano o ciudadana para la suscripción de un contrato de prestación de servicios y/o apoyo a la gestión a través de la utilización del Banco de Hojas de Vida de Bogotá D.C, en aplicación de la Directiva 001 de 2020 de la Alcaldía Mayor de Bogotá D.C. "TALENTO NO PALANCA".</t>
  </si>
  <si>
    <t>Candidato 5</t>
  </si>
  <si>
    <t>Candidato 6</t>
  </si>
  <si>
    <t>Se incorporó en la hoja (Seleccionados  BHD) total 6 candidatos</t>
  </si>
  <si>
    <t>octubre de 2023</t>
  </si>
  <si>
    <t>Entrevistado 5</t>
  </si>
  <si>
    <t>Entrevistado 6</t>
  </si>
  <si>
    <t>2023*</t>
  </si>
  <si>
    <t>FECHA DE APLICACIÓN: NOVIEMBRE DE 2023</t>
  </si>
  <si>
    <t xml:space="preserve">  de responsable del proceso: Registre la  , nombre, cargo o rol del responsable del proceso solicitante</t>
  </si>
  <si>
    <t xml:space="preserve">  de quién elabora la solicitud: Registre la  , nombre, cargo o rol del responsable designado por el proceso para acompañar la selección del contratista(s)</t>
  </si>
  <si>
    <t xml:space="preserve">  de responsable del proceso: Registre la  , nombre, cargo o rol del responsable designado por el proceso para acompañar la selección del contratista(s)</t>
  </si>
  <si>
    <t xml:space="preserve">  Evaluador de Talento Humano: Registre la  , nombre, cargo o rol del designado por el proceso de Talento Humano para realizar la entrevista y selección del candidato que más se adecue al perfil solicitado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</si>
</sst>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164" formatCode="_-* #,##0.000_-;\-* #,##0.000_-;_-* &quot;-&quot;??_-;_-@_-"/>
    <numFmt numFmtId="165" formatCode="_-* #,##0_-;\-* #,##0_-;_-* &quot;-&quot;??_-;_-@_-"/>
    <numFmt numFmtId="166" formatCode="_-* #,##0.00_-;\-* #,##0.00_-;_-* &quot;-&quot;_-;_-@_-"/>
    <numFmt numFmtId="167" formatCode="_-* #,##0.000_-;\-* #,##0.000_-;_-* &quot;-&quot;_-;_-@_-"/>
  </numFmts>
  <fonts count="38" x14ac:knownFonts="1">
    <font>
      <sz val="11"/>
      <color theme="1"/>
      <name val="Calibri"/>
      <family val="2"/>
      <scheme val="minor"/>
    </font>
    <font>
      <sz val="11"/>
      <color theme="1"/>
      <name val="Calibri"/>
      <family val="2"/>
      <scheme val="minor"/>
    </font>
    <font>
      <sz val="8"/>
      <name val="Calibri"/>
      <family val="2"/>
      <scheme val="minor"/>
    </font>
    <font>
      <b/>
      <sz val="9"/>
      <name val="Calibri"/>
      <family val="2"/>
      <scheme val="minor"/>
    </font>
    <font>
      <b/>
      <sz val="9"/>
      <color theme="1"/>
      <name val="Calibri"/>
      <family val="2"/>
      <scheme val="minor"/>
    </font>
    <font>
      <sz val="9"/>
      <color theme="1"/>
      <name val="Calibri"/>
      <family val="2"/>
      <scheme val="minor"/>
    </font>
    <font>
      <sz val="9"/>
      <name val="Calibri"/>
      <family val="2"/>
      <scheme val="minor"/>
    </font>
    <font>
      <sz val="10"/>
      <color rgb="FF0070C0"/>
      <name val="Arial"/>
      <family val="2"/>
    </font>
    <font>
      <b/>
      <sz val="10"/>
      <name val="Arial"/>
      <family val="2"/>
    </font>
    <font>
      <sz val="10"/>
      <name val="Arial"/>
      <family val="2"/>
    </font>
    <font>
      <sz val="11"/>
      <color theme="1"/>
      <name val="Arial"/>
      <family val="2"/>
    </font>
    <font>
      <b/>
      <sz val="11"/>
      <color rgb="FF000000"/>
      <name val="Arial"/>
      <family val="2"/>
    </font>
    <font>
      <b/>
      <sz val="9"/>
      <name val="Arial"/>
      <family val="2"/>
    </font>
    <font>
      <b/>
      <sz val="9"/>
      <color rgb="FF000000"/>
      <name val="Arial"/>
      <family val="2"/>
    </font>
    <font>
      <b/>
      <sz val="11"/>
      <color theme="1"/>
      <name val="Arial"/>
      <family val="2"/>
    </font>
    <font>
      <sz val="11"/>
      <color theme="0"/>
      <name val="Arial"/>
      <family val="2"/>
    </font>
    <font>
      <sz val="9"/>
      <color theme="1"/>
      <name val="Arial"/>
      <family val="2"/>
    </font>
    <font>
      <b/>
      <sz val="11"/>
      <name val="Arial"/>
      <family val="2"/>
    </font>
    <font>
      <b/>
      <u/>
      <sz val="11"/>
      <color theme="1"/>
      <name val="Arial"/>
      <family val="2"/>
    </font>
    <font>
      <u/>
      <sz val="11"/>
      <color theme="1"/>
      <name val="Arial"/>
      <family val="2"/>
    </font>
    <font>
      <i/>
      <sz val="11"/>
      <color theme="1"/>
      <name val="Arial"/>
      <family val="2"/>
    </font>
    <font>
      <b/>
      <sz val="11"/>
      <color theme="2" tint="-0.249977111117893"/>
      <name val="Arial"/>
      <family val="2"/>
    </font>
    <font>
      <sz val="11"/>
      <color rgb="FFFF0000"/>
      <name val="Arial"/>
      <family val="2"/>
    </font>
    <font>
      <b/>
      <sz val="10"/>
      <color theme="4"/>
      <name val="Arial"/>
      <family val="2"/>
    </font>
    <font>
      <b/>
      <sz val="11"/>
      <color theme="4"/>
      <name val="Arial"/>
      <family val="2"/>
    </font>
    <font>
      <sz val="11"/>
      <color theme="2" tint="-0.249977111117893"/>
      <name val="Arial"/>
      <family val="2"/>
    </font>
    <font>
      <b/>
      <sz val="10"/>
      <color theme="1"/>
      <name val="Arial"/>
      <family val="2"/>
    </font>
    <font>
      <sz val="11"/>
      <name val="Arial"/>
      <family val="2"/>
    </font>
    <font>
      <b/>
      <sz val="10.5"/>
      <color theme="1"/>
      <name val="Arial"/>
      <family val="2"/>
    </font>
    <font>
      <sz val="11"/>
      <color rgb="FFFF0000"/>
      <name val="Calibri"/>
      <family val="2"/>
      <scheme val="minor"/>
    </font>
    <font>
      <b/>
      <sz val="11"/>
      <color theme="1"/>
      <name val="Calibri"/>
      <family val="2"/>
      <scheme val="minor"/>
    </font>
    <font>
      <b/>
      <sz val="11"/>
      <color rgb="FFFF0000"/>
      <name val="Calibri"/>
      <family val="2"/>
      <scheme val="minor"/>
    </font>
    <font>
      <b/>
      <sz val="11"/>
      <color rgb="FF000000"/>
      <name val="Calibri"/>
      <family val="2"/>
      <scheme val="minor"/>
    </font>
    <font>
      <sz val="11"/>
      <color rgb="FF000000"/>
      <name val="Calibri"/>
      <family val="2"/>
      <scheme val="minor"/>
    </font>
    <font>
      <b/>
      <sz val="14"/>
      <color theme="1"/>
      <name val="Calibri"/>
      <family val="2"/>
      <scheme val="minor"/>
    </font>
    <font>
      <sz val="14"/>
      <color theme="1"/>
      <name val="Calibri"/>
      <family val="2"/>
      <scheme val="minor"/>
    </font>
    <font>
      <b/>
      <sz val="9"/>
      <color indexed="81"/>
      <name val="Tahoma"/>
      <family val="2"/>
    </font>
    <font>
      <sz val="9"/>
      <color indexed="81"/>
      <name val="Tahoma"/>
      <family val="2"/>
    </font>
  </fonts>
  <fills count="13">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1"/>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8" tint="0.79998168889431442"/>
        <bgColor indexed="64"/>
      </patternFill>
    </fill>
  </fills>
  <borders count="9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style="dotted">
        <color indexed="64"/>
      </left>
      <right/>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
      <left/>
      <right/>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bottom style="dotted">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bottom/>
      <diagonal/>
    </border>
    <border>
      <left style="medium">
        <color indexed="64"/>
      </left>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3">
    <xf numFmtId="0" fontId="0" fillId="0" borderId="0"/>
    <xf numFmtId="9" fontId="1" fillId="0" borderId="0" applyFont="0" applyFill="0" applyBorder="0" applyAlignment="0" applyProtection="0"/>
    <xf numFmtId="41" fontId="1" fillId="0" borderId="0" applyFont="0" applyFill="0" applyBorder="0" applyAlignment="0" applyProtection="0"/>
  </cellStyleXfs>
  <cellXfs count="408">
    <xf numFmtId="0" fontId="0" fillId="0" borderId="0" xfId="0"/>
    <xf numFmtId="0" fontId="3" fillId="0" borderId="1" xfId="0" applyFont="1" applyBorder="1"/>
    <xf numFmtId="0" fontId="4" fillId="0" borderId="1" xfId="0" applyFont="1" applyBorder="1"/>
    <xf numFmtId="0" fontId="4" fillId="0" borderId="1" xfId="0" applyFont="1" applyBorder="1" applyAlignment="1">
      <alignment wrapText="1"/>
    </xf>
    <xf numFmtId="0" fontId="4" fillId="0" borderId="4" xfId="0" applyFont="1" applyBorder="1" applyAlignment="1">
      <alignment wrapText="1"/>
    </xf>
    <xf numFmtId="0" fontId="4" fillId="0" borderId="8" xfId="0" applyFont="1" applyBorder="1" applyAlignment="1">
      <alignment wrapText="1"/>
    </xf>
    <xf numFmtId="0" fontId="5" fillId="0" borderId="0" xfId="0" applyFont="1" applyAlignment="1">
      <alignment wrapText="1"/>
    </xf>
    <xf numFmtId="0" fontId="5" fillId="0" borderId="0" xfId="0" applyFont="1"/>
    <xf numFmtId="0" fontId="6" fillId="0" borderId="1" xfId="0" applyFont="1" applyBorder="1" applyAlignment="1">
      <alignment wrapText="1"/>
    </xf>
    <xf numFmtId="0" fontId="5" fillId="0" borderId="1" xfId="0" applyFont="1" applyBorder="1"/>
    <xf numFmtId="0" fontId="5" fillId="0" borderId="1" xfId="0" applyFont="1" applyBorder="1" applyAlignment="1">
      <alignment wrapText="1"/>
    </xf>
    <xf numFmtId="0" fontId="5" fillId="0" borderId="3" xfId="0" applyFont="1" applyBorder="1" applyAlignment="1">
      <alignment wrapText="1"/>
    </xf>
    <xf numFmtId="0" fontId="5" fillId="0" borderId="5" xfId="0" applyFont="1" applyBorder="1" applyAlignment="1">
      <alignment wrapText="1"/>
    </xf>
    <xf numFmtId="0" fontId="5" fillId="0" borderId="1" xfId="0" applyFont="1" applyBorder="1" applyAlignment="1">
      <alignment vertical="center" wrapText="1"/>
    </xf>
    <xf numFmtId="0" fontId="5" fillId="0" borderId="1" xfId="0" applyFont="1" applyBorder="1" applyAlignment="1">
      <alignment vertical="center"/>
    </xf>
    <xf numFmtId="0" fontId="5" fillId="0" borderId="2" xfId="0" applyFont="1" applyBorder="1" applyAlignment="1">
      <alignment wrapText="1"/>
    </xf>
    <xf numFmtId="0" fontId="5" fillId="0" borderId="0" xfId="0" applyFont="1" applyAlignment="1">
      <alignment vertical="center" wrapText="1"/>
    </xf>
    <xf numFmtId="0" fontId="5" fillId="0" borderId="5" xfId="0" applyFont="1" applyBorder="1"/>
    <xf numFmtId="0" fontId="5" fillId="0" borderId="1" xfId="0" applyFont="1" applyBorder="1" applyAlignment="1">
      <alignment horizontal="left" vertical="center" wrapText="1"/>
    </xf>
    <xf numFmtId="0" fontId="5" fillId="0" borderId="0" xfId="0" applyFont="1" applyAlignment="1">
      <alignment horizontal="left" vertical="center" wrapText="1"/>
    </xf>
    <xf numFmtId="0" fontId="5" fillId="0" borderId="0" xfId="0" applyFont="1" applyAlignment="1">
      <alignment horizontal="center" vertical="center" wrapText="1"/>
    </xf>
    <xf numFmtId="0" fontId="5" fillId="0" borderId="7" xfId="0" applyFont="1" applyBorder="1" applyAlignment="1">
      <alignment wrapText="1"/>
    </xf>
    <xf numFmtId="0" fontId="6" fillId="0" borderId="1" xfId="0" applyFont="1" applyBorder="1" applyAlignment="1">
      <alignment vertical="center" wrapText="1"/>
    </xf>
    <xf numFmtId="0" fontId="9" fillId="0" borderId="0" xfId="0" applyFont="1" applyAlignment="1">
      <alignment horizontal="center" vertical="center" wrapText="1"/>
    </xf>
    <xf numFmtId="0" fontId="7" fillId="0" borderId="0" xfId="0" applyFont="1" applyAlignment="1">
      <alignment horizontal="center" vertical="center" wrapText="1"/>
    </xf>
    <xf numFmtId="0" fontId="8" fillId="5" borderId="63" xfId="0" applyFont="1" applyFill="1" applyBorder="1" applyAlignment="1">
      <alignment horizontal="center" vertical="center" wrapText="1"/>
    </xf>
    <xf numFmtId="41" fontId="9" fillId="0" borderId="64" xfId="2" applyFont="1" applyBorder="1" applyAlignment="1">
      <alignment horizontal="center" vertical="center" wrapText="1"/>
    </xf>
    <xf numFmtId="41" fontId="9" fillId="0" borderId="65" xfId="2" applyFont="1" applyBorder="1" applyAlignment="1">
      <alignment horizontal="center" vertical="center" wrapText="1"/>
    </xf>
    <xf numFmtId="0" fontId="9" fillId="0" borderId="64" xfId="0" applyFont="1" applyBorder="1" applyAlignment="1">
      <alignment horizontal="right" vertical="center" wrapText="1"/>
    </xf>
    <xf numFmtId="0" fontId="4" fillId="6" borderId="4" xfId="0" applyFont="1" applyFill="1" applyBorder="1" applyAlignment="1">
      <alignment wrapText="1"/>
    </xf>
    <xf numFmtId="0" fontId="4" fillId="6" borderId="6" xfId="0" applyFont="1" applyFill="1" applyBorder="1" applyAlignment="1">
      <alignment wrapText="1"/>
    </xf>
    <xf numFmtId="0" fontId="5" fillId="3" borderId="3" xfId="0" applyFont="1" applyFill="1" applyBorder="1" applyAlignment="1">
      <alignment wrapText="1"/>
    </xf>
    <xf numFmtId="0" fontId="5" fillId="3" borderId="5" xfId="0" applyFont="1" applyFill="1" applyBorder="1" applyAlignment="1">
      <alignment wrapText="1"/>
    </xf>
    <xf numFmtId="0" fontId="5" fillId="3" borderId="0" xfId="0" applyFont="1" applyFill="1" applyAlignment="1">
      <alignment wrapText="1"/>
    </xf>
    <xf numFmtId="0" fontId="10" fillId="0" borderId="0" xfId="0" applyFont="1"/>
    <xf numFmtId="0" fontId="14" fillId="2" borderId="60" xfId="0" applyFont="1" applyFill="1" applyBorder="1" applyAlignment="1">
      <alignment horizontal="center" vertical="center" wrapText="1"/>
    </xf>
    <xf numFmtId="0" fontId="15" fillId="0" borderId="0" xfId="0" applyFont="1"/>
    <xf numFmtId="0" fontId="10" fillId="0" borderId="42" xfId="0" applyFont="1" applyBorder="1"/>
    <xf numFmtId="0" fontId="10" fillId="0" borderId="0" xfId="0" quotePrefix="1" applyFont="1"/>
    <xf numFmtId="0" fontId="10" fillId="0" borderId="43" xfId="0" applyFont="1" applyBorder="1"/>
    <xf numFmtId="0" fontId="14" fillId="0" borderId="0" xfId="0" applyFont="1"/>
    <xf numFmtId="0" fontId="14" fillId="2" borderId="55" xfId="0" applyFont="1" applyFill="1" applyBorder="1"/>
    <xf numFmtId="0" fontId="10" fillId="0" borderId="0" xfId="0" applyFont="1" applyAlignment="1">
      <alignment wrapText="1"/>
    </xf>
    <xf numFmtId="2" fontId="10" fillId="0" borderId="0" xfId="0" applyNumberFormat="1" applyFont="1"/>
    <xf numFmtId="0" fontId="14" fillId="3" borderId="7" xfId="0" applyFont="1" applyFill="1" applyBorder="1"/>
    <xf numFmtId="0" fontId="10" fillId="3" borderId="5" xfId="0" applyFont="1" applyFill="1" applyBorder="1"/>
    <xf numFmtId="0" fontId="10" fillId="0" borderId="5" xfId="0" applyFont="1" applyBorder="1"/>
    <xf numFmtId="0" fontId="10" fillId="0" borderId="19" xfId="0" applyFont="1" applyBorder="1"/>
    <xf numFmtId="0" fontId="10" fillId="0" borderId="0" xfId="0" applyFont="1" applyAlignment="1">
      <alignment vertical="center"/>
    </xf>
    <xf numFmtId="0" fontId="10" fillId="0" borderId="5" xfId="0" applyFont="1" applyBorder="1" applyAlignment="1">
      <alignment vertical="center"/>
    </xf>
    <xf numFmtId="0" fontId="14" fillId="2" borderId="42"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0" fillId="0" borderId="1" xfId="0" applyFont="1" applyBorder="1" applyAlignment="1">
      <alignment horizontal="justify" vertical="center" wrapText="1"/>
    </xf>
    <xf numFmtId="0" fontId="14" fillId="0" borderId="1" xfId="0" applyFont="1" applyBorder="1" applyAlignment="1">
      <alignment horizontal="justify" vertical="center" wrapText="1"/>
    </xf>
    <xf numFmtId="0" fontId="10" fillId="0" borderId="4" xfId="0" applyFont="1" applyBorder="1" applyAlignment="1">
      <alignment vertical="center"/>
    </xf>
    <xf numFmtId="14" fontId="21" fillId="3" borderId="1" xfId="0" applyNumberFormat="1" applyFont="1" applyFill="1" applyBorder="1" applyAlignment="1" applyProtection="1">
      <alignment horizontal="center" vertical="center"/>
      <protection locked="0"/>
    </xf>
    <xf numFmtId="0" fontId="14" fillId="3" borderId="69" xfId="0" applyFont="1" applyFill="1" applyBorder="1" applyAlignment="1">
      <alignment horizontal="left" vertical="center"/>
    </xf>
    <xf numFmtId="0" fontId="14" fillId="3" borderId="60" xfId="0" applyFont="1" applyFill="1" applyBorder="1" applyAlignment="1">
      <alignment horizontal="center" vertical="center"/>
    </xf>
    <xf numFmtId="0" fontId="11" fillId="0" borderId="0" xfId="0" applyFont="1" applyAlignment="1">
      <alignment vertical="center" wrapText="1"/>
    </xf>
    <xf numFmtId="0" fontId="13" fillId="0" borderId="0" xfId="0" applyFont="1" applyAlignment="1">
      <alignment horizontal="left" vertical="center" wrapText="1"/>
    </xf>
    <xf numFmtId="0" fontId="14" fillId="0" borderId="2" xfId="0" applyFont="1" applyBorder="1" applyAlignment="1">
      <alignment vertical="center" wrapText="1"/>
    </xf>
    <xf numFmtId="14" fontId="25" fillId="0" borderId="69" xfId="0" applyNumberFormat="1" applyFont="1" applyBorder="1" applyAlignment="1" applyProtection="1">
      <alignment horizontal="center" vertical="center"/>
      <protection locked="0"/>
    </xf>
    <xf numFmtId="0" fontId="26" fillId="4" borderId="12" xfId="0" applyFont="1" applyFill="1" applyBorder="1" applyAlignment="1">
      <alignment horizontal="center" vertical="center"/>
    </xf>
    <xf numFmtId="0" fontId="26" fillId="4" borderId="19" xfId="0" applyFont="1" applyFill="1" applyBorder="1" applyAlignment="1">
      <alignment horizontal="center" vertical="center" wrapText="1"/>
    </xf>
    <xf numFmtId="0" fontId="24" fillId="0" borderId="0" xfId="0" applyFont="1"/>
    <xf numFmtId="0" fontId="27" fillId="0" borderId="0" xfId="0" applyFont="1"/>
    <xf numFmtId="0" fontId="14" fillId="4" borderId="63" xfId="0" applyFont="1" applyFill="1" applyBorder="1"/>
    <xf numFmtId="0" fontId="14" fillId="4" borderId="73" xfId="0" applyFont="1" applyFill="1" applyBorder="1" applyAlignment="1">
      <alignment horizontal="center"/>
    </xf>
    <xf numFmtId="0" fontId="14" fillId="4" borderId="74" xfId="0" applyFont="1" applyFill="1" applyBorder="1" applyAlignment="1">
      <alignment horizontal="center"/>
    </xf>
    <xf numFmtId="41" fontId="10" fillId="0" borderId="13" xfId="0" applyNumberFormat="1" applyFont="1" applyBorder="1" applyAlignment="1">
      <alignment wrapText="1"/>
    </xf>
    <xf numFmtId="9" fontId="10" fillId="0" borderId="64" xfId="1" applyFont="1" applyBorder="1"/>
    <xf numFmtId="41" fontId="10" fillId="0" borderId="63" xfId="0" applyNumberFormat="1" applyFont="1" applyBorder="1" applyAlignment="1" applyProtection="1">
      <alignment horizontal="center"/>
      <protection locked="0"/>
    </xf>
    <xf numFmtId="165" fontId="10" fillId="0" borderId="72" xfId="0" applyNumberFormat="1" applyFont="1" applyBorder="1" applyAlignment="1">
      <alignment horizontal="center"/>
    </xf>
    <xf numFmtId="41" fontId="10" fillId="0" borderId="63" xfId="0" applyNumberFormat="1" applyFont="1" applyBorder="1" applyAlignment="1" applyProtection="1">
      <alignment horizontal="center" vertical="center"/>
      <protection locked="0"/>
    </xf>
    <xf numFmtId="2" fontId="10" fillId="0" borderId="63" xfId="0" applyNumberFormat="1" applyFont="1" applyBorder="1" applyAlignment="1">
      <alignment horizontal="center"/>
    </xf>
    <xf numFmtId="2" fontId="10" fillId="0" borderId="63" xfId="1" applyNumberFormat="1" applyFont="1" applyBorder="1"/>
    <xf numFmtId="41" fontId="10" fillId="0" borderId="64" xfId="0" applyNumberFormat="1" applyFont="1" applyBorder="1" applyAlignment="1" applyProtection="1">
      <alignment horizontal="center"/>
      <protection locked="0"/>
    </xf>
    <xf numFmtId="165" fontId="10" fillId="0" borderId="13" xfId="0" applyNumberFormat="1" applyFont="1" applyBorder="1" applyAlignment="1">
      <alignment horizontal="center"/>
    </xf>
    <xf numFmtId="41" fontId="10" fillId="0" borderId="64" xfId="0" applyNumberFormat="1" applyFont="1" applyBorder="1" applyAlignment="1" applyProtection="1">
      <alignment horizontal="center" vertical="center"/>
      <protection locked="0"/>
    </xf>
    <xf numFmtId="2" fontId="10" fillId="0" borderId="64" xfId="0" applyNumberFormat="1" applyFont="1" applyBorder="1" applyAlignment="1">
      <alignment horizontal="center"/>
    </xf>
    <xf numFmtId="41" fontId="10" fillId="0" borderId="64" xfId="0" applyNumberFormat="1" applyFont="1" applyBorder="1" applyAlignment="1" applyProtection="1">
      <alignment vertical="center"/>
      <protection locked="0"/>
    </xf>
    <xf numFmtId="2" fontId="10" fillId="0" borderId="64" xfId="1" applyNumberFormat="1" applyFont="1" applyBorder="1"/>
    <xf numFmtId="41" fontId="14" fillId="0" borderId="70" xfId="0" applyNumberFormat="1" applyFont="1" applyBorder="1"/>
    <xf numFmtId="9" fontId="10" fillId="0" borderId="65" xfId="1" applyFont="1" applyBorder="1"/>
    <xf numFmtId="41" fontId="10" fillId="3" borderId="65" xfId="0" applyNumberFormat="1" applyFont="1" applyFill="1" applyBorder="1" applyAlignment="1">
      <alignment horizontal="center"/>
    </xf>
    <xf numFmtId="165" fontId="10" fillId="0" borderId="70" xfId="0" applyNumberFormat="1" applyFont="1" applyBorder="1" applyAlignment="1">
      <alignment horizontal="center"/>
    </xf>
    <xf numFmtId="41" fontId="10" fillId="3" borderId="65" xfId="0" applyNumberFormat="1" applyFont="1" applyFill="1" applyBorder="1"/>
    <xf numFmtId="3" fontId="10" fillId="0" borderId="70" xfId="0" applyNumberFormat="1" applyFont="1" applyBorder="1" applyAlignment="1">
      <alignment horizontal="center"/>
    </xf>
    <xf numFmtId="2" fontId="10" fillId="3" borderId="65" xfId="0" applyNumberFormat="1" applyFont="1" applyFill="1" applyBorder="1" applyAlignment="1">
      <alignment horizontal="center"/>
    </xf>
    <xf numFmtId="2" fontId="10" fillId="0" borderId="65" xfId="1" applyNumberFormat="1" applyFont="1" applyBorder="1"/>
    <xf numFmtId="0" fontId="14" fillId="4" borderId="63" xfId="0" applyFont="1" applyFill="1" applyBorder="1" applyAlignment="1">
      <alignment wrapText="1"/>
    </xf>
    <xf numFmtId="0" fontId="10" fillId="3" borderId="64" xfId="0" applyFont="1" applyFill="1" applyBorder="1" applyAlignment="1">
      <alignment wrapText="1"/>
    </xf>
    <xf numFmtId="9" fontId="10" fillId="3" borderId="63" xfId="0" applyNumberFormat="1" applyFont="1" applyFill="1" applyBorder="1"/>
    <xf numFmtId="41" fontId="10" fillId="3" borderId="63" xfId="0" applyNumberFormat="1" applyFont="1" applyFill="1" applyBorder="1" applyProtection="1">
      <protection locked="0"/>
    </xf>
    <xf numFmtId="166" fontId="10" fillId="3" borderId="51" xfId="0" applyNumberFormat="1" applyFont="1" applyFill="1" applyBorder="1"/>
    <xf numFmtId="9" fontId="10" fillId="3" borderId="64" xfId="0" applyNumberFormat="1" applyFont="1" applyFill="1" applyBorder="1"/>
    <xf numFmtId="41" fontId="10" fillId="3" borderId="64" xfId="0" applyNumberFormat="1" applyFont="1" applyFill="1" applyBorder="1" applyProtection="1">
      <protection locked="0"/>
    </xf>
    <xf numFmtId="166" fontId="10" fillId="3" borderId="67" xfId="0" applyNumberFormat="1" applyFont="1" applyFill="1" applyBorder="1"/>
    <xf numFmtId="0" fontId="10" fillId="3" borderId="64" xfId="0" applyFont="1" applyFill="1" applyBorder="1" applyAlignment="1">
      <alignment vertical="center" wrapText="1"/>
    </xf>
    <xf numFmtId="9" fontId="10" fillId="3" borderId="80" xfId="0" applyNumberFormat="1" applyFont="1" applyFill="1" applyBorder="1"/>
    <xf numFmtId="0" fontId="14" fillId="3" borderId="65" xfId="0" applyFont="1" applyFill="1" applyBorder="1"/>
    <xf numFmtId="0" fontId="14" fillId="3" borderId="70" xfId="0" applyFont="1" applyFill="1" applyBorder="1"/>
    <xf numFmtId="0" fontId="14" fillId="3" borderId="68" xfId="0" applyFont="1" applyFill="1" applyBorder="1"/>
    <xf numFmtId="9" fontId="10" fillId="3" borderId="65" xfId="1" applyFont="1" applyFill="1" applyBorder="1"/>
    <xf numFmtId="41" fontId="10" fillId="3" borderId="68" xfId="0" applyNumberFormat="1" applyFont="1" applyFill="1" applyBorder="1"/>
    <xf numFmtId="0" fontId="14" fillId="4" borderId="2" xfId="0" applyFont="1" applyFill="1" applyBorder="1"/>
    <xf numFmtId="0" fontId="14" fillId="4" borderId="69" xfId="0" applyFont="1" applyFill="1" applyBorder="1"/>
    <xf numFmtId="0" fontId="28" fillId="4" borderId="23" xfId="0" applyFont="1" applyFill="1" applyBorder="1"/>
    <xf numFmtId="0" fontId="10" fillId="0" borderId="63" xfId="0" applyFont="1" applyBorder="1" applyAlignment="1">
      <alignment wrapText="1"/>
    </xf>
    <xf numFmtId="0" fontId="10" fillId="0" borderId="63" xfId="0" applyFont="1" applyBorder="1"/>
    <xf numFmtId="2" fontId="10" fillId="0" borderId="51" xfId="0" applyNumberFormat="1" applyFont="1" applyBorder="1"/>
    <xf numFmtId="0" fontId="10" fillId="0" borderId="64" xfId="0" applyFont="1" applyBorder="1" applyAlignment="1">
      <alignment wrapText="1"/>
    </xf>
    <xf numFmtId="0" fontId="10" fillId="0" borderId="64" xfId="0" applyFont="1" applyBorder="1"/>
    <xf numFmtId="2" fontId="10" fillId="0" borderId="67" xfId="1" applyNumberFormat="1" applyFont="1" applyBorder="1"/>
    <xf numFmtId="0" fontId="10" fillId="0" borderId="65" xfId="0" applyFont="1" applyBorder="1"/>
    <xf numFmtId="2" fontId="10" fillId="0" borderId="68" xfId="0" applyNumberFormat="1" applyFont="1" applyBorder="1"/>
    <xf numFmtId="167" fontId="10" fillId="3" borderId="51" xfId="0" applyNumberFormat="1" applyFont="1" applyFill="1" applyBorder="1"/>
    <xf numFmtId="167" fontId="10" fillId="3" borderId="67" xfId="0" applyNumberFormat="1" applyFont="1" applyFill="1" applyBorder="1"/>
    <xf numFmtId="0" fontId="0" fillId="7" borderId="0" xfId="0" applyFill="1"/>
    <xf numFmtId="0" fontId="6" fillId="0" borderId="0" xfId="0" applyFont="1" applyAlignment="1">
      <alignment vertical="center" wrapText="1"/>
    </xf>
    <xf numFmtId="0" fontId="6" fillId="0" borderId="0" xfId="0" applyFont="1" applyAlignment="1">
      <alignment wrapText="1"/>
    </xf>
    <xf numFmtId="0" fontId="30" fillId="2" borderId="0" xfId="0" applyFont="1" applyFill="1" applyAlignment="1">
      <alignment horizontal="center" vertical="center" wrapText="1"/>
    </xf>
    <xf numFmtId="0" fontId="30" fillId="2" borderId="1" xfId="0" applyFont="1" applyFill="1" applyBorder="1" applyAlignment="1">
      <alignment horizontal="center" vertical="center" wrapText="1"/>
    </xf>
    <xf numFmtId="0" fontId="30" fillId="8" borderId="1" xfId="0" applyFont="1" applyFill="1" applyBorder="1" applyAlignment="1">
      <alignment horizontal="center" vertical="center" wrapText="1"/>
    </xf>
    <xf numFmtId="0" fontId="30" fillId="9" borderId="1" xfId="0" applyFont="1" applyFill="1" applyBorder="1" applyAlignment="1">
      <alignment horizontal="center" vertical="center" wrapText="1"/>
    </xf>
    <xf numFmtId="0" fontId="30" fillId="7" borderId="1" xfId="0" applyFont="1" applyFill="1" applyBorder="1" applyAlignment="1">
      <alignment horizontal="center" vertical="center" wrapText="1"/>
    </xf>
    <xf numFmtId="0" fontId="29" fillId="10" borderId="1" xfId="0" applyFont="1" applyFill="1" applyBorder="1" applyAlignment="1">
      <alignment horizontal="center" vertical="center" wrapText="1"/>
    </xf>
    <xf numFmtId="0" fontId="29" fillId="8" borderId="1" xfId="0" applyFont="1" applyFill="1" applyBorder="1" applyAlignment="1">
      <alignment horizontal="center" vertical="center" wrapText="1"/>
    </xf>
    <xf numFmtId="0" fontId="29" fillId="11" borderId="1" xfId="0" applyFont="1" applyFill="1" applyBorder="1" applyAlignment="1">
      <alignment horizontal="center" vertical="center" wrapText="1"/>
    </xf>
    <xf numFmtId="0" fontId="30" fillId="12" borderId="1" xfId="0" applyFont="1" applyFill="1" applyBorder="1" applyAlignment="1">
      <alignment horizontal="center" vertical="center" wrapText="1"/>
    </xf>
    <xf numFmtId="0" fontId="31" fillId="8" borderId="1" xfId="0" applyFont="1" applyFill="1" applyBorder="1" applyAlignment="1">
      <alignment horizontal="center" vertical="center" wrapText="1"/>
    </xf>
    <xf numFmtId="0" fontId="32" fillId="3" borderId="1" xfId="0" applyFont="1" applyFill="1" applyBorder="1" applyAlignment="1">
      <alignment horizontal="center" vertical="center" wrapText="1"/>
    </xf>
    <xf numFmtId="0" fontId="32" fillId="2" borderId="1" xfId="0" applyFont="1" applyFill="1" applyBorder="1" applyAlignment="1">
      <alignment horizontal="center" vertical="center" wrapText="1"/>
    </xf>
    <xf numFmtId="0" fontId="0" fillId="12" borderId="1" xfId="0" applyFill="1" applyBorder="1" applyAlignment="1">
      <alignment horizontal="center" vertical="center" wrapText="1"/>
    </xf>
    <xf numFmtId="0" fontId="0" fillId="8" borderId="1" xfId="0" applyFill="1" applyBorder="1" applyAlignment="1">
      <alignment horizontal="center" vertical="center" wrapText="1"/>
    </xf>
    <xf numFmtId="0" fontId="0" fillId="9" borderId="1" xfId="0" applyFill="1" applyBorder="1" applyAlignment="1">
      <alignment horizontal="center" vertical="center" wrapText="1"/>
    </xf>
    <xf numFmtId="0" fontId="0" fillId="9" borderId="15" xfId="0" applyFill="1" applyBorder="1" applyAlignment="1">
      <alignment horizontal="center" vertical="center" wrapText="1"/>
    </xf>
    <xf numFmtId="0" fontId="29" fillId="12" borderId="11" xfId="0" applyFont="1" applyFill="1" applyBorder="1" applyAlignment="1">
      <alignment horizontal="center" vertical="center" wrapText="1"/>
    </xf>
    <xf numFmtId="0" fontId="0" fillId="3" borderId="0" xfId="0" applyFill="1" applyAlignment="1">
      <alignment horizontal="center" vertical="center" wrapText="1"/>
    </xf>
    <xf numFmtId="0" fontId="0" fillId="0" borderId="1" xfId="0" applyBorder="1" applyAlignment="1">
      <alignment horizontal="center" vertical="center" wrapText="1"/>
    </xf>
    <xf numFmtId="0" fontId="0" fillId="3" borderId="1" xfId="0" applyFill="1" applyBorder="1" applyAlignment="1">
      <alignment horizontal="center" vertical="center" wrapText="1"/>
    </xf>
    <xf numFmtId="0" fontId="0" fillId="11" borderId="1" xfId="0" applyFill="1" applyBorder="1" applyAlignment="1">
      <alignment horizontal="center" vertical="center" wrapText="1"/>
    </xf>
    <xf numFmtId="0" fontId="0" fillId="3" borderId="0" xfId="0" applyFill="1"/>
    <xf numFmtId="0" fontId="0" fillId="9" borderId="1" xfId="0" applyFill="1" applyBorder="1" applyAlignment="1">
      <alignment horizontal="center" wrapText="1"/>
    </xf>
    <xf numFmtId="0" fontId="0" fillId="0" borderId="0" xfId="0" applyAlignment="1">
      <alignment horizontal="center" vertical="center" wrapText="1"/>
    </xf>
    <xf numFmtId="0" fontId="0" fillId="10" borderId="1" xfId="0" applyFill="1" applyBorder="1" applyAlignment="1">
      <alignment horizontal="center" vertical="center" wrapText="1"/>
    </xf>
    <xf numFmtId="0" fontId="29" fillId="0" borderId="1" xfId="0" applyFont="1" applyBorder="1" applyAlignment="1">
      <alignment horizontal="center" vertical="center" wrapText="1"/>
    </xf>
    <xf numFmtId="0" fontId="33" fillId="2" borderId="1" xfId="0" applyFont="1" applyFill="1" applyBorder="1" applyAlignment="1">
      <alignment horizontal="center" vertical="center" wrapText="1"/>
    </xf>
    <xf numFmtId="0" fontId="0" fillId="11" borderId="73" xfId="0" applyFill="1" applyBorder="1" applyAlignment="1">
      <alignment horizontal="center" vertical="center" wrapText="1"/>
    </xf>
    <xf numFmtId="0" fontId="0" fillId="8" borderId="73" xfId="0" applyFill="1" applyBorder="1" applyAlignment="1">
      <alignment horizontal="center" vertical="center" wrapText="1"/>
    </xf>
    <xf numFmtId="0" fontId="30" fillId="0" borderId="0" xfId="0" applyFont="1" applyAlignment="1">
      <alignment horizontal="center"/>
    </xf>
    <xf numFmtId="0" fontId="0" fillId="0" borderId="1" xfId="0" applyBorder="1" applyAlignment="1">
      <alignment horizontal="center" vertical="center"/>
    </xf>
    <xf numFmtId="0" fontId="0" fillId="0" borderId="0" xfId="0" applyAlignment="1">
      <alignment horizontal="center"/>
    </xf>
    <xf numFmtId="0" fontId="0" fillId="0" borderId="0" xfId="0" applyAlignment="1">
      <alignment horizontal="center" vertical="center"/>
    </xf>
    <xf numFmtId="0" fontId="0" fillId="0" borderId="0" xfId="0" applyAlignment="1">
      <alignment horizontal="left"/>
    </xf>
    <xf numFmtId="0" fontId="34" fillId="2" borderId="88" xfId="0" applyFont="1" applyFill="1" applyBorder="1" applyAlignment="1">
      <alignment horizontal="left" vertical="center" wrapText="1"/>
    </xf>
    <xf numFmtId="0" fontId="34" fillId="3" borderId="1" xfId="0" applyFont="1" applyFill="1" applyBorder="1" applyAlignment="1">
      <alignment horizontal="left" vertical="center"/>
    </xf>
    <xf numFmtId="0" fontId="35" fillId="3" borderId="1" xfId="0" applyFont="1" applyFill="1" applyBorder="1" applyAlignment="1">
      <alignment horizontal="left" vertical="center"/>
    </xf>
    <xf numFmtId="0" fontId="35" fillId="0" borderId="1" xfId="0" applyFont="1" applyBorder="1" applyAlignment="1">
      <alignment horizontal="left" vertical="center"/>
    </xf>
    <xf numFmtId="0" fontId="34" fillId="0" borderId="1" xfId="0" applyFont="1" applyBorder="1" applyAlignment="1">
      <alignment horizontal="left" vertical="center"/>
    </xf>
    <xf numFmtId="0" fontId="35" fillId="0" borderId="0" xfId="0" applyFont="1" applyAlignment="1">
      <alignment horizontal="left" vertical="center"/>
    </xf>
    <xf numFmtId="0" fontId="0" fillId="0" borderId="0" xfId="0" applyAlignment="1">
      <alignment horizontal="left" vertical="center"/>
    </xf>
    <xf numFmtId="0" fontId="26" fillId="4" borderId="12" xfId="0" applyFont="1" applyFill="1" applyBorder="1" applyAlignment="1">
      <alignment horizontal="center" vertical="center" wrapText="1"/>
    </xf>
    <xf numFmtId="17" fontId="9" fillId="0" borderId="65" xfId="0" applyNumberFormat="1" applyFont="1" applyBorder="1" applyAlignment="1">
      <alignment vertical="center" wrapText="1"/>
    </xf>
    <xf numFmtId="0" fontId="14" fillId="2" borderId="88" xfId="0" applyFont="1" applyFill="1" applyBorder="1" applyAlignment="1">
      <alignment vertical="center"/>
    </xf>
    <xf numFmtId="0" fontId="14" fillId="2" borderId="90" xfId="0" applyFont="1" applyFill="1" applyBorder="1" applyAlignment="1">
      <alignment horizontal="center" vertical="center" wrapText="1"/>
    </xf>
    <xf numFmtId="0" fontId="14" fillId="2" borderId="90" xfId="0" applyFont="1" applyFill="1" applyBorder="1" applyAlignment="1">
      <alignment horizontal="center" wrapText="1"/>
    </xf>
    <xf numFmtId="0" fontId="14" fillId="2" borderId="91" xfId="0" applyFont="1" applyFill="1" applyBorder="1" applyAlignment="1">
      <alignment horizontal="center" vertical="center" wrapText="1"/>
    </xf>
    <xf numFmtId="0" fontId="10" fillId="0" borderId="55" xfId="0" applyFont="1" applyBorder="1"/>
    <xf numFmtId="0" fontId="10" fillId="0" borderId="44" xfId="0" applyFont="1" applyBorder="1" applyAlignment="1">
      <alignment horizontal="center"/>
    </xf>
    <xf numFmtId="0" fontId="10" fillId="0" borderId="43" xfId="0" applyFont="1" applyBorder="1" applyAlignment="1">
      <alignment horizontal="center"/>
    </xf>
    <xf numFmtId="2" fontId="10" fillId="0" borderId="56" xfId="0" applyNumberFormat="1" applyFont="1" applyBorder="1" applyAlignment="1">
      <alignment horizontal="center"/>
    </xf>
    <xf numFmtId="2" fontId="10" fillId="0" borderId="60" xfId="0" applyNumberFormat="1" applyFont="1" applyBorder="1" applyAlignment="1">
      <alignment horizontal="center"/>
    </xf>
    <xf numFmtId="2" fontId="10" fillId="0" borderId="1" xfId="0" applyNumberFormat="1" applyFont="1" applyBorder="1" applyAlignment="1">
      <alignment horizontal="center"/>
    </xf>
    <xf numFmtId="2" fontId="10" fillId="0" borderId="41" xfId="0" applyNumberFormat="1" applyFont="1" applyBorder="1" applyAlignment="1">
      <alignment horizontal="center"/>
    </xf>
    <xf numFmtId="2" fontId="10" fillId="0" borderId="89" xfId="0" applyNumberFormat="1" applyFont="1" applyBorder="1" applyAlignment="1">
      <alignment horizontal="center"/>
    </xf>
    <xf numFmtId="2" fontId="10" fillId="0" borderId="44" xfId="0" applyNumberFormat="1" applyFont="1" applyBorder="1" applyAlignment="1">
      <alignment horizontal="center"/>
    </xf>
    <xf numFmtId="0" fontId="9" fillId="0" borderId="67" xfId="0" applyFont="1" applyBorder="1" applyAlignment="1">
      <alignment horizontal="center" vertical="center" wrapText="1"/>
    </xf>
    <xf numFmtId="0" fontId="14" fillId="3" borderId="16" xfId="0" applyFont="1" applyFill="1" applyBorder="1" applyAlignment="1">
      <alignment horizontal="center" vertical="center"/>
    </xf>
    <xf numFmtId="0" fontId="10" fillId="3" borderId="0" xfId="0" applyFont="1" applyFill="1" applyAlignment="1">
      <alignment vertical="center"/>
    </xf>
    <xf numFmtId="0" fontId="14" fillId="3" borderId="0" xfId="0" applyFont="1" applyFill="1" applyAlignment="1">
      <alignment vertical="center"/>
    </xf>
    <xf numFmtId="0" fontId="14" fillId="3" borderId="1" xfId="0" applyFont="1" applyFill="1" applyBorder="1" applyAlignment="1">
      <alignment vertical="center"/>
    </xf>
    <xf numFmtId="0" fontId="10" fillId="3" borderId="1" xfId="0" applyFont="1" applyFill="1" applyBorder="1" applyAlignment="1" applyProtection="1">
      <alignment horizontal="center" vertical="center"/>
      <protection locked="0"/>
    </xf>
    <xf numFmtId="0" fontId="10" fillId="3" borderId="1" xfId="0" applyFont="1" applyFill="1" applyBorder="1" applyAlignment="1" applyProtection="1">
      <alignment vertical="center"/>
      <protection locked="0"/>
    </xf>
    <xf numFmtId="9" fontId="10" fillId="3" borderId="1" xfId="1" applyFont="1" applyFill="1" applyBorder="1" applyAlignment="1" applyProtection="1">
      <alignment vertical="center"/>
      <protection locked="0"/>
    </xf>
    <xf numFmtId="0" fontId="10" fillId="3" borderId="1" xfId="0" applyFont="1" applyFill="1" applyBorder="1" applyAlignment="1" applyProtection="1">
      <alignment vertical="center" wrapText="1"/>
      <protection locked="0"/>
    </xf>
    <xf numFmtId="9" fontId="10" fillId="3" borderId="9" xfId="1" applyFont="1" applyFill="1" applyBorder="1" applyAlignment="1" applyProtection="1">
      <alignment vertical="center"/>
      <protection locked="0"/>
    </xf>
    <xf numFmtId="0" fontId="14" fillId="3" borderId="1" xfId="0" applyFont="1" applyFill="1" applyBorder="1" applyAlignment="1">
      <alignment horizontal="center" vertical="center"/>
    </xf>
    <xf numFmtId="9" fontId="10" fillId="3" borderId="18" xfId="1" applyFont="1" applyFill="1" applyBorder="1" applyAlignment="1">
      <alignment vertical="center"/>
    </xf>
    <xf numFmtId="0" fontId="10" fillId="3" borderId="15" xfId="0" applyFont="1" applyFill="1" applyBorder="1" applyAlignment="1" applyProtection="1">
      <alignment horizontal="center" vertical="center"/>
      <protection locked="0"/>
    </xf>
    <xf numFmtId="0" fontId="10" fillId="3" borderId="15" xfId="0" applyFont="1" applyFill="1" applyBorder="1" applyAlignment="1" applyProtection="1">
      <alignment vertical="center"/>
      <protection locked="0"/>
    </xf>
    <xf numFmtId="0" fontId="14" fillId="3" borderId="2" xfId="0" applyFont="1" applyFill="1" applyBorder="1" applyAlignment="1">
      <alignment vertical="center" wrapText="1"/>
    </xf>
    <xf numFmtId="0" fontId="10" fillId="3" borderId="69" xfId="0" applyFont="1" applyFill="1" applyBorder="1" applyAlignment="1" applyProtection="1">
      <alignment vertical="center"/>
      <protection locked="0"/>
    </xf>
    <xf numFmtId="9" fontId="10" fillId="3" borderId="41" xfId="1" applyFont="1" applyFill="1" applyBorder="1" applyAlignment="1" applyProtection="1">
      <alignment vertical="center"/>
      <protection locked="0"/>
    </xf>
    <xf numFmtId="9" fontId="10" fillId="3" borderId="44" xfId="0" applyNumberFormat="1" applyFont="1" applyFill="1" applyBorder="1" applyAlignment="1">
      <alignment vertical="center"/>
    </xf>
    <xf numFmtId="0" fontId="14" fillId="3" borderId="0" xfId="0" applyFont="1" applyFill="1" applyAlignment="1">
      <alignment horizontal="center" vertical="center"/>
    </xf>
    <xf numFmtId="9" fontId="10" fillId="3" borderId="0" xfId="0" applyNumberFormat="1" applyFont="1" applyFill="1" applyAlignment="1">
      <alignment vertical="center"/>
    </xf>
    <xf numFmtId="0" fontId="14" fillId="3" borderId="7" xfId="0" applyFont="1" applyFill="1" applyBorder="1" applyAlignment="1">
      <alignment vertical="center"/>
    </xf>
    <xf numFmtId="0" fontId="10" fillId="3" borderId="5" xfId="0" applyFont="1" applyFill="1" applyBorder="1" applyAlignment="1">
      <alignment vertical="center"/>
    </xf>
    <xf numFmtId="0" fontId="14" fillId="3" borderId="53" xfId="0" applyFont="1" applyFill="1" applyBorder="1" applyAlignment="1">
      <alignment vertical="center"/>
    </xf>
    <xf numFmtId="0" fontId="10" fillId="3" borderId="19" xfId="0" applyFont="1" applyFill="1" applyBorder="1" applyAlignment="1">
      <alignment vertical="center"/>
    </xf>
    <xf numFmtId="0" fontId="22" fillId="3" borderId="0" xfId="0" applyFont="1" applyFill="1" applyAlignment="1">
      <alignment vertical="center"/>
    </xf>
    <xf numFmtId="0" fontId="15" fillId="0" borderId="0" xfId="0" applyFont="1" applyAlignment="1">
      <alignment vertical="center"/>
    </xf>
    <xf numFmtId="0" fontId="14" fillId="0" borderId="0" xfId="0" applyFont="1" applyAlignment="1">
      <alignment vertical="center"/>
    </xf>
    <xf numFmtId="0" fontId="18" fillId="0" borderId="7" xfId="0" applyFont="1" applyBorder="1" applyAlignment="1">
      <alignment vertical="center"/>
    </xf>
    <xf numFmtId="0" fontId="10" fillId="0" borderId="19" xfId="0" applyFont="1" applyBorder="1" applyAlignment="1">
      <alignment vertical="center"/>
    </xf>
    <xf numFmtId="0" fontId="10" fillId="0" borderId="26" xfId="0" applyFont="1" applyBorder="1" applyAlignment="1">
      <alignment vertical="center"/>
    </xf>
    <xf numFmtId="0" fontId="10" fillId="0" borderId="22" xfId="0" applyFont="1" applyBorder="1" applyAlignment="1">
      <alignment vertical="center"/>
    </xf>
    <xf numFmtId="0" fontId="14" fillId="0" borderId="26" xfId="0" applyFont="1" applyBorder="1" applyAlignment="1">
      <alignment vertical="center"/>
    </xf>
    <xf numFmtId="0" fontId="19" fillId="0" borderId="26" xfId="0" applyFont="1" applyBorder="1" applyAlignment="1">
      <alignment vertical="center"/>
    </xf>
    <xf numFmtId="0" fontId="18" fillId="0" borderId="26" xfId="0" applyFont="1" applyBorder="1" applyAlignment="1">
      <alignment vertical="center"/>
    </xf>
    <xf numFmtId="0" fontId="14" fillId="0" borderId="8" xfId="0" applyFont="1" applyBorder="1" applyAlignment="1">
      <alignment vertical="center"/>
    </xf>
    <xf numFmtId="0" fontId="10" fillId="0" borderId="6" xfId="0" applyFont="1" applyBorder="1" applyAlignment="1">
      <alignment vertical="center"/>
    </xf>
    <xf numFmtId="0" fontId="8" fillId="5" borderId="51" xfId="0" applyFont="1" applyFill="1" applyBorder="1" applyAlignment="1">
      <alignment horizontal="center" vertical="center" wrapText="1"/>
    </xf>
    <xf numFmtId="0" fontId="14" fillId="10" borderId="55" xfId="0" applyFont="1" applyFill="1" applyBorder="1" applyAlignment="1">
      <alignment vertical="center"/>
    </xf>
    <xf numFmtId="0" fontId="10" fillId="0" borderId="56" xfId="0" applyFont="1" applyBorder="1" applyAlignment="1" applyProtection="1">
      <alignment vertical="center"/>
      <protection locked="0"/>
    </xf>
    <xf numFmtId="0" fontId="10" fillId="0" borderId="60" xfId="0" applyFont="1" applyBorder="1" applyAlignment="1" applyProtection="1">
      <alignment vertical="center"/>
      <protection locked="0"/>
    </xf>
    <xf numFmtId="0" fontId="14" fillId="10" borderId="42" xfId="0" applyFont="1" applyFill="1" applyBorder="1" applyAlignment="1">
      <alignment vertical="center"/>
    </xf>
    <xf numFmtId="0" fontId="10" fillId="0" borderId="1" xfId="0" applyFont="1" applyBorder="1" applyAlignment="1" applyProtection="1">
      <alignment vertical="center"/>
      <protection locked="0"/>
    </xf>
    <xf numFmtId="0" fontId="10" fillId="0" borderId="41" xfId="0" applyFont="1" applyBorder="1" applyAlignment="1" applyProtection="1">
      <alignment vertical="center"/>
      <protection locked="0"/>
    </xf>
    <xf numFmtId="0" fontId="14" fillId="10" borderId="43" xfId="0" applyFont="1" applyFill="1" applyBorder="1" applyAlignment="1">
      <alignment vertical="center"/>
    </xf>
    <xf numFmtId="0" fontId="10" fillId="0" borderId="89" xfId="0" applyFont="1" applyBorder="1" applyAlignment="1" applyProtection="1">
      <alignment vertical="center"/>
      <protection locked="0"/>
    </xf>
    <xf numFmtId="0" fontId="10" fillId="0" borderId="44" xfId="0" applyFont="1" applyBorder="1" applyAlignment="1" applyProtection="1">
      <alignment vertical="center"/>
      <protection locked="0"/>
    </xf>
    <xf numFmtId="0" fontId="14" fillId="3" borderId="5" xfId="0" applyFont="1" applyFill="1" applyBorder="1" applyAlignment="1">
      <alignment vertical="center"/>
    </xf>
    <xf numFmtId="0" fontId="13" fillId="0" borderId="1" xfId="0" applyFont="1" applyBorder="1" applyAlignment="1">
      <alignment vertical="center" wrapText="1"/>
    </xf>
    <xf numFmtId="0" fontId="11" fillId="0" borderId="32" xfId="0" applyFont="1" applyBorder="1" applyAlignment="1">
      <alignment vertical="center" wrapText="1"/>
    </xf>
    <xf numFmtId="0" fontId="11" fillId="0" borderId="33" xfId="0" applyFont="1" applyBorder="1" applyAlignment="1">
      <alignment vertical="center" wrapText="1"/>
    </xf>
    <xf numFmtId="0" fontId="11" fillId="0" borderId="34" xfId="0" applyFont="1" applyBorder="1" applyAlignment="1">
      <alignment vertical="center" wrapText="1"/>
    </xf>
    <xf numFmtId="0" fontId="10" fillId="0" borderId="9" xfId="0" applyFont="1" applyBorder="1" applyAlignment="1">
      <alignment horizontal="justify" vertical="center" wrapText="1"/>
    </xf>
    <xf numFmtId="0" fontId="10" fillId="0" borderId="73" xfId="0" applyFont="1" applyBorder="1" applyAlignment="1">
      <alignment horizontal="justify" vertical="center" wrapText="1"/>
    </xf>
    <xf numFmtId="0" fontId="10" fillId="0" borderId="10" xfId="0" applyFont="1" applyBorder="1" applyAlignment="1">
      <alignment horizontal="justify" vertical="center" wrapText="1"/>
    </xf>
    <xf numFmtId="0" fontId="14" fillId="0" borderId="42" xfId="0" applyFont="1" applyBorder="1" applyAlignment="1">
      <alignment horizontal="center" vertical="center" wrapText="1"/>
    </xf>
    <xf numFmtId="0" fontId="17" fillId="3" borderId="36" xfId="0" applyFont="1" applyFill="1" applyBorder="1" applyAlignment="1">
      <alignment horizontal="center" vertical="center" wrapText="1"/>
    </xf>
    <xf numFmtId="0" fontId="17" fillId="3" borderId="37" xfId="0" applyFont="1" applyFill="1" applyBorder="1" applyAlignment="1">
      <alignment horizontal="center" vertical="center" wrapText="1"/>
    </xf>
    <xf numFmtId="0" fontId="17" fillId="3" borderId="38" xfId="0" applyFont="1" applyFill="1" applyBorder="1" applyAlignment="1">
      <alignment horizontal="center" vertical="center" wrapText="1"/>
    </xf>
    <xf numFmtId="0" fontId="12" fillId="3" borderId="36" xfId="0" applyFont="1" applyFill="1" applyBorder="1" applyAlignment="1">
      <alignment horizontal="left" vertical="center" wrapText="1"/>
    </xf>
    <xf numFmtId="0" fontId="12" fillId="3" borderId="38" xfId="0" applyFont="1" applyFill="1" applyBorder="1" applyAlignment="1">
      <alignment horizontal="left" vertical="center" wrapText="1"/>
    </xf>
    <xf numFmtId="0" fontId="13" fillId="3" borderId="36" xfId="0" applyFont="1" applyFill="1" applyBorder="1" applyAlignment="1">
      <alignment horizontal="left" vertical="center" wrapText="1"/>
    </xf>
    <xf numFmtId="0" fontId="13" fillId="3" borderId="37" xfId="0" applyFont="1" applyFill="1" applyBorder="1" applyAlignment="1">
      <alignment horizontal="left" vertical="center" wrapText="1"/>
    </xf>
    <xf numFmtId="0" fontId="13" fillId="3" borderId="38" xfId="0" applyFont="1" applyFill="1" applyBorder="1" applyAlignment="1">
      <alignment horizontal="left" vertical="center" wrapText="1"/>
    </xf>
    <xf numFmtId="0" fontId="9" fillId="0" borderId="13" xfId="0" applyFont="1" applyBorder="1" applyAlignment="1">
      <alignment horizontal="justify" vertical="center" wrapText="1"/>
    </xf>
    <xf numFmtId="0" fontId="9" fillId="0" borderId="67" xfId="0" applyFont="1" applyBorder="1" applyAlignment="1">
      <alignment horizontal="justify" vertical="center" wrapText="1"/>
    </xf>
    <xf numFmtId="0" fontId="9" fillId="0" borderId="13" xfId="0" applyFont="1" applyBorder="1" applyAlignment="1">
      <alignment horizontal="center" vertical="center" wrapText="1"/>
    </xf>
    <xf numFmtId="0" fontId="9" fillId="0" borderId="67" xfId="0" applyFont="1" applyBorder="1" applyAlignment="1">
      <alignment horizontal="center" vertical="center" wrapText="1"/>
    </xf>
    <xf numFmtId="0" fontId="9" fillId="0" borderId="70" xfId="0" applyFont="1" applyBorder="1" applyAlignment="1">
      <alignment horizontal="center" vertical="center" wrapText="1"/>
    </xf>
    <xf numFmtId="0" fontId="9" fillId="0" borderId="68" xfId="0" applyFont="1" applyBorder="1" applyAlignment="1">
      <alignment horizontal="center" vertical="center" wrapText="1"/>
    </xf>
    <xf numFmtId="0" fontId="8" fillId="5" borderId="2"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23" xfId="0" applyFont="1" applyFill="1" applyBorder="1" applyAlignment="1">
      <alignment horizontal="center" vertical="center" wrapText="1"/>
    </xf>
    <xf numFmtId="0" fontId="8" fillId="5" borderId="72" xfId="0" applyFont="1" applyFill="1" applyBorder="1" applyAlignment="1">
      <alignment horizontal="center" vertical="center" wrapText="1"/>
    </xf>
    <xf numFmtId="0" fontId="8" fillId="5" borderId="84" xfId="0" applyFont="1" applyFill="1" applyBorder="1" applyAlignment="1">
      <alignment horizontal="center" vertical="center" wrapText="1"/>
    </xf>
    <xf numFmtId="0" fontId="14" fillId="0" borderId="26" xfId="0" applyFont="1" applyBorder="1" applyAlignment="1">
      <alignment horizontal="justify" vertical="center" wrapText="1"/>
    </xf>
    <xf numFmtId="0" fontId="14" fillId="0" borderId="0" xfId="0" applyFont="1" applyAlignment="1">
      <alignment horizontal="justify" vertical="center" wrapText="1"/>
    </xf>
    <xf numFmtId="0" fontId="14" fillId="0" borderId="22" xfId="0" applyFont="1" applyBorder="1" applyAlignment="1">
      <alignment horizontal="justify" vertical="center" wrapText="1"/>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23" xfId="0" applyFont="1" applyFill="1" applyBorder="1" applyAlignment="1">
      <alignment horizontal="center" vertical="center"/>
    </xf>
    <xf numFmtId="0" fontId="27" fillId="0" borderId="2" xfId="0" applyFont="1" applyBorder="1" applyAlignment="1">
      <alignment horizontal="justify" vertical="center" wrapText="1"/>
    </xf>
    <xf numFmtId="0" fontId="27" fillId="0" borderId="3" xfId="0" applyFont="1" applyBorder="1" applyAlignment="1">
      <alignment horizontal="justify" vertical="center" wrapText="1"/>
    </xf>
    <xf numFmtId="0" fontId="27" fillId="0" borderId="23" xfId="0" applyFont="1" applyBorder="1" applyAlignment="1">
      <alignment horizontal="justify" vertical="center" wrapText="1"/>
    </xf>
    <xf numFmtId="0" fontId="14" fillId="0" borderId="26" xfId="0" applyFont="1" applyBorder="1" applyAlignment="1">
      <alignment horizontal="justify" vertical="center"/>
    </xf>
    <xf numFmtId="0" fontId="14" fillId="0" borderId="0" xfId="0" applyFont="1" applyAlignment="1">
      <alignment horizontal="justify" vertical="center"/>
    </xf>
    <xf numFmtId="0" fontId="14" fillId="0" borderId="22" xfId="0" applyFont="1" applyBorder="1" applyAlignment="1">
      <alignment horizontal="justify" vertical="center"/>
    </xf>
    <xf numFmtId="0" fontId="4" fillId="0" borderId="0" xfId="0" applyFont="1" applyAlignment="1">
      <alignment horizontal="center" vertical="center" wrapText="1"/>
    </xf>
    <xf numFmtId="0" fontId="16" fillId="3" borderId="85" xfId="0" applyFont="1" applyFill="1" applyBorder="1" applyAlignment="1" applyProtection="1">
      <alignment horizontal="left" vertical="center"/>
      <protection locked="0"/>
    </xf>
    <xf numFmtId="0" fontId="16" fillId="3" borderId="18" xfId="0" applyFont="1" applyFill="1" applyBorder="1" applyAlignment="1" applyProtection="1">
      <alignment horizontal="left" vertical="center"/>
      <protection locked="0"/>
    </xf>
    <xf numFmtId="0" fontId="16" fillId="3" borderId="17" xfId="0" applyFont="1" applyFill="1" applyBorder="1" applyAlignment="1" applyProtection="1">
      <alignment horizontal="left" vertical="center"/>
      <protection locked="0"/>
    </xf>
    <xf numFmtId="0" fontId="16" fillId="3" borderId="86" xfId="0" applyFont="1" applyFill="1" applyBorder="1" applyAlignment="1" applyProtection="1">
      <alignment horizontal="left" vertical="center"/>
      <protection locked="0"/>
    </xf>
    <xf numFmtId="0" fontId="16" fillId="3" borderId="8" xfId="0" applyFont="1" applyFill="1" applyBorder="1" applyAlignment="1" applyProtection="1">
      <alignment horizontal="left" vertical="center"/>
      <protection locked="0"/>
    </xf>
    <xf numFmtId="0" fontId="16" fillId="3" borderId="87" xfId="0" applyFont="1" applyFill="1" applyBorder="1" applyAlignment="1" applyProtection="1">
      <alignment horizontal="left" vertical="center"/>
      <protection locked="0"/>
    </xf>
    <xf numFmtId="0" fontId="16" fillId="3" borderId="54" xfId="0" applyFont="1" applyFill="1" applyBorder="1" applyAlignment="1" applyProtection="1">
      <alignment horizontal="left" vertical="center"/>
      <protection locked="0"/>
    </xf>
    <xf numFmtId="0" fontId="16" fillId="3" borderId="6" xfId="0" applyFont="1" applyFill="1" applyBorder="1" applyAlignment="1" applyProtection="1">
      <alignment horizontal="left" vertical="center"/>
      <protection locked="0"/>
    </xf>
    <xf numFmtId="0" fontId="16" fillId="3" borderId="14" xfId="0" applyFont="1" applyFill="1" applyBorder="1" applyAlignment="1" applyProtection="1">
      <alignment horizontal="left" vertical="center"/>
      <protection locked="0"/>
    </xf>
    <xf numFmtId="0" fontId="16" fillId="3" borderId="81" xfId="0" applyFont="1" applyFill="1" applyBorder="1" applyAlignment="1" applyProtection="1">
      <alignment horizontal="left" vertical="center"/>
      <protection locked="0"/>
    </xf>
    <xf numFmtId="0" fontId="16" fillId="3" borderId="50" xfId="0" applyFont="1" applyFill="1" applyBorder="1" applyAlignment="1" applyProtection="1">
      <alignment horizontal="left" vertical="center"/>
      <protection locked="0"/>
    </xf>
    <xf numFmtId="0" fontId="16" fillId="3" borderId="51" xfId="0" applyFont="1" applyFill="1" applyBorder="1" applyAlignment="1" applyProtection="1">
      <alignment horizontal="left" vertical="center"/>
      <protection locked="0"/>
    </xf>
    <xf numFmtId="0" fontId="14" fillId="3" borderId="7" xfId="0" applyFont="1" applyFill="1" applyBorder="1" applyAlignment="1" applyProtection="1">
      <alignment horizontal="center" vertical="center"/>
      <protection locked="0"/>
    </xf>
    <xf numFmtId="0" fontId="14" fillId="3" borderId="5" xfId="0" applyFont="1" applyFill="1" applyBorder="1" applyAlignment="1" applyProtection="1">
      <alignment horizontal="center" vertical="center"/>
      <protection locked="0"/>
    </xf>
    <xf numFmtId="0" fontId="14" fillId="3" borderId="19" xfId="0" applyFont="1" applyFill="1" applyBorder="1" applyAlignment="1" applyProtection="1">
      <alignment horizontal="center" vertical="center"/>
      <protection locked="0"/>
    </xf>
    <xf numFmtId="0" fontId="14" fillId="3" borderId="8" xfId="0" applyFont="1" applyFill="1" applyBorder="1" applyAlignment="1" applyProtection="1">
      <alignment horizontal="center" vertical="center"/>
      <protection locked="0"/>
    </xf>
    <xf numFmtId="0" fontId="14" fillId="3" borderId="4" xfId="0" applyFont="1" applyFill="1" applyBorder="1" applyAlignment="1" applyProtection="1">
      <alignment horizontal="center" vertical="center"/>
      <protection locked="0"/>
    </xf>
    <xf numFmtId="0" fontId="14" fillId="3" borderId="6" xfId="0" applyFont="1" applyFill="1" applyBorder="1" applyAlignment="1" applyProtection="1">
      <alignment horizontal="center" vertical="center"/>
      <protection locked="0"/>
    </xf>
    <xf numFmtId="0" fontId="14" fillId="3" borderId="12" xfId="0" applyFont="1" applyFill="1" applyBorder="1" applyAlignment="1">
      <alignment horizontal="left" vertical="center"/>
    </xf>
    <xf numFmtId="0" fontId="14" fillId="3" borderId="21" xfId="0" applyFont="1" applyFill="1" applyBorder="1" applyAlignment="1">
      <alignment horizontal="left" vertical="center"/>
    </xf>
    <xf numFmtId="0" fontId="10" fillId="3" borderId="13" xfId="0" applyFont="1" applyFill="1" applyBorder="1" applyAlignment="1">
      <alignment horizontal="left" vertical="center"/>
    </xf>
    <xf numFmtId="0" fontId="10" fillId="3" borderId="11" xfId="0" applyFont="1" applyFill="1" applyBorder="1" applyAlignment="1">
      <alignment horizontal="left" vertical="center"/>
    </xf>
    <xf numFmtId="0" fontId="14" fillId="3" borderId="70" xfId="0" applyFont="1" applyFill="1" applyBorder="1" applyAlignment="1">
      <alignment horizontal="center" vertical="center"/>
    </xf>
    <xf numFmtId="0" fontId="14" fillId="3" borderId="76" xfId="0" applyFont="1" applyFill="1" applyBorder="1" applyAlignment="1">
      <alignment horizontal="center" vertical="center"/>
    </xf>
    <xf numFmtId="0" fontId="14" fillId="3" borderId="66" xfId="0" applyFont="1" applyFill="1" applyBorder="1" applyAlignment="1">
      <alignment horizontal="center" vertical="center"/>
    </xf>
    <xf numFmtId="0" fontId="14" fillId="3" borderId="63" xfId="0" applyFont="1" applyFill="1" applyBorder="1" applyAlignment="1">
      <alignment horizontal="left" vertical="center" wrapText="1"/>
    </xf>
    <xf numFmtId="0" fontId="14" fillId="3" borderId="64" xfId="0" applyFont="1" applyFill="1" applyBorder="1" applyAlignment="1">
      <alignment horizontal="left" vertical="center" wrapText="1"/>
    </xf>
    <xf numFmtId="0" fontId="14" fillId="3" borderId="65" xfId="0" applyFont="1" applyFill="1" applyBorder="1" applyAlignment="1">
      <alignment horizontal="left" vertical="center" wrapText="1"/>
    </xf>
    <xf numFmtId="0" fontId="10" fillId="3" borderId="72" xfId="0" applyFont="1" applyFill="1" applyBorder="1" applyAlignment="1">
      <alignment horizontal="left" vertical="center" wrapText="1"/>
    </xf>
    <xf numFmtId="0" fontId="10" fillId="3" borderId="40" xfId="0" applyFont="1" applyFill="1" applyBorder="1" applyAlignment="1">
      <alignment horizontal="left" vertical="center" wrapText="1"/>
    </xf>
    <xf numFmtId="0" fontId="10" fillId="3" borderId="79" xfId="0" applyFont="1" applyFill="1" applyBorder="1" applyAlignment="1">
      <alignment horizontal="left" vertical="center" wrapText="1"/>
    </xf>
    <xf numFmtId="0" fontId="14" fillId="3" borderId="9" xfId="0" applyFont="1" applyFill="1" applyBorder="1" applyAlignment="1">
      <alignment horizontal="center" vertical="center"/>
    </xf>
    <xf numFmtId="0" fontId="14" fillId="3" borderId="10" xfId="0" applyFont="1" applyFill="1" applyBorder="1" applyAlignment="1">
      <alignment horizontal="center" vertical="center"/>
    </xf>
    <xf numFmtId="0" fontId="10" fillId="3" borderId="1" xfId="0" applyFont="1" applyFill="1" applyBorder="1" applyAlignment="1" applyProtection="1">
      <alignment horizontal="center" vertical="center" wrapText="1"/>
      <protection locked="0"/>
    </xf>
    <xf numFmtId="0" fontId="14" fillId="3" borderId="50" xfId="0" applyFont="1" applyFill="1" applyBorder="1" applyAlignment="1">
      <alignment horizontal="left" vertical="center"/>
    </xf>
    <xf numFmtId="0" fontId="14" fillId="3" borderId="81" xfId="0" applyFont="1" applyFill="1" applyBorder="1" applyAlignment="1">
      <alignment horizontal="left" vertical="center"/>
    </xf>
    <xf numFmtId="0" fontId="14" fillId="3" borderId="15" xfId="0" applyFont="1" applyFill="1" applyBorder="1" applyAlignment="1">
      <alignment horizontal="left" vertical="center"/>
    </xf>
    <xf numFmtId="0" fontId="14" fillId="3" borderId="11" xfId="0" applyFont="1" applyFill="1" applyBorder="1" applyAlignment="1">
      <alignment horizontal="left" vertical="center"/>
    </xf>
    <xf numFmtId="0" fontId="10" fillId="3" borderId="7" xfId="0" applyFont="1" applyFill="1" applyBorder="1" applyAlignment="1" applyProtection="1">
      <alignment horizontal="center" vertical="center"/>
      <protection locked="0"/>
    </xf>
    <xf numFmtId="0" fontId="10" fillId="3" borderId="5" xfId="0" applyFont="1" applyFill="1" applyBorder="1" applyAlignment="1" applyProtection="1">
      <alignment horizontal="center" vertical="center"/>
      <protection locked="0"/>
    </xf>
    <xf numFmtId="0" fontId="10" fillId="3" borderId="19" xfId="0" applyFont="1" applyFill="1" applyBorder="1" applyAlignment="1" applyProtection="1">
      <alignment horizontal="center" vertical="center"/>
      <protection locked="0"/>
    </xf>
    <xf numFmtId="0" fontId="10" fillId="3" borderId="26" xfId="0" applyFont="1" applyFill="1" applyBorder="1" applyAlignment="1" applyProtection="1">
      <alignment horizontal="center" vertical="center"/>
      <protection locked="0"/>
    </xf>
    <xf numFmtId="0" fontId="10" fillId="3" borderId="0" xfId="0" applyFont="1" applyFill="1" applyAlignment="1" applyProtection="1">
      <alignment horizontal="center" vertical="center"/>
      <protection locked="0"/>
    </xf>
    <xf numFmtId="0" fontId="10" fillId="3" borderId="22" xfId="0" applyFont="1" applyFill="1" applyBorder="1" applyAlignment="1" applyProtection="1">
      <alignment horizontal="center" vertical="center"/>
      <protection locked="0"/>
    </xf>
    <xf numFmtId="0" fontId="10" fillId="3" borderId="8" xfId="0" applyFont="1" applyFill="1" applyBorder="1" applyAlignment="1" applyProtection="1">
      <alignment horizontal="center" vertical="center"/>
      <protection locked="0"/>
    </xf>
    <xf numFmtId="0" fontId="10" fillId="3" borderId="4" xfId="0" applyFont="1" applyFill="1" applyBorder="1" applyAlignment="1" applyProtection="1">
      <alignment horizontal="center" vertical="center"/>
      <protection locked="0"/>
    </xf>
    <xf numFmtId="0" fontId="10" fillId="3" borderId="6" xfId="0" applyFont="1" applyFill="1" applyBorder="1" applyAlignment="1" applyProtection="1">
      <alignment horizontal="center" vertical="center"/>
      <protection locked="0"/>
    </xf>
    <xf numFmtId="0" fontId="14" fillId="3" borderId="20" xfId="0" applyFont="1" applyFill="1" applyBorder="1" applyAlignment="1">
      <alignment horizontal="left" vertical="center"/>
    </xf>
    <xf numFmtId="0" fontId="14" fillId="3" borderId="15" xfId="0" applyFont="1" applyFill="1" applyBorder="1" applyAlignment="1">
      <alignment horizontal="center" vertical="center"/>
    </xf>
    <xf numFmtId="0" fontId="14" fillId="3" borderId="24" xfId="0" applyFont="1" applyFill="1" applyBorder="1" applyAlignment="1">
      <alignment horizontal="center" vertical="center"/>
    </xf>
    <xf numFmtId="0" fontId="14" fillId="3" borderId="11" xfId="0" applyFont="1" applyFill="1" applyBorder="1" applyAlignment="1">
      <alignment horizontal="center" vertical="center"/>
    </xf>
    <xf numFmtId="0" fontId="11" fillId="0" borderId="1" xfId="0" applyFont="1" applyBorder="1" applyAlignment="1">
      <alignment horizontal="center" vertical="center" wrapText="1"/>
    </xf>
    <xf numFmtId="0" fontId="12" fillId="0" borderId="1" xfId="0" applyFont="1" applyBorder="1" applyAlignment="1">
      <alignment horizontal="left" vertical="center" wrapText="1"/>
    </xf>
    <xf numFmtId="0" fontId="13" fillId="0" borderId="1" xfId="0" applyFont="1" applyBorder="1" applyAlignment="1">
      <alignment horizontal="left" vertical="center" wrapText="1"/>
    </xf>
    <xf numFmtId="0" fontId="14" fillId="3" borderId="82" xfId="0" applyFont="1" applyFill="1" applyBorder="1" applyAlignment="1">
      <alignment horizontal="left" vertical="center"/>
    </xf>
    <xf numFmtId="0" fontId="14" fillId="3" borderId="83" xfId="0" applyFont="1" applyFill="1" applyBorder="1" applyAlignment="1">
      <alignment horizontal="left" vertical="center"/>
    </xf>
    <xf numFmtId="0" fontId="14" fillId="3" borderId="1" xfId="0" applyFont="1" applyFill="1" applyBorder="1" applyAlignment="1">
      <alignment horizontal="left" vertical="center"/>
    </xf>
    <xf numFmtId="0" fontId="14" fillId="3" borderId="1" xfId="0" applyFont="1" applyFill="1" applyBorder="1" applyAlignment="1">
      <alignment horizontal="center" vertical="center"/>
    </xf>
    <xf numFmtId="0" fontId="11" fillId="0" borderId="1" xfId="0" applyFont="1" applyBorder="1" applyAlignment="1">
      <alignment vertical="center" wrapText="1"/>
    </xf>
    <xf numFmtId="0" fontId="10" fillId="3" borderId="1" xfId="0" applyFont="1" applyFill="1" applyBorder="1" applyAlignment="1" applyProtection="1">
      <alignment horizontal="center" vertical="center"/>
      <protection locked="0"/>
    </xf>
    <xf numFmtId="0" fontId="14" fillId="2" borderId="1" xfId="0" applyFont="1" applyFill="1" applyBorder="1" applyAlignment="1">
      <alignment horizontal="center" vertical="center"/>
    </xf>
    <xf numFmtId="0" fontId="14" fillId="3" borderId="17" xfId="0" applyFont="1" applyFill="1" applyBorder="1" applyAlignment="1">
      <alignment horizontal="center" vertical="center"/>
    </xf>
    <xf numFmtId="0" fontId="14" fillId="3" borderId="16" xfId="0" applyFont="1" applyFill="1" applyBorder="1" applyAlignment="1">
      <alignment horizontal="center" vertical="center"/>
    </xf>
    <xf numFmtId="0" fontId="14" fillId="3" borderId="18" xfId="0" applyFont="1" applyFill="1" applyBorder="1" applyAlignment="1">
      <alignment horizontal="center" vertical="center"/>
    </xf>
    <xf numFmtId="0" fontId="14" fillId="3" borderId="1" xfId="0" applyFont="1" applyFill="1" applyBorder="1" applyAlignment="1">
      <alignment horizontal="left" vertical="center" wrapText="1"/>
    </xf>
    <xf numFmtId="0" fontId="16" fillId="3" borderId="25" xfId="0" applyFont="1" applyFill="1" applyBorder="1" applyAlignment="1" applyProtection="1">
      <alignment horizontal="left" vertical="center"/>
      <protection locked="0"/>
    </xf>
    <xf numFmtId="0" fontId="16" fillId="3" borderId="16" xfId="0" applyFont="1" applyFill="1" applyBorder="1" applyAlignment="1" applyProtection="1">
      <alignment horizontal="left" vertical="center"/>
      <protection locked="0"/>
    </xf>
    <xf numFmtId="0" fontId="16" fillId="3" borderId="4" xfId="0" applyFont="1" applyFill="1" applyBorder="1" applyAlignment="1" applyProtection="1">
      <alignment horizontal="left" vertical="center"/>
      <protection locked="0"/>
    </xf>
    <xf numFmtId="0" fontId="11" fillId="0" borderId="0" xfId="0" applyFont="1" applyAlignment="1">
      <alignment horizontal="left" vertical="center" wrapText="1"/>
    </xf>
    <xf numFmtId="0" fontId="10" fillId="0" borderId="2" xfId="0" applyFont="1" applyBorder="1" applyAlignment="1" applyProtection="1">
      <alignment horizontal="center" vertical="center" wrapText="1"/>
      <protection locked="0"/>
    </xf>
    <xf numFmtId="0" fontId="10" fillId="0" borderId="3" xfId="0" applyFont="1" applyBorder="1" applyAlignment="1" applyProtection="1">
      <alignment horizontal="center" vertical="center" wrapText="1"/>
      <protection locked="0"/>
    </xf>
    <xf numFmtId="0" fontId="10" fillId="0" borderId="23" xfId="0" applyFont="1" applyBorder="1" applyAlignment="1" applyProtection="1">
      <alignment horizontal="center" vertical="center" wrapText="1"/>
      <protection locked="0"/>
    </xf>
    <xf numFmtId="0" fontId="14" fillId="0" borderId="78" xfId="0" applyFont="1" applyBorder="1" applyAlignment="1">
      <alignment horizontal="left" vertical="center" wrapText="1"/>
    </xf>
    <xf numFmtId="0" fontId="14" fillId="0" borderId="77" xfId="0" applyFont="1" applyBorder="1" applyAlignment="1">
      <alignment horizontal="left" vertical="center" wrapText="1"/>
    </xf>
    <xf numFmtId="0" fontId="11" fillId="0" borderId="27" xfId="0" applyFont="1" applyBorder="1" applyAlignment="1">
      <alignment vertical="center" wrapText="1"/>
    </xf>
    <xf numFmtId="0" fontId="11" fillId="0" borderId="30" xfId="0" applyFont="1" applyBorder="1" applyAlignment="1">
      <alignment vertical="center" wrapText="1"/>
    </xf>
    <xf numFmtId="0" fontId="11" fillId="0" borderId="31" xfId="0" applyFont="1" applyBorder="1" applyAlignment="1">
      <alignment vertical="center" wrapText="1"/>
    </xf>
    <xf numFmtId="0" fontId="11" fillId="0" borderId="46" xfId="0" applyFont="1" applyBorder="1" applyAlignment="1">
      <alignment horizontal="center" vertical="center" wrapText="1"/>
    </xf>
    <xf numFmtId="0" fontId="11" fillId="0" borderId="61" xfId="0" applyFont="1" applyBorder="1" applyAlignment="1">
      <alignment horizontal="center" vertical="center" wrapText="1"/>
    </xf>
    <xf numFmtId="0" fontId="11" fillId="0" borderId="45" xfId="0" applyFont="1" applyBorder="1" applyAlignment="1">
      <alignment horizontal="center" vertical="center" wrapText="1"/>
    </xf>
    <xf numFmtId="0" fontId="13" fillId="0" borderId="48" xfId="0" applyFont="1" applyBorder="1" applyAlignment="1">
      <alignment horizontal="left" vertical="center" wrapText="1"/>
    </xf>
    <xf numFmtId="0" fontId="13" fillId="0" borderId="62" xfId="0" applyFont="1" applyBorder="1" applyAlignment="1">
      <alignment horizontal="left" vertical="center" wrapText="1"/>
    </xf>
    <xf numFmtId="0" fontId="13" fillId="0" borderId="47" xfId="0" applyFont="1" applyBorder="1" applyAlignment="1">
      <alignment horizontal="left" vertical="center" wrapText="1"/>
    </xf>
    <xf numFmtId="0" fontId="12" fillId="0" borderId="36" xfId="0" applyFont="1" applyBorder="1" applyAlignment="1">
      <alignment horizontal="left" vertical="center" wrapText="1"/>
    </xf>
    <xf numFmtId="0" fontId="12" fillId="0" borderId="37" xfId="0" applyFont="1" applyBorder="1" applyAlignment="1">
      <alignment horizontal="left" vertical="center" wrapText="1"/>
    </xf>
    <xf numFmtId="0" fontId="12" fillId="0" borderId="38" xfId="0" applyFont="1" applyBorder="1" applyAlignment="1">
      <alignment horizontal="left" vertical="center" wrapText="1"/>
    </xf>
    <xf numFmtId="0" fontId="23" fillId="0" borderId="0" xfId="0" applyFont="1" applyAlignment="1">
      <alignment horizontal="left" vertical="center" wrapText="1"/>
    </xf>
    <xf numFmtId="0" fontId="24" fillId="0" borderId="0" xfId="0" applyFont="1" applyAlignment="1">
      <alignment horizontal="left" vertical="center" wrapText="1"/>
    </xf>
    <xf numFmtId="0" fontId="14" fillId="0" borderId="0" xfId="0" applyFont="1" applyAlignment="1">
      <alignment horizontal="left"/>
    </xf>
    <xf numFmtId="0" fontId="14" fillId="0" borderId="57" xfId="0" applyFont="1" applyBorder="1" applyAlignment="1">
      <alignment horizontal="left"/>
    </xf>
    <xf numFmtId="0" fontId="14" fillId="0" borderId="52" xfId="0" applyFont="1" applyBorder="1" applyAlignment="1">
      <alignment horizontal="left"/>
    </xf>
    <xf numFmtId="0" fontId="14" fillId="0" borderId="58" xfId="0" applyFont="1" applyBorder="1" applyAlignment="1">
      <alignment horizontal="left"/>
    </xf>
    <xf numFmtId="0" fontId="14" fillId="0" borderId="59" xfId="0" applyFont="1" applyBorder="1" applyAlignment="1">
      <alignment horizontal="left"/>
    </xf>
    <xf numFmtId="0" fontId="10" fillId="0" borderId="2" xfId="0" applyFont="1" applyBorder="1" applyAlignment="1">
      <alignment horizontal="center"/>
    </xf>
    <xf numFmtId="0" fontId="10" fillId="0" borderId="3" xfId="0" applyFont="1" applyBorder="1" applyAlignment="1">
      <alignment horizontal="center"/>
    </xf>
    <xf numFmtId="0" fontId="10" fillId="0" borderId="23" xfId="0" applyFont="1" applyBorder="1" applyAlignment="1">
      <alignment horizontal="center"/>
    </xf>
    <xf numFmtId="164" fontId="10" fillId="0" borderId="2" xfId="0" applyNumberFormat="1" applyFont="1" applyBorder="1" applyAlignment="1">
      <alignment horizontal="left" wrapText="1"/>
    </xf>
    <xf numFmtId="164" fontId="10" fillId="0" borderId="3" xfId="0" applyNumberFormat="1" applyFont="1" applyBorder="1" applyAlignment="1">
      <alignment horizontal="left" wrapText="1"/>
    </xf>
    <xf numFmtId="164" fontId="10" fillId="0" borderId="23" xfId="0" applyNumberFormat="1" applyFont="1" applyBorder="1" applyAlignment="1">
      <alignment horizontal="left" wrapText="1"/>
    </xf>
    <xf numFmtId="0" fontId="11" fillId="0" borderId="27"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29" xfId="0" applyFont="1" applyBorder="1" applyAlignment="1">
      <alignment horizontal="center" vertical="center" wrapText="1"/>
    </xf>
    <xf numFmtId="0" fontId="13" fillId="0" borderId="36" xfId="0" applyFont="1" applyBorder="1" applyAlignment="1">
      <alignment horizontal="left" vertical="center" wrapText="1"/>
    </xf>
    <xf numFmtId="0" fontId="13" fillId="0" borderId="37" xfId="0" applyFont="1" applyBorder="1" applyAlignment="1">
      <alignment horizontal="left" vertical="center" wrapText="1"/>
    </xf>
    <xf numFmtId="0" fontId="13" fillId="0" borderId="38" xfId="0" applyFont="1" applyBorder="1" applyAlignment="1">
      <alignment horizontal="left" vertical="center" wrapText="1"/>
    </xf>
    <xf numFmtId="0" fontId="13" fillId="0" borderId="31" xfId="0" applyFont="1" applyBorder="1" applyAlignment="1">
      <alignment horizontal="left" vertical="center" wrapText="1"/>
    </xf>
    <xf numFmtId="0" fontId="13" fillId="0" borderId="35" xfId="0" applyFont="1" applyBorder="1" applyAlignment="1">
      <alignment horizontal="left" vertical="center" wrapText="1"/>
    </xf>
    <xf numFmtId="0" fontId="13" fillId="0" borderId="39" xfId="0" applyFont="1" applyBorder="1" applyAlignment="1">
      <alignment horizontal="left" vertical="center" wrapText="1"/>
    </xf>
    <xf numFmtId="41" fontId="10" fillId="3" borderId="42" xfId="0" applyNumberFormat="1" applyFont="1" applyFill="1" applyBorder="1" applyAlignment="1">
      <alignment horizontal="left"/>
    </xf>
    <xf numFmtId="41" fontId="10" fillId="3" borderId="41" xfId="0" applyNumberFormat="1" applyFont="1" applyFill="1" applyBorder="1" applyAlignment="1">
      <alignment horizontal="left"/>
    </xf>
    <xf numFmtId="0" fontId="14" fillId="4" borderId="57" xfId="0" applyFont="1" applyFill="1" applyBorder="1" applyAlignment="1">
      <alignment horizontal="center"/>
    </xf>
    <xf numFmtId="0" fontId="14" fillId="4" borderId="75" xfId="0" applyFont="1" applyFill="1" applyBorder="1" applyAlignment="1">
      <alignment horizontal="center"/>
    </xf>
    <xf numFmtId="0" fontId="14" fillId="4" borderId="52" xfId="0" applyFont="1" applyFill="1" applyBorder="1" applyAlignment="1">
      <alignment horizontal="center"/>
    </xf>
    <xf numFmtId="0" fontId="14" fillId="4" borderId="0" xfId="0" applyFont="1" applyFill="1" applyAlignment="1">
      <alignment horizontal="center"/>
    </xf>
    <xf numFmtId="0" fontId="28" fillId="4" borderId="12" xfId="0" applyFont="1" applyFill="1" applyBorder="1" applyAlignment="1">
      <alignment horizontal="center" vertical="center"/>
    </xf>
    <xf numFmtId="0" fontId="28" fillId="4" borderId="21" xfId="0" applyFont="1" applyFill="1" applyBorder="1" applyAlignment="1">
      <alignment horizontal="center" vertical="center"/>
    </xf>
    <xf numFmtId="0" fontId="14" fillId="4" borderId="49" xfId="0" applyFont="1" applyFill="1" applyBorder="1" applyAlignment="1">
      <alignment horizontal="center"/>
    </xf>
    <xf numFmtId="0" fontId="14" fillId="4" borderId="71" xfId="0" applyFont="1" applyFill="1" applyBorder="1" applyAlignment="1">
      <alignment horizontal="center"/>
    </xf>
    <xf numFmtId="0" fontId="14" fillId="4" borderId="7" xfId="0" applyFont="1" applyFill="1" applyBorder="1" applyAlignment="1">
      <alignment horizontal="center" wrapText="1"/>
    </xf>
    <xf numFmtId="0" fontId="14" fillId="4" borderId="14" xfId="0" applyFont="1" applyFill="1" applyBorder="1" applyAlignment="1">
      <alignment horizontal="center" wrapText="1"/>
    </xf>
    <xf numFmtId="0" fontId="14" fillId="4" borderId="2" xfId="0" applyFont="1" applyFill="1" applyBorder="1" applyAlignment="1">
      <alignment horizontal="center"/>
    </xf>
    <xf numFmtId="0" fontId="14" fillId="4" borderId="3" xfId="0" applyFont="1" applyFill="1" applyBorder="1" applyAlignment="1">
      <alignment horizontal="center"/>
    </xf>
    <xf numFmtId="0" fontId="14" fillId="4" borderId="23" xfId="0" applyFont="1" applyFill="1" applyBorder="1" applyAlignment="1">
      <alignment horizontal="center"/>
    </xf>
    <xf numFmtId="0" fontId="14" fillId="4" borderId="7" xfId="0" applyFont="1" applyFill="1" applyBorder="1" applyAlignment="1">
      <alignment horizontal="center"/>
    </xf>
    <xf numFmtId="0" fontId="14" fillId="4" borderId="19" xfId="0" applyFont="1" applyFill="1" applyBorder="1" applyAlignment="1">
      <alignment horizontal="center"/>
    </xf>
    <xf numFmtId="0" fontId="14" fillId="4" borderId="55" xfId="0" applyFont="1" applyFill="1" applyBorder="1" applyAlignment="1">
      <alignment horizontal="left"/>
    </xf>
    <xf numFmtId="0" fontId="14" fillId="4" borderId="60" xfId="0" applyFont="1" applyFill="1" applyBorder="1" applyAlignment="1">
      <alignment horizontal="left"/>
    </xf>
    <xf numFmtId="41" fontId="10" fillId="3" borderId="42" xfId="0" applyNumberFormat="1" applyFont="1" applyFill="1" applyBorder="1" applyAlignment="1">
      <alignment vertical="top" wrapText="1"/>
    </xf>
    <xf numFmtId="41" fontId="10" fillId="3" borderId="41" xfId="0" applyNumberFormat="1" applyFont="1" applyFill="1" applyBorder="1" applyAlignment="1">
      <alignment vertical="top" wrapText="1"/>
    </xf>
    <xf numFmtId="0" fontId="16" fillId="3" borderId="26" xfId="0" applyFont="1" applyFill="1" applyBorder="1" applyAlignment="1" applyProtection="1">
      <alignment horizontal="left"/>
      <protection locked="0"/>
    </xf>
    <xf numFmtId="0" fontId="16" fillId="3" borderId="22" xfId="0" applyFont="1" applyFill="1" applyBorder="1" applyAlignment="1" applyProtection="1">
      <alignment horizontal="left"/>
      <protection locked="0"/>
    </xf>
    <xf numFmtId="0" fontId="16" fillId="3" borderId="14" xfId="0" applyFont="1" applyFill="1" applyBorder="1" applyAlignment="1" applyProtection="1">
      <alignment horizontal="left"/>
      <protection locked="0"/>
    </xf>
    <xf numFmtId="0" fontId="16" fillId="3" borderId="51" xfId="0" applyFont="1" applyFill="1" applyBorder="1" applyAlignment="1" applyProtection="1">
      <alignment horizontal="left"/>
      <protection locked="0"/>
    </xf>
    <xf numFmtId="0" fontId="16" fillId="3" borderId="0" xfId="0" applyFont="1" applyFill="1" applyAlignment="1" applyProtection="1">
      <alignment horizontal="left"/>
      <protection locked="0"/>
    </xf>
    <xf numFmtId="0" fontId="16" fillId="3" borderId="25" xfId="0" applyFont="1" applyFill="1" applyBorder="1" applyAlignment="1" applyProtection="1">
      <alignment horizontal="left"/>
      <protection locked="0"/>
    </xf>
    <xf numFmtId="0" fontId="16" fillId="3" borderId="85" xfId="0" applyFont="1" applyFill="1" applyBorder="1" applyAlignment="1" applyProtection="1">
      <alignment horizontal="left"/>
      <protection locked="0"/>
    </xf>
    <xf numFmtId="0" fontId="16" fillId="3" borderId="86" xfId="0" applyFont="1" applyFill="1" applyBorder="1" applyAlignment="1" applyProtection="1">
      <alignment horizontal="left"/>
      <protection locked="0"/>
    </xf>
    <xf numFmtId="0" fontId="16" fillId="3" borderId="16" xfId="0" applyFont="1" applyFill="1" applyBorder="1" applyAlignment="1" applyProtection="1">
      <alignment horizontal="left"/>
      <protection locked="0"/>
    </xf>
    <xf numFmtId="0" fontId="16" fillId="3" borderId="8" xfId="0" applyFont="1" applyFill="1" applyBorder="1" applyAlignment="1" applyProtection="1">
      <alignment horizontal="left"/>
      <protection locked="0"/>
    </xf>
    <xf numFmtId="0" fontId="16" fillId="3" borderId="6" xfId="0" applyFont="1" applyFill="1" applyBorder="1" applyAlignment="1" applyProtection="1">
      <alignment horizontal="left"/>
      <protection locked="0"/>
    </xf>
    <xf numFmtId="0" fontId="16" fillId="3" borderId="4" xfId="0" applyFont="1" applyFill="1" applyBorder="1" applyAlignment="1" applyProtection="1">
      <alignment horizontal="left"/>
      <protection locked="0"/>
    </xf>
    <xf numFmtId="0" fontId="13" fillId="0" borderId="31" xfId="0" applyFont="1" applyBorder="1" applyAlignment="1">
      <alignment vertical="center" wrapText="1"/>
    </xf>
    <xf numFmtId="0" fontId="13" fillId="0" borderId="35" xfId="0" applyFont="1" applyBorder="1" applyAlignment="1">
      <alignment vertical="center" wrapText="1"/>
    </xf>
    <xf numFmtId="0" fontId="13" fillId="0" borderId="39" xfId="0" applyFont="1" applyBorder="1" applyAlignment="1">
      <alignment vertical="center" wrapText="1"/>
    </xf>
  </cellXfs>
  <cellStyles count="3">
    <cellStyle name="Millares [0]" xfId="2" builtinId="6"/>
    <cellStyle name="Normal" xfId="0" builtinId="0"/>
    <cellStyle name="Porcentaje" xfId="1" builtinId="5"/>
  </cellStyles>
  <dxfs count="49">
    <dxf>
      <font>
        <color rgb="FF9C0006"/>
      </font>
      <fill>
        <patternFill>
          <bgColor theme="2"/>
        </patternFill>
      </fill>
    </dxf>
    <dxf>
      <font>
        <strike val="0"/>
        <outline val="0"/>
        <shadow val="0"/>
        <u val="none"/>
        <vertAlign val="baseline"/>
        <sz val="9"/>
        <name val="Calibri"/>
        <scheme val="minor"/>
      </font>
      <alignment horizontal="general" vertical="bottom" textRotation="0" wrapText="1" indent="0" justifyLastLine="0" shrinkToFit="0" readingOrder="0"/>
      <border diagonalUp="0" diagonalDown="0" outline="0">
        <left/>
        <right/>
        <top style="medium">
          <color indexed="64"/>
        </top>
        <bottom style="medium">
          <color indexed="64"/>
        </bottom>
      </border>
    </dxf>
    <dxf>
      <border outline="0">
        <top style="medium">
          <color indexed="64"/>
        </top>
      </border>
    </dxf>
    <dxf>
      <border outline="0">
        <left style="medium">
          <color indexed="64"/>
        </left>
        <right style="medium">
          <color indexed="64"/>
        </right>
        <top style="medium">
          <color indexed="64"/>
        </top>
        <bottom style="medium">
          <color indexed="64"/>
        </bottom>
      </border>
    </dxf>
    <dxf>
      <font>
        <strike val="0"/>
        <outline val="0"/>
        <shadow val="0"/>
        <u val="none"/>
        <vertAlign val="baseline"/>
        <sz val="9"/>
        <name val="Calibri"/>
        <scheme val="minor"/>
      </font>
      <alignment horizontal="general" vertical="bottom" textRotation="0" wrapText="1" indent="0" justifyLastLine="0" shrinkToFit="0" readingOrder="0"/>
    </dxf>
    <dxf>
      <border outline="0">
        <bottom style="medium">
          <color indexed="64"/>
        </bottom>
      </border>
    </dxf>
    <dxf>
      <font>
        <b/>
        <i val="0"/>
        <strike val="0"/>
        <condense val="0"/>
        <extend val="0"/>
        <outline val="0"/>
        <shadow val="0"/>
        <u val="none"/>
        <vertAlign val="baseline"/>
        <sz val="9"/>
        <color theme="1"/>
        <name val="Calibri"/>
        <scheme val="minor"/>
      </font>
      <alignment horizontal="general" vertical="bottom" textRotation="0" wrapText="1" indent="0" justifyLastLine="0" shrinkToFit="0" readingOrder="0"/>
    </dxf>
    <dxf>
      <font>
        <strike val="0"/>
        <outline val="0"/>
        <shadow val="0"/>
        <u val="none"/>
        <vertAlign val="baseline"/>
        <sz val="9"/>
        <name val="Calibri"/>
        <scheme val="minor"/>
      </font>
      <alignment horizontal="general" vertical="bottom" textRotation="0" wrapText="1" indent="0" justifyLastLine="0" shrinkToFit="0" readingOrder="0"/>
      <border diagonalUp="0" diagonalDown="0" outline="0">
        <left/>
        <right/>
        <top style="medium">
          <color indexed="64"/>
        </top>
        <bottom style="medium">
          <color indexed="64"/>
        </bottom>
      </border>
    </dxf>
    <dxf>
      <border outline="0">
        <top style="medium">
          <color indexed="64"/>
        </top>
      </border>
    </dxf>
    <dxf>
      <border outline="0">
        <left style="medium">
          <color indexed="64"/>
        </left>
        <right style="medium">
          <color indexed="64"/>
        </right>
        <top style="medium">
          <color indexed="64"/>
        </top>
        <bottom style="medium">
          <color indexed="64"/>
        </bottom>
      </border>
    </dxf>
    <dxf>
      <font>
        <strike val="0"/>
        <outline val="0"/>
        <shadow val="0"/>
        <u val="none"/>
        <vertAlign val="baseline"/>
        <sz val="9"/>
        <name val="Calibri"/>
        <scheme val="minor"/>
      </font>
      <alignment horizontal="general" vertical="bottom" textRotation="0" wrapText="1" indent="0" justifyLastLine="0" shrinkToFit="0" readingOrder="0"/>
    </dxf>
    <dxf>
      <border outline="0">
        <bottom style="medium">
          <color indexed="64"/>
        </bottom>
      </border>
    </dxf>
    <dxf>
      <font>
        <b/>
        <i val="0"/>
        <strike val="0"/>
        <condense val="0"/>
        <extend val="0"/>
        <outline val="0"/>
        <shadow val="0"/>
        <u val="none"/>
        <vertAlign val="baseline"/>
        <sz val="9"/>
        <color theme="1"/>
        <name val="Calibri"/>
        <scheme val="minor"/>
      </font>
      <alignment horizontal="general" vertical="bottom" textRotation="0" wrapText="1" indent="0" justifyLastLine="0" shrinkToFit="0" readingOrder="0"/>
    </dxf>
    <dxf>
      <font>
        <strike val="0"/>
        <outline val="0"/>
        <shadow val="0"/>
        <u val="none"/>
        <vertAlign val="baseline"/>
        <sz val="9"/>
        <name val="Calibri"/>
        <scheme val="minor"/>
      </font>
      <alignment horizontal="general" vertical="bottom" textRotation="0" wrapText="1" indent="0" justifyLastLine="0" shrinkToFit="0" readingOrder="0"/>
      <border diagonalUp="0" diagonalDown="0" outline="0">
        <left/>
        <right/>
        <top style="medium">
          <color indexed="64"/>
        </top>
        <bottom style="medium">
          <color indexed="64"/>
        </bottom>
      </border>
    </dxf>
    <dxf>
      <border outline="0">
        <top style="medium">
          <color indexed="64"/>
        </top>
      </border>
    </dxf>
    <dxf>
      <border outline="0">
        <right style="medium">
          <color indexed="64"/>
        </right>
        <top style="medium">
          <color indexed="64"/>
        </top>
        <bottom style="medium">
          <color indexed="64"/>
        </bottom>
      </border>
    </dxf>
    <dxf>
      <font>
        <strike val="0"/>
        <outline val="0"/>
        <shadow val="0"/>
        <u val="none"/>
        <vertAlign val="baseline"/>
        <sz val="9"/>
        <name val="Calibri"/>
        <scheme val="minor"/>
      </font>
      <alignment horizontal="general" vertical="bottom" textRotation="0" wrapText="1" indent="0" justifyLastLine="0" shrinkToFit="0" readingOrder="0"/>
    </dxf>
    <dxf>
      <border outline="0">
        <bottom style="medium">
          <color indexed="64"/>
        </bottom>
      </border>
    </dxf>
    <dxf>
      <font>
        <b/>
        <i val="0"/>
        <strike val="0"/>
        <condense val="0"/>
        <extend val="0"/>
        <outline val="0"/>
        <shadow val="0"/>
        <u val="none"/>
        <vertAlign val="baseline"/>
        <sz val="9"/>
        <color theme="1"/>
        <name val="Calibri"/>
        <scheme val="minor"/>
      </font>
      <alignment horizontal="general" vertical="bottom" textRotation="0" wrapText="1" indent="0" justifyLastLine="0" shrinkToFit="0" readingOrder="0"/>
    </dxf>
    <dxf>
      <font>
        <strike val="0"/>
        <outline val="0"/>
        <shadow val="0"/>
        <u val="none"/>
        <vertAlign val="baseline"/>
        <sz val="9"/>
        <name val="Calibri"/>
        <scheme val="minor"/>
      </font>
      <alignment horizontal="general" vertical="bottom" textRotation="0" wrapText="1" indent="0" justifyLastLine="0" shrinkToFit="0" readingOrder="0"/>
      <border diagonalUp="0" diagonalDown="0" outline="0">
        <left/>
        <right/>
        <top style="medium">
          <color indexed="64"/>
        </top>
        <bottom style="medium">
          <color indexed="64"/>
        </bottom>
      </border>
    </dxf>
    <dxf>
      <border outline="0">
        <top style="medium">
          <color indexed="64"/>
        </top>
      </border>
    </dxf>
    <dxf>
      <border outline="0">
        <left style="medium">
          <color indexed="64"/>
        </left>
        <right style="medium">
          <color indexed="64"/>
        </right>
        <top style="medium">
          <color indexed="64"/>
        </top>
        <bottom style="medium">
          <color indexed="64"/>
        </bottom>
      </border>
    </dxf>
    <dxf>
      <font>
        <strike val="0"/>
        <outline val="0"/>
        <shadow val="0"/>
        <u val="none"/>
        <vertAlign val="baseline"/>
        <sz val="9"/>
        <name val="Calibri"/>
        <scheme val="minor"/>
      </font>
      <alignment horizontal="general" vertical="bottom" textRotation="0" wrapText="1" indent="0" justifyLastLine="0" shrinkToFit="0" readingOrder="0"/>
    </dxf>
    <dxf>
      <border outline="0">
        <bottom style="medium">
          <color indexed="64"/>
        </bottom>
      </border>
    </dxf>
    <dxf>
      <font>
        <b/>
        <i val="0"/>
        <strike val="0"/>
        <condense val="0"/>
        <extend val="0"/>
        <outline val="0"/>
        <shadow val="0"/>
        <u val="none"/>
        <vertAlign val="baseline"/>
        <sz val="9"/>
        <color theme="1"/>
        <name val="Calibri"/>
        <scheme val="minor"/>
      </font>
      <alignment horizontal="general" vertical="bottom" textRotation="0" wrapText="1" indent="0" justifyLastLine="0" shrinkToFit="0" readingOrder="0"/>
    </dxf>
    <dxf>
      <font>
        <strike val="0"/>
        <outline val="0"/>
        <shadow val="0"/>
        <u val="none"/>
        <vertAlign val="baseline"/>
        <sz val="9"/>
        <name val="Calibri"/>
        <scheme val="minor"/>
      </font>
      <alignment horizontal="general" vertical="bottom" textRotation="0" wrapText="1" indent="0" justifyLastLine="0" shrinkToFit="0" readingOrder="0"/>
      <border diagonalUp="0" diagonalDown="0" outline="0">
        <left style="medium">
          <color indexed="64"/>
        </left>
        <right/>
        <top style="medium">
          <color indexed="64"/>
        </top>
        <bottom style="medium">
          <color indexed="64"/>
        </bottom>
      </border>
    </dxf>
    <dxf>
      <border outline="0">
        <top style="medium">
          <color indexed="64"/>
        </top>
      </border>
    </dxf>
    <dxf>
      <border outline="0">
        <right style="medium">
          <color indexed="64"/>
        </right>
        <top style="medium">
          <color indexed="64"/>
        </top>
        <bottom style="medium">
          <color indexed="64"/>
        </bottom>
      </border>
    </dxf>
    <dxf>
      <font>
        <strike val="0"/>
        <outline val="0"/>
        <shadow val="0"/>
        <u val="none"/>
        <vertAlign val="baseline"/>
        <sz val="9"/>
        <name val="Calibri"/>
        <scheme val="minor"/>
      </font>
      <alignment horizontal="general" vertical="bottom" textRotation="0" wrapText="1" indent="0" justifyLastLine="0" shrinkToFit="0" readingOrder="0"/>
    </dxf>
    <dxf>
      <border outline="0">
        <bottom style="medium">
          <color indexed="64"/>
        </bottom>
      </border>
    </dxf>
    <dxf>
      <font>
        <b/>
        <i val="0"/>
        <strike val="0"/>
        <condense val="0"/>
        <extend val="0"/>
        <outline val="0"/>
        <shadow val="0"/>
        <u val="none"/>
        <vertAlign val="baseline"/>
        <sz val="9"/>
        <color theme="1"/>
        <name val="Calibri"/>
        <scheme val="minor"/>
      </font>
      <alignment horizontal="general" vertical="bottom" textRotation="0" wrapText="1" indent="0" justifyLastLine="0" shrinkToFit="0" readingOrder="0"/>
    </dxf>
    <dxf>
      <font>
        <strike val="0"/>
        <outline val="0"/>
        <shadow val="0"/>
        <u val="none"/>
        <vertAlign val="baseline"/>
        <sz val="9"/>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right/>
        <top style="medium">
          <color indexed="64"/>
        </top>
        <bottom/>
      </border>
    </dxf>
    <dxf>
      <border outline="0">
        <top style="medium">
          <color indexed="64"/>
        </top>
      </border>
    </dxf>
    <dxf>
      <border outline="0">
        <left style="medium">
          <color indexed="64"/>
        </left>
        <right style="medium">
          <color indexed="64"/>
        </right>
        <top style="medium">
          <color indexed="64"/>
        </top>
        <bottom style="medium">
          <color indexed="64"/>
        </bottom>
      </border>
    </dxf>
    <dxf>
      <font>
        <strike val="0"/>
        <outline val="0"/>
        <shadow val="0"/>
        <u val="none"/>
        <vertAlign val="baseline"/>
        <sz val="9"/>
        <name val="Calibri"/>
        <scheme val="minor"/>
      </font>
      <fill>
        <patternFill patternType="solid">
          <fgColor indexed="64"/>
          <bgColor theme="0"/>
        </patternFill>
      </fill>
      <alignment horizontal="general" vertical="bottom" textRotation="0" wrapText="1" indent="0" justifyLastLine="0" shrinkToFit="0" readingOrder="0"/>
    </dxf>
    <dxf>
      <border outline="0">
        <bottom style="medium">
          <color indexed="64"/>
        </bottom>
      </border>
    </dxf>
    <dxf>
      <font>
        <b/>
        <i val="0"/>
        <strike val="0"/>
        <condense val="0"/>
        <extend val="0"/>
        <outline val="0"/>
        <shadow val="0"/>
        <u val="none"/>
        <vertAlign val="baseline"/>
        <sz val="9"/>
        <color theme="1"/>
        <name val="Calibri"/>
        <scheme val="minor"/>
      </font>
      <fill>
        <patternFill patternType="solid">
          <fgColor indexed="64"/>
          <bgColor theme="1"/>
        </patternFill>
      </fill>
      <alignment horizontal="general" vertical="bottom" textRotation="0" wrapText="1" indent="0" justifyLastLine="0" shrinkToFit="0" readingOrder="0"/>
    </dxf>
    <dxf>
      <font>
        <strike val="0"/>
        <outline val="0"/>
        <shadow val="0"/>
        <u val="none"/>
        <vertAlign val="baseline"/>
        <sz val="9"/>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right/>
        <top style="medium">
          <color indexed="64"/>
        </top>
        <bottom style="medium">
          <color indexed="64"/>
        </bottom>
      </border>
    </dxf>
    <dxf>
      <border outline="0">
        <top style="medium">
          <color indexed="64"/>
        </top>
      </border>
    </dxf>
    <dxf>
      <border outline="0">
        <left style="medium">
          <color indexed="64"/>
        </left>
        <right style="medium">
          <color indexed="64"/>
        </right>
        <top style="medium">
          <color indexed="64"/>
        </top>
        <bottom style="medium">
          <color indexed="64"/>
        </bottom>
      </border>
    </dxf>
    <dxf>
      <font>
        <strike val="0"/>
        <outline val="0"/>
        <shadow val="0"/>
        <u val="none"/>
        <vertAlign val="baseline"/>
        <sz val="9"/>
        <name val="Calibri"/>
        <scheme val="minor"/>
      </font>
      <fill>
        <patternFill patternType="solid">
          <fgColor indexed="64"/>
          <bgColor theme="0"/>
        </patternFill>
      </fill>
      <alignment horizontal="general" vertical="bottom" textRotation="0" wrapText="1" indent="0" justifyLastLine="0" shrinkToFit="0" readingOrder="0"/>
    </dxf>
    <dxf>
      <border outline="0">
        <bottom style="medium">
          <color indexed="64"/>
        </bottom>
      </border>
    </dxf>
    <dxf>
      <font>
        <b/>
        <i val="0"/>
        <strike val="0"/>
        <condense val="0"/>
        <extend val="0"/>
        <outline val="0"/>
        <shadow val="0"/>
        <u val="none"/>
        <vertAlign val="baseline"/>
        <sz val="9"/>
        <color theme="1"/>
        <name val="Calibri"/>
        <scheme val="minor"/>
      </font>
      <fill>
        <patternFill patternType="solid">
          <fgColor indexed="64"/>
          <bgColor theme="1"/>
        </patternFill>
      </fill>
      <alignment horizontal="general" vertical="bottom" textRotation="0" wrapText="1" indent="0" justifyLastLine="0" shrinkToFit="0" readingOrder="0"/>
    </dxf>
    <dxf>
      <font>
        <strike val="0"/>
        <outline val="0"/>
        <shadow val="0"/>
        <u val="none"/>
        <vertAlign val="baseline"/>
        <sz val="9"/>
        <name val="Calibri"/>
        <scheme val="minor"/>
      </font>
      <alignment horizontal="general" vertical="bottom" textRotation="0" wrapText="1" indent="0" justifyLastLine="0" shrinkToFit="0" readingOrder="0"/>
      <border diagonalUp="0" diagonalDown="0" outline="0">
        <left/>
        <right/>
        <top style="medium">
          <color indexed="64"/>
        </top>
        <bottom style="medium">
          <color indexed="64"/>
        </bottom>
      </border>
    </dxf>
    <dxf>
      <border outline="0">
        <top style="medium">
          <color indexed="64"/>
        </top>
      </border>
    </dxf>
    <dxf>
      <border outline="0">
        <left style="medium">
          <color indexed="64"/>
        </left>
        <right style="medium">
          <color indexed="64"/>
        </right>
        <top style="medium">
          <color indexed="64"/>
        </top>
        <bottom style="medium">
          <color indexed="64"/>
        </bottom>
      </border>
    </dxf>
    <dxf>
      <font>
        <strike val="0"/>
        <outline val="0"/>
        <shadow val="0"/>
        <u val="none"/>
        <vertAlign val="baseline"/>
        <sz val="9"/>
        <name val="Calibri"/>
        <scheme val="minor"/>
      </font>
      <alignment horizontal="general" vertical="bottom" textRotation="0" wrapText="1" indent="0" justifyLastLine="0" shrinkToFit="0" readingOrder="0"/>
    </dxf>
    <dxf>
      <border outline="0">
        <bottom style="medium">
          <color indexed="64"/>
        </bottom>
      </border>
    </dxf>
    <dxf>
      <font>
        <b/>
        <i val="0"/>
        <strike val="0"/>
        <condense val="0"/>
        <extend val="0"/>
        <outline val="0"/>
        <shadow val="0"/>
        <u val="none"/>
        <vertAlign val="baseline"/>
        <sz val="9"/>
        <color theme="1"/>
        <name val="Calibri"/>
        <scheme val="minor"/>
      </font>
      <fill>
        <patternFill patternType="solid">
          <fgColor indexed="64"/>
          <bgColor theme="1"/>
        </patternFill>
      </fil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xdr:col>
      <xdr:colOff>306917</xdr:colOff>
      <xdr:row>1</xdr:row>
      <xdr:rowOff>33618</xdr:rowOff>
    </xdr:from>
    <xdr:to>
      <xdr:col>1</xdr:col>
      <xdr:colOff>1397000</xdr:colOff>
      <xdr:row>3</xdr:row>
      <xdr:rowOff>178610</xdr:rowOff>
    </xdr:to>
    <xdr:pic>
      <xdr:nvPicPr>
        <xdr:cNvPr id="2" name="Imagen 7" descr="escudo negro">
          <a:extLst>
            <a:ext uri="{FF2B5EF4-FFF2-40B4-BE49-F238E27FC236}">
              <a16:creationId xmlns:a16="http://schemas.microsoft.com/office/drawing/2014/main" id="{A4576C38-D821-41A4-9AB0-028487557C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476" y="224118"/>
          <a:ext cx="1090083" cy="5259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247650</xdr:colOff>
      <xdr:row>1</xdr:row>
      <xdr:rowOff>63501</xdr:rowOff>
    </xdr:from>
    <xdr:to>
      <xdr:col>1</xdr:col>
      <xdr:colOff>971550</xdr:colOff>
      <xdr:row>3</xdr:row>
      <xdr:rowOff>151343</xdr:rowOff>
    </xdr:to>
    <xdr:pic>
      <xdr:nvPicPr>
        <xdr:cNvPr id="2" name="Imagen 7" descr="escudo negro">
          <a:extLst>
            <a:ext uri="{FF2B5EF4-FFF2-40B4-BE49-F238E27FC236}">
              <a16:creationId xmlns:a16="http://schemas.microsoft.com/office/drawing/2014/main" id="{A2277BB1-52C3-4F62-A0FE-FF67AD5DFF0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63501"/>
          <a:ext cx="723900" cy="4688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116417</xdr:colOff>
      <xdr:row>1</xdr:row>
      <xdr:rowOff>48684</xdr:rowOff>
    </xdr:from>
    <xdr:to>
      <xdr:col>1</xdr:col>
      <xdr:colOff>1206500</xdr:colOff>
      <xdr:row>3</xdr:row>
      <xdr:rowOff>222251</xdr:rowOff>
    </xdr:to>
    <xdr:pic>
      <xdr:nvPicPr>
        <xdr:cNvPr id="2" name="Imagen 7" descr="escudo negro">
          <a:extLst>
            <a:ext uri="{FF2B5EF4-FFF2-40B4-BE49-F238E27FC236}">
              <a16:creationId xmlns:a16="http://schemas.microsoft.com/office/drawing/2014/main" id="{C208B761-09EF-4B0A-A23A-A59CBD9A4E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7417" y="239184"/>
          <a:ext cx="1090083" cy="8720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211667</xdr:colOff>
      <xdr:row>1</xdr:row>
      <xdr:rowOff>58209</xdr:rowOff>
    </xdr:from>
    <xdr:to>
      <xdr:col>1</xdr:col>
      <xdr:colOff>1130300</xdr:colOff>
      <xdr:row>3</xdr:row>
      <xdr:rowOff>152400</xdr:rowOff>
    </xdr:to>
    <xdr:pic>
      <xdr:nvPicPr>
        <xdr:cNvPr id="2" name="Imagen 7" descr="escudo negro">
          <a:extLst>
            <a:ext uri="{FF2B5EF4-FFF2-40B4-BE49-F238E27FC236}">
              <a16:creationId xmlns:a16="http://schemas.microsoft.com/office/drawing/2014/main" id="{4863F073-C614-465B-B24E-F0DAABCA60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7417" y="248709"/>
          <a:ext cx="918633" cy="475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266700</xdr:colOff>
      <xdr:row>1</xdr:row>
      <xdr:rowOff>63501</xdr:rowOff>
    </xdr:from>
    <xdr:to>
      <xdr:col>1</xdr:col>
      <xdr:colOff>990600</xdr:colOff>
      <xdr:row>3</xdr:row>
      <xdr:rowOff>151343</xdr:rowOff>
    </xdr:to>
    <xdr:pic>
      <xdr:nvPicPr>
        <xdr:cNvPr id="4" name="Imagen 7" descr="escudo negro">
          <a:extLst>
            <a:ext uri="{FF2B5EF4-FFF2-40B4-BE49-F238E27FC236}">
              <a16:creationId xmlns:a16="http://schemas.microsoft.com/office/drawing/2014/main" id="{4C4725AF-2650-4995-839E-5AC1D49E26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 y="254001"/>
          <a:ext cx="723900" cy="4688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266700</xdr:colOff>
      <xdr:row>1</xdr:row>
      <xdr:rowOff>63501</xdr:rowOff>
    </xdr:from>
    <xdr:to>
      <xdr:col>1</xdr:col>
      <xdr:colOff>990600</xdr:colOff>
      <xdr:row>3</xdr:row>
      <xdr:rowOff>151343</xdr:rowOff>
    </xdr:to>
    <xdr:pic>
      <xdr:nvPicPr>
        <xdr:cNvPr id="2" name="Imagen 7" descr="escudo negro">
          <a:extLst>
            <a:ext uri="{FF2B5EF4-FFF2-40B4-BE49-F238E27FC236}">
              <a16:creationId xmlns:a16="http://schemas.microsoft.com/office/drawing/2014/main" id="{A7382BBA-8957-4B03-8EBC-16CE8596DA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 y="254001"/>
          <a:ext cx="723900" cy="4688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266700</xdr:colOff>
      <xdr:row>1</xdr:row>
      <xdr:rowOff>63501</xdr:rowOff>
    </xdr:from>
    <xdr:to>
      <xdr:col>1</xdr:col>
      <xdr:colOff>990600</xdr:colOff>
      <xdr:row>3</xdr:row>
      <xdr:rowOff>151343</xdr:rowOff>
    </xdr:to>
    <xdr:pic>
      <xdr:nvPicPr>
        <xdr:cNvPr id="2" name="Imagen 7" descr="escudo negro">
          <a:extLst>
            <a:ext uri="{FF2B5EF4-FFF2-40B4-BE49-F238E27FC236}">
              <a16:creationId xmlns:a16="http://schemas.microsoft.com/office/drawing/2014/main" id="{04DEF189-E6A1-4B4E-9B68-543E11870B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 y="254001"/>
          <a:ext cx="723900" cy="4688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266700</xdr:colOff>
      <xdr:row>1</xdr:row>
      <xdr:rowOff>63501</xdr:rowOff>
    </xdr:from>
    <xdr:to>
      <xdr:col>1</xdr:col>
      <xdr:colOff>990600</xdr:colOff>
      <xdr:row>3</xdr:row>
      <xdr:rowOff>151343</xdr:rowOff>
    </xdr:to>
    <xdr:pic>
      <xdr:nvPicPr>
        <xdr:cNvPr id="2" name="Imagen 7" descr="escudo negro">
          <a:extLst>
            <a:ext uri="{FF2B5EF4-FFF2-40B4-BE49-F238E27FC236}">
              <a16:creationId xmlns:a16="http://schemas.microsoft.com/office/drawing/2014/main" id="{5E009559-E808-46BE-B009-30EC2BD728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 y="254001"/>
          <a:ext cx="723900" cy="4688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266700</xdr:colOff>
      <xdr:row>1</xdr:row>
      <xdr:rowOff>63501</xdr:rowOff>
    </xdr:from>
    <xdr:to>
      <xdr:col>1</xdr:col>
      <xdr:colOff>990600</xdr:colOff>
      <xdr:row>3</xdr:row>
      <xdr:rowOff>151343</xdr:rowOff>
    </xdr:to>
    <xdr:pic>
      <xdr:nvPicPr>
        <xdr:cNvPr id="2" name="Imagen 7" descr="escudo negro">
          <a:extLst>
            <a:ext uri="{FF2B5EF4-FFF2-40B4-BE49-F238E27FC236}">
              <a16:creationId xmlns:a16="http://schemas.microsoft.com/office/drawing/2014/main" id="{A60EB552-9EB7-49E2-9BB3-DE3ECEFA16B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 y="244476"/>
          <a:ext cx="723900" cy="4688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266700</xdr:colOff>
      <xdr:row>1</xdr:row>
      <xdr:rowOff>63501</xdr:rowOff>
    </xdr:from>
    <xdr:to>
      <xdr:col>1</xdr:col>
      <xdr:colOff>990600</xdr:colOff>
      <xdr:row>3</xdr:row>
      <xdr:rowOff>151343</xdr:rowOff>
    </xdr:to>
    <xdr:pic>
      <xdr:nvPicPr>
        <xdr:cNvPr id="2" name="Imagen 7" descr="escudo negro">
          <a:extLst>
            <a:ext uri="{FF2B5EF4-FFF2-40B4-BE49-F238E27FC236}">
              <a16:creationId xmlns:a16="http://schemas.microsoft.com/office/drawing/2014/main" id="{8D2A9FDA-3893-4C9B-AAAF-750E3B6B18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 y="244476"/>
          <a:ext cx="723900" cy="4688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Agronomía" displayName="Agronomía" ref="AA1:AA4" totalsRowShown="0" headerRowDxfId="48" dataDxfId="46" headerRowBorderDxfId="47" tableBorderDxfId="45" totalsRowBorderDxfId="44">
  <autoFilter ref="AA1:AA4" xr:uid="{00000000-0009-0000-0100-000003000000}"/>
  <tableColumns count="1">
    <tableColumn id="1" xr3:uid="{00000000-0010-0000-0000-000001000000}" name="Agronomía" dataDxfId="43"/>
  </tableColumns>
  <tableStyleInfo name="TableStyleMedium2"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Artes" displayName="Artes" ref="AB1:AB7" totalsRowShown="0" headerRowDxfId="42" dataDxfId="40" headerRowBorderDxfId="41" tableBorderDxfId="39" totalsRowBorderDxfId="38">
  <autoFilter ref="AB1:AB7" xr:uid="{00000000-0009-0000-0100-000004000000}"/>
  <tableColumns count="1">
    <tableColumn id="1" xr3:uid="{00000000-0010-0000-0100-000001000000}" name="Artes" dataDxfId="37"/>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Educación" displayName="Educación" ref="AC1:AC2" totalsRowShown="0" headerRowDxfId="36" dataDxfId="34" headerRowBorderDxfId="35" tableBorderDxfId="33" totalsRowBorderDxfId="32">
  <autoFilter ref="AC1:AC2" xr:uid="{00000000-0009-0000-0100-000005000000}"/>
  <tableColumns count="1">
    <tableColumn id="1" xr3:uid="{00000000-0010-0000-0200-000001000000}" name="Educación" dataDxfId="31"/>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Salud" displayName="Salud" ref="AD1:AD10" totalsRowShown="0" headerRowDxfId="30" dataDxfId="28" headerRowBorderDxfId="29" tableBorderDxfId="27" totalsRowBorderDxfId="26">
  <autoFilter ref="AD1:AD10" xr:uid="{00000000-0009-0000-0100-000006000000}"/>
  <tableColumns count="1">
    <tableColumn id="1" xr3:uid="{00000000-0010-0000-0300-000001000000}" name="Salud" dataDxfId="25"/>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Sociales" displayName="Sociales" ref="AE1:AE13" totalsRowShown="0" headerRowDxfId="24" dataDxfId="22" headerRowBorderDxfId="23" tableBorderDxfId="21" totalsRowBorderDxfId="20">
  <autoFilter ref="AE1:AE13" xr:uid="{00000000-0009-0000-0100-000007000000}"/>
  <tableColumns count="1">
    <tableColumn id="1" xr3:uid="{00000000-0010-0000-0400-000001000000}" name="Sociales" dataDxfId="19"/>
  </tableColumns>
  <tableStyleInfo name="TableStyleLight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Administración" displayName="Administración" ref="AF1:AF4" totalsRowShown="0" headerRowDxfId="18" dataDxfId="16" headerRowBorderDxfId="17" tableBorderDxfId="15" totalsRowBorderDxfId="14">
  <autoFilter ref="AF1:AF4" xr:uid="{00000000-0009-0000-0100-000008000000}"/>
  <tableColumns count="1">
    <tableColumn id="1" xr3:uid="{00000000-0010-0000-0500-000001000000}" name="Administración" dataDxfId="13"/>
  </tableColumns>
  <tableStyleInfo name="TableStyleLight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Ingeniería" displayName="Ingeniería" ref="AG1:AG17" totalsRowShown="0" headerRowDxfId="12" dataDxfId="10" headerRowBorderDxfId="11" tableBorderDxfId="9" totalsRowBorderDxfId="8">
  <autoFilter ref="AG1:AG17" xr:uid="{00000000-0009-0000-0100-000009000000}"/>
  <tableColumns count="1">
    <tableColumn id="1" xr3:uid="{00000000-0010-0000-0600-000001000000}" name="Ingeniería" dataDxfId="7"/>
  </tableColumns>
  <tableStyleInfo name="TableStyleLight8"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Matemáticas" displayName="Matemáticas" ref="AH1:AH6" totalsRowShown="0" headerRowDxfId="6" dataDxfId="4" headerRowBorderDxfId="5" tableBorderDxfId="3" totalsRowBorderDxfId="2">
  <autoFilter ref="AH1:AH6" xr:uid="{00000000-0009-0000-0100-00000A000000}"/>
  <tableColumns count="1">
    <tableColumn id="1" xr3:uid="{00000000-0010-0000-0700-000001000000}" name="Matemáticas" dataDxfId="1"/>
  </tableColumns>
  <tableStyleInfo name="TableStyleLight8"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6" Type="http://schemas.openxmlformats.org/officeDocument/2006/relationships/table" Target="../tables/table4.xml"/><Relationship Id="rId11" Type="http://schemas.openxmlformats.org/officeDocument/2006/relationships/comments" Target="../comments1.xml"/><Relationship Id="rId5" Type="http://schemas.openxmlformats.org/officeDocument/2006/relationships/table" Target="../tables/table3.xml"/><Relationship Id="rId10" Type="http://schemas.openxmlformats.org/officeDocument/2006/relationships/table" Target="../tables/table8.xml"/><Relationship Id="rId4" Type="http://schemas.openxmlformats.org/officeDocument/2006/relationships/table" Target="../tables/table2.xml"/><Relationship Id="rId9" Type="http://schemas.openxmlformats.org/officeDocument/2006/relationships/table" Target="../tables/table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27"/>
  <sheetViews>
    <sheetView zoomScale="85" zoomScaleNormal="85" workbookViewId="0">
      <selection activeCell="C19" sqref="C19"/>
    </sheetView>
  </sheetViews>
  <sheetFormatPr baseColWidth="10" defaultRowHeight="15" x14ac:dyDescent="0.25"/>
  <cols>
    <col min="1" max="1" width="4.5703125" style="48" customWidth="1"/>
    <col min="2" max="2" width="20.140625" style="203" customWidth="1"/>
    <col min="3" max="3" width="33.140625" style="48" customWidth="1"/>
    <col min="4" max="4" width="42.5703125" style="48" customWidth="1"/>
    <col min="5" max="5" width="53.140625" style="48" customWidth="1"/>
    <col min="6" max="6" width="27.85546875" style="48" customWidth="1"/>
    <col min="7" max="16384" width="11.42578125" style="48"/>
  </cols>
  <sheetData>
    <row r="1" spans="1:6" x14ac:dyDescent="0.25">
      <c r="A1" s="202" t="s">
        <v>395</v>
      </c>
    </row>
    <row r="2" spans="1:6" x14ac:dyDescent="0.25">
      <c r="B2" s="225"/>
      <c r="C2" s="232" t="s">
        <v>237</v>
      </c>
      <c r="D2" s="233"/>
      <c r="E2" s="233"/>
      <c r="F2" s="234"/>
    </row>
    <row r="3" spans="1:6" ht="14.25" x14ac:dyDescent="0.25">
      <c r="B3" s="226"/>
      <c r="C3" s="235" t="s">
        <v>208</v>
      </c>
      <c r="D3" s="236"/>
      <c r="E3" s="237" t="s">
        <v>387</v>
      </c>
      <c r="F3" s="239"/>
    </row>
    <row r="4" spans="1:6" ht="14.25" x14ac:dyDescent="0.25">
      <c r="B4" s="227"/>
      <c r="C4" s="237" t="s">
        <v>396</v>
      </c>
      <c r="D4" s="238"/>
      <c r="E4" s="238"/>
      <c r="F4" s="239"/>
    </row>
    <row r="5" spans="1:6" ht="15.75" thickBot="1" x14ac:dyDescent="0.3"/>
    <row r="6" spans="1:6" ht="18.75" customHeight="1" thickBot="1" x14ac:dyDescent="0.3">
      <c r="B6" s="254" t="s">
        <v>202</v>
      </c>
      <c r="C6" s="255"/>
      <c r="D6" s="255"/>
      <c r="E6" s="255"/>
      <c r="F6" s="256"/>
    </row>
    <row r="7" spans="1:6" ht="45" customHeight="1" thickBot="1" x14ac:dyDescent="0.3">
      <c r="B7" s="257" t="s">
        <v>388</v>
      </c>
      <c r="C7" s="258"/>
      <c r="D7" s="258"/>
      <c r="E7" s="258"/>
      <c r="F7" s="259"/>
    </row>
    <row r="8" spans="1:6" ht="18" customHeight="1" thickBot="1" x14ac:dyDescent="0.3">
      <c r="B8" s="254" t="s">
        <v>203</v>
      </c>
      <c r="C8" s="255"/>
      <c r="D8" s="255"/>
      <c r="E8" s="255"/>
      <c r="F8" s="256"/>
    </row>
    <row r="9" spans="1:6" x14ac:dyDescent="0.25">
      <c r="B9" s="204" t="s">
        <v>204</v>
      </c>
      <c r="C9" s="49"/>
      <c r="D9" s="49"/>
      <c r="E9" s="49"/>
      <c r="F9" s="205"/>
    </row>
    <row r="10" spans="1:6" ht="14.25" x14ac:dyDescent="0.25">
      <c r="B10" s="206" t="s">
        <v>205</v>
      </c>
      <c r="F10" s="207"/>
    </row>
    <row r="11" spans="1:6" x14ac:dyDescent="0.25">
      <c r="B11" s="208" t="s">
        <v>240</v>
      </c>
      <c r="F11" s="207"/>
    </row>
    <row r="12" spans="1:6" x14ac:dyDescent="0.25">
      <c r="B12" s="208" t="s">
        <v>241</v>
      </c>
      <c r="F12" s="207"/>
    </row>
    <row r="13" spans="1:6" x14ac:dyDescent="0.25">
      <c r="B13" s="208" t="s">
        <v>242</v>
      </c>
      <c r="F13" s="207"/>
    </row>
    <row r="14" spans="1:6" x14ac:dyDescent="0.25">
      <c r="B14" s="208" t="s">
        <v>243</v>
      </c>
      <c r="F14" s="207"/>
    </row>
    <row r="15" spans="1:6" ht="14.25" x14ac:dyDescent="0.25">
      <c r="B15" s="209" t="s">
        <v>159</v>
      </c>
      <c r="F15" s="207"/>
    </row>
    <row r="16" spans="1:6" x14ac:dyDescent="0.25">
      <c r="B16" s="208" t="s">
        <v>163</v>
      </c>
      <c r="F16" s="207"/>
    </row>
    <row r="17" spans="2:6" x14ac:dyDescent="0.25">
      <c r="B17" s="208" t="s">
        <v>244</v>
      </c>
      <c r="F17" s="207"/>
    </row>
    <row r="18" spans="2:6" x14ac:dyDescent="0.25">
      <c r="B18" s="208" t="s">
        <v>245</v>
      </c>
      <c r="F18" s="207"/>
    </row>
    <row r="19" spans="2:6" x14ac:dyDescent="0.25">
      <c r="B19" s="208" t="s">
        <v>246</v>
      </c>
      <c r="F19" s="207"/>
    </row>
    <row r="20" spans="2:6" x14ac:dyDescent="0.25">
      <c r="B20" s="208" t="s">
        <v>247</v>
      </c>
      <c r="F20" s="207"/>
    </row>
    <row r="21" spans="2:6" x14ac:dyDescent="0.25">
      <c r="B21" s="208" t="s">
        <v>248</v>
      </c>
      <c r="F21" s="207"/>
    </row>
    <row r="22" spans="2:6" ht="21.75" customHeight="1" x14ac:dyDescent="0.25">
      <c r="B22" s="260" t="s">
        <v>249</v>
      </c>
      <c r="C22" s="261"/>
      <c r="D22" s="261"/>
      <c r="E22" s="261"/>
      <c r="F22" s="262"/>
    </row>
    <row r="23" spans="2:6" x14ac:dyDescent="0.25">
      <c r="B23" s="208" t="s">
        <v>250</v>
      </c>
      <c r="F23" s="207"/>
    </row>
    <row r="24" spans="2:6" x14ac:dyDescent="0.25">
      <c r="B24" s="208" t="s">
        <v>164</v>
      </c>
      <c r="F24" s="207"/>
    </row>
    <row r="25" spans="2:6" x14ac:dyDescent="0.25">
      <c r="B25" s="208" t="s">
        <v>251</v>
      </c>
      <c r="F25" s="207"/>
    </row>
    <row r="26" spans="2:6" ht="30.75" customHeight="1" x14ac:dyDescent="0.25">
      <c r="B26" s="251" t="s">
        <v>252</v>
      </c>
      <c r="C26" s="252"/>
      <c r="D26" s="252"/>
      <c r="E26" s="252"/>
      <c r="F26" s="253"/>
    </row>
    <row r="27" spans="2:6" x14ac:dyDescent="0.25">
      <c r="B27" s="208" t="s">
        <v>253</v>
      </c>
      <c r="F27" s="207"/>
    </row>
    <row r="28" spans="2:6" x14ac:dyDescent="0.25">
      <c r="B28" s="208" t="s">
        <v>254</v>
      </c>
      <c r="F28" s="207"/>
    </row>
    <row r="29" spans="2:6" x14ac:dyDescent="0.25">
      <c r="B29" s="208" t="s">
        <v>255</v>
      </c>
      <c r="F29" s="207"/>
    </row>
    <row r="30" spans="2:6" x14ac:dyDescent="0.25">
      <c r="B30" s="208" t="s">
        <v>256</v>
      </c>
      <c r="F30" s="207"/>
    </row>
    <row r="31" spans="2:6" ht="14.25" x14ac:dyDescent="0.25">
      <c r="B31" s="209" t="s">
        <v>158</v>
      </c>
      <c r="F31" s="207"/>
    </row>
    <row r="32" spans="2:6" x14ac:dyDescent="0.25">
      <c r="B32" s="208" t="s">
        <v>257</v>
      </c>
      <c r="F32" s="207"/>
    </row>
    <row r="33" spans="2:6" ht="16.5" customHeight="1" x14ac:dyDescent="0.25">
      <c r="B33" s="208" t="s">
        <v>150</v>
      </c>
      <c r="F33" s="207"/>
    </row>
    <row r="34" spans="2:6" ht="8.25" customHeight="1" x14ac:dyDescent="0.25">
      <c r="B34" s="208"/>
      <c r="F34" s="207"/>
    </row>
    <row r="35" spans="2:6" ht="23.25" customHeight="1" x14ac:dyDescent="0.25">
      <c r="B35" s="208"/>
      <c r="C35" s="50" t="s">
        <v>24</v>
      </c>
      <c r="D35" s="51" t="s">
        <v>118</v>
      </c>
      <c r="E35" s="51" t="s">
        <v>25</v>
      </c>
      <c r="F35" s="207"/>
    </row>
    <row r="36" spans="2:6" ht="75" customHeight="1" x14ac:dyDescent="0.25">
      <c r="B36" s="208"/>
      <c r="C36" s="231" t="s">
        <v>9</v>
      </c>
      <c r="D36" s="228" t="s">
        <v>23</v>
      </c>
      <c r="E36" s="52" t="s">
        <v>258</v>
      </c>
      <c r="F36" s="207"/>
    </row>
    <row r="37" spans="2:6" ht="58.5" customHeight="1" x14ac:dyDescent="0.25">
      <c r="B37" s="208"/>
      <c r="C37" s="231"/>
      <c r="D37" s="229"/>
      <c r="E37" s="52" t="s">
        <v>259</v>
      </c>
      <c r="F37" s="207"/>
    </row>
    <row r="38" spans="2:6" ht="66.75" customHeight="1" x14ac:dyDescent="0.25">
      <c r="B38" s="208"/>
      <c r="C38" s="231"/>
      <c r="D38" s="229"/>
      <c r="E38" s="52" t="s">
        <v>260</v>
      </c>
      <c r="F38" s="207"/>
    </row>
    <row r="39" spans="2:6" ht="89.25" customHeight="1" x14ac:dyDescent="0.25">
      <c r="B39" s="208"/>
      <c r="C39" s="231"/>
      <c r="D39" s="230"/>
      <c r="E39" s="52" t="s">
        <v>261</v>
      </c>
      <c r="F39" s="207"/>
    </row>
    <row r="40" spans="2:6" ht="78" customHeight="1" x14ac:dyDescent="0.25">
      <c r="B40" s="208"/>
      <c r="C40" s="231" t="s">
        <v>10</v>
      </c>
      <c r="D40" s="228" t="s">
        <v>232</v>
      </c>
      <c r="E40" s="52" t="s">
        <v>262</v>
      </c>
      <c r="F40" s="207"/>
    </row>
    <row r="41" spans="2:6" ht="60" customHeight="1" x14ac:dyDescent="0.25">
      <c r="B41" s="208"/>
      <c r="C41" s="231"/>
      <c r="D41" s="229"/>
      <c r="E41" s="52" t="s">
        <v>263</v>
      </c>
      <c r="F41" s="207"/>
    </row>
    <row r="42" spans="2:6" ht="75" customHeight="1" x14ac:dyDescent="0.25">
      <c r="B42" s="208"/>
      <c r="C42" s="231"/>
      <c r="D42" s="229"/>
      <c r="E42" s="52" t="s">
        <v>264</v>
      </c>
      <c r="F42" s="207"/>
    </row>
    <row r="43" spans="2:6" ht="111.75" customHeight="1" x14ac:dyDescent="0.25">
      <c r="B43" s="208"/>
      <c r="C43" s="231"/>
      <c r="D43" s="230"/>
      <c r="E43" s="52" t="s">
        <v>265</v>
      </c>
      <c r="F43" s="207"/>
    </row>
    <row r="44" spans="2:6" ht="91.5" customHeight="1" x14ac:dyDescent="0.25">
      <c r="B44" s="208"/>
      <c r="C44" s="231" t="s">
        <v>11</v>
      </c>
      <c r="D44" s="228" t="s">
        <v>233</v>
      </c>
      <c r="E44" s="52" t="s">
        <v>266</v>
      </c>
      <c r="F44" s="207"/>
    </row>
    <row r="45" spans="2:6" ht="120" customHeight="1" x14ac:dyDescent="0.25">
      <c r="B45" s="208"/>
      <c r="C45" s="231"/>
      <c r="D45" s="229"/>
      <c r="E45" s="52" t="s">
        <v>267</v>
      </c>
      <c r="F45" s="207"/>
    </row>
    <row r="46" spans="2:6" ht="90.75" customHeight="1" x14ac:dyDescent="0.25">
      <c r="B46" s="208"/>
      <c r="C46" s="231"/>
      <c r="D46" s="229"/>
      <c r="E46" s="52" t="s">
        <v>268</v>
      </c>
      <c r="F46" s="207"/>
    </row>
    <row r="47" spans="2:6" ht="128.25" customHeight="1" x14ac:dyDescent="0.25">
      <c r="B47" s="208"/>
      <c r="C47" s="231"/>
      <c r="D47" s="230"/>
      <c r="E47" s="52" t="s">
        <v>269</v>
      </c>
      <c r="F47" s="207"/>
    </row>
    <row r="48" spans="2:6" ht="30" customHeight="1" x14ac:dyDescent="0.25">
      <c r="B48" s="208"/>
      <c r="C48" s="231" t="s">
        <v>12</v>
      </c>
      <c r="D48" s="228" t="s">
        <v>26</v>
      </c>
      <c r="E48" s="52" t="s">
        <v>270</v>
      </c>
      <c r="F48" s="207"/>
    </row>
    <row r="49" spans="2:6" ht="29.25" x14ac:dyDescent="0.25">
      <c r="B49" s="208"/>
      <c r="C49" s="231"/>
      <c r="D49" s="229"/>
      <c r="E49" s="52" t="s">
        <v>271</v>
      </c>
      <c r="F49" s="207"/>
    </row>
    <row r="50" spans="2:6" ht="86.25" x14ac:dyDescent="0.25">
      <c r="B50" s="208"/>
      <c r="C50" s="231"/>
      <c r="D50" s="229"/>
      <c r="E50" s="52" t="s">
        <v>272</v>
      </c>
      <c r="F50" s="207"/>
    </row>
    <row r="51" spans="2:6" ht="72" x14ac:dyDescent="0.25">
      <c r="B51" s="208"/>
      <c r="C51" s="231"/>
      <c r="D51" s="230"/>
      <c r="E51" s="52" t="s">
        <v>273</v>
      </c>
      <c r="F51" s="207"/>
    </row>
    <row r="52" spans="2:6" ht="60" customHeight="1" x14ac:dyDescent="0.25">
      <c r="B52" s="208"/>
      <c r="C52" s="231" t="s">
        <v>13</v>
      </c>
      <c r="D52" s="228" t="s">
        <v>27</v>
      </c>
      <c r="E52" s="52" t="s">
        <v>274</v>
      </c>
      <c r="F52" s="207"/>
    </row>
    <row r="53" spans="2:6" ht="43.5" x14ac:dyDescent="0.25">
      <c r="B53" s="208"/>
      <c r="C53" s="231"/>
      <c r="D53" s="229"/>
      <c r="E53" s="52" t="s">
        <v>275</v>
      </c>
      <c r="F53" s="207"/>
    </row>
    <row r="54" spans="2:6" ht="57.75" x14ac:dyDescent="0.25">
      <c r="B54" s="208"/>
      <c r="C54" s="231"/>
      <c r="D54" s="229"/>
      <c r="E54" s="52" t="s">
        <v>276</v>
      </c>
      <c r="F54" s="207"/>
    </row>
    <row r="55" spans="2:6" ht="72" x14ac:dyDescent="0.25">
      <c r="B55" s="208"/>
      <c r="C55" s="231"/>
      <c r="D55" s="230"/>
      <c r="E55" s="52" t="s">
        <v>277</v>
      </c>
      <c r="F55" s="207"/>
    </row>
    <row r="56" spans="2:6" ht="45" customHeight="1" x14ac:dyDescent="0.25">
      <c r="B56" s="208"/>
      <c r="C56" s="231" t="s">
        <v>14</v>
      </c>
      <c r="D56" s="228" t="s">
        <v>28</v>
      </c>
      <c r="E56" s="52" t="s">
        <v>278</v>
      </c>
      <c r="F56" s="207"/>
    </row>
    <row r="57" spans="2:6" ht="86.25" x14ac:dyDescent="0.25">
      <c r="B57" s="208"/>
      <c r="C57" s="231"/>
      <c r="D57" s="229"/>
      <c r="E57" s="52" t="s">
        <v>279</v>
      </c>
      <c r="F57" s="207"/>
    </row>
    <row r="58" spans="2:6" ht="60" customHeight="1" x14ac:dyDescent="0.25">
      <c r="B58" s="208"/>
      <c r="C58" s="231"/>
      <c r="D58" s="229"/>
      <c r="E58" s="52" t="s">
        <v>280</v>
      </c>
      <c r="F58" s="207"/>
    </row>
    <row r="59" spans="2:6" ht="72" x14ac:dyDescent="0.25">
      <c r="B59" s="208"/>
      <c r="C59" s="231"/>
      <c r="D59" s="230"/>
      <c r="E59" s="52" t="s">
        <v>281</v>
      </c>
      <c r="F59" s="207"/>
    </row>
    <row r="60" spans="2:6" ht="60" customHeight="1" x14ac:dyDescent="0.25">
      <c r="B60" s="208"/>
      <c r="C60" s="231" t="s">
        <v>15</v>
      </c>
      <c r="D60" s="228" t="s">
        <v>35</v>
      </c>
      <c r="E60" s="52" t="s">
        <v>282</v>
      </c>
      <c r="F60" s="207"/>
    </row>
    <row r="61" spans="2:6" ht="30" customHeight="1" x14ac:dyDescent="0.25">
      <c r="B61" s="208"/>
      <c r="C61" s="231"/>
      <c r="D61" s="229"/>
      <c r="E61" s="52" t="s">
        <v>283</v>
      </c>
      <c r="F61" s="207"/>
    </row>
    <row r="62" spans="2:6" ht="100.5" x14ac:dyDescent="0.25">
      <c r="B62" s="208"/>
      <c r="C62" s="231"/>
      <c r="D62" s="229"/>
      <c r="E62" s="52" t="s">
        <v>284</v>
      </c>
      <c r="F62" s="207"/>
    </row>
    <row r="63" spans="2:6" ht="86.25" x14ac:dyDescent="0.25">
      <c r="B63" s="208"/>
      <c r="C63" s="231"/>
      <c r="D63" s="230"/>
      <c r="E63" s="52" t="s">
        <v>285</v>
      </c>
      <c r="F63" s="207"/>
    </row>
    <row r="64" spans="2:6" ht="62.25" customHeight="1" x14ac:dyDescent="0.25">
      <c r="B64" s="208"/>
      <c r="C64" s="231" t="s">
        <v>16</v>
      </c>
      <c r="D64" s="228" t="s">
        <v>34</v>
      </c>
      <c r="E64" s="52" t="s">
        <v>286</v>
      </c>
      <c r="F64" s="207"/>
    </row>
    <row r="65" spans="2:6" ht="42" customHeight="1" x14ac:dyDescent="0.25">
      <c r="B65" s="208"/>
      <c r="C65" s="231"/>
      <c r="D65" s="229"/>
      <c r="E65" s="52" t="s">
        <v>287</v>
      </c>
      <c r="F65" s="207"/>
    </row>
    <row r="66" spans="2:6" ht="72" x14ac:dyDescent="0.25">
      <c r="B66" s="208"/>
      <c r="C66" s="231"/>
      <c r="D66" s="229"/>
      <c r="E66" s="52" t="s">
        <v>288</v>
      </c>
      <c r="F66" s="207"/>
    </row>
    <row r="67" spans="2:6" ht="100.5" x14ac:dyDescent="0.25">
      <c r="B67" s="208"/>
      <c r="C67" s="231"/>
      <c r="D67" s="230"/>
      <c r="E67" s="52" t="s">
        <v>289</v>
      </c>
      <c r="F67" s="207"/>
    </row>
    <row r="68" spans="2:6" ht="56.25" customHeight="1" x14ac:dyDescent="0.25">
      <c r="B68" s="208"/>
      <c r="C68" s="231" t="s">
        <v>17</v>
      </c>
      <c r="D68" s="228" t="s">
        <v>234</v>
      </c>
      <c r="E68" s="52" t="s">
        <v>290</v>
      </c>
      <c r="F68" s="207"/>
    </row>
    <row r="69" spans="2:6" ht="57.75" x14ac:dyDescent="0.25">
      <c r="B69" s="208"/>
      <c r="C69" s="231"/>
      <c r="D69" s="229"/>
      <c r="E69" s="52" t="s">
        <v>291</v>
      </c>
      <c r="F69" s="207"/>
    </row>
    <row r="70" spans="2:6" ht="57.75" x14ac:dyDescent="0.25">
      <c r="B70" s="208"/>
      <c r="C70" s="231"/>
      <c r="D70" s="229"/>
      <c r="E70" s="52" t="s">
        <v>292</v>
      </c>
      <c r="F70" s="207"/>
    </row>
    <row r="71" spans="2:6" ht="72" x14ac:dyDescent="0.25">
      <c r="B71" s="208"/>
      <c r="C71" s="231"/>
      <c r="D71" s="230"/>
      <c r="E71" s="52" t="s">
        <v>293</v>
      </c>
      <c r="F71" s="207"/>
    </row>
    <row r="72" spans="2:6" ht="45" customHeight="1" x14ac:dyDescent="0.25">
      <c r="B72" s="208"/>
      <c r="C72" s="231" t="s">
        <v>18</v>
      </c>
      <c r="D72" s="228" t="s">
        <v>33</v>
      </c>
      <c r="E72" s="52" t="s">
        <v>294</v>
      </c>
      <c r="F72" s="207"/>
    </row>
    <row r="73" spans="2:6" ht="86.25" x14ac:dyDescent="0.25">
      <c r="B73" s="208"/>
      <c r="C73" s="231"/>
      <c r="D73" s="229"/>
      <c r="E73" s="52" t="s">
        <v>295</v>
      </c>
      <c r="F73" s="207"/>
    </row>
    <row r="74" spans="2:6" ht="72" x14ac:dyDescent="0.25">
      <c r="B74" s="208"/>
      <c r="C74" s="231"/>
      <c r="D74" s="229"/>
      <c r="E74" s="52" t="s">
        <v>296</v>
      </c>
      <c r="F74" s="207"/>
    </row>
    <row r="75" spans="2:6" ht="86.25" x14ac:dyDescent="0.25">
      <c r="B75" s="208"/>
      <c r="C75" s="231"/>
      <c r="D75" s="230"/>
      <c r="E75" s="52" t="s">
        <v>297</v>
      </c>
      <c r="F75" s="207"/>
    </row>
    <row r="76" spans="2:6" ht="45" customHeight="1" x14ac:dyDescent="0.25">
      <c r="B76" s="208"/>
      <c r="C76" s="231" t="s">
        <v>19</v>
      </c>
      <c r="D76" s="228" t="s">
        <v>32</v>
      </c>
      <c r="E76" s="52" t="s">
        <v>298</v>
      </c>
      <c r="F76" s="207"/>
    </row>
    <row r="77" spans="2:6" ht="72" x14ac:dyDescent="0.25">
      <c r="B77" s="208"/>
      <c r="C77" s="231"/>
      <c r="D77" s="229"/>
      <c r="E77" s="52" t="s">
        <v>299</v>
      </c>
      <c r="F77" s="207"/>
    </row>
    <row r="78" spans="2:6" ht="72" x14ac:dyDescent="0.25">
      <c r="B78" s="208"/>
      <c r="C78" s="231"/>
      <c r="D78" s="229"/>
      <c r="E78" s="52" t="s">
        <v>300</v>
      </c>
      <c r="F78" s="207"/>
    </row>
    <row r="79" spans="2:6" ht="86.25" x14ac:dyDescent="0.25">
      <c r="B79" s="208"/>
      <c r="C79" s="231"/>
      <c r="D79" s="230"/>
      <c r="E79" s="52" t="s">
        <v>301</v>
      </c>
      <c r="F79" s="207"/>
    </row>
    <row r="80" spans="2:6" ht="30" customHeight="1" x14ac:dyDescent="0.25">
      <c r="B80" s="208"/>
      <c r="C80" s="231" t="s">
        <v>20</v>
      </c>
      <c r="D80" s="228" t="s">
        <v>31</v>
      </c>
      <c r="E80" s="52" t="s">
        <v>302</v>
      </c>
      <c r="F80" s="207"/>
    </row>
    <row r="81" spans="2:6" ht="77.25" customHeight="1" x14ac:dyDescent="0.25">
      <c r="B81" s="208"/>
      <c r="C81" s="231"/>
      <c r="D81" s="229"/>
      <c r="E81" s="52" t="s">
        <v>303</v>
      </c>
      <c r="F81" s="207"/>
    </row>
    <row r="82" spans="2:6" ht="86.25" x14ac:dyDescent="0.25">
      <c r="B82" s="208"/>
      <c r="C82" s="231"/>
      <c r="D82" s="229"/>
      <c r="E82" s="52" t="s">
        <v>304</v>
      </c>
      <c r="F82" s="207"/>
    </row>
    <row r="83" spans="2:6" ht="86.25" x14ac:dyDescent="0.25">
      <c r="B83" s="208"/>
      <c r="C83" s="231"/>
      <c r="D83" s="230"/>
      <c r="E83" s="52" t="s">
        <v>305</v>
      </c>
      <c r="F83" s="207"/>
    </row>
    <row r="84" spans="2:6" ht="60" customHeight="1" x14ac:dyDescent="0.25">
      <c r="B84" s="208"/>
      <c r="C84" s="231" t="s">
        <v>21</v>
      </c>
      <c r="D84" s="228" t="s">
        <v>235</v>
      </c>
      <c r="E84" s="52" t="s">
        <v>306</v>
      </c>
      <c r="F84" s="207"/>
    </row>
    <row r="85" spans="2:6" ht="72" x14ac:dyDescent="0.25">
      <c r="B85" s="208"/>
      <c r="C85" s="231"/>
      <c r="D85" s="229"/>
      <c r="E85" s="52" t="s">
        <v>307</v>
      </c>
      <c r="F85" s="207"/>
    </row>
    <row r="86" spans="2:6" ht="86.25" x14ac:dyDescent="0.25">
      <c r="B86" s="208"/>
      <c r="C86" s="231"/>
      <c r="D86" s="229"/>
      <c r="E86" s="52" t="s">
        <v>308</v>
      </c>
      <c r="F86" s="207"/>
    </row>
    <row r="87" spans="2:6" ht="109.5" customHeight="1" x14ac:dyDescent="0.25">
      <c r="B87" s="208"/>
      <c r="C87" s="231"/>
      <c r="D87" s="230"/>
      <c r="E87" s="52" t="s">
        <v>309</v>
      </c>
      <c r="F87" s="207"/>
    </row>
    <row r="88" spans="2:6" ht="45" customHeight="1" x14ac:dyDescent="0.25">
      <c r="B88" s="208"/>
      <c r="C88" s="231" t="s">
        <v>22</v>
      </c>
      <c r="D88" s="228" t="s">
        <v>30</v>
      </c>
      <c r="E88" s="52" t="s">
        <v>310</v>
      </c>
      <c r="F88" s="207"/>
    </row>
    <row r="89" spans="2:6" ht="57.75" x14ac:dyDescent="0.25">
      <c r="B89" s="208"/>
      <c r="C89" s="231"/>
      <c r="D89" s="229"/>
      <c r="E89" s="53" t="s">
        <v>311</v>
      </c>
      <c r="F89" s="207"/>
    </row>
    <row r="90" spans="2:6" ht="72" customHeight="1" x14ac:dyDescent="0.25">
      <c r="B90" s="208"/>
      <c r="C90" s="231"/>
      <c r="D90" s="229"/>
      <c r="E90" s="52" t="s">
        <v>312</v>
      </c>
      <c r="F90" s="207"/>
    </row>
    <row r="91" spans="2:6" ht="86.25" x14ac:dyDescent="0.25">
      <c r="B91" s="208"/>
      <c r="C91" s="231"/>
      <c r="D91" s="230"/>
      <c r="E91" s="52" t="s">
        <v>313</v>
      </c>
      <c r="F91" s="207"/>
    </row>
    <row r="92" spans="2:6" ht="30" customHeight="1" x14ac:dyDescent="0.25">
      <c r="B92" s="208"/>
      <c r="C92" s="231" t="s">
        <v>8</v>
      </c>
      <c r="D92" s="228" t="s">
        <v>29</v>
      </c>
      <c r="E92" s="52" t="s">
        <v>314</v>
      </c>
      <c r="F92" s="207"/>
    </row>
    <row r="93" spans="2:6" ht="87" customHeight="1" x14ac:dyDescent="0.25">
      <c r="B93" s="208"/>
      <c r="C93" s="231"/>
      <c r="D93" s="229"/>
      <c r="E93" s="52" t="s">
        <v>315</v>
      </c>
      <c r="F93" s="207"/>
    </row>
    <row r="94" spans="2:6" ht="86.25" x14ac:dyDescent="0.25">
      <c r="B94" s="208"/>
      <c r="C94" s="231"/>
      <c r="D94" s="229"/>
      <c r="E94" s="52" t="s">
        <v>316</v>
      </c>
      <c r="F94" s="207"/>
    </row>
    <row r="95" spans="2:6" ht="86.25" x14ac:dyDescent="0.25">
      <c r="B95" s="208"/>
      <c r="C95" s="231"/>
      <c r="D95" s="230"/>
      <c r="E95" s="52" t="s">
        <v>317</v>
      </c>
      <c r="F95" s="207"/>
    </row>
    <row r="96" spans="2:6" x14ac:dyDescent="0.25">
      <c r="B96" s="208"/>
      <c r="F96" s="207"/>
    </row>
    <row r="97" spans="2:6" x14ac:dyDescent="0.25">
      <c r="B97" s="208" t="s">
        <v>318</v>
      </c>
      <c r="F97" s="207"/>
    </row>
    <row r="98" spans="2:6" x14ac:dyDescent="0.25">
      <c r="B98" s="208" t="s">
        <v>319</v>
      </c>
      <c r="F98" s="207"/>
    </row>
    <row r="99" spans="2:6" x14ac:dyDescent="0.25">
      <c r="B99" s="208" t="s">
        <v>397</v>
      </c>
      <c r="F99" s="207"/>
    </row>
    <row r="100" spans="2:6" x14ac:dyDescent="0.25">
      <c r="B100" s="208" t="s">
        <v>398</v>
      </c>
      <c r="F100" s="207"/>
    </row>
    <row r="101" spans="2:6" x14ac:dyDescent="0.25">
      <c r="B101" s="210" t="s">
        <v>221</v>
      </c>
      <c r="F101" s="207"/>
    </row>
    <row r="102" spans="2:6" ht="15" customHeight="1" x14ac:dyDescent="0.25">
      <c r="B102" s="208" t="s">
        <v>217</v>
      </c>
      <c r="F102" s="207"/>
    </row>
    <row r="103" spans="2:6" ht="27.75" customHeight="1" x14ac:dyDescent="0.25">
      <c r="B103" s="251" t="s">
        <v>320</v>
      </c>
      <c r="C103" s="252"/>
      <c r="D103" s="252"/>
      <c r="E103" s="252"/>
      <c r="F103" s="253"/>
    </row>
    <row r="104" spans="2:6" ht="18" customHeight="1" x14ac:dyDescent="0.25">
      <c r="B104" s="251" t="s">
        <v>321</v>
      </c>
      <c r="C104" s="252"/>
      <c r="D104" s="252"/>
      <c r="E104" s="252"/>
      <c r="F104" s="253"/>
    </row>
    <row r="105" spans="2:6" x14ac:dyDescent="0.25">
      <c r="B105" s="208" t="s">
        <v>322</v>
      </c>
      <c r="F105" s="207"/>
    </row>
    <row r="106" spans="2:6" x14ac:dyDescent="0.25">
      <c r="B106" s="208" t="s">
        <v>323</v>
      </c>
      <c r="F106" s="207"/>
    </row>
    <row r="107" spans="2:6" x14ac:dyDescent="0.25">
      <c r="B107" s="208" t="s">
        <v>324</v>
      </c>
      <c r="F107" s="207"/>
    </row>
    <row r="108" spans="2:6" x14ac:dyDescent="0.25">
      <c r="B108" s="208" t="s">
        <v>325</v>
      </c>
      <c r="F108" s="207"/>
    </row>
    <row r="109" spans="2:6" x14ac:dyDescent="0.25">
      <c r="B109" s="208" t="s">
        <v>326</v>
      </c>
      <c r="F109" s="207"/>
    </row>
    <row r="110" spans="2:6" ht="14.25" customHeight="1" x14ac:dyDescent="0.25">
      <c r="B110" s="251" t="s">
        <v>327</v>
      </c>
      <c r="C110" s="252"/>
      <c r="D110" s="252"/>
      <c r="E110" s="252"/>
      <c r="F110" s="253"/>
    </row>
    <row r="111" spans="2:6" x14ac:dyDescent="0.25">
      <c r="B111" s="208" t="s">
        <v>328</v>
      </c>
      <c r="F111" s="207"/>
    </row>
    <row r="112" spans="2:6" x14ac:dyDescent="0.25">
      <c r="B112" s="208" t="s">
        <v>329</v>
      </c>
      <c r="F112" s="207"/>
    </row>
    <row r="113" spans="2:7" x14ac:dyDescent="0.25">
      <c r="B113" s="208" t="s">
        <v>330</v>
      </c>
      <c r="F113" s="207"/>
    </row>
    <row r="114" spans="2:7" x14ac:dyDescent="0.25">
      <c r="B114" s="208" t="s">
        <v>399</v>
      </c>
      <c r="F114" s="207"/>
    </row>
    <row r="115" spans="2:7" ht="27" customHeight="1" x14ac:dyDescent="0.25">
      <c r="B115" s="251" t="s">
        <v>400</v>
      </c>
      <c r="C115" s="252"/>
      <c r="D115" s="252"/>
      <c r="E115" s="252"/>
      <c r="F115" s="253"/>
    </row>
    <row r="116" spans="2:7" ht="16.5" customHeight="1" x14ac:dyDescent="0.25">
      <c r="B116" s="210" t="s">
        <v>220</v>
      </c>
      <c r="F116" s="207"/>
    </row>
    <row r="117" spans="2:7" ht="15" customHeight="1" x14ac:dyDescent="0.25">
      <c r="B117" s="208" t="s">
        <v>222</v>
      </c>
      <c r="F117" s="207"/>
    </row>
    <row r="118" spans="2:7" ht="15" customHeight="1" x14ac:dyDescent="0.25">
      <c r="B118" s="208" t="s">
        <v>331</v>
      </c>
      <c r="F118" s="207"/>
    </row>
    <row r="119" spans="2:7" ht="15" customHeight="1" x14ac:dyDescent="0.25">
      <c r="B119" s="208" t="s">
        <v>163</v>
      </c>
      <c r="F119" s="207"/>
    </row>
    <row r="120" spans="2:7" ht="15" customHeight="1" x14ac:dyDescent="0.25">
      <c r="B120" s="206" t="s">
        <v>332</v>
      </c>
      <c r="F120" s="207"/>
    </row>
    <row r="121" spans="2:7" ht="15.75" thickBot="1" x14ac:dyDescent="0.3">
      <c r="B121" s="211"/>
      <c r="C121" s="54"/>
      <c r="D121" s="54"/>
      <c r="E121" s="54"/>
      <c r="F121" s="212"/>
    </row>
    <row r="122" spans="2:7" ht="7.5" customHeight="1" thickBot="1" x14ac:dyDescent="0.3"/>
    <row r="123" spans="2:7" thickBot="1" x14ac:dyDescent="0.3">
      <c r="B123" s="246" t="s">
        <v>223</v>
      </c>
      <c r="C123" s="247"/>
      <c r="D123" s="247"/>
      <c r="E123" s="247"/>
      <c r="F123" s="248"/>
    </row>
    <row r="124" spans="2:7" ht="15" customHeight="1" x14ac:dyDescent="0.25">
      <c r="B124" s="25" t="s">
        <v>224</v>
      </c>
      <c r="C124" s="249" t="s">
        <v>225</v>
      </c>
      <c r="D124" s="250"/>
      <c r="E124" s="25" t="s">
        <v>226</v>
      </c>
      <c r="F124" s="213" t="s">
        <v>227</v>
      </c>
    </row>
    <row r="125" spans="2:7" ht="91.5" customHeight="1" x14ac:dyDescent="0.25">
      <c r="B125" s="26">
        <v>1</v>
      </c>
      <c r="C125" s="240" t="s">
        <v>231</v>
      </c>
      <c r="D125" s="241"/>
      <c r="E125" s="28" t="s">
        <v>229</v>
      </c>
      <c r="F125" s="177" t="s">
        <v>228</v>
      </c>
      <c r="G125" s="23"/>
    </row>
    <row r="126" spans="2:7" ht="25.5" x14ac:dyDescent="0.25">
      <c r="B126" s="26">
        <v>2</v>
      </c>
      <c r="C126" s="242" t="s">
        <v>238</v>
      </c>
      <c r="D126" s="243"/>
      <c r="E126" s="28" t="s">
        <v>239</v>
      </c>
      <c r="F126" s="177" t="s">
        <v>228</v>
      </c>
      <c r="G126" s="24"/>
    </row>
    <row r="127" spans="2:7" ht="26.25" thickBot="1" x14ac:dyDescent="0.3">
      <c r="B127" s="27">
        <v>3</v>
      </c>
      <c r="C127" s="244" t="s">
        <v>391</v>
      </c>
      <c r="D127" s="245"/>
      <c r="E127" s="163" t="s">
        <v>392</v>
      </c>
      <c r="F127" s="177" t="s">
        <v>228</v>
      </c>
      <c r="G127" s="24"/>
    </row>
  </sheetData>
  <mergeCells count="49">
    <mergeCell ref="E3:F3"/>
    <mergeCell ref="C124:D124"/>
    <mergeCell ref="B115:F115"/>
    <mergeCell ref="B110:F110"/>
    <mergeCell ref="B8:F8"/>
    <mergeCell ref="B6:F6"/>
    <mergeCell ref="B7:F7"/>
    <mergeCell ref="B22:F22"/>
    <mergeCell ref="B26:F26"/>
    <mergeCell ref="B103:F103"/>
    <mergeCell ref="B104:F104"/>
    <mergeCell ref="C56:C59"/>
    <mergeCell ref="C36:C39"/>
    <mergeCell ref="C40:C43"/>
    <mergeCell ref="C44:C47"/>
    <mergeCell ref="C76:C79"/>
    <mergeCell ref="C125:D125"/>
    <mergeCell ref="C126:D126"/>
    <mergeCell ref="C127:D127"/>
    <mergeCell ref="B123:F123"/>
    <mergeCell ref="D92:D95"/>
    <mergeCell ref="C80:C83"/>
    <mergeCell ref="C92:C95"/>
    <mergeCell ref="D36:D39"/>
    <mergeCell ref="D40:D43"/>
    <mergeCell ref="D44:D47"/>
    <mergeCell ref="D48:D51"/>
    <mergeCell ref="D52:D55"/>
    <mergeCell ref="D56:D59"/>
    <mergeCell ref="D60:D63"/>
    <mergeCell ref="D64:D67"/>
    <mergeCell ref="D68:D71"/>
    <mergeCell ref="D72:D75"/>
    <mergeCell ref="B2:B4"/>
    <mergeCell ref="D76:D79"/>
    <mergeCell ref="D80:D83"/>
    <mergeCell ref="D84:D87"/>
    <mergeCell ref="D88:D91"/>
    <mergeCell ref="C84:C87"/>
    <mergeCell ref="C88:C91"/>
    <mergeCell ref="C2:F2"/>
    <mergeCell ref="C3:D3"/>
    <mergeCell ref="C4:F4"/>
    <mergeCell ref="C72:C75"/>
    <mergeCell ref="C60:C63"/>
    <mergeCell ref="C64:C67"/>
    <mergeCell ref="C68:C71"/>
    <mergeCell ref="C48:C51"/>
    <mergeCell ref="C52:C55"/>
  </mergeCells>
  <printOptions horizontalCentered="1" verticalCentered="1"/>
  <pageMargins left="0.39370078740157483" right="0.39370078740157483" top="0.39370078740157483" bottom="0.59055118110236227" header="0.31496062992125984" footer="0.11811023622047245"/>
  <pageSetup scale="70" orientation="landscape" r:id="rId1"/>
  <headerFooter>
    <oddFooter xml:space="preserve">&amp;L&amp;9Calle 26 No.69-76 Edificio Elemento Torre 1, Piso 3 – C.P. 111071
PBX:(+57) 601-3779555 - Información: Línea 195 
Sede Operativa - Calle 22D No. 120-40
Página web: www.umv.gov.co&amp;C&amp;9GTHU-FM-038
Página &amp;P de &amp;N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B7F7B-E3C8-45F8-8C22-AB049AE3FF7A}">
  <dimension ref="B2:M34"/>
  <sheetViews>
    <sheetView zoomScaleNormal="100" workbookViewId="0">
      <selection activeCell="C19" sqref="C19"/>
    </sheetView>
  </sheetViews>
  <sheetFormatPr baseColWidth="10" defaultRowHeight="14.25" x14ac:dyDescent="0.2"/>
  <cols>
    <col min="1" max="1" width="4.42578125" style="34" customWidth="1"/>
    <col min="2" max="2" width="20.5703125" style="34" customWidth="1"/>
    <col min="3" max="11" width="11.42578125" style="34" customWidth="1"/>
    <col min="12" max="12" width="11.85546875" style="34" customWidth="1"/>
    <col min="13" max="13" width="11.42578125" style="34" customWidth="1"/>
    <col min="14" max="14" width="4.42578125" style="34" customWidth="1"/>
    <col min="15" max="16384" width="11.42578125" style="34"/>
  </cols>
  <sheetData>
    <row r="2" spans="2:13" ht="15" customHeight="1" x14ac:dyDescent="0.2">
      <c r="B2" s="225"/>
      <c r="C2" s="363" t="str">
        <f>+Instructivo!C2</f>
        <v>PERFIL Y EVALUACIÓN CANDIDATOS - TALENTO NO PALANCA</v>
      </c>
      <c r="D2" s="364"/>
      <c r="E2" s="364"/>
      <c r="F2" s="364"/>
      <c r="G2" s="364"/>
      <c r="H2" s="364"/>
      <c r="I2" s="364"/>
      <c r="J2" s="364"/>
      <c r="K2" s="364"/>
      <c r="L2" s="364"/>
      <c r="M2" s="365"/>
    </row>
    <row r="3" spans="2:13" ht="15" customHeight="1" x14ac:dyDescent="0.2">
      <c r="B3" s="226"/>
      <c r="C3" s="347" t="s">
        <v>208</v>
      </c>
      <c r="D3" s="348"/>
      <c r="E3" s="348"/>
      <c r="F3" s="348"/>
      <c r="G3" s="348"/>
      <c r="H3" s="348"/>
      <c r="I3" s="349"/>
      <c r="J3" s="366" t="str">
        <f>+Instructivo!E3</f>
        <v>VERSIÓN: 3</v>
      </c>
      <c r="K3" s="367"/>
      <c r="L3" s="367"/>
      <c r="M3" s="368"/>
    </row>
    <row r="4" spans="2:13" ht="15" customHeight="1" x14ac:dyDescent="0.2">
      <c r="B4" s="227"/>
      <c r="C4" s="369" t="str">
        <f>+Instructivo!C4</f>
        <v>FECHA DE APLICACIÓN: NOVIEMBRE DE 2023</v>
      </c>
      <c r="D4" s="370"/>
      <c r="E4" s="370"/>
      <c r="F4" s="370"/>
      <c r="G4" s="370"/>
      <c r="H4" s="370"/>
      <c r="I4" s="370"/>
      <c r="J4" s="370"/>
      <c r="K4" s="370"/>
      <c r="L4" s="370"/>
      <c r="M4" s="371"/>
    </row>
    <row r="6" spans="2:13" ht="16.5" customHeight="1" x14ac:dyDescent="0.25">
      <c r="B6" s="40" t="s">
        <v>219</v>
      </c>
    </row>
    <row r="7" spans="2:13" ht="16.5" customHeight="1" x14ac:dyDescent="0.25">
      <c r="B7" s="64" t="s">
        <v>216</v>
      </c>
    </row>
    <row r="8" spans="2:13" ht="16.5" customHeight="1" x14ac:dyDescent="0.25">
      <c r="B8" s="40"/>
    </row>
    <row r="9" spans="2:13" ht="15.75" thickBot="1" x14ac:dyDescent="0.3">
      <c r="B9" s="352" t="s">
        <v>236</v>
      </c>
      <c r="C9" s="352"/>
      <c r="D9" s="65"/>
      <c r="E9" s="65"/>
      <c r="F9" s="65"/>
      <c r="G9" s="65"/>
      <c r="H9" s="65"/>
      <c r="I9" s="65"/>
      <c r="J9" s="65"/>
      <c r="K9" s="65"/>
      <c r="L9" s="65"/>
      <c r="M9" s="65"/>
    </row>
    <row r="10" spans="2:13" ht="15.75" thickBot="1" x14ac:dyDescent="0.3">
      <c r="B10" s="353" t="s">
        <v>132</v>
      </c>
      <c r="C10" s="354"/>
      <c r="D10" s="357">
        <f>'Seleccionados  BHD'!C17</f>
        <v>0</v>
      </c>
      <c r="E10" s="358"/>
      <c r="F10" s="358"/>
      <c r="G10" s="358"/>
      <c r="H10" s="358"/>
      <c r="I10" s="358"/>
      <c r="J10" s="358"/>
      <c r="K10" s="358"/>
      <c r="L10" s="358"/>
      <c r="M10" s="359"/>
    </row>
    <row r="11" spans="2:13" ht="15.75" thickBot="1" x14ac:dyDescent="0.3">
      <c r="B11" s="355" t="s">
        <v>130</v>
      </c>
      <c r="C11" s="356"/>
      <c r="D11" s="360">
        <f>'Seleccionados  BHD'!C9</f>
        <v>0</v>
      </c>
      <c r="E11" s="361"/>
      <c r="F11" s="361"/>
      <c r="G11" s="361"/>
      <c r="H11" s="361"/>
      <c r="I11" s="361"/>
      <c r="J11" s="361"/>
      <c r="K11" s="361"/>
      <c r="L11" s="361"/>
      <c r="M11" s="362"/>
    </row>
    <row r="12" spans="2:13" ht="15" thickBot="1" x14ac:dyDescent="0.25"/>
    <row r="13" spans="2:13" ht="15.75" thickBot="1" x14ac:dyDescent="0.3">
      <c r="B13" s="382" t="s">
        <v>133</v>
      </c>
      <c r="C13" s="384" t="s">
        <v>134</v>
      </c>
      <c r="D13" s="385"/>
      <c r="E13" s="385"/>
      <c r="F13" s="385"/>
      <c r="G13" s="385"/>
      <c r="H13" s="385"/>
      <c r="I13" s="385"/>
      <c r="J13" s="385"/>
      <c r="K13" s="385"/>
      <c r="L13" s="385"/>
      <c r="M13" s="386"/>
    </row>
    <row r="14" spans="2:13" ht="15.75" thickBot="1" x14ac:dyDescent="0.3">
      <c r="B14" s="383"/>
      <c r="C14" s="66" t="s">
        <v>157</v>
      </c>
      <c r="D14" s="377" t="s">
        <v>135</v>
      </c>
      <c r="E14" s="377"/>
      <c r="F14" s="387" t="s">
        <v>136</v>
      </c>
      <c r="G14" s="388"/>
      <c r="H14" s="377" t="s">
        <v>137</v>
      </c>
      <c r="I14" s="381"/>
      <c r="J14" s="380" t="s">
        <v>138</v>
      </c>
      <c r="K14" s="381"/>
      <c r="L14" s="67" t="s">
        <v>160</v>
      </c>
      <c r="M14" s="68" t="s">
        <v>161</v>
      </c>
    </row>
    <row r="15" spans="2:13" x14ac:dyDescent="0.2">
      <c r="B15" s="69">
        <f>'Perfil de la necesidad '!D42</f>
        <v>0</v>
      </c>
      <c r="C15" s="70">
        <f>'Perfil de la necesidad '!E42</f>
        <v>0</v>
      </c>
      <c r="D15" s="71"/>
      <c r="E15" s="72" t="str">
        <f>IF(D15="X","25","0")</f>
        <v>0</v>
      </c>
      <c r="F15" s="73"/>
      <c r="G15" s="74" t="str">
        <f>IF(F15="X","50","0")</f>
        <v>0</v>
      </c>
      <c r="H15" s="73"/>
      <c r="I15" s="74" t="str">
        <f>IF(H15="X","75","0")</f>
        <v>0</v>
      </c>
      <c r="J15" s="73"/>
      <c r="K15" s="74" t="str">
        <f>IF(J15="X","100","0")</f>
        <v>0</v>
      </c>
      <c r="L15" s="74">
        <f>E15+G15+I15+K15</f>
        <v>0</v>
      </c>
      <c r="M15" s="75">
        <f>(L15*C15)/100</f>
        <v>0</v>
      </c>
    </row>
    <row r="16" spans="2:13" x14ac:dyDescent="0.2">
      <c r="B16" s="69">
        <f>'Perfil de la necesidad '!D43</f>
        <v>0</v>
      </c>
      <c r="C16" s="70">
        <f>'Perfil de la necesidad '!E43</f>
        <v>0</v>
      </c>
      <c r="D16" s="76"/>
      <c r="E16" s="77" t="str">
        <f t="shared" ref="E16:E18" si="0">IF(D16="X","25","0")</f>
        <v>0</v>
      </c>
      <c r="F16" s="78"/>
      <c r="G16" s="79" t="str">
        <f t="shared" ref="G16:G18" si="1">IF(F16="X","50","0")</f>
        <v>0</v>
      </c>
      <c r="H16" s="78"/>
      <c r="I16" s="79" t="str">
        <f>IF(H16="X","75","0")</f>
        <v>0</v>
      </c>
      <c r="J16" s="80"/>
      <c r="K16" s="79" t="str">
        <f t="shared" ref="K16:K18" si="2">IF(J16="X","100","0")</f>
        <v>0</v>
      </c>
      <c r="L16" s="79">
        <f>E16+G16+I16+K16</f>
        <v>0</v>
      </c>
      <c r="M16" s="81">
        <f t="shared" ref="M16:M19" si="3">(L16*C16)/100</f>
        <v>0</v>
      </c>
    </row>
    <row r="17" spans="2:13" x14ac:dyDescent="0.2">
      <c r="B17" s="69">
        <f>'Perfil de la necesidad '!D44</f>
        <v>0</v>
      </c>
      <c r="C17" s="70">
        <f>'Perfil de la necesidad '!E44</f>
        <v>0</v>
      </c>
      <c r="D17" s="76"/>
      <c r="E17" s="77" t="str">
        <f t="shared" si="0"/>
        <v>0</v>
      </c>
      <c r="F17" s="78"/>
      <c r="G17" s="79" t="str">
        <f t="shared" si="1"/>
        <v>0</v>
      </c>
      <c r="H17" s="78"/>
      <c r="I17" s="79" t="str">
        <f>IF(H17="X","75","0")</f>
        <v>0</v>
      </c>
      <c r="J17" s="80"/>
      <c r="K17" s="79" t="str">
        <f t="shared" si="2"/>
        <v>0</v>
      </c>
      <c r="L17" s="79">
        <f t="shared" ref="L17:L18" si="4">(E17+G17+I17+K17)</f>
        <v>0</v>
      </c>
      <c r="M17" s="81">
        <f t="shared" si="3"/>
        <v>0</v>
      </c>
    </row>
    <row r="18" spans="2:13" x14ac:dyDescent="0.2">
      <c r="B18" s="69">
        <f>'Perfil de la necesidad '!D45</f>
        <v>0</v>
      </c>
      <c r="C18" s="70">
        <f>'Perfil de la necesidad '!E45</f>
        <v>0</v>
      </c>
      <c r="D18" s="76"/>
      <c r="E18" s="77" t="str">
        <f t="shared" si="0"/>
        <v>0</v>
      </c>
      <c r="F18" s="78"/>
      <c r="G18" s="79" t="str">
        <f t="shared" si="1"/>
        <v>0</v>
      </c>
      <c r="H18" s="78"/>
      <c r="I18" s="79" t="str">
        <f>IF(H18="X","75"," 0")</f>
        <v xml:space="preserve"> 0</v>
      </c>
      <c r="J18" s="78"/>
      <c r="K18" s="79" t="str">
        <f t="shared" si="2"/>
        <v>0</v>
      </c>
      <c r="L18" s="79">
        <f t="shared" si="4"/>
        <v>0</v>
      </c>
      <c r="M18" s="81">
        <f t="shared" si="3"/>
        <v>0</v>
      </c>
    </row>
    <row r="19" spans="2:13" ht="15.75" thickBot="1" x14ac:dyDescent="0.3">
      <c r="B19" s="82" t="s">
        <v>141</v>
      </c>
      <c r="C19" s="83">
        <f>'Perfil de la necesidad '!E46</f>
        <v>0</v>
      </c>
      <c r="D19" s="84"/>
      <c r="E19" s="85">
        <f>E15+E16+E17+E18</f>
        <v>0</v>
      </c>
      <c r="F19" s="86"/>
      <c r="G19" s="87">
        <f>G15+G16+G17+G18</f>
        <v>0</v>
      </c>
      <c r="H19" s="86"/>
      <c r="I19" s="87">
        <f>SUM(I15:I18)</f>
        <v>0</v>
      </c>
      <c r="J19" s="86"/>
      <c r="K19" s="87">
        <f>SUM(I19)</f>
        <v>0</v>
      </c>
      <c r="L19" s="88">
        <f>SUM(L15:L18)/4</f>
        <v>0</v>
      </c>
      <c r="M19" s="89">
        <f t="shared" si="3"/>
        <v>0</v>
      </c>
    </row>
    <row r="20" spans="2:13" ht="15" thickBot="1" x14ac:dyDescent="0.25"/>
    <row r="21" spans="2:13" ht="15.75" thickBot="1" x14ac:dyDescent="0.3">
      <c r="B21" s="374" t="s">
        <v>163</v>
      </c>
      <c r="C21" s="375"/>
      <c r="D21" s="376"/>
      <c r="E21" s="378" t="s">
        <v>157</v>
      </c>
      <c r="F21" s="378" t="s">
        <v>169</v>
      </c>
      <c r="G21" s="378" t="s">
        <v>162</v>
      </c>
    </row>
    <row r="22" spans="2:13" ht="15.75" thickBot="1" x14ac:dyDescent="0.3">
      <c r="B22" s="90" t="s">
        <v>168</v>
      </c>
      <c r="C22" s="389" t="s">
        <v>167</v>
      </c>
      <c r="D22" s="390"/>
      <c r="E22" s="379"/>
      <c r="F22" s="379"/>
      <c r="G22" s="379"/>
    </row>
    <row r="23" spans="2:13" ht="28.5" x14ac:dyDescent="0.2">
      <c r="B23" s="91" t="s">
        <v>154</v>
      </c>
      <c r="C23" s="372">
        <f>'Perfil de la necesidad '!D16</f>
        <v>0</v>
      </c>
      <c r="D23" s="373"/>
      <c r="E23" s="92">
        <f>'Perfil de la necesidad '!E16</f>
        <v>0</v>
      </c>
      <c r="F23" s="93"/>
      <c r="G23" s="116">
        <f>+(F23*E23)/100</f>
        <v>0</v>
      </c>
    </row>
    <row r="24" spans="2:13" x14ac:dyDescent="0.2">
      <c r="B24" s="91" t="s">
        <v>121</v>
      </c>
      <c r="C24" s="372">
        <f>'Perfil de la necesidad '!D17</f>
        <v>0</v>
      </c>
      <c r="D24" s="373"/>
      <c r="E24" s="95">
        <f>'Perfil de la necesidad '!E17</f>
        <v>0</v>
      </c>
      <c r="F24" s="96"/>
      <c r="G24" s="117">
        <f t="shared" ref="G24:G28" si="5">+(F24*E24)/100</f>
        <v>0</v>
      </c>
    </row>
    <row r="25" spans="2:13" ht="31.5" customHeight="1" x14ac:dyDescent="0.2">
      <c r="B25" s="98" t="s">
        <v>120</v>
      </c>
      <c r="C25" s="391">
        <f>'Perfil de la necesidad '!D18</f>
        <v>0</v>
      </c>
      <c r="D25" s="392"/>
      <c r="E25" s="95">
        <f>'Perfil de la necesidad '!E18</f>
        <v>0</v>
      </c>
      <c r="F25" s="96"/>
      <c r="G25" s="117">
        <f t="shared" si="5"/>
        <v>0</v>
      </c>
    </row>
    <row r="26" spans="2:13" x14ac:dyDescent="0.2">
      <c r="B26" s="98" t="s">
        <v>129</v>
      </c>
      <c r="C26" s="372">
        <f>'Perfil de la necesidad '!D19</f>
        <v>0</v>
      </c>
      <c r="D26" s="373"/>
      <c r="E26" s="95">
        <f>'Perfil de la necesidad '!E19</f>
        <v>0</v>
      </c>
      <c r="F26" s="96"/>
      <c r="G26" s="117">
        <f t="shared" si="5"/>
        <v>0</v>
      </c>
    </row>
    <row r="27" spans="2:13" ht="28.5" x14ac:dyDescent="0.2">
      <c r="B27" s="91" t="s">
        <v>2</v>
      </c>
      <c r="C27" s="372">
        <f>'Perfil de la necesidad '!D20</f>
        <v>0</v>
      </c>
      <c r="D27" s="373"/>
      <c r="E27" s="95">
        <f>'Perfil de la necesidad '!E20</f>
        <v>0</v>
      </c>
      <c r="F27" s="96"/>
      <c r="G27" s="117">
        <f t="shared" si="5"/>
        <v>0</v>
      </c>
    </row>
    <row r="28" spans="2:13" ht="42.75" x14ac:dyDescent="0.2">
      <c r="B28" s="91" t="s">
        <v>117</v>
      </c>
      <c r="C28" s="372">
        <f>'Perfil de la necesidad '!D21</f>
        <v>0</v>
      </c>
      <c r="D28" s="373"/>
      <c r="E28" s="99">
        <f>'Perfil de la necesidad '!E21</f>
        <v>0</v>
      </c>
      <c r="F28" s="96"/>
      <c r="G28" s="117">
        <f t="shared" si="5"/>
        <v>0</v>
      </c>
    </row>
    <row r="29" spans="2:13" ht="15.75" thickBot="1" x14ac:dyDescent="0.3">
      <c r="B29" s="100" t="s">
        <v>156</v>
      </c>
      <c r="C29" s="101"/>
      <c r="D29" s="102"/>
      <c r="E29" s="103">
        <f>SUM(E23:E28)</f>
        <v>0</v>
      </c>
      <c r="F29" s="86"/>
      <c r="G29" s="104">
        <f>SUM(G23:G28)</f>
        <v>0</v>
      </c>
    </row>
    <row r="30" spans="2:13" ht="15" thickBot="1" x14ac:dyDescent="0.25"/>
    <row r="31" spans="2:13" ht="15.75" thickBot="1" x14ac:dyDescent="0.3">
      <c r="B31" s="105" t="s">
        <v>198</v>
      </c>
      <c r="C31" s="106" t="s">
        <v>172</v>
      </c>
      <c r="D31" s="107" t="s">
        <v>162</v>
      </c>
    </row>
    <row r="32" spans="2:13" ht="42.75" x14ac:dyDescent="0.2">
      <c r="B32" s="108" t="s">
        <v>170</v>
      </c>
      <c r="C32" s="109">
        <v>60</v>
      </c>
      <c r="D32" s="110">
        <f>+(G29*C32)</f>
        <v>0</v>
      </c>
    </row>
    <row r="33" spans="2:4" ht="28.5" x14ac:dyDescent="0.2">
      <c r="B33" s="111" t="s">
        <v>171</v>
      </c>
      <c r="C33" s="112">
        <v>40</v>
      </c>
      <c r="D33" s="113">
        <f>+(L19*C33)/100</f>
        <v>0</v>
      </c>
    </row>
    <row r="34" spans="2:4" ht="15" thickBot="1" x14ac:dyDescent="0.25">
      <c r="B34" s="114" t="s">
        <v>142</v>
      </c>
      <c r="C34" s="114"/>
      <c r="D34" s="115">
        <f>SUM(D32:D33)</f>
        <v>0</v>
      </c>
    </row>
  </sheetData>
  <sheetProtection algorithmName="SHA-512" hashValue="u4/GLQK1tu0EyADp0AQU+liMg29+XkECjxtXxQFm0O7Bgeio+ugI+lNVx7O5NZuYDv2cJdtViHHvjdR+9HU6Tw==" saltValue="cF4kz2q6q0kVIEfh35Syeg==" spinCount="100000" sheet="1" selectLockedCells="1"/>
  <mergeCells count="27">
    <mergeCell ref="C24:D24"/>
    <mergeCell ref="C25:D25"/>
    <mergeCell ref="C26:D26"/>
    <mergeCell ref="C27:D27"/>
    <mergeCell ref="C28:D28"/>
    <mergeCell ref="C23:D23"/>
    <mergeCell ref="B10:C10"/>
    <mergeCell ref="D10:M10"/>
    <mergeCell ref="B11:C11"/>
    <mergeCell ref="D11:M11"/>
    <mergeCell ref="B13:B14"/>
    <mergeCell ref="C13:M13"/>
    <mergeCell ref="D14:E14"/>
    <mergeCell ref="F14:G14"/>
    <mergeCell ref="H14:I14"/>
    <mergeCell ref="J14:K14"/>
    <mergeCell ref="B21:D21"/>
    <mergeCell ref="E21:E22"/>
    <mergeCell ref="F21:F22"/>
    <mergeCell ref="G21:G22"/>
    <mergeCell ref="C22:D22"/>
    <mergeCell ref="B9:C9"/>
    <mergeCell ref="B2:B4"/>
    <mergeCell ref="C2:M2"/>
    <mergeCell ref="C3:I3"/>
    <mergeCell ref="J3:M3"/>
    <mergeCell ref="C4:M4"/>
  </mergeCells>
  <printOptions horizontalCentered="1" verticalCentered="1"/>
  <pageMargins left="0.39370078740157483" right="0.39370078740157483" top="0.39370078740157483" bottom="0.59055118110236227" header="0.31496062992125984" footer="0.11811023622047245"/>
  <pageSetup scale="70" orientation="landscape" r:id="rId1"/>
  <headerFooter>
    <oddFooter xml:space="preserve">&amp;L&amp;9Calle 26 No.69-76 Edificio Elemento Torre 1, Piso 3 – C.P. 111071
PBX:(+57) 601-3779555 - Información: Línea 195 
Sede Operativa - Calle 22D No. 120-40
Página web: www.umv.gov.co&amp;C&amp;9GTHU-FM-038
Página &amp;P de &amp;N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I27"/>
  <sheetViews>
    <sheetView workbookViewId="0">
      <selection activeCell="C19" sqref="C19"/>
    </sheetView>
  </sheetViews>
  <sheetFormatPr baseColWidth="10" defaultRowHeight="14.25" x14ac:dyDescent="0.2"/>
  <cols>
    <col min="1" max="1" width="3.85546875" style="34" customWidth="1"/>
    <col min="2" max="2" width="20.5703125" style="34" customWidth="1"/>
    <col min="3" max="3" width="32.28515625" style="34" customWidth="1"/>
    <col min="4" max="6" width="20.42578125" style="34" customWidth="1"/>
    <col min="7" max="7" width="3.85546875" style="34" customWidth="1"/>
    <col min="8" max="16384" width="11.42578125" style="34"/>
  </cols>
  <sheetData>
    <row r="2" spans="1:9" ht="15" customHeight="1" x14ac:dyDescent="0.2">
      <c r="B2" s="225"/>
      <c r="C2" s="363" t="str">
        <f>+Instructivo!C2</f>
        <v>PERFIL Y EVALUACIÓN CANDIDATOS - TALENTO NO PALANCA</v>
      </c>
      <c r="D2" s="364"/>
      <c r="E2" s="364"/>
      <c r="F2" s="365"/>
    </row>
    <row r="3" spans="1:9" x14ac:dyDescent="0.2">
      <c r="B3" s="226"/>
      <c r="C3" s="347" t="s">
        <v>208</v>
      </c>
      <c r="D3" s="349"/>
      <c r="E3" s="366" t="str">
        <f>+Instructivo!E3</f>
        <v>VERSIÓN: 3</v>
      </c>
      <c r="F3" s="368"/>
    </row>
    <row r="4" spans="1:9" x14ac:dyDescent="0.2">
      <c r="B4" s="227"/>
      <c r="C4" s="405" t="str">
        <f>+Instructivo!C4</f>
        <v>FECHA DE APLICACIÓN: NOVIEMBRE DE 2023</v>
      </c>
      <c r="D4" s="406"/>
      <c r="E4" s="406"/>
      <c r="F4" s="407"/>
    </row>
    <row r="6" spans="1:9" ht="15" x14ac:dyDescent="0.25">
      <c r="B6" s="352" t="s">
        <v>145</v>
      </c>
      <c r="C6" s="352"/>
      <c r="D6" s="352"/>
      <c r="E6" s="352"/>
      <c r="F6" s="352"/>
    </row>
    <row r="7" spans="1:9" ht="15" thickBot="1" x14ac:dyDescent="0.25"/>
    <row r="8" spans="1:9" ht="45.75" thickBot="1" x14ac:dyDescent="0.3">
      <c r="B8" s="164" t="s">
        <v>186</v>
      </c>
      <c r="C8" s="165" t="s">
        <v>175</v>
      </c>
      <c r="D8" s="166" t="s">
        <v>170</v>
      </c>
      <c r="E8" s="166" t="s">
        <v>171</v>
      </c>
      <c r="F8" s="167" t="s">
        <v>142</v>
      </c>
    </row>
    <row r="9" spans="1:9" x14ac:dyDescent="0.2">
      <c r="A9" s="36">
        <f t="shared" ref="A9:A11" si="0">F9</f>
        <v>0</v>
      </c>
      <c r="B9" s="168" t="s">
        <v>146</v>
      </c>
      <c r="C9" s="171">
        <f>'Entrevistado 1'!$D$10</f>
        <v>0</v>
      </c>
      <c r="D9" s="171">
        <f>'Entrevistado 1'!$D$32</f>
        <v>0</v>
      </c>
      <c r="E9" s="171">
        <f>'Entrevistado 1'!$D$33</f>
        <v>0</v>
      </c>
      <c r="F9" s="172">
        <f>'Entrevistado 1'!$D$34</f>
        <v>0</v>
      </c>
      <c r="H9" s="38"/>
      <c r="I9" s="38"/>
    </row>
    <row r="10" spans="1:9" x14ac:dyDescent="0.2">
      <c r="A10" s="36">
        <f t="shared" si="0"/>
        <v>0</v>
      </c>
      <c r="B10" s="37" t="s">
        <v>147</v>
      </c>
      <c r="C10" s="173">
        <f>'Entrevistado 2'!$D$10</f>
        <v>0</v>
      </c>
      <c r="D10" s="173">
        <f>'Entrevistado 2'!$D$32</f>
        <v>0</v>
      </c>
      <c r="E10" s="173">
        <f>'Entrevistado 2'!$D$33</f>
        <v>0</v>
      </c>
      <c r="F10" s="174">
        <f>'Entrevistado 2'!$D$34</f>
        <v>0</v>
      </c>
    </row>
    <row r="11" spans="1:9" x14ac:dyDescent="0.2">
      <c r="A11" s="36">
        <f t="shared" si="0"/>
        <v>0</v>
      </c>
      <c r="B11" s="37" t="s">
        <v>148</v>
      </c>
      <c r="C11" s="173">
        <f>'Entrevistado 3'!$D$10</f>
        <v>0</v>
      </c>
      <c r="D11" s="173">
        <f>'Entrevistado 3'!$D$32</f>
        <v>0</v>
      </c>
      <c r="E11" s="173">
        <f>'Entrevistado 3'!$D$33</f>
        <v>0</v>
      </c>
      <c r="F11" s="174">
        <f>'Entrevistado 3'!$D$34</f>
        <v>0</v>
      </c>
    </row>
    <row r="12" spans="1:9" x14ac:dyDescent="0.2">
      <c r="A12" s="36">
        <f>F12</f>
        <v>0</v>
      </c>
      <c r="B12" s="37" t="s">
        <v>149</v>
      </c>
      <c r="C12" s="173">
        <f>'Entrevistado 4'!$D$10</f>
        <v>0</v>
      </c>
      <c r="D12" s="173">
        <f>'Entrevistado 4'!$D$32</f>
        <v>0</v>
      </c>
      <c r="E12" s="173">
        <f>'Entrevistado 4'!$D$33</f>
        <v>0</v>
      </c>
      <c r="F12" s="174">
        <f>'Entrevistado 4'!$D$34</f>
        <v>0</v>
      </c>
    </row>
    <row r="13" spans="1:9" x14ac:dyDescent="0.2">
      <c r="A13" s="36">
        <f>F13</f>
        <v>0</v>
      </c>
      <c r="B13" s="37" t="s">
        <v>393</v>
      </c>
      <c r="C13" s="173">
        <f>'Entrevistado 5'!$D$10</f>
        <v>0</v>
      </c>
      <c r="D13" s="173">
        <f>'Entrevistado 5'!$D$32</f>
        <v>0</v>
      </c>
      <c r="E13" s="173">
        <f>'Entrevistado 5'!$D$33</f>
        <v>0</v>
      </c>
      <c r="F13" s="174">
        <f>'Entrevistado 5'!$D$34</f>
        <v>0</v>
      </c>
    </row>
    <row r="14" spans="1:9" ht="15" thickBot="1" x14ac:dyDescent="0.25">
      <c r="A14" s="36">
        <f>F14</f>
        <v>0</v>
      </c>
      <c r="B14" s="39" t="s">
        <v>394</v>
      </c>
      <c r="C14" s="175">
        <f>'Entrevistado 6'!$D$10</f>
        <v>0</v>
      </c>
      <c r="D14" s="175">
        <f>'Entrevistado 6'!$D$32</f>
        <v>0</v>
      </c>
      <c r="E14" s="175">
        <f>'Entrevistado 6'!$D$33</f>
        <v>0</v>
      </c>
      <c r="F14" s="176">
        <f>'Entrevistado 6'!$D$34</f>
        <v>0</v>
      </c>
    </row>
    <row r="16" spans="1:9" ht="15" x14ac:dyDescent="0.25">
      <c r="B16" s="40" t="s">
        <v>193</v>
      </c>
    </row>
    <row r="17" spans="2:6" ht="15" thickBot="1" x14ac:dyDescent="0.25"/>
    <row r="18" spans="2:6" ht="15" x14ac:dyDescent="0.25">
      <c r="B18" s="41" t="s">
        <v>142</v>
      </c>
      <c r="C18" s="35" t="s">
        <v>175</v>
      </c>
      <c r="D18" s="42"/>
      <c r="E18" s="42"/>
      <c r="F18" s="42"/>
    </row>
    <row r="19" spans="2:6" ht="15" thickBot="1" x14ac:dyDescent="0.25">
      <c r="B19" s="170">
        <f>SUBTOTAL(4,F9:F14)</f>
        <v>0</v>
      </c>
      <c r="C19" s="169">
        <f>VLOOKUP(B19,A9:F14,3,FALSE)</f>
        <v>0</v>
      </c>
      <c r="D19" s="43"/>
      <c r="E19" s="43"/>
      <c r="F19" s="43"/>
    </row>
    <row r="22" spans="2:6" ht="15" thickBot="1" x14ac:dyDescent="0.25"/>
    <row r="23" spans="2:6" ht="15" x14ac:dyDescent="0.25">
      <c r="B23" s="44" t="s">
        <v>179</v>
      </c>
      <c r="C23" s="45"/>
      <c r="D23" s="44" t="s">
        <v>200</v>
      </c>
      <c r="E23" s="46"/>
      <c r="F23" s="47"/>
    </row>
    <row r="24" spans="2:6" x14ac:dyDescent="0.2">
      <c r="B24" s="393" t="s">
        <v>230</v>
      </c>
      <c r="C24" s="394"/>
      <c r="D24" s="393" t="s">
        <v>178</v>
      </c>
      <c r="E24" s="397"/>
      <c r="F24" s="394"/>
    </row>
    <row r="25" spans="2:6" x14ac:dyDescent="0.2">
      <c r="B25" s="395"/>
      <c r="C25" s="396"/>
      <c r="D25" s="395"/>
      <c r="E25" s="398"/>
      <c r="F25" s="396"/>
    </row>
    <row r="26" spans="2:6" x14ac:dyDescent="0.2">
      <c r="B26" s="399" t="s">
        <v>176</v>
      </c>
      <c r="C26" s="400"/>
      <c r="D26" s="399" t="s">
        <v>176</v>
      </c>
      <c r="E26" s="401"/>
      <c r="F26" s="400"/>
    </row>
    <row r="27" spans="2:6" ht="15" thickBot="1" x14ac:dyDescent="0.25">
      <c r="B27" s="402" t="s">
        <v>177</v>
      </c>
      <c r="C27" s="403"/>
      <c r="D27" s="402" t="s">
        <v>177</v>
      </c>
      <c r="E27" s="404"/>
      <c r="F27" s="403"/>
    </row>
  </sheetData>
  <sheetProtection algorithmName="SHA-512" hashValue="G/7SeY7PnEqqHYZyVYOl/Da8JOtMQP+75JTZOsWwx9FMYgy1/Li3kd8vXHsTE3aQtYRxpXGe7A2X98I9f+nvKA==" saltValue="garVzG08aM9TRvAnmeAzaA==" spinCount="100000" sheet="1" objects="1" scenarios="1"/>
  <mergeCells count="12">
    <mergeCell ref="B6:F6"/>
    <mergeCell ref="B2:B4"/>
    <mergeCell ref="C3:D3"/>
    <mergeCell ref="C2:F2"/>
    <mergeCell ref="E3:F3"/>
    <mergeCell ref="C4:F4"/>
    <mergeCell ref="B24:C25"/>
    <mergeCell ref="D24:F25"/>
    <mergeCell ref="B26:C26"/>
    <mergeCell ref="D26:F26"/>
    <mergeCell ref="B27:C27"/>
    <mergeCell ref="D27:F27"/>
  </mergeCells>
  <printOptions horizontalCentered="1" verticalCentered="1"/>
  <pageMargins left="0.39370078740157483" right="0.39370078740157483" top="0.39370078740157483" bottom="0.59055118110236227" header="0.31496062992125984" footer="0.11811023622047245"/>
  <pageSetup scale="70" orientation="landscape" r:id="rId1"/>
  <headerFooter>
    <oddFooter xml:space="preserve">&amp;L&amp;9Calle 26 No.69-76 Edificio Elemento Torre 1, Piso 3 – C.P. 111071
PBX:(+57) 601-3779555 - Información: Línea 195 
Sede Operativa - Calle 22D No. 120-40
Página web: www.umv.gov.co&amp;C&amp;9GTHU-FM-038
Página &amp;P de &amp;N
</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J190"/>
  <sheetViews>
    <sheetView topLeftCell="B1" zoomScale="85" zoomScaleNormal="85" workbookViewId="0">
      <selection activeCell="B8" sqref="B8"/>
    </sheetView>
  </sheetViews>
  <sheetFormatPr baseColWidth="10" defaultRowHeight="15" x14ac:dyDescent="0.25"/>
  <cols>
    <col min="1" max="1" width="68.28515625" style="7" customWidth="1"/>
    <col min="2" max="2" width="42" style="7" customWidth="1"/>
    <col min="3" max="3" width="52" style="161" hidden="1" customWidth="1"/>
    <col min="4" max="4" width="18" hidden="1" customWidth="1"/>
    <col min="5" max="5" width="8.28515625" hidden="1" customWidth="1"/>
    <col min="6" max="10" width="12.28515625" hidden="1" customWidth="1"/>
    <col min="11" max="11" width="15.140625" hidden="1" customWidth="1"/>
    <col min="12" max="12" width="12.28515625" hidden="1" customWidth="1"/>
    <col min="13" max="13" width="17.140625" hidden="1" customWidth="1"/>
    <col min="14" max="17" width="16.28515625" hidden="1" customWidth="1"/>
    <col min="18" max="20" width="12.28515625" hidden="1" customWidth="1"/>
    <col min="21" max="21" width="16" hidden="1" customWidth="1"/>
    <col min="22" max="22" width="16.28515625" hidden="1" customWidth="1"/>
    <col min="23" max="23" width="12.28515625" hidden="1" customWidth="1"/>
    <col min="24" max="24" width="42" style="7" customWidth="1"/>
    <col min="25" max="25" width="14" style="7" customWidth="1"/>
    <col min="26" max="26" width="26.5703125" style="7" customWidth="1"/>
    <col min="27" max="34" width="23.5703125" style="7" customWidth="1"/>
    <col min="35" max="35" width="11.42578125" style="7"/>
    <col min="36" max="36" width="17.42578125" style="7" customWidth="1"/>
    <col min="37" max="16384" width="11.42578125" style="7"/>
  </cols>
  <sheetData>
    <row r="1" spans="1:36" ht="60.75" thickBot="1" x14ac:dyDescent="0.3">
      <c r="A1" s="1" t="s">
        <v>36</v>
      </c>
      <c r="B1" s="1"/>
      <c r="C1" s="121" t="s">
        <v>345</v>
      </c>
      <c r="D1" s="121" t="s">
        <v>346</v>
      </c>
      <c r="F1" s="122" t="s">
        <v>347</v>
      </c>
      <c r="G1" s="123" t="s">
        <v>348</v>
      </c>
      <c r="H1" s="123" t="s">
        <v>349</v>
      </c>
      <c r="I1" s="124" t="s">
        <v>350</v>
      </c>
      <c r="J1" s="124" t="s">
        <v>351</v>
      </c>
      <c r="K1" s="124" t="s">
        <v>352</v>
      </c>
      <c r="L1" s="124" t="s">
        <v>353</v>
      </c>
      <c r="M1" s="125" t="s">
        <v>354</v>
      </c>
      <c r="N1" s="126" t="s">
        <v>355</v>
      </c>
      <c r="O1" s="127" t="s">
        <v>356</v>
      </c>
      <c r="P1" s="128" t="s">
        <v>357</v>
      </c>
      <c r="Q1" s="125" t="s">
        <v>358</v>
      </c>
      <c r="R1" s="129" t="s">
        <v>359</v>
      </c>
      <c r="S1" s="130" t="s">
        <v>360</v>
      </c>
      <c r="T1" s="123" t="s">
        <v>361</v>
      </c>
      <c r="U1" s="124" t="s">
        <v>362</v>
      </c>
      <c r="V1" s="124" t="s">
        <v>363</v>
      </c>
      <c r="W1" s="124" t="s">
        <v>364</v>
      </c>
      <c r="X1" s="1"/>
      <c r="Y1" s="2" t="s">
        <v>0</v>
      </c>
      <c r="Z1" s="3" t="s">
        <v>61</v>
      </c>
      <c r="AA1" s="29" t="s">
        <v>62</v>
      </c>
      <c r="AB1" s="29" t="s">
        <v>123</v>
      </c>
      <c r="AC1" s="30" t="s">
        <v>71</v>
      </c>
      <c r="AD1" s="4" t="s">
        <v>124</v>
      </c>
      <c r="AE1" s="4" t="s">
        <v>125</v>
      </c>
      <c r="AF1" s="5" t="s">
        <v>93</v>
      </c>
      <c r="AG1" s="4" t="s">
        <v>127</v>
      </c>
      <c r="AH1" s="4" t="s">
        <v>126</v>
      </c>
      <c r="AI1" s="6"/>
      <c r="AJ1" s="3" t="s">
        <v>24</v>
      </c>
    </row>
    <row r="2" spans="1:36" ht="26.25" customHeight="1" thickBot="1" x14ac:dyDescent="0.3">
      <c r="A2" s="8" t="s">
        <v>38</v>
      </c>
      <c r="B2" s="8"/>
      <c r="C2" s="131" t="s">
        <v>347</v>
      </c>
      <c r="D2" s="132" t="s">
        <v>365</v>
      </c>
      <c r="F2" s="133" t="s">
        <v>334</v>
      </c>
      <c r="G2" s="134" t="s">
        <v>49</v>
      </c>
      <c r="H2" s="134" t="s">
        <v>45</v>
      </c>
      <c r="I2" s="135" t="s">
        <v>340</v>
      </c>
      <c r="J2" s="135" t="s">
        <v>340</v>
      </c>
      <c r="K2" s="135" t="s">
        <v>366</v>
      </c>
      <c r="L2" s="136" t="s">
        <v>338</v>
      </c>
      <c r="M2" s="135" t="s">
        <v>47</v>
      </c>
      <c r="N2" s="137" t="s">
        <v>367</v>
      </c>
      <c r="O2" s="127" t="s">
        <v>368</v>
      </c>
      <c r="P2" s="128" t="s">
        <v>343</v>
      </c>
      <c r="Q2" s="133" t="s">
        <v>369</v>
      </c>
      <c r="R2" s="133" t="s">
        <v>370</v>
      </c>
      <c r="S2" s="127" t="s">
        <v>50</v>
      </c>
      <c r="T2" s="138"/>
      <c r="U2" s="135" t="s">
        <v>340</v>
      </c>
      <c r="V2" s="135" t="s">
        <v>371</v>
      </c>
      <c r="W2" s="135" t="s">
        <v>372</v>
      </c>
      <c r="X2" s="8"/>
      <c r="Y2" s="9" t="s">
        <v>151</v>
      </c>
      <c r="Z2" s="10" t="s">
        <v>53</v>
      </c>
      <c r="AA2" s="11" t="s">
        <v>62</v>
      </c>
      <c r="AB2" s="31" t="s">
        <v>65</v>
      </c>
      <c r="AC2" s="32" t="s">
        <v>71</v>
      </c>
      <c r="AD2" s="11" t="s">
        <v>72</v>
      </c>
      <c r="AE2" s="11" t="s">
        <v>81</v>
      </c>
      <c r="AF2" s="11" t="s">
        <v>93</v>
      </c>
      <c r="AG2" s="11" t="s">
        <v>96</v>
      </c>
      <c r="AH2" s="11" t="s">
        <v>112</v>
      </c>
      <c r="AI2" s="6"/>
      <c r="AJ2" s="13" t="s">
        <v>9</v>
      </c>
    </row>
    <row r="3" spans="1:36" ht="22.5" customHeight="1" thickBot="1" x14ac:dyDescent="0.3">
      <c r="A3" s="8" t="s">
        <v>334</v>
      </c>
      <c r="B3" s="8"/>
      <c r="C3" s="139" t="s">
        <v>348</v>
      </c>
      <c r="D3" s="134" t="s">
        <v>373</v>
      </c>
      <c r="F3" s="140" t="s">
        <v>367</v>
      </c>
      <c r="G3" s="134" t="s">
        <v>46</v>
      </c>
      <c r="H3" s="138"/>
      <c r="I3" s="138"/>
      <c r="J3" s="138"/>
      <c r="K3" s="138"/>
      <c r="L3" s="138"/>
      <c r="M3" s="141" t="s">
        <v>344</v>
      </c>
      <c r="N3" s="138"/>
      <c r="O3" s="138"/>
      <c r="P3" s="138"/>
      <c r="Q3" s="134" t="s">
        <v>48</v>
      </c>
      <c r="R3" s="138"/>
      <c r="S3" s="138"/>
      <c r="T3" s="138"/>
      <c r="U3" s="138"/>
      <c r="V3" s="138"/>
      <c r="W3" s="142"/>
      <c r="X3" s="8"/>
      <c r="Y3" s="9" t="s">
        <v>128</v>
      </c>
      <c r="Z3" s="14" t="s">
        <v>54</v>
      </c>
      <c r="AA3" s="11" t="s">
        <v>63</v>
      </c>
      <c r="AB3" s="31" t="s">
        <v>66</v>
      </c>
      <c r="AC3" s="33"/>
      <c r="AD3" s="15" t="s">
        <v>73</v>
      </c>
      <c r="AE3" s="11" t="s">
        <v>82</v>
      </c>
      <c r="AF3" s="11" t="s">
        <v>94</v>
      </c>
      <c r="AG3" s="11" t="s">
        <v>97</v>
      </c>
      <c r="AH3" s="11" t="s">
        <v>113</v>
      </c>
      <c r="AI3" s="6"/>
      <c r="AJ3" s="13" t="s">
        <v>10</v>
      </c>
    </row>
    <row r="4" spans="1:36" ht="39.75" customHeight="1" thickBot="1" x14ac:dyDescent="0.3">
      <c r="A4" s="8" t="s">
        <v>51</v>
      </c>
      <c r="B4" s="8"/>
      <c r="C4" s="139" t="s">
        <v>349</v>
      </c>
      <c r="D4" s="127" t="s">
        <v>373</v>
      </c>
      <c r="F4" s="142"/>
      <c r="G4" s="134" t="s">
        <v>44</v>
      </c>
      <c r="H4" s="138"/>
      <c r="I4" s="138"/>
      <c r="J4" s="138"/>
      <c r="K4" s="138"/>
      <c r="L4" s="138"/>
      <c r="M4" s="143" t="s">
        <v>374</v>
      </c>
      <c r="N4" s="138"/>
      <c r="O4" s="138"/>
      <c r="P4" s="138"/>
      <c r="Q4" s="138"/>
      <c r="R4" s="138"/>
      <c r="S4" s="138"/>
      <c r="T4" s="138"/>
      <c r="U4" s="138"/>
      <c r="V4" s="138"/>
      <c r="W4" s="142"/>
      <c r="X4" s="8"/>
      <c r="Y4" s="9" t="s">
        <v>122</v>
      </c>
      <c r="Z4" s="10" t="s">
        <v>55</v>
      </c>
      <c r="AA4" s="12" t="s">
        <v>64</v>
      </c>
      <c r="AB4" s="31" t="s">
        <v>67</v>
      </c>
      <c r="AC4" s="33"/>
      <c r="AD4" s="15" t="s">
        <v>74</v>
      </c>
      <c r="AE4" s="11" t="s">
        <v>83</v>
      </c>
      <c r="AF4" s="12" t="s">
        <v>95</v>
      </c>
      <c r="AG4" s="11" t="s">
        <v>98</v>
      </c>
      <c r="AH4" s="11" t="s">
        <v>114</v>
      </c>
      <c r="AI4" s="6"/>
      <c r="AJ4" s="13" t="s">
        <v>152</v>
      </c>
    </row>
    <row r="5" spans="1:36" ht="45.75" thickBot="1" x14ac:dyDescent="0.3">
      <c r="A5" s="8" t="s">
        <v>52</v>
      </c>
      <c r="B5" s="8"/>
      <c r="C5" s="139" t="s">
        <v>350</v>
      </c>
      <c r="D5" s="135" t="s">
        <v>375</v>
      </c>
      <c r="F5" s="142"/>
      <c r="G5" s="134" t="s">
        <v>376</v>
      </c>
      <c r="H5" s="138"/>
      <c r="I5" s="138"/>
      <c r="J5" s="138"/>
      <c r="K5" s="138"/>
      <c r="L5" s="138"/>
      <c r="N5" s="138"/>
      <c r="O5" s="138"/>
      <c r="P5" s="138"/>
      <c r="Q5" s="138"/>
      <c r="R5" s="138"/>
      <c r="S5" s="138"/>
      <c r="T5" s="138"/>
      <c r="U5" s="138"/>
      <c r="V5" s="138"/>
      <c r="W5" s="138"/>
      <c r="X5" s="8"/>
      <c r="Y5" s="9" t="s">
        <v>1</v>
      </c>
      <c r="Z5" s="9" t="s">
        <v>56</v>
      </c>
      <c r="AB5" s="31" t="s">
        <v>68</v>
      </c>
      <c r="AC5" s="33"/>
      <c r="AD5" s="15" t="s">
        <v>75</v>
      </c>
      <c r="AE5" s="11" t="s">
        <v>84</v>
      </c>
      <c r="AF5" s="6"/>
      <c r="AG5" s="11" t="s">
        <v>99</v>
      </c>
      <c r="AH5" s="11" t="s">
        <v>115</v>
      </c>
      <c r="AI5" s="6"/>
      <c r="AJ5" s="13" t="s">
        <v>12</v>
      </c>
    </row>
    <row r="6" spans="1:36" ht="36" customHeight="1" thickBot="1" x14ac:dyDescent="0.3">
      <c r="A6" s="8" t="s">
        <v>37</v>
      </c>
      <c r="B6" s="8"/>
      <c r="C6" s="140" t="s">
        <v>351</v>
      </c>
      <c r="D6" s="135" t="s">
        <v>375</v>
      </c>
      <c r="H6" s="144"/>
      <c r="I6" s="144"/>
      <c r="J6" s="144"/>
      <c r="K6" s="144"/>
      <c r="L6" s="144"/>
      <c r="M6" s="144"/>
      <c r="N6" s="144"/>
      <c r="O6" s="144"/>
      <c r="P6" s="144"/>
      <c r="Q6" s="144"/>
      <c r="R6" s="144"/>
      <c r="S6" s="144"/>
      <c r="T6" s="144"/>
      <c r="U6" s="144"/>
      <c r="V6" s="144"/>
      <c r="W6" s="144"/>
      <c r="X6" s="8"/>
      <c r="Y6" s="9" t="s">
        <v>7</v>
      </c>
      <c r="Z6" s="13" t="s">
        <v>57</v>
      </c>
      <c r="AA6" s="16"/>
      <c r="AB6" s="31" t="s">
        <v>69</v>
      </c>
      <c r="AC6" s="33"/>
      <c r="AD6" s="15" t="s">
        <v>76</v>
      </c>
      <c r="AE6" s="11" t="s">
        <v>85</v>
      </c>
      <c r="AF6" s="6"/>
      <c r="AG6" s="11" t="s">
        <v>101</v>
      </c>
      <c r="AH6" s="17" t="s">
        <v>116</v>
      </c>
      <c r="AI6" s="6"/>
      <c r="AJ6" s="9" t="s">
        <v>13</v>
      </c>
    </row>
    <row r="7" spans="1:36" ht="30.75" customHeight="1" thickBot="1" x14ac:dyDescent="0.3">
      <c r="A7" s="8" t="s">
        <v>39</v>
      </c>
      <c r="B7" s="8"/>
      <c r="C7" s="139" t="s">
        <v>352</v>
      </c>
      <c r="D7" s="135" t="s">
        <v>375</v>
      </c>
      <c r="H7" s="144"/>
      <c r="I7" s="144"/>
      <c r="J7" s="144"/>
      <c r="K7" s="144"/>
      <c r="L7" s="144"/>
      <c r="M7" s="144"/>
      <c r="N7" s="144"/>
      <c r="O7" s="144"/>
      <c r="P7" s="144"/>
      <c r="Q7" s="144"/>
      <c r="R7" s="144"/>
      <c r="S7" s="144"/>
      <c r="T7" s="144"/>
      <c r="U7" s="144"/>
      <c r="V7" s="144"/>
      <c r="W7" s="144"/>
      <c r="X7" s="8"/>
      <c r="Y7" s="9"/>
      <c r="Z7" s="10" t="s">
        <v>58</v>
      </c>
      <c r="AA7" s="6"/>
      <c r="AB7" s="32" t="s">
        <v>70</v>
      </c>
      <c r="AC7" s="33"/>
      <c r="AD7" s="15" t="s">
        <v>77</v>
      </c>
      <c r="AE7" s="11" t="s">
        <v>86</v>
      </c>
      <c r="AF7" s="6"/>
      <c r="AG7" s="11" t="s">
        <v>100</v>
      </c>
      <c r="AH7" s="6"/>
      <c r="AI7" s="6"/>
      <c r="AJ7" s="13" t="s">
        <v>14</v>
      </c>
    </row>
    <row r="8" spans="1:36" ht="30.75" customHeight="1" thickBot="1" x14ac:dyDescent="0.3">
      <c r="A8" s="8" t="s">
        <v>48</v>
      </c>
      <c r="B8" s="8"/>
      <c r="C8" s="145" t="s">
        <v>353</v>
      </c>
      <c r="D8" s="135" t="s">
        <v>375</v>
      </c>
      <c r="G8" s="144"/>
      <c r="H8" s="144"/>
      <c r="I8" s="144"/>
      <c r="J8" s="144"/>
      <c r="K8" s="144"/>
      <c r="L8" s="144"/>
      <c r="M8" s="144"/>
      <c r="N8" s="144"/>
      <c r="O8" s="144"/>
      <c r="P8" s="144"/>
      <c r="Q8" s="144"/>
      <c r="R8" s="144"/>
      <c r="S8" s="144"/>
      <c r="U8" s="144"/>
      <c r="V8" s="144"/>
      <c r="W8" s="144"/>
      <c r="X8" s="8"/>
      <c r="Y8" s="9"/>
      <c r="Z8" s="10" t="s">
        <v>59</v>
      </c>
      <c r="AA8" s="6"/>
      <c r="AB8" s="6"/>
      <c r="AC8" s="6"/>
      <c r="AD8" s="15" t="s">
        <v>78</v>
      </c>
      <c r="AE8" s="11" t="s">
        <v>87</v>
      </c>
      <c r="AF8" s="6"/>
      <c r="AG8" s="11" t="s">
        <v>102</v>
      </c>
      <c r="AH8" s="6"/>
      <c r="AI8" s="6"/>
      <c r="AJ8" s="13" t="s">
        <v>15</v>
      </c>
    </row>
    <row r="9" spans="1:36" ht="30.75" thickBot="1" x14ac:dyDescent="0.3">
      <c r="A9" s="8" t="s">
        <v>45</v>
      </c>
      <c r="B9" s="8"/>
      <c r="C9" s="139" t="s">
        <v>354</v>
      </c>
      <c r="D9" s="135" t="s">
        <v>375</v>
      </c>
      <c r="G9" s="144"/>
      <c r="H9" s="144"/>
      <c r="I9" s="144"/>
      <c r="J9" s="144"/>
      <c r="K9" s="144"/>
      <c r="L9" s="144"/>
      <c r="M9" s="144"/>
      <c r="N9" s="144"/>
      <c r="O9" s="144"/>
      <c r="P9" s="144"/>
      <c r="Q9" s="144"/>
      <c r="R9" s="144"/>
      <c r="S9" s="144"/>
      <c r="T9" s="144"/>
      <c r="U9" s="144"/>
      <c r="V9" s="144"/>
      <c r="W9" s="144"/>
      <c r="X9" s="8"/>
      <c r="Y9" s="9"/>
      <c r="Z9" s="18" t="s">
        <v>60</v>
      </c>
      <c r="AA9" s="19"/>
      <c r="AB9" s="19"/>
      <c r="AC9" s="19"/>
      <c r="AD9" s="15" t="s">
        <v>79</v>
      </c>
      <c r="AE9" s="11" t="s">
        <v>88</v>
      </c>
      <c r="AF9" s="6"/>
      <c r="AG9" s="11" t="s">
        <v>103</v>
      </c>
      <c r="AH9" s="6"/>
      <c r="AI9" s="6"/>
      <c r="AJ9" s="13" t="s">
        <v>16</v>
      </c>
    </row>
    <row r="10" spans="1:36" ht="30.75" customHeight="1" thickBot="1" x14ac:dyDescent="0.3">
      <c r="A10" s="8" t="s">
        <v>47</v>
      </c>
      <c r="B10" s="8"/>
      <c r="C10" s="146" t="s">
        <v>355</v>
      </c>
      <c r="D10" s="147" t="s">
        <v>365</v>
      </c>
      <c r="X10" s="8"/>
      <c r="Y10" s="9"/>
      <c r="Z10" s="18" t="s">
        <v>173</v>
      </c>
      <c r="AA10" s="20"/>
      <c r="AB10" s="20"/>
      <c r="AC10" s="20"/>
      <c r="AD10" s="21" t="s">
        <v>80</v>
      </c>
      <c r="AE10" s="11" t="s">
        <v>89</v>
      </c>
      <c r="AF10" s="6"/>
      <c r="AG10" s="11" t="s">
        <v>104</v>
      </c>
      <c r="AH10" s="6"/>
      <c r="AI10" s="6"/>
      <c r="AJ10" s="9" t="s">
        <v>17</v>
      </c>
    </row>
    <row r="11" spans="1:36" ht="37.5" thickBot="1" x14ac:dyDescent="0.3">
      <c r="A11" s="22" t="s">
        <v>44</v>
      </c>
      <c r="B11" s="119"/>
      <c r="C11" s="146" t="s">
        <v>356</v>
      </c>
      <c r="D11" s="145" t="s">
        <v>373</v>
      </c>
      <c r="X11" s="119"/>
      <c r="Z11" s="20"/>
      <c r="AA11" s="20"/>
      <c r="AB11" s="20"/>
      <c r="AC11" s="20"/>
      <c r="AD11" s="20"/>
      <c r="AE11" s="11" t="s">
        <v>90</v>
      </c>
      <c r="AF11" s="6"/>
      <c r="AG11" s="11" t="s">
        <v>105</v>
      </c>
      <c r="AH11" s="6"/>
      <c r="AI11" s="6"/>
      <c r="AJ11" s="13" t="s">
        <v>18</v>
      </c>
    </row>
    <row r="12" spans="1:36" ht="28.5" customHeight="1" thickBot="1" x14ac:dyDescent="0.3">
      <c r="A12" s="8" t="s">
        <v>43</v>
      </c>
      <c r="B12" s="120"/>
      <c r="C12" s="146" t="s">
        <v>357</v>
      </c>
      <c r="D12" s="148" t="s">
        <v>377</v>
      </c>
      <c r="X12" s="120"/>
      <c r="Z12" s="20"/>
      <c r="AA12" s="20"/>
      <c r="AB12" s="20"/>
      <c r="AC12" s="20"/>
      <c r="AD12" s="20"/>
      <c r="AE12" s="11" t="s">
        <v>91</v>
      </c>
      <c r="AF12" s="6"/>
      <c r="AG12" s="11" t="s">
        <v>106</v>
      </c>
      <c r="AH12" s="6"/>
      <c r="AI12" s="6"/>
      <c r="AJ12" s="13" t="s">
        <v>19</v>
      </c>
    </row>
    <row r="13" spans="1:36" ht="37.5" thickBot="1" x14ac:dyDescent="0.3">
      <c r="A13" s="8" t="s">
        <v>376</v>
      </c>
      <c r="B13" s="120"/>
      <c r="C13" s="139" t="s">
        <v>378</v>
      </c>
      <c r="D13" s="147" t="s">
        <v>365</v>
      </c>
      <c r="X13" s="120"/>
      <c r="Z13" s="20"/>
      <c r="AA13" s="20"/>
      <c r="AB13" s="20"/>
      <c r="AC13" s="20"/>
      <c r="AD13" s="20"/>
      <c r="AE13" s="12" t="s">
        <v>92</v>
      </c>
      <c r="AF13" s="6"/>
      <c r="AG13" s="11" t="s">
        <v>107</v>
      </c>
      <c r="AH13" s="6"/>
      <c r="AI13" s="6"/>
      <c r="AJ13" s="13" t="s">
        <v>20</v>
      </c>
    </row>
    <row r="14" spans="1:36" ht="18" customHeight="1" thickBot="1" x14ac:dyDescent="0.3">
      <c r="A14" s="8" t="s">
        <v>49</v>
      </c>
      <c r="B14" s="120"/>
      <c r="C14" s="139" t="s">
        <v>359</v>
      </c>
      <c r="D14" s="147" t="s">
        <v>365</v>
      </c>
      <c r="X14" s="120"/>
      <c r="Z14" s="20"/>
      <c r="AA14" s="20"/>
      <c r="AB14" s="20"/>
      <c r="AC14" s="20"/>
      <c r="AD14" s="20"/>
      <c r="AE14" s="20"/>
      <c r="AF14" s="20"/>
      <c r="AG14" s="11" t="s">
        <v>108</v>
      </c>
      <c r="AH14" s="6"/>
      <c r="AI14" s="6"/>
      <c r="AJ14" s="13" t="s">
        <v>21</v>
      </c>
    </row>
    <row r="15" spans="1:36" ht="22.5" customHeight="1" thickBot="1" x14ac:dyDescent="0.3">
      <c r="A15" s="8" t="s">
        <v>46</v>
      </c>
      <c r="B15" s="120"/>
      <c r="C15" s="146" t="s">
        <v>360</v>
      </c>
      <c r="D15" s="149" t="s">
        <v>373</v>
      </c>
      <c r="E15" s="150"/>
      <c r="F15" s="150"/>
      <c r="G15" s="150"/>
      <c r="H15" s="150"/>
      <c r="I15" s="150"/>
      <c r="J15" s="150"/>
      <c r="K15" s="150"/>
      <c r="L15" s="150"/>
      <c r="M15" s="150"/>
      <c r="N15" s="150"/>
      <c r="O15" s="150"/>
      <c r="P15" s="150"/>
      <c r="Q15" s="150"/>
      <c r="R15" s="150"/>
      <c r="S15" s="150"/>
      <c r="T15" s="150"/>
      <c r="U15" s="150"/>
      <c r="V15" s="150"/>
      <c r="W15" s="150"/>
      <c r="X15" s="120"/>
      <c r="Z15" s="20"/>
      <c r="AA15" s="20"/>
      <c r="AB15" s="20"/>
      <c r="AC15" s="20"/>
      <c r="AD15" s="20"/>
      <c r="AE15" s="20"/>
      <c r="AF15" s="20"/>
      <c r="AG15" s="11" t="s">
        <v>109</v>
      </c>
      <c r="AH15" s="6"/>
      <c r="AI15" s="6"/>
      <c r="AJ15" s="13" t="s">
        <v>22</v>
      </c>
    </row>
    <row r="16" spans="1:36" ht="23.25" customHeight="1" thickBot="1" x14ac:dyDescent="0.3">
      <c r="A16" s="8" t="s">
        <v>50</v>
      </c>
      <c r="B16" s="120"/>
      <c r="C16" s="151" t="s">
        <v>361</v>
      </c>
      <c r="D16" s="134" t="s">
        <v>373</v>
      </c>
      <c r="E16" s="150"/>
      <c r="F16" s="150"/>
      <c r="G16" s="150"/>
      <c r="H16" s="150"/>
      <c r="I16" s="150"/>
      <c r="J16" s="150"/>
      <c r="K16" s="150"/>
      <c r="L16" s="150"/>
      <c r="M16" s="150"/>
      <c r="N16" s="150"/>
      <c r="O16" s="150"/>
      <c r="P16" s="150"/>
      <c r="Q16" s="150"/>
      <c r="R16" s="150"/>
      <c r="S16" s="150"/>
      <c r="T16" s="150"/>
      <c r="U16" s="150"/>
      <c r="V16" s="150"/>
      <c r="W16" s="150"/>
      <c r="X16" s="120"/>
      <c r="Z16" s="20"/>
      <c r="AA16" s="20"/>
      <c r="AB16" s="20"/>
      <c r="AC16" s="20"/>
      <c r="AD16" s="20"/>
      <c r="AE16" s="20"/>
      <c r="AF16" s="20"/>
      <c r="AG16" s="11" t="s">
        <v>110</v>
      </c>
      <c r="AH16" s="6"/>
      <c r="AI16" s="6"/>
      <c r="AJ16" s="13" t="s">
        <v>8</v>
      </c>
    </row>
    <row r="17" spans="1:36" ht="13.5" customHeight="1" x14ac:dyDescent="0.25">
      <c r="A17" s="8" t="s">
        <v>42</v>
      </c>
      <c r="B17" s="120"/>
      <c r="C17" s="151" t="s">
        <v>362</v>
      </c>
      <c r="D17" s="135" t="s">
        <v>375</v>
      </c>
      <c r="E17" s="150"/>
      <c r="F17" s="150"/>
      <c r="G17" s="150"/>
      <c r="H17" s="150"/>
      <c r="I17" s="150"/>
      <c r="J17" s="150"/>
      <c r="K17" s="150"/>
      <c r="L17" s="150"/>
      <c r="M17" s="150"/>
      <c r="N17" s="150"/>
      <c r="O17" s="150"/>
      <c r="P17" s="150"/>
      <c r="Q17" s="150"/>
      <c r="R17" s="150"/>
      <c r="S17" s="150"/>
      <c r="T17" s="150"/>
      <c r="U17" s="150"/>
      <c r="V17" s="150"/>
      <c r="W17" s="150"/>
      <c r="X17" s="120"/>
      <c r="Z17" s="20"/>
      <c r="AA17" s="20"/>
      <c r="AB17" s="20"/>
      <c r="AC17" s="20"/>
      <c r="AD17" s="20"/>
      <c r="AE17" s="20"/>
      <c r="AF17" s="20"/>
      <c r="AG17" s="12" t="s">
        <v>111</v>
      </c>
      <c r="AH17" s="6"/>
      <c r="AI17" s="6"/>
      <c r="AJ17" s="16"/>
    </row>
    <row r="18" spans="1:36" ht="21.75" customHeight="1" x14ac:dyDescent="0.25">
      <c r="A18" s="8" t="s">
        <v>40</v>
      </c>
      <c r="B18" s="120"/>
      <c r="C18" s="151" t="s">
        <v>363</v>
      </c>
      <c r="D18" s="135" t="s">
        <v>375</v>
      </c>
      <c r="E18" s="150"/>
      <c r="F18" s="150"/>
      <c r="G18" s="150"/>
      <c r="H18" s="150"/>
      <c r="I18" s="150"/>
      <c r="J18" s="150"/>
      <c r="K18" s="150"/>
      <c r="L18" s="150"/>
      <c r="M18" s="150"/>
      <c r="N18" s="150"/>
      <c r="O18" s="150"/>
      <c r="P18" s="150"/>
      <c r="Q18" s="150"/>
      <c r="R18" s="150"/>
      <c r="S18" s="150"/>
      <c r="T18" s="150"/>
      <c r="U18" s="150"/>
      <c r="V18" s="150"/>
      <c r="W18" s="150"/>
      <c r="X18" s="120"/>
      <c r="Z18" s="20"/>
      <c r="AA18" s="20"/>
      <c r="AB18" s="20"/>
      <c r="AC18" s="20"/>
      <c r="AD18" s="20"/>
      <c r="AE18" s="20"/>
      <c r="AF18" s="20"/>
      <c r="AG18" s="20"/>
      <c r="AH18" s="20"/>
      <c r="AI18" s="6"/>
      <c r="AJ18" s="263"/>
    </row>
    <row r="19" spans="1:36" ht="12.75" customHeight="1" x14ac:dyDescent="0.25">
      <c r="A19" s="8" t="s">
        <v>41</v>
      </c>
      <c r="C19" s="151" t="s">
        <v>364</v>
      </c>
      <c r="D19" s="135" t="s">
        <v>375</v>
      </c>
      <c r="E19" s="152"/>
      <c r="F19" s="152"/>
      <c r="G19" s="152"/>
      <c r="H19" s="152"/>
      <c r="I19" s="152"/>
      <c r="J19" s="152"/>
      <c r="K19" s="152"/>
      <c r="L19" s="152"/>
      <c r="M19" s="152"/>
      <c r="N19" s="152"/>
      <c r="O19" s="152"/>
      <c r="P19" s="152"/>
      <c r="Q19" s="152"/>
      <c r="R19" s="152"/>
      <c r="S19" s="152"/>
      <c r="T19" s="152"/>
      <c r="U19" s="152"/>
      <c r="V19" s="152"/>
      <c r="W19" s="152"/>
      <c r="Z19" s="20"/>
      <c r="AA19" s="20"/>
      <c r="AB19" s="20"/>
      <c r="AC19" s="20"/>
      <c r="AD19" s="20"/>
      <c r="AE19" s="20"/>
      <c r="AF19" s="20"/>
      <c r="AG19" s="20"/>
      <c r="AH19" s="20"/>
      <c r="AI19" s="6"/>
      <c r="AJ19" s="263"/>
    </row>
    <row r="20" spans="1:36" ht="12.75" customHeight="1" x14ac:dyDescent="0.25">
      <c r="C20" s="153"/>
      <c r="D20" s="152"/>
      <c r="E20" s="152"/>
      <c r="F20" s="152"/>
      <c r="G20" s="152"/>
      <c r="H20" s="152"/>
      <c r="I20" s="152"/>
      <c r="J20" s="152"/>
      <c r="K20" s="152"/>
      <c r="L20" s="152"/>
      <c r="M20" s="152"/>
      <c r="N20" s="152"/>
      <c r="O20" s="152"/>
      <c r="P20" s="152"/>
      <c r="Q20" s="152"/>
      <c r="R20" s="152"/>
      <c r="S20" s="152"/>
      <c r="T20" s="152"/>
      <c r="U20" s="152"/>
      <c r="V20" s="152"/>
      <c r="W20" s="152"/>
      <c r="Z20" s="20"/>
      <c r="AA20" s="20"/>
      <c r="AB20" s="20"/>
      <c r="AC20" s="20"/>
      <c r="AD20" s="20"/>
      <c r="AE20" s="20"/>
      <c r="AF20" s="20"/>
      <c r="AG20" s="20"/>
      <c r="AH20" s="20"/>
      <c r="AI20" s="6"/>
      <c r="AJ20" s="263"/>
    </row>
    <row r="21" spans="1:36" ht="15" customHeight="1" x14ac:dyDescent="0.25">
      <c r="A21" s="118" t="s">
        <v>333</v>
      </c>
      <c r="B21" s="118"/>
      <c r="C21" s="153"/>
      <c r="D21" s="152"/>
      <c r="E21" s="152"/>
      <c r="F21" s="152"/>
      <c r="G21" s="152"/>
      <c r="H21" s="152"/>
      <c r="I21" s="152"/>
      <c r="J21" s="152"/>
      <c r="K21" s="152"/>
      <c r="L21" s="152"/>
      <c r="M21" s="152"/>
      <c r="N21" s="152"/>
      <c r="O21" s="152"/>
      <c r="P21" s="152"/>
      <c r="Q21" s="152"/>
      <c r="R21" s="152"/>
      <c r="S21" s="152"/>
      <c r="T21" s="152"/>
      <c r="U21" s="152"/>
      <c r="V21" s="152"/>
      <c r="W21" s="152"/>
      <c r="X21" s="118"/>
      <c r="Z21" s="20"/>
      <c r="AA21" s="20"/>
      <c r="AB21" s="20"/>
      <c r="AC21" s="20"/>
      <c r="AD21" s="20"/>
      <c r="AE21" s="20"/>
      <c r="AF21" s="20"/>
      <c r="AG21" s="20"/>
      <c r="AH21" s="20"/>
      <c r="AI21" s="6"/>
      <c r="AJ21" s="263"/>
    </row>
    <row r="22" spans="1:36" ht="34.5" customHeight="1" x14ac:dyDescent="0.25">
      <c r="A22" s="118" t="s">
        <v>334</v>
      </c>
      <c r="B22" s="118"/>
      <c r="C22" s="153"/>
      <c r="D22" s="152"/>
      <c r="E22" s="152"/>
      <c r="F22" s="152"/>
      <c r="G22" s="152"/>
      <c r="H22" s="152"/>
      <c r="I22" s="152"/>
      <c r="J22" s="152"/>
      <c r="K22" s="152"/>
      <c r="L22" s="152"/>
      <c r="M22" s="152"/>
      <c r="N22" s="152"/>
      <c r="O22" s="152"/>
      <c r="P22" s="152"/>
      <c r="Q22" s="152"/>
      <c r="R22" s="152"/>
      <c r="S22" s="152"/>
      <c r="T22" s="152"/>
      <c r="U22" s="152"/>
      <c r="V22" s="152"/>
      <c r="W22" s="152"/>
      <c r="X22" s="118"/>
      <c r="Z22" s="20"/>
      <c r="AA22" s="20"/>
      <c r="AB22" s="20"/>
      <c r="AC22" s="20"/>
      <c r="AD22" s="20"/>
      <c r="AE22" s="20"/>
      <c r="AF22" s="20"/>
      <c r="AG22" s="20"/>
      <c r="AH22" s="20"/>
      <c r="AI22" s="6"/>
      <c r="AJ22" s="263"/>
    </row>
    <row r="23" spans="1:36" ht="33" customHeight="1" x14ac:dyDescent="0.25">
      <c r="A23" s="118" t="s">
        <v>335</v>
      </c>
      <c r="B23" s="118"/>
      <c r="C23" s="153"/>
      <c r="D23" s="152"/>
      <c r="E23" s="152"/>
      <c r="F23" s="152"/>
      <c r="G23" s="152"/>
      <c r="H23" s="152"/>
      <c r="I23" s="152"/>
      <c r="J23" s="152"/>
      <c r="K23" s="152"/>
      <c r="L23" s="152"/>
      <c r="M23" s="152"/>
      <c r="N23" s="152"/>
      <c r="O23" s="152"/>
      <c r="P23" s="152"/>
      <c r="Q23" s="152"/>
      <c r="R23" s="152"/>
      <c r="S23" s="152"/>
      <c r="T23" s="152"/>
      <c r="U23" s="152"/>
      <c r="V23" s="152"/>
      <c r="W23" s="152"/>
      <c r="X23" s="118"/>
      <c r="Z23" s="20"/>
      <c r="AA23" s="20"/>
      <c r="AB23" s="20"/>
      <c r="AC23" s="20"/>
      <c r="AD23" s="20"/>
      <c r="AE23" s="20"/>
      <c r="AF23" s="20"/>
      <c r="AG23" s="20"/>
      <c r="AH23" s="20"/>
      <c r="AI23" s="6"/>
      <c r="AJ23" s="263"/>
    </row>
    <row r="24" spans="1:36" ht="12.75" customHeight="1" x14ac:dyDescent="0.25">
      <c r="A24" s="118" t="s">
        <v>336</v>
      </c>
      <c r="B24" s="118"/>
      <c r="C24" s="154"/>
      <c r="D24" s="152"/>
      <c r="E24" s="152"/>
      <c r="F24" s="152"/>
      <c r="G24" s="152"/>
      <c r="H24" s="152"/>
      <c r="I24" s="152"/>
      <c r="J24" s="152"/>
      <c r="K24" s="152"/>
      <c r="L24" s="152"/>
      <c r="M24" s="152"/>
      <c r="N24" s="152"/>
      <c r="O24" s="152"/>
      <c r="P24" s="152"/>
      <c r="Q24" s="152"/>
      <c r="R24" s="152"/>
      <c r="S24" s="152"/>
      <c r="T24" s="152"/>
      <c r="U24" s="152"/>
      <c r="V24" s="152"/>
      <c r="W24" s="152"/>
      <c r="X24" s="118"/>
      <c r="AI24" s="6"/>
      <c r="AJ24" s="263"/>
    </row>
    <row r="25" spans="1:36" ht="12.75" customHeight="1" x14ac:dyDescent="0.25">
      <c r="A25" s="118" t="s">
        <v>337</v>
      </c>
      <c r="B25" s="118"/>
      <c r="C25" s="154"/>
      <c r="D25" s="152"/>
      <c r="E25" s="152"/>
      <c r="F25" s="152"/>
      <c r="G25" s="152"/>
      <c r="H25" s="152"/>
      <c r="I25" s="152"/>
      <c r="J25" s="152"/>
      <c r="K25" s="152"/>
      <c r="L25" s="152"/>
      <c r="M25" s="152"/>
      <c r="N25" s="152"/>
      <c r="O25" s="152"/>
      <c r="P25" s="152"/>
      <c r="Q25" s="152"/>
      <c r="R25" s="152"/>
      <c r="S25" s="152"/>
      <c r="T25" s="152"/>
      <c r="U25" s="152"/>
      <c r="V25" s="152"/>
      <c r="W25" s="152"/>
      <c r="X25" s="118"/>
      <c r="Z25" s="20"/>
      <c r="AA25" s="20"/>
      <c r="AB25" s="20"/>
      <c r="AC25" s="20"/>
      <c r="AD25" s="20"/>
      <c r="AE25" s="20"/>
      <c r="AF25" s="20"/>
      <c r="AG25" s="20"/>
      <c r="AH25" s="20"/>
      <c r="AI25" s="6"/>
      <c r="AJ25" s="263"/>
    </row>
    <row r="26" spans="1:36" ht="15.75" customHeight="1" x14ac:dyDescent="0.25">
      <c r="A26" s="118" t="s">
        <v>47</v>
      </c>
      <c r="B26" s="118"/>
      <c r="C26" s="154"/>
      <c r="X26" s="118"/>
      <c r="Z26" s="20"/>
      <c r="AA26" s="20"/>
      <c r="AB26" s="20"/>
      <c r="AC26" s="20"/>
      <c r="AD26" s="20"/>
      <c r="AE26" s="20"/>
      <c r="AF26" s="20"/>
      <c r="AG26" s="20"/>
      <c r="AH26" s="20"/>
      <c r="AI26" s="6"/>
      <c r="AJ26" s="263"/>
    </row>
    <row r="27" spans="1:36" ht="18.75" customHeight="1" x14ac:dyDescent="0.25">
      <c r="A27" s="118" t="s">
        <v>338</v>
      </c>
      <c r="B27" s="118"/>
      <c r="C27" s="154"/>
      <c r="X27" s="118"/>
      <c r="Z27" s="20"/>
      <c r="AA27" s="20"/>
      <c r="AB27" s="20"/>
      <c r="AC27" s="20"/>
      <c r="AD27" s="20"/>
      <c r="AE27" s="20"/>
      <c r="AF27" s="20"/>
      <c r="AG27" s="20"/>
      <c r="AH27" s="20"/>
      <c r="AI27" s="6"/>
      <c r="AJ27" s="263"/>
    </row>
    <row r="28" spans="1:36" ht="32.25" customHeight="1" x14ac:dyDescent="0.25">
      <c r="A28" s="118" t="s">
        <v>339</v>
      </c>
      <c r="B28" s="118"/>
      <c r="C28" s="154"/>
      <c r="X28" s="118"/>
      <c r="Z28" s="20"/>
      <c r="AA28" s="20"/>
      <c r="AB28" s="20"/>
      <c r="AC28" s="20"/>
      <c r="AD28" s="20"/>
      <c r="AE28" s="20"/>
      <c r="AF28" s="20"/>
      <c r="AG28" s="20"/>
      <c r="AH28" s="20"/>
      <c r="AI28" s="6"/>
      <c r="AJ28" s="263"/>
    </row>
    <row r="29" spans="1:36" ht="12.75" customHeight="1" x14ac:dyDescent="0.25">
      <c r="A29" s="118" t="s">
        <v>340</v>
      </c>
      <c r="B29" s="118"/>
      <c r="C29" s="154"/>
      <c r="X29" s="118"/>
      <c r="AI29" s="6"/>
      <c r="AJ29" s="263"/>
    </row>
    <row r="30" spans="1:36" ht="33" customHeight="1" x14ac:dyDescent="0.25">
      <c r="A30" s="118" t="s">
        <v>341</v>
      </c>
      <c r="B30" s="118"/>
      <c r="C30" s="154"/>
      <c r="X30" s="118"/>
      <c r="AI30" s="6"/>
      <c r="AJ30" s="263"/>
    </row>
    <row r="31" spans="1:36" ht="12.75" customHeight="1" x14ac:dyDescent="0.25">
      <c r="A31" s="118" t="s">
        <v>50</v>
      </c>
      <c r="B31" s="118"/>
      <c r="C31" s="154"/>
      <c r="X31" s="118"/>
      <c r="AI31" s="6"/>
      <c r="AJ31" s="263"/>
    </row>
    <row r="32" spans="1:36" ht="24.75" customHeight="1" thickBot="1" x14ac:dyDescent="0.3">
      <c r="A32" s="118" t="s">
        <v>45</v>
      </c>
      <c r="B32" s="118"/>
      <c r="C32" s="154"/>
      <c r="X32" s="118"/>
      <c r="AI32" s="6"/>
      <c r="AJ32" s="263"/>
    </row>
    <row r="33" spans="1:36" ht="12.75" customHeight="1" x14ac:dyDescent="0.25">
      <c r="A33" s="118" t="s">
        <v>46</v>
      </c>
      <c r="B33" s="118"/>
      <c r="C33" s="155" t="s">
        <v>345</v>
      </c>
      <c r="X33" s="118"/>
      <c r="AI33" s="6"/>
      <c r="AJ33" s="263"/>
    </row>
    <row r="34" spans="1:36" ht="12.75" customHeight="1" x14ac:dyDescent="0.25">
      <c r="A34" s="118" t="s">
        <v>49</v>
      </c>
      <c r="B34" s="118"/>
      <c r="C34" s="156" t="s">
        <v>347</v>
      </c>
      <c r="X34" s="118"/>
      <c r="AI34" s="6"/>
      <c r="AJ34" s="263"/>
    </row>
    <row r="35" spans="1:36" ht="12.75" customHeight="1" x14ac:dyDescent="0.25">
      <c r="A35" s="118" t="s">
        <v>44</v>
      </c>
      <c r="B35" s="118"/>
      <c r="C35" s="157" t="s">
        <v>357</v>
      </c>
      <c r="X35" s="118"/>
      <c r="AI35" s="6"/>
      <c r="AJ35" s="263"/>
    </row>
    <row r="36" spans="1:36" ht="12.75" customHeight="1" x14ac:dyDescent="0.25">
      <c r="A36" s="118" t="s">
        <v>342</v>
      </c>
      <c r="B36" s="118"/>
      <c r="C36" s="157" t="s">
        <v>360</v>
      </c>
      <c r="X36" s="118"/>
      <c r="AI36" s="6"/>
      <c r="AJ36" s="263"/>
    </row>
    <row r="37" spans="1:36" ht="18.75" customHeight="1" x14ac:dyDescent="0.25">
      <c r="A37" s="118" t="s">
        <v>48</v>
      </c>
      <c r="B37" s="118"/>
      <c r="C37" s="157" t="s">
        <v>356</v>
      </c>
      <c r="X37" s="118"/>
      <c r="AI37" s="6"/>
      <c r="AJ37" s="263"/>
    </row>
    <row r="38" spans="1:36" ht="21" customHeight="1" x14ac:dyDescent="0.25">
      <c r="A38" s="118" t="s">
        <v>51</v>
      </c>
      <c r="B38" s="118"/>
      <c r="C38" s="158" t="s">
        <v>379</v>
      </c>
      <c r="X38" s="118"/>
      <c r="AI38" s="6"/>
      <c r="AJ38" s="263"/>
    </row>
    <row r="39" spans="1:36" ht="12.75" customHeight="1" x14ac:dyDescent="0.25">
      <c r="A39" s="118" t="s">
        <v>343</v>
      </c>
      <c r="B39" s="118"/>
      <c r="C39" s="158" t="s">
        <v>380</v>
      </c>
      <c r="X39" s="118"/>
      <c r="AI39" s="6"/>
      <c r="AJ39" s="263"/>
    </row>
    <row r="40" spans="1:36" ht="12.75" customHeight="1" x14ac:dyDescent="0.25">
      <c r="A40" s="118" t="s">
        <v>344</v>
      </c>
      <c r="B40" s="118"/>
      <c r="C40" s="157" t="s">
        <v>355</v>
      </c>
      <c r="X40" s="118"/>
      <c r="AI40" s="6"/>
      <c r="AJ40" s="263"/>
    </row>
    <row r="41" spans="1:36" ht="12.75" customHeight="1" x14ac:dyDescent="0.25">
      <c r="C41" s="156" t="s">
        <v>381</v>
      </c>
      <c r="AI41" s="6"/>
      <c r="AJ41" s="263"/>
    </row>
    <row r="42" spans="1:36" ht="18" customHeight="1" x14ac:dyDescent="0.25">
      <c r="C42" s="158" t="s">
        <v>348</v>
      </c>
      <c r="AI42" s="6"/>
      <c r="AJ42" s="263"/>
    </row>
    <row r="43" spans="1:36" ht="12.75" customHeight="1" x14ac:dyDescent="0.25">
      <c r="C43" s="158" t="s">
        <v>349</v>
      </c>
      <c r="AI43" s="6"/>
      <c r="AJ43" s="263"/>
    </row>
    <row r="44" spans="1:36" ht="12.75" customHeight="1" x14ac:dyDescent="0.25">
      <c r="C44" s="159" t="s">
        <v>363</v>
      </c>
      <c r="AI44" s="6"/>
      <c r="AJ44" s="263"/>
    </row>
    <row r="45" spans="1:36" ht="12.75" customHeight="1" x14ac:dyDescent="0.25">
      <c r="C45" s="158" t="s">
        <v>354</v>
      </c>
      <c r="AI45" s="6"/>
      <c r="AJ45" s="263"/>
    </row>
    <row r="46" spans="1:36" ht="19.5" customHeight="1" x14ac:dyDescent="0.25">
      <c r="C46" s="159" t="s">
        <v>382</v>
      </c>
      <c r="AI46" s="6"/>
      <c r="AJ46" s="263"/>
    </row>
    <row r="47" spans="1:36" ht="19.5" customHeight="1" x14ac:dyDescent="0.25">
      <c r="C47" s="157" t="s">
        <v>353</v>
      </c>
      <c r="AI47" s="6"/>
      <c r="AJ47" s="263"/>
    </row>
    <row r="48" spans="1:36" ht="19.5" customHeight="1" x14ac:dyDescent="0.25">
      <c r="C48" s="157" t="s">
        <v>383</v>
      </c>
      <c r="AI48" s="6"/>
      <c r="AJ48" s="263"/>
    </row>
    <row r="49" spans="3:36" ht="19.5" customHeight="1" x14ac:dyDescent="0.25">
      <c r="C49" s="159" t="s">
        <v>384</v>
      </c>
      <c r="AI49" s="6"/>
      <c r="AJ49" s="263"/>
    </row>
    <row r="50" spans="3:36" ht="19.5" customHeight="1" x14ac:dyDescent="0.25">
      <c r="C50" s="158" t="s">
        <v>385</v>
      </c>
      <c r="AI50" s="6"/>
      <c r="AJ50" s="263"/>
    </row>
    <row r="51" spans="3:36" ht="18.75" x14ac:dyDescent="0.25">
      <c r="C51" s="158" t="s">
        <v>386</v>
      </c>
      <c r="AI51" s="6"/>
      <c r="AJ51" s="263"/>
    </row>
    <row r="52" spans="3:36" ht="15.75" customHeight="1" x14ac:dyDescent="0.25">
      <c r="C52" s="160"/>
      <c r="AI52" s="6"/>
      <c r="AJ52" s="263"/>
    </row>
    <row r="53" spans="3:36" x14ac:dyDescent="0.25">
      <c r="C53" s="154"/>
      <c r="AI53" s="6"/>
      <c r="AJ53" s="263"/>
    </row>
    <row r="54" spans="3:36" ht="28.5" customHeight="1" x14ac:dyDescent="0.25">
      <c r="C54" s="154"/>
      <c r="AI54" s="6"/>
      <c r="AJ54" s="263"/>
    </row>
    <row r="55" spans="3:36" ht="21.75" customHeight="1" x14ac:dyDescent="0.25">
      <c r="C55" s="154"/>
      <c r="AI55" s="6"/>
      <c r="AJ55" s="263"/>
    </row>
    <row r="56" spans="3:36" x14ac:dyDescent="0.25">
      <c r="C56" s="154"/>
      <c r="AJ56" s="263"/>
    </row>
    <row r="57" spans="3:36" x14ac:dyDescent="0.25">
      <c r="C57" s="154"/>
      <c r="AJ57" s="263"/>
    </row>
    <row r="58" spans="3:36" x14ac:dyDescent="0.25">
      <c r="C58" s="154"/>
      <c r="AJ58" s="263"/>
    </row>
    <row r="59" spans="3:36" x14ac:dyDescent="0.25">
      <c r="C59" s="154"/>
      <c r="AJ59" s="263"/>
    </row>
    <row r="60" spans="3:36" x14ac:dyDescent="0.25">
      <c r="C60" s="154"/>
      <c r="AJ60" s="263"/>
    </row>
    <row r="61" spans="3:36" x14ac:dyDescent="0.25">
      <c r="C61" s="154"/>
      <c r="AJ61" s="263"/>
    </row>
    <row r="62" spans="3:36" x14ac:dyDescent="0.25">
      <c r="C62" s="154"/>
    </row>
    <row r="63" spans="3:36" x14ac:dyDescent="0.25">
      <c r="C63" s="154"/>
    </row>
    <row r="64" spans="3:36" x14ac:dyDescent="0.25">
      <c r="C64" s="154"/>
    </row>
    <row r="65" spans="3:3" x14ac:dyDescent="0.25">
      <c r="C65" s="154"/>
    </row>
    <row r="66" spans="3:3" x14ac:dyDescent="0.25">
      <c r="C66" s="154"/>
    </row>
    <row r="67" spans="3:3" x14ac:dyDescent="0.25">
      <c r="C67" s="154"/>
    </row>
    <row r="68" spans="3:3" x14ac:dyDescent="0.25">
      <c r="C68" s="154"/>
    </row>
    <row r="69" spans="3:3" x14ac:dyDescent="0.25">
      <c r="C69" s="154"/>
    </row>
    <row r="70" spans="3:3" x14ac:dyDescent="0.25">
      <c r="C70" s="154"/>
    </row>
    <row r="71" spans="3:3" x14ac:dyDescent="0.25">
      <c r="C71" s="154"/>
    </row>
    <row r="72" spans="3:3" x14ac:dyDescent="0.25">
      <c r="C72" s="154"/>
    </row>
    <row r="73" spans="3:3" x14ac:dyDescent="0.25">
      <c r="C73" s="154"/>
    </row>
    <row r="74" spans="3:3" x14ac:dyDescent="0.25">
      <c r="C74" s="154"/>
    </row>
    <row r="75" spans="3:3" x14ac:dyDescent="0.25">
      <c r="C75" s="154"/>
    </row>
    <row r="76" spans="3:3" x14ac:dyDescent="0.25">
      <c r="C76" s="154"/>
    </row>
    <row r="77" spans="3:3" x14ac:dyDescent="0.25">
      <c r="C77" s="154"/>
    </row>
    <row r="78" spans="3:3" x14ac:dyDescent="0.25">
      <c r="C78" s="154"/>
    </row>
    <row r="79" spans="3:3" x14ac:dyDescent="0.25">
      <c r="C79" s="154"/>
    </row>
    <row r="80" spans="3:3" x14ac:dyDescent="0.25">
      <c r="C80" s="154"/>
    </row>
    <row r="81" spans="3:3" x14ac:dyDescent="0.25">
      <c r="C81" s="154"/>
    </row>
    <row r="82" spans="3:3" x14ac:dyDescent="0.25">
      <c r="C82" s="154"/>
    </row>
    <row r="83" spans="3:3" x14ac:dyDescent="0.25">
      <c r="C83" s="154"/>
    </row>
    <row r="84" spans="3:3" x14ac:dyDescent="0.25">
      <c r="C84" s="154"/>
    </row>
    <row r="85" spans="3:3" x14ac:dyDescent="0.25">
      <c r="C85" s="154"/>
    </row>
    <row r="86" spans="3:3" x14ac:dyDescent="0.25">
      <c r="C86" s="154"/>
    </row>
    <row r="87" spans="3:3" x14ac:dyDescent="0.25">
      <c r="C87" s="154"/>
    </row>
    <row r="88" spans="3:3" x14ac:dyDescent="0.25">
      <c r="C88" s="154"/>
    </row>
    <row r="89" spans="3:3" x14ac:dyDescent="0.25">
      <c r="C89" s="154"/>
    </row>
    <row r="90" spans="3:3" x14ac:dyDescent="0.25">
      <c r="C90" s="154"/>
    </row>
    <row r="91" spans="3:3" x14ac:dyDescent="0.25">
      <c r="C91" s="154"/>
    </row>
    <row r="92" spans="3:3" x14ac:dyDescent="0.25">
      <c r="C92" s="154"/>
    </row>
    <row r="93" spans="3:3" x14ac:dyDescent="0.25">
      <c r="C93" s="154"/>
    </row>
    <row r="94" spans="3:3" x14ac:dyDescent="0.25">
      <c r="C94" s="154"/>
    </row>
    <row r="95" spans="3:3" x14ac:dyDescent="0.25">
      <c r="C95" s="154"/>
    </row>
    <row r="96" spans="3:3" x14ac:dyDescent="0.25">
      <c r="C96" s="154"/>
    </row>
    <row r="97" spans="3:3" x14ac:dyDescent="0.25">
      <c r="C97" s="154"/>
    </row>
    <row r="98" spans="3:3" x14ac:dyDescent="0.25">
      <c r="C98" s="154"/>
    </row>
    <row r="99" spans="3:3" x14ac:dyDescent="0.25">
      <c r="C99" s="154"/>
    </row>
    <row r="100" spans="3:3" x14ac:dyDescent="0.25">
      <c r="C100" s="154"/>
    </row>
    <row r="101" spans="3:3" x14ac:dyDescent="0.25">
      <c r="C101" s="154"/>
    </row>
    <row r="102" spans="3:3" x14ac:dyDescent="0.25">
      <c r="C102" s="154"/>
    </row>
    <row r="103" spans="3:3" x14ac:dyDescent="0.25">
      <c r="C103" s="154"/>
    </row>
    <row r="104" spans="3:3" x14ac:dyDescent="0.25">
      <c r="C104" s="154"/>
    </row>
    <row r="105" spans="3:3" x14ac:dyDescent="0.25">
      <c r="C105" s="154"/>
    </row>
    <row r="106" spans="3:3" x14ac:dyDescent="0.25">
      <c r="C106" s="154"/>
    </row>
    <row r="107" spans="3:3" x14ac:dyDescent="0.25">
      <c r="C107" s="154"/>
    </row>
    <row r="108" spans="3:3" x14ac:dyDescent="0.25">
      <c r="C108" s="154"/>
    </row>
    <row r="109" spans="3:3" x14ac:dyDescent="0.25">
      <c r="C109" s="154"/>
    </row>
    <row r="110" spans="3:3" x14ac:dyDescent="0.25">
      <c r="C110" s="154"/>
    </row>
    <row r="111" spans="3:3" x14ac:dyDescent="0.25">
      <c r="C111" s="154"/>
    </row>
    <row r="112" spans="3:3" x14ac:dyDescent="0.25">
      <c r="C112" s="154"/>
    </row>
    <row r="113" spans="3:3" x14ac:dyDescent="0.25">
      <c r="C113" s="154"/>
    </row>
    <row r="114" spans="3:3" x14ac:dyDescent="0.25">
      <c r="C114" s="154"/>
    </row>
    <row r="115" spans="3:3" x14ac:dyDescent="0.25">
      <c r="C115" s="154"/>
    </row>
    <row r="116" spans="3:3" x14ac:dyDescent="0.25">
      <c r="C116" s="154"/>
    </row>
    <row r="117" spans="3:3" x14ac:dyDescent="0.25">
      <c r="C117" s="154"/>
    </row>
    <row r="118" spans="3:3" x14ac:dyDescent="0.25">
      <c r="C118" s="154"/>
    </row>
    <row r="119" spans="3:3" x14ac:dyDescent="0.25">
      <c r="C119" s="154"/>
    </row>
    <row r="120" spans="3:3" x14ac:dyDescent="0.25">
      <c r="C120" s="154"/>
    </row>
    <row r="121" spans="3:3" x14ac:dyDescent="0.25">
      <c r="C121" s="154"/>
    </row>
    <row r="122" spans="3:3" x14ac:dyDescent="0.25">
      <c r="C122" s="154"/>
    </row>
    <row r="123" spans="3:3" x14ac:dyDescent="0.25">
      <c r="C123" s="154"/>
    </row>
    <row r="124" spans="3:3" x14ac:dyDescent="0.25">
      <c r="C124" s="154"/>
    </row>
    <row r="125" spans="3:3" x14ac:dyDescent="0.25">
      <c r="C125" s="154"/>
    </row>
    <row r="126" spans="3:3" x14ac:dyDescent="0.25">
      <c r="C126" s="154"/>
    </row>
    <row r="127" spans="3:3" x14ac:dyDescent="0.25">
      <c r="C127" s="154"/>
    </row>
    <row r="128" spans="3:3" x14ac:dyDescent="0.25">
      <c r="C128" s="154"/>
    </row>
    <row r="129" spans="3:3" x14ac:dyDescent="0.25">
      <c r="C129" s="154"/>
    </row>
    <row r="130" spans="3:3" x14ac:dyDescent="0.25">
      <c r="C130" s="154"/>
    </row>
    <row r="131" spans="3:3" x14ac:dyDescent="0.25">
      <c r="C131" s="154"/>
    </row>
    <row r="132" spans="3:3" x14ac:dyDescent="0.25">
      <c r="C132" s="154"/>
    </row>
    <row r="133" spans="3:3" x14ac:dyDescent="0.25">
      <c r="C133" s="154"/>
    </row>
    <row r="134" spans="3:3" x14ac:dyDescent="0.25">
      <c r="C134" s="154"/>
    </row>
    <row r="135" spans="3:3" x14ac:dyDescent="0.25">
      <c r="C135" s="154"/>
    </row>
    <row r="136" spans="3:3" x14ac:dyDescent="0.25">
      <c r="C136" s="154"/>
    </row>
    <row r="137" spans="3:3" x14ac:dyDescent="0.25">
      <c r="C137" s="154"/>
    </row>
    <row r="138" spans="3:3" x14ac:dyDescent="0.25">
      <c r="C138" s="154"/>
    </row>
    <row r="139" spans="3:3" x14ac:dyDescent="0.25">
      <c r="C139" s="154"/>
    </row>
    <row r="140" spans="3:3" x14ac:dyDescent="0.25">
      <c r="C140" s="154"/>
    </row>
    <row r="141" spans="3:3" x14ac:dyDescent="0.25">
      <c r="C141" s="154"/>
    </row>
    <row r="142" spans="3:3" x14ac:dyDescent="0.25">
      <c r="C142" s="154"/>
    </row>
    <row r="143" spans="3:3" x14ac:dyDescent="0.25">
      <c r="C143" s="154"/>
    </row>
    <row r="144" spans="3:3" x14ac:dyDescent="0.25">
      <c r="C144" s="154"/>
    </row>
    <row r="145" spans="3:3" x14ac:dyDescent="0.25">
      <c r="C145" s="154"/>
    </row>
    <row r="146" spans="3:3" x14ac:dyDescent="0.25">
      <c r="C146" s="154"/>
    </row>
    <row r="147" spans="3:3" x14ac:dyDescent="0.25">
      <c r="C147" s="154"/>
    </row>
    <row r="148" spans="3:3" x14ac:dyDescent="0.25">
      <c r="C148" s="154"/>
    </row>
    <row r="149" spans="3:3" x14ac:dyDescent="0.25">
      <c r="C149" s="154"/>
    </row>
    <row r="150" spans="3:3" x14ac:dyDescent="0.25">
      <c r="C150" s="154"/>
    </row>
    <row r="151" spans="3:3" x14ac:dyDescent="0.25">
      <c r="C151" s="154"/>
    </row>
    <row r="152" spans="3:3" x14ac:dyDescent="0.25">
      <c r="C152" s="154"/>
    </row>
    <row r="153" spans="3:3" x14ac:dyDescent="0.25">
      <c r="C153" s="154"/>
    </row>
    <row r="154" spans="3:3" x14ac:dyDescent="0.25">
      <c r="C154" s="154"/>
    </row>
    <row r="155" spans="3:3" x14ac:dyDescent="0.25">
      <c r="C155" s="154"/>
    </row>
    <row r="156" spans="3:3" x14ac:dyDescent="0.25">
      <c r="C156" s="154"/>
    </row>
    <row r="157" spans="3:3" x14ac:dyDescent="0.25">
      <c r="C157" s="154"/>
    </row>
    <row r="158" spans="3:3" x14ac:dyDescent="0.25">
      <c r="C158" s="154"/>
    </row>
    <row r="159" spans="3:3" x14ac:dyDescent="0.25">
      <c r="C159" s="154"/>
    </row>
    <row r="160" spans="3:3" x14ac:dyDescent="0.25">
      <c r="C160" s="154"/>
    </row>
    <row r="161" spans="3:3" x14ac:dyDescent="0.25">
      <c r="C161" s="154"/>
    </row>
    <row r="162" spans="3:3" x14ac:dyDescent="0.25">
      <c r="C162" s="154"/>
    </row>
    <row r="163" spans="3:3" x14ac:dyDescent="0.25">
      <c r="C163" s="154"/>
    </row>
    <row r="164" spans="3:3" x14ac:dyDescent="0.25">
      <c r="C164" s="154"/>
    </row>
    <row r="165" spans="3:3" x14ac:dyDescent="0.25">
      <c r="C165" s="154"/>
    </row>
    <row r="166" spans="3:3" x14ac:dyDescent="0.25">
      <c r="C166" s="154"/>
    </row>
    <row r="167" spans="3:3" x14ac:dyDescent="0.25">
      <c r="C167" s="154"/>
    </row>
    <row r="168" spans="3:3" x14ac:dyDescent="0.25">
      <c r="C168" s="154"/>
    </row>
    <row r="169" spans="3:3" x14ac:dyDescent="0.25">
      <c r="C169" s="154"/>
    </row>
    <row r="170" spans="3:3" x14ac:dyDescent="0.25">
      <c r="C170" s="154"/>
    </row>
    <row r="171" spans="3:3" x14ac:dyDescent="0.25">
      <c r="C171" s="154"/>
    </row>
    <row r="172" spans="3:3" x14ac:dyDescent="0.25">
      <c r="C172" s="154"/>
    </row>
    <row r="173" spans="3:3" x14ac:dyDescent="0.25">
      <c r="C173" s="154"/>
    </row>
    <row r="174" spans="3:3" x14ac:dyDescent="0.25">
      <c r="C174" s="154"/>
    </row>
    <row r="175" spans="3:3" x14ac:dyDescent="0.25">
      <c r="C175" s="154"/>
    </row>
    <row r="176" spans="3:3" x14ac:dyDescent="0.25">
      <c r="C176" s="154"/>
    </row>
    <row r="177" spans="3:3" x14ac:dyDescent="0.25">
      <c r="C177" s="154"/>
    </row>
    <row r="178" spans="3:3" x14ac:dyDescent="0.25">
      <c r="C178" s="154"/>
    </row>
    <row r="179" spans="3:3" x14ac:dyDescent="0.25">
      <c r="C179" s="154"/>
    </row>
    <row r="180" spans="3:3" x14ac:dyDescent="0.25">
      <c r="C180" s="154"/>
    </row>
    <row r="181" spans="3:3" x14ac:dyDescent="0.25">
      <c r="C181" s="154"/>
    </row>
    <row r="182" spans="3:3" x14ac:dyDescent="0.25">
      <c r="C182" s="154"/>
    </row>
    <row r="183" spans="3:3" x14ac:dyDescent="0.25">
      <c r="C183" s="154"/>
    </row>
    <row r="184" spans="3:3" x14ac:dyDescent="0.25">
      <c r="C184" s="154"/>
    </row>
    <row r="185" spans="3:3" x14ac:dyDescent="0.25">
      <c r="C185" s="154"/>
    </row>
    <row r="186" spans="3:3" x14ac:dyDescent="0.25">
      <c r="C186" s="154"/>
    </row>
    <row r="187" spans="3:3" x14ac:dyDescent="0.25">
      <c r="C187" s="154"/>
    </row>
    <row r="188" spans="3:3" x14ac:dyDescent="0.25">
      <c r="C188" s="154"/>
    </row>
    <row r="189" spans="3:3" x14ac:dyDescent="0.25">
      <c r="C189" s="154"/>
    </row>
    <row r="190" spans="3:3" x14ac:dyDescent="0.25">
      <c r="C190" s="154"/>
    </row>
  </sheetData>
  <sortState xmlns:xlrd2="http://schemas.microsoft.com/office/spreadsheetml/2017/richdata2" ref="A2:A19">
    <sortCondition ref="A2:A19"/>
  </sortState>
  <mergeCells count="11">
    <mergeCell ref="AJ18:AJ21"/>
    <mergeCell ref="AJ22:AJ25"/>
    <mergeCell ref="AJ50:AJ53"/>
    <mergeCell ref="AJ54:AJ57"/>
    <mergeCell ref="AJ58:AJ61"/>
    <mergeCell ref="AJ26:AJ29"/>
    <mergeCell ref="AJ30:AJ33"/>
    <mergeCell ref="AJ34:AJ37"/>
    <mergeCell ref="AJ38:AJ41"/>
    <mergeCell ref="AJ42:AJ45"/>
    <mergeCell ref="AJ46:AJ49"/>
  </mergeCells>
  <conditionalFormatting sqref="C6 C34:C37 C40:C41 C47:C48">
    <cfRule type="cellIs" dxfId="0" priority="1" operator="equal">
      <formula>0</formula>
    </cfRule>
  </conditionalFormatting>
  <pageMargins left="0.7" right="0.7" top="0.75" bottom="0.75" header="0.3" footer="0.3"/>
  <pageSetup orientation="landscape" r:id="rId1"/>
  <legacyDrawing r:id="rId2"/>
  <tableParts count="8">
    <tablePart r:id="rId3"/>
    <tablePart r:id="rId4"/>
    <tablePart r:id="rId5"/>
    <tablePart r:id="rId6"/>
    <tablePart r:id="rId7"/>
    <tablePart r:id="rId8"/>
    <tablePart r:id="rId9"/>
    <tablePart r:id="rId10"/>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F56"/>
  <sheetViews>
    <sheetView zoomScale="85" zoomScaleNormal="85" workbookViewId="0">
      <selection activeCell="B19" sqref="B19:C19"/>
    </sheetView>
  </sheetViews>
  <sheetFormatPr baseColWidth="10" defaultRowHeight="14.25" x14ac:dyDescent="0.25"/>
  <cols>
    <col min="1" max="1" width="5.7109375" style="48" customWidth="1"/>
    <col min="2" max="2" width="20.5703125" style="48" customWidth="1"/>
    <col min="3" max="3" width="28.85546875" style="48" customWidth="1"/>
    <col min="4" max="4" width="36.140625" style="48" customWidth="1"/>
    <col min="5" max="5" width="27.5703125" style="48" customWidth="1"/>
    <col min="6" max="6" width="5.7109375" style="48" customWidth="1"/>
    <col min="7" max="8" width="16.5703125" style="48" customWidth="1"/>
    <col min="9" max="16384" width="11.42578125" style="48"/>
  </cols>
  <sheetData>
    <row r="2" spans="1:6" ht="30.75" customHeight="1" x14ac:dyDescent="0.25">
      <c r="B2" s="322"/>
      <c r="C2" s="315" t="str">
        <f>+Instructivo!C2</f>
        <v>PERFIL Y EVALUACIÓN CANDIDATOS - TALENTO NO PALANCA</v>
      </c>
      <c r="D2" s="315"/>
      <c r="E2" s="315"/>
    </row>
    <row r="3" spans="1:6" ht="24" customHeight="1" x14ac:dyDescent="0.25">
      <c r="B3" s="322"/>
      <c r="C3" s="316" t="s">
        <v>208</v>
      </c>
      <c r="D3" s="316"/>
      <c r="E3" s="224" t="str">
        <f>+Instructivo!E3</f>
        <v>VERSIÓN: 3</v>
      </c>
    </row>
    <row r="4" spans="1:6" ht="24" customHeight="1" x14ac:dyDescent="0.25">
      <c r="B4" s="322"/>
      <c r="C4" s="317" t="str">
        <f>+Instructivo!C4</f>
        <v>FECHA DE APLICACIÓN: NOVIEMBRE DE 2023</v>
      </c>
      <c r="D4" s="317"/>
      <c r="E4" s="317"/>
    </row>
    <row r="6" spans="1:6" ht="16.5" customHeight="1" x14ac:dyDescent="0.25">
      <c r="A6" s="179"/>
      <c r="B6" s="180" t="s">
        <v>195</v>
      </c>
      <c r="C6" s="180"/>
      <c r="D6" s="179"/>
      <c r="E6" s="179"/>
      <c r="F6" s="179"/>
    </row>
    <row r="7" spans="1:6" x14ac:dyDescent="0.25">
      <c r="A7" s="179"/>
      <c r="B7" s="179"/>
      <c r="C7" s="179"/>
      <c r="D7" s="179"/>
      <c r="E7" s="179"/>
      <c r="F7" s="179"/>
    </row>
    <row r="8" spans="1:6" ht="21" customHeight="1" x14ac:dyDescent="0.25">
      <c r="A8" s="179"/>
      <c r="B8" s="179"/>
      <c r="C8" s="179"/>
      <c r="D8" s="181" t="s">
        <v>194</v>
      </c>
      <c r="E8" s="55" t="s">
        <v>181</v>
      </c>
      <c r="F8" s="179"/>
    </row>
    <row r="9" spans="1:6" ht="21" customHeight="1" x14ac:dyDescent="0.25">
      <c r="A9" s="179"/>
      <c r="B9" s="328" t="s">
        <v>209</v>
      </c>
      <c r="C9" s="328"/>
      <c r="D9" s="297"/>
      <c r="E9" s="297"/>
      <c r="F9" s="179"/>
    </row>
    <row r="10" spans="1:6" ht="21" customHeight="1" x14ac:dyDescent="0.25">
      <c r="A10" s="179"/>
      <c r="B10" s="320" t="s">
        <v>189</v>
      </c>
      <c r="C10" s="320"/>
      <c r="D10" s="323"/>
      <c r="E10" s="323"/>
      <c r="F10" s="179"/>
    </row>
    <row r="11" spans="1:6" ht="21" customHeight="1" x14ac:dyDescent="0.25">
      <c r="A11" s="179"/>
      <c r="B11" s="300" t="s">
        <v>190</v>
      </c>
      <c r="C11" s="301"/>
      <c r="D11" s="323"/>
      <c r="E11" s="323"/>
      <c r="F11" s="179"/>
    </row>
    <row r="12" spans="1:6" x14ac:dyDescent="0.25">
      <c r="A12" s="179"/>
      <c r="B12" s="179"/>
      <c r="C12" s="179"/>
      <c r="D12" s="179"/>
      <c r="E12" s="179"/>
      <c r="F12" s="179"/>
    </row>
    <row r="13" spans="1:6" ht="21" customHeight="1" x14ac:dyDescent="0.25">
      <c r="A13" s="179"/>
      <c r="B13" s="324" t="s">
        <v>159</v>
      </c>
      <c r="C13" s="324"/>
      <c r="D13" s="324"/>
      <c r="E13" s="324"/>
      <c r="F13" s="180"/>
    </row>
    <row r="14" spans="1:6" ht="21" customHeight="1" x14ac:dyDescent="0.25">
      <c r="A14" s="179"/>
      <c r="B14" s="312" t="s">
        <v>163</v>
      </c>
      <c r="C14" s="313"/>
      <c r="D14" s="314"/>
      <c r="E14" s="295" t="s">
        <v>157</v>
      </c>
      <c r="F14" s="179"/>
    </row>
    <row r="15" spans="1:6" ht="21" customHeight="1" x14ac:dyDescent="0.25">
      <c r="A15" s="179"/>
      <c r="B15" s="300" t="s">
        <v>168</v>
      </c>
      <c r="C15" s="301"/>
      <c r="D15" s="181" t="s">
        <v>167</v>
      </c>
      <c r="E15" s="296"/>
      <c r="F15" s="179"/>
    </row>
    <row r="16" spans="1:6" ht="21" customHeight="1" x14ac:dyDescent="0.25">
      <c r="A16" s="179"/>
      <c r="B16" s="300" t="s">
        <v>154</v>
      </c>
      <c r="C16" s="301"/>
      <c r="D16" s="183"/>
      <c r="E16" s="184"/>
      <c r="F16" s="179"/>
    </row>
    <row r="17" spans="1:6" ht="21" customHeight="1" x14ac:dyDescent="0.25">
      <c r="A17" s="179"/>
      <c r="B17" s="300" t="s">
        <v>121</v>
      </c>
      <c r="C17" s="301"/>
      <c r="D17" s="185"/>
      <c r="E17" s="184"/>
      <c r="F17" s="179"/>
    </row>
    <row r="18" spans="1:6" ht="21" customHeight="1" x14ac:dyDescent="0.25">
      <c r="A18" s="179"/>
      <c r="B18" s="300" t="s">
        <v>120</v>
      </c>
      <c r="C18" s="301"/>
      <c r="D18" s="183"/>
      <c r="E18" s="184"/>
      <c r="F18" s="179"/>
    </row>
    <row r="19" spans="1:6" ht="21" customHeight="1" x14ac:dyDescent="0.25">
      <c r="A19" s="179"/>
      <c r="B19" s="300" t="s">
        <v>129</v>
      </c>
      <c r="C19" s="301"/>
      <c r="D19" s="183"/>
      <c r="E19" s="184"/>
      <c r="F19" s="179"/>
    </row>
    <row r="20" spans="1:6" ht="21" customHeight="1" x14ac:dyDescent="0.25">
      <c r="A20" s="179"/>
      <c r="B20" s="300" t="s">
        <v>2</v>
      </c>
      <c r="C20" s="301"/>
      <c r="D20" s="183"/>
      <c r="E20" s="184"/>
      <c r="F20" s="179"/>
    </row>
    <row r="21" spans="1:6" ht="21" customHeight="1" x14ac:dyDescent="0.25">
      <c r="A21" s="179"/>
      <c r="B21" s="300" t="s">
        <v>210</v>
      </c>
      <c r="C21" s="301"/>
      <c r="D21" s="183"/>
      <c r="E21" s="186"/>
      <c r="F21" s="179"/>
    </row>
    <row r="22" spans="1:6" ht="21" customHeight="1" x14ac:dyDescent="0.25">
      <c r="A22" s="179"/>
      <c r="B22" s="321" t="s">
        <v>156</v>
      </c>
      <c r="C22" s="321"/>
      <c r="D22" s="321"/>
      <c r="E22" s="188">
        <f>SUM(E16:E21)</f>
        <v>0</v>
      </c>
      <c r="F22" s="179"/>
    </row>
    <row r="23" spans="1:6" ht="21" customHeight="1" x14ac:dyDescent="0.25">
      <c r="A23" s="179"/>
      <c r="B23" s="325" t="s">
        <v>164</v>
      </c>
      <c r="C23" s="326"/>
      <c r="D23" s="326"/>
      <c r="E23" s="327"/>
      <c r="F23" s="179"/>
    </row>
    <row r="24" spans="1:6" ht="21" customHeight="1" x14ac:dyDescent="0.25">
      <c r="A24" s="179"/>
      <c r="B24" s="318" t="s">
        <v>174</v>
      </c>
      <c r="C24" s="319"/>
      <c r="D24" s="178" t="s">
        <v>166</v>
      </c>
      <c r="E24" s="187" t="s">
        <v>165</v>
      </c>
      <c r="F24" s="179"/>
    </row>
    <row r="25" spans="1:6" ht="21" customHeight="1" x14ac:dyDescent="0.25">
      <c r="A25" s="179"/>
      <c r="B25" s="298" t="s">
        <v>155</v>
      </c>
      <c r="C25" s="299"/>
      <c r="D25" s="189"/>
      <c r="E25" s="182"/>
      <c r="F25" s="179"/>
    </row>
    <row r="26" spans="1:6" ht="21" customHeight="1" x14ac:dyDescent="0.25">
      <c r="A26" s="179"/>
      <c r="B26" s="300" t="s">
        <v>192</v>
      </c>
      <c r="C26" s="301"/>
      <c r="D26" s="190"/>
      <c r="E26" s="183"/>
      <c r="F26" s="179"/>
    </row>
    <row r="27" spans="1:6" ht="15" thickBot="1" x14ac:dyDescent="0.3">
      <c r="A27" s="179"/>
      <c r="B27" s="179"/>
      <c r="C27" s="179"/>
      <c r="D27" s="179"/>
      <c r="E27" s="179"/>
      <c r="F27" s="179"/>
    </row>
    <row r="28" spans="1:6" ht="30.75" thickBot="1" x14ac:dyDescent="0.3">
      <c r="A28" s="179"/>
      <c r="B28" s="191" t="s">
        <v>212</v>
      </c>
      <c r="C28" s="192"/>
      <c r="D28" s="56" t="s">
        <v>213</v>
      </c>
      <c r="E28" s="192"/>
      <c r="F28" s="179"/>
    </row>
    <row r="29" spans="1:6" ht="15" thickBot="1" x14ac:dyDescent="0.3">
      <c r="A29" s="179"/>
      <c r="B29" s="179"/>
      <c r="C29" s="179"/>
      <c r="D29" s="179"/>
      <c r="E29" s="179"/>
      <c r="F29" s="179"/>
    </row>
    <row r="30" spans="1:6" x14ac:dyDescent="0.25">
      <c r="A30" s="179"/>
      <c r="B30" s="282" t="s">
        <v>188</v>
      </c>
      <c r="C30" s="302"/>
      <c r="D30" s="303"/>
      <c r="E30" s="304"/>
      <c r="F30" s="179"/>
    </row>
    <row r="31" spans="1:6" x14ac:dyDescent="0.25">
      <c r="A31" s="179"/>
      <c r="B31" s="311"/>
      <c r="C31" s="305"/>
      <c r="D31" s="306"/>
      <c r="E31" s="307"/>
      <c r="F31" s="179"/>
    </row>
    <row r="32" spans="1:6" ht="15" thickBot="1" x14ac:dyDescent="0.3">
      <c r="A32" s="179"/>
      <c r="B32" s="283"/>
      <c r="C32" s="308"/>
      <c r="D32" s="309"/>
      <c r="E32" s="310"/>
      <c r="F32" s="179"/>
    </row>
    <row r="33" spans="1:6" ht="15" thickBot="1" x14ac:dyDescent="0.3">
      <c r="A33" s="179"/>
      <c r="B33" s="179"/>
      <c r="C33" s="179"/>
      <c r="D33" s="179"/>
      <c r="E33" s="179"/>
      <c r="F33" s="179"/>
    </row>
    <row r="34" spans="1:6" x14ac:dyDescent="0.25">
      <c r="A34" s="179"/>
      <c r="B34" s="289" t="s">
        <v>187</v>
      </c>
      <c r="C34" s="302"/>
      <c r="D34" s="303"/>
      <c r="E34" s="304"/>
      <c r="F34" s="179"/>
    </row>
    <row r="35" spans="1:6" x14ac:dyDescent="0.25">
      <c r="A35" s="179"/>
      <c r="B35" s="290"/>
      <c r="C35" s="305"/>
      <c r="D35" s="306"/>
      <c r="E35" s="307"/>
      <c r="F35" s="179"/>
    </row>
    <row r="36" spans="1:6" x14ac:dyDescent="0.25">
      <c r="A36" s="179"/>
      <c r="B36" s="290"/>
      <c r="C36" s="305"/>
      <c r="D36" s="306"/>
      <c r="E36" s="307"/>
      <c r="F36" s="179"/>
    </row>
    <row r="37" spans="1:6" x14ac:dyDescent="0.25">
      <c r="A37" s="179"/>
      <c r="B37" s="290"/>
      <c r="C37" s="305"/>
      <c r="D37" s="306"/>
      <c r="E37" s="307"/>
      <c r="F37" s="179"/>
    </row>
    <row r="38" spans="1:6" ht="15" thickBot="1" x14ac:dyDescent="0.3">
      <c r="A38" s="179"/>
      <c r="B38" s="291"/>
      <c r="C38" s="308"/>
      <c r="D38" s="309"/>
      <c r="E38" s="310"/>
      <c r="F38" s="179"/>
    </row>
    <row r="39" spans="1:6" ht="15" thickBot="1" x14ac:dyDescent="0.3">
      <c r="A39" s="179"/>
      <c r="B39" s="179"/>
      <c r="C39" s="179"/>
      <c r="D39" s="179"/>
      <c r="E39" s="179"/>
      <c r="F39" s="179"/>
    </row>
    <row r="40" spans="1:6" ht="21" customHeight="1" thickBot="1" x14ac:dyDescent="0.3">
      <c r="A40" s="179"/>
      <c r="B40" s="254" t="s">
        <v>158</v>
      </c>
      <c r="C40" s="255"/>
      <c r="D40" s="255"/>
      <c r="E40" s="256"/>
      <c r="F40" s="179"/>
    </row>
    <row r="41" spans="1:6" ht="26.25" customHeight="1" x14ac:dyDescent="0.25">
      <c r="A41" s="179"/>
      <c r="B41" s="292" t="s">
        <v>214</v>
      </c>
      <c r="C41" s="293"/>
      <c r="D41" s="294"/>
      <c r="E41" s="57" t="s">
        <v>157</v>
      </c>
    </row>
    <row r="42" spans="1:6" ht="21" customHeight="1" x14ac:dyDescent="0.25">
      <c r="A42" s="179"/>
      <c r="B42" s="284" t="s">
        <v>6</v>
      </c>
      <c r="C42" s="285"/>
      <c r="D42" s="183"/>
      <c r="E42" s="193"/>
    </row>
    <row r="43" spans="1:6" ht="21" customHeight="1" x14ac:dyDescent="0.25">
      <c r="A43" s="179"/>
      <c r="B43" s="284" t="s">
        <v>139</v>
      </c>
      <c r="C43" s="285"/>
      <c r="D43" s="183"/>
      <c r="E43" s="193"/>
    </row>
    <row r="44" spans="1:6" ht="21" customHeight="1" x14ac:dyDescent="0.25">
      <c r="A44" s="179"/>
      <c r="B44" s="284" t="s">
        <v>153</v>
      </c>
      <c r="C44" s="285"/>
      <c r="D44" s="183"/>
      <c r="E44" s="193"/>
    </row>
    <row r="45" spans="1:6" ht="21" customHeight="1" x14ac:dyDescent="0.25">
      <c r="A45" s="179"/>
      <c r="B45" s="284" t="s">
        <v>140</v>
      </c>
      <c r="C45" s="285"/>
      <c r="D45" s="183"/>
      <c r="E45" s="193"/>
    </row>
    <row r="46" spans="1:6" ht="21" customHeight="1" thickBot="1" x14ac:dyDescent="0.3">
      <c r="A46" s="179"/>
      <c r="B46" s="286" t="s">
        <v>160</v>
      </c>
      <c r="C46" s="287"/>
      <c r="D46" s="288"/>
      <c r="E46" s="194">
        <f>SUM(E42:E45)</f>
        <v>0</v>
      </c>
    </row>
    <row r="47" spans="1:6" ht="21" customHeight="1" thickBot="1" x14ac:dyDescent="0.3">
      <c r="A47" s="179"/>
      <c r="B47" s="195"/>
      <c r="C47" s="195"/>
      <c r="D47" s="195"/>
      <c r="E47" s="196"/>
    </row>
    <row r="48" spans="1:6" ht="21" customHeight="1" x14ac:dyDescent="0.25">
      <c r="A48" s="179"/>
      <c r="B48" s="282" t="s">
        <v>215</v>
      </c>
      <c r="C48" s="276"/>
      <c r="D48" s="277"/>
      <c r="E48" s="278"/>
    </row>
    <row r="49" spans="1:5" ht="21" customHeight="1" thickBot="1" x14ac:dyDescent="0.3">
      <c r="A49" s="179"/>
      <c r="B49" s="283"/>
      <c r="C49" s="279"/>
      <c r="D49" s="280"/>
      <c r="E49" s="281"/>
    </row>
    <row r="50" spans="1:5" ht="21" customHeight="1" thickBot="1" x14ac:dyDescent="0.3">
      <c r="A50" s="179"/>
      <c r="B50" s="179"/>
      <c r="C50" s="179"/>
      <c r="D50" s="179"/>
      <c r="E50" s="179"/>
    </row>
    <row r="51" spans="1:5" ht="21" customHeight="1" x14ac:dyDescent="0.25">
      <c r="A51" s="179"/>
      <c r="B51" s="197" t="s">
        <v>179</v>
      </c>
      <c r="C51" s="198"/>
      <c r="D51" s="199" t="s">
        <v>180</v>
      </c>
      <c r="E51" s="200"/>
    </row>
    <row r="52" spans="1:5" ht="21" customHeight="1" x14ac:dyDescent="0.25">
      <c r="A52" s="179"/>
      <c r="B52" s="272"/>
      <c r="C52" s="273"/>
      <c r="D52" s="274"/>
      <c r="E52" s="275"/>
    </row>
    <row r="53" spans="1:5" ht="21" customHeight="1" x14ac:dyDescent="0.25">
      <c r="A53" s="179"/>
      <c r="B53" s="264" t="s">
        <v>176</v>
      </c>
      <c r="C53" s="265"/>
      <c r="D53" s="266" t="s">
        <v>176</v>
      </c>
      <c r="E53" s="267"/>
    </row>
    <row r="54" spans="1:5" ht="21" customHeight="1" thickBot="1" x14ac:dyDescent="0.3">
      <c r="A54" s="179"/>
      <c r="B54" s="268" t="s">
        <v>177</v>
      </c>
      <c r="C54" s="269"/>
      <c r="D54" s="270" t="s">
        <v>177</v>
      </c>
      <c r="E54" s="271"/>
    </row>
    <row r="55" spans="1:5" ht="21" customHeight="1" x14ac:dyDescent="0.25">
      <c r="A55" s="179"/>
      <c r="B55" s="201"/>
      <c r="C55" s="201"/>
      <c r="D55" s="179"/>
      <c r="E55" s="179"/>
    </row>
    <row r="56" spans="1:5" x14ac:dyDescent="0.25">
      <c r="A56" s="179"/>
      <c r="B56" s="179"/>
      <c r="C56" s="179"/>
      <c r="D56" s="179"/>
      <c r="E56" s="179"/>
    </row>
  </sheetData>
  <sheetProtection algorithmName="SHA-512" hashValue="ngJdljZ4CHncs01dlWs4WLY6hawBa9v5wtRluNzZHINION9vaFJa2IGT8OSa6dWw9uWqM1e6DuZ6n3QKYrMlwg==" saltValue="IzXARjJGZWc09EN+SR2oLA==" spinCount="100000" sheet="1" objects="1" scenarios="1"/>
  <mergeCells count="44">
    <mergeCell ref="C2:E2"/>
    <mergeCell ref="C3:D3"/>
    <mergeCell ref="C4:E4"/>
    <mergeCell ref="B11:C11"/>
    <mergeCell ref="B24:C24"/>
    <mergeCell ref="B10:C10"/>
    <mergeCell ref="B22:D22"/>
    <mergeCell ref="B2:B4"/>
    <mergeCell ref="D10:E10"/>
    <mergeCell ref="D11:E11"/>
    <mergeCell ref="B13:E13"/>
    <mergeCell ref="B23:E23"/>
    <mergeCell ref="B9:C9"/>
    <mergeCell ref="B15:C15"/>
    <mergeCell ref="B16:C16"/>
    <mergeCell ref="B17:C17"/>
    <mergeCell ref="E14:E15"/>
    <mergeCell ref="D9:E9"/>
    <mergeCell ref="B25:C25"/>
    <mergeCell ref="B26:C26"/>
    <mergeCell ref="C34:E38"/>
    <mergeCell ref="C30:E32"/>
    <mergeCell ref="B30:B32"/>
    <mergeCell ref="B18:C18"/>
    <mergeCell ref="B19:C19"/>
    <mergeCell ref="B20:C20"/>
    <mergeCell ref="B21:C21"/>
    <mergeCell ref="B14:D14"/>
    <mergeCell ref="C48:E49"/>
    <mergeCell ref="B48:B49"/>
    <mergeCell ref="B42:C42"/>
    <mergeCell ref="B46:D46"/>
    <mergeCell ref="B34:B38"/>
    <mergeCell ref="B43:C43"/>
    <mergeCell ref="B44:C44"/>
    <mergeCell ref="B45:C45"/>
    <mergeCell ref="B41:D41"/>
    <mergeCell ref="B40:E40"/>
    <mergeCell ref="B53:C53"/>
    <mergeCell ref="D53:E53"/>
    <mergeCell ref="B54:C54"/>
    <mergeCell ref="D54:E54"/>
    <mergeCell ref="B52:C52"/>
    <mergeCell ref="D52:E52"/>
  </mergeCells>
  <phoneticPr fontId="2" type="noConversion"/>
  <dataValidations xWindow="672" yWindow="708" count="3">
    <dataValidation allowBlank="1" showInputMessage="1" showErrorMessage="1" promptTitle="Competencias" prompt="Por favor seleccione una de las competencias requeridas" sqref="B43:B45" xr:uid="{00000000-0002-0000-0200-000001000000}"/>
    <dataValidation allowBlank="1" showInputMessage="1" showErrorMessage="1" prompt="El valor de la suma debe dar 100%" sqref="E22 E46:E47" xr:uid="{00000000-0002-0000-0200-000002000000}"/>
    <dataValidation type="list" allowBlank="1" showInputMessage="1" showErrorMessage="1" promptTitle="Proceso" prompt="Por favor seleccione el proceso que realiza la solicitud del perfil" sqref="D9:E9" xr:uid="{BEA85946-524A-47B6-848E-FF5DA9C3AA82}">
      <formula1>List_Procesos</formula1>
    </dataValidation>
  </dataValidations>
  <printOptions horizontalCentered="1" verticalCentered="1"/>
  <pageMargins left="0.39370078740157483" right="0.39370078740157483" top="0.39370078740157483" bottom="0.59055118110236227" header="0.31496062992125984" footer="0.11811023622047245"/>
  <pageSetup scale="70" orientation="landscape" r:id="rId1"/>
  <headerFooter>
    <oddFooter xml:space="preserve">&amp;L&amp;9Calle 26 No.69-76 Edificio Elemento Torre 1, Piso 3 – C.P. 111071
PBX:(+57) 601-3779555 - Información: Línea 195 
Sede Operativa - Calle 22D No. 120-40
Página web: www.umv.gov.co&amp;C&amp;9GTHU-FM-038
Página &amp;P de &amp;N
</oddFooter>
  </headerFooter>
  <colBreaks count="1" manualBreakCount="1">
    <brk id="6" max="1048575" man="1"/>
  </colBreaks>
  <drawing r:id="rId2"/>
  <extLst>
    <ext xmlns:x14="http://schemas.microsoft.com/office/spreadsheetml/2009/9/main" uri="{CCE6A557-97BC-4b89-ADB6-D9C93CAAB3DF}">
      <x14:dataValidations xmlns:xm="http://schemas.microsoft.com/office/excel/2006/main" xWindow="672" yWindow="708" count="2">
        <x14:dataValidation type="list" allowBlank="1" showInputMessage="1" showErrorMessage="1" promptTitle="Nivel Educativo" prompt="Por favor seleccione el nivel educativo" xr:uid="{00000000-0002-0000-0200-000004000000}">
          <x14:formula1>
            <xm:f>Listas!$Y$2:$Y$6</xm:f>
          </x14:formula1>
          <xm:sqref>D16</xm:sqref>
        </x14:dataValidation>
        <x14:dataValidation type="list" allowBlank="1" showInputMessage="1" showErrorMessage="1" promptTitle="Competencias" prompt="Por favor seleccione una de las competencias requeridas" xr:uid="{00000000-0002-0000-0200-000006000000}">
          <x14:formula1>
            <xm:f>Listas!$AJ$2:$AJ$16</xm:f>
          </x14:formula1>
          <xm:sqref>D42:D45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K23"/>
  <sheetViews>
    <sheetView topLeftCell="A3" zoomScale="115" zoomScaleNormal="115" workbookViewId="0">
      <selection activeCell="C16" sqref="C16"/>
    </sheetView>
  </sheetViews>
  <sheetFormatPr baseColWidth="10" defaultRowHeight="14.25" x14ac:dyDescent="0.25"/>
  <cols>
    <col min="1" max="1" width="4.28515625" style="48" customWidth="1"/>
    <col min="2" max="2" width="13.140625" style="48" customWidth="1"/>
    <col min="3" max="3" width="42.140625" style="48" customWidth="1"/>
    <col min="4" max="6" width="16.140625" style="48" customWidth="1"/>
    <col min="7" max="7" width="11.42578125" style="48" customWidth="1"/>
    <col min="8" max="10" width="16.140625" style="48" customWidth="1"/>
    <col min="11" max="11" width="17.7109375" style="48" customWidth="1"/>
    <col min="12" max="12" width="4.28515625" style="48" customWidth="1"/>
    <col min="13" max="16384" width="11.42578125" style="48"/>
  </cols>
  <sheetData>
    <row r="2" spans="2:11" ht="15" customHeight="1" x14ac:dyDescent="0.25">
      <c r="B2" s="338"/>
      <c r="C2" s="341" t="str">
        <f>+Instructivo!C2</f>
        <v>PERFIL Y EVALUACIÓN CANDIDATOS - TALENTO NO PALANCA</v>
      </c>
      <c r="D2" s="342"/>
      <c r="E2" s="342"/>
      <c r="F2" s="342"/>
      <c r="G2" s="342"/>
      <c r="H2" s="342"/>
      <c r="I2" s="342"/>
      <c r="J2" s="342"/>
      <c r="K2" s="343"/>
    </row>
    <row r="3" spans="2:11" x14ac:dyDescent="0.25">
      <c r="B3" s="339"/>
      <c r="C3" s="347" t="s">
        <v>208</v>
      </c>
      <c r="D3" s="348"/>
      <c r="E3" s="348"/>
      <c r="F3" s="348"/>
      <c r="G3" s="349"/>
      <c r="H3" s="347" t="str">
        <f>+Instructivo!E3</f>
        <v>VERSIÓN: 3</v>
      </c>
      <c r="I3" s="348"/>
      <c r="J3" s="348"/>
      <c r="K3" s="349"/>
    </row>
    <row r="4" spans="2:11" x14ac:dyDescent="0.25">
      <c r="B4" s="340"/>
      <c r="C4" s="344" t="str">
        <f>+Instructivo!C4</f>
        <v>FECHA DE APLICACIÓN: NOVIEMBRE DE 2023</v>
      </c>
      <c r="D4" s="345"/>
      <c r="E4" s="345"/>
      <c r="F4" s="345"/>
      <c r="G4" s="345"/>
      <c r="H4" s="345"/>
      <c r="I4" s="345"/>
      <c r="J4" s="345"/>
      <c r="K4" s="346"/>
    </row>
    <row r="5" spans="2:11" ht="15" customHeight="1" x14ac:dyDescent="0.25">
      <c r="B5" s="58"/>
      <c r="C5" s="59"/>
      <c r="D5" s="59"/>
      <c r="E5" s="59"/>
      <c r="F5" s="59"/>
      <c r="G5" s="59"/>
      <c r="H5" s="59"/>
      <c r="I5" s="59"/>
      <c r="J5" s="59"/>
      <c r="K5" s="59"/>
    </row>
    <row r="6" spans="2:11" ht="16.5" customHeight="1" x14ac:dyDescent="0.25">
      <c r="B6" s="332" t="s">
        <v>196</v>
      </c>
      <c r="C6" s="332"/>
      <c r="D6" s="59"/>
      <c r="E6" s="59"/>
      <c r="F6" s="59"/>
      <c r="G6" s="59"/>
      <c r="H6" s="59"/>
      <c r="I6" s="59"/>
      <c r="J6" s="59"/>
      <c r="K6" s="59"/>
    </row>
    <row r="7" spans="2:11" ht="30" customHeight="1" x14ac:dyDescent="0.25">
      <c r="B7" s="350" t="s">
        <v>216</v>
      </c>
      <c r="C7" s="351"/>
      <c r="D7" s="351"/>
      <c r="E7" s="351"/>
      <c r="F7" s="351"/>
      <c r="G7" s="59"/>
      <c r="H7" s="59"/>
      <c r="I7" s="59"/>
      <c r="J7" s="59"/>
      <c r="K7" s="59"/>
    </row>
    <row r="8" spans="2:11" ht="15" thickBot="1" x14ac:dyDescent="0.3"/>
    <row r="9" spans="2:11" ht="40.5" customHeight="1" thickBot="1" x14ac:dyDescent="0.3">
      <c r="B9" s="60" t="s">
        <v>197</v>
      </c>
      <c r="C9" s="333"/>
      <c r="D9" s="334"/>
      <c r="E9" s="334"/>
      <c r="F9" s="334"/>
      <c r="G9" s="334"/>
      <c r="H9" s="335"/>
      <c r="I9" s="336" t="s">
        <v>199</v>
      </c>
      <c r="J9" s="337"/>
      <c r="K9" s="61" t="s">
        <v>181</v>
      </c>
    </row>
    <row r="10" spans="2:11" ht="15" thickBot="1" x14ac:dyDescent="0.3"/>
    <row r="11" spans="2:11" ht="51.75" thickBot="1" x14ac:dyDescent="0.3">
      <c r="B11" s="62" t="s">
        <v>185</v>
      </c>
      <c r="C11" s="62" t="s">
        <v>182</v>
      </c>
      <c r="D11" s="162" t="s">
        <v>218</v>
      </c>
      <c r="E11" s="62" t="s">
        <v>206</v>
      </c>
      <c r="F11" s="162" t="s">
        <v>207</v>
      </c>
      <c r="G11" s="162" t="s">
        <v>211</v>
      </c>
      <c r="H11" s="162" t="s">
        <v>201</v>
      </c>
      <c r="I11" s="162" t="s">
        <v>183</v>
      </c>
      <c r="J11" s="162" t="s">
        <v>184</v>
      </c>
      <c r="K11" s="63" t="s">
        <v>191</v>
      </c>
    </row>
    <row r="12" spans="2:11" ht="20.25" customHeight="1" x14ac:dyDescent="0.25">
      <c r="B12" s="214" t="s">
        <v>3</v>
      </c>
      <c r="C12" s="215"/>
      <c r="D12" s="215"/>
      <c r="E12" s="215"/>
      <c r="F12" s="215"/>
      <c r="G12" s="215"/>
      <c r="H12" s="215"/>
      <c r="I12" s="215"/>
      <c r="J12" s="215"/>
      <c r="K12" s="216"/>
    </row>
    <row r="13" spans="2:11" ht="20.25" customHeight="1" x14ac:dyDescent="0.25">
      <c r="B13" s="217" t="s">
        <v>4</v>
      </c>
      <c r="C13" s="218"/>
      <c r="D13" s="218"/>
      <c r="E13" s="218"/>
      <c r="F13" s="218"/>
      <c r="G13" s="218"/>
      <c r="H13" s="218"/>
      <c r="I13" s="218"/>
      <c r="J13" s="218"/>
      <c r="K13" s="219"/>
    </row>
    <row r="14" spans="2:11" ht="20.25" customHeight="1" x14ac:dyDescent="0.25">
      <c r="B14" s="217" t="s">
        <v>5</v>
      </c>
      <c r="C14" s="218"/>
      <c r="D14" s="218"/>
      <c r="E14" s="218"/>
      <c r="F14" s="218"/>
      <c r="G14" s="218"/>
      <c r="H14" s="218"/>
      <c r="I14" s="218"/>
      <c r="J14" s="218"/>
      <c r="K14" s="219"/>
    </row>
    <row r="15" spans="2:11" ht="21" customHeight="1" x14ac:dyDescent="0.25">
      <c r="B15" s="217" t="s">
        <v>119</v>
      </c>
      <c r="C15" s="218"/>
      <c r="D15" s="218"/>
      <c r="E15" s="218"/>
      <c r="F15" s="218"/>
      <c r="G15" s="218"/>
      <c r="H15" s="218"/>
      <c r="I15" s="218"/>
      <c r="J15" s="218"/>
      <c r="K15" s="219"/>
    </row>
    <row r="16" spans="2:11" ht="21" customHeight="1" x14ac:dyDescent="0.25">
      <c r="B16" s="217" t="s">
        <v>389</v>
      </c>
      <c r="C16" s="218"/>
      <c r="D16" s="218"/>
      <c r="E16" s="218"/>
      <c r="F16" s="218"/>
      <c r="G16" s="218"/>
      <c r="H16" s="218"/>
      <c r="I16" s="218"/>
      <c r="J16" s="218"/>
      <c r="K16" s="219"/>
    </row>
    <row r="17" spans="2:11" ht="21" customHeight="1" thickBot="1" x14ac:dyDescent="0.3">
      <c r="B17" s="220" t="s">
        <v>390</v>
      </c>
      <c r="C17" s="221"/>
      <c r="D17" s="221"/>
      <c r="E17" s="221"/>
      <c r="F17" s="221"/>
      <c r="G17" s="221"/>
      <c r="H17" s="221"/>
      <c r="I17" s="221"/>
      <c r="J17" s="221"/>
      <c r="K17" s="222"/>
    </row>
    <row r="19" spans="2:11" ht="15" thickBot="1" x14ac:dyDescent="0.3"/>
    <row r="20" spans="2:11" ht="15" x14ac:dyDescent="0.25">
      <c r="B20" s="197" t="s">
        <v>179</v>
      </c>
      <c r="C20" s="198"/>
      <c r="D20" s="49"/>
      <c r="E20" s="49"/>
      <c r="F20" s="197" t="s">
        <v>200</v>
      </c>
      <c r="G20" s="223"/>
      <c r="H20" s="49"/>
      <c r="I20" s="49"/>
      <c r="J20" s="49"/>
      <c r="K20" s="205"/>
    </row>
    <row r="21" spans="2:11" x14ac:dyDescent="0.25">
      <c r="B21" s="272"/>
      <c r="C21" s="329"/>
      <c r="D21" s="329"/>
      <c r="E21" s="275"/>
      <c r="F21" s="272"/>
      <c r="G21" s="329"/>
      <c r="H21" s="329"/>
      <c r="I21" s="329"/>
      <c r="J21" s="329"/>
      <c r="K21" s="275"/>
    </row>
    <row r="22" spans="2:11" x14ac:dyDescent="0.25">
      <c r="B22" s="264" t="s">
        <v>176</v>
      </c>
      <c r="C22" s="330"/>
      <c r="D22" s="330"/>
      <c r="E22" s="267"/>
      <c r="F22" s="264" t="s">
        <v>176</v>
      </c>
      <c r="G22" s="330"/>
      <c r="H22" s="330"/>
      <c r="I22" s="330"/>
      <c r="J22" s="330"/>
      <c r="K22" s="267"/>
    </row>
    <row r="23" spans="2:11" ht="15" thickBot="1" x14ac:dyDescent="0.3">
      <c r="B23" s="268" t="s">
        <v>177</v>
      </c>
      <c r="C23" s="331"/>
      <c r="D23" s="331"/>
      <c r="E23" s="271"/>
      <c r="F23" s="268" t="s">
        <v>177</v>
      </c>
      <c r="G23" s="331"/>
      <c r="H23" s="331"/>
      <c r="I23" s="331"/>
      <c r="J23" s="331"/>
      <c r="K23" s="271"/>
    </row>
  </sheetData>
  <mergeCells count="15">
    <mergeCell ref="B6:C6"/>
    <mergeCell ref="C9:H9"/>
    <mergeCell ref="I9:J9"/>
    <mergeCell ref="B2:B4"/>
    <mergeCell ref="C2:K2"/>
    <mergeCell ref="C4:K4"/>
    <mergeCell ref="H3:K3"/>
    <mergeCell ref="C3:G3"/>
    <mergeCell ref="B7:F7"/>
    <mergeCell ref="B21:E21"/>
    <mergeCell ref="F21:K21"/>
    <mergeCell ref="B22:E22"/>
    <mergeCell ref="F22:K22"/>
    <mergeCell ref="B23:E23"/>
    <mergeCell ref="F23:K23"/>
  </mergeCells>
  <printOptions horizontalCentered="1" verticalCentered="1"/>
  <pageMargins left="0.39370078740157483" right="0.39370078740157483" top="0.39370078740157483" bottom="0.59055118110236227" header="0.31496062992125984" footer="0.11811023622047245"/>
  <pageSetup scale="70" orientation="landscape" r:id="rId1"/>
  <headerFooter>
    <oddFooter xml:space="preserve">&amp;L&amp;9Calle 26 No.69-76 Edificio Elemento Torre 1, Piso 3 – C.P. 111071
PBX:(+57) 601-3779555 - Información: Línea 195 
Sede Operativa - Calle 22D No. 120-40
Página web: www.umv.gov.co&amp;C&amp;9GTHU-FM-038
Página &amp;P de &amp;N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M34"/>
  <sheetViews>
    <sheetView tabSelected="1" topLeftCell="A6" zoomScaleNormal="100" workbookViewId="0">
      <selection activeCell="F23" sqref="F23"/>
    </sheetView>
  </sheetViews>
  <sheetFormatPr baseColWidth="10" defaultRowHeight="14.25" x14ac:dyDescent="0.2"/>
  <cols>
    <col min="1" max="1" width="4.42578125" style="34" customWidth="1"/>
    <col min="2" max="2" width="20.5703125" style="34" customWidth="1"/>
    <col min="3" max="11" width="11.42578125" style="34" customWidth="1"/>
    <col min="12" max="12" width="11.85546875" style="34" customWidth="1"/>
    <col min="13" max="13" width="11.42578125" style="34" customWidth="1"/>
    <col min="14" max="14" width="4.42578125" style="34" customWidth="1"/>
    <col min="15" max="16384" width="11.42578125" style="34"/>
  </cols>
  <sheetData>
    <row r="2" spans="2:13" ht="15" customHeight="1" x14ac:dyDescent="0.2">
      <c r="B2" s="225"/>
      <c r="C2" s="363" t="str">
        <f>+Instructivo!C2</f>
        <v>PERFIL Y EVALUACIÓN CANDIDATOS - TALENTO NO PALANCA</v>
      </c>
      <c r="D2" s="364"/>
      <c r="E2" s="364"/>
      <c r="F2" s="364"/>
      <c r="G2" s="364"/>
      <c r="H2" s="364"/>
      <c r="I2" s="364"/>
      <c r="J2" s="364"/>
      <c r="K2" s="364"/>
      <c r="L2" s="364"/>
      <c r="M2" s="365"/>
    </row>
    <row r="3" spans="2:13" ht="15" customHeight="1" x14ac:dyDescent="0.2">
      <c r="B3" s="226"/>
      <c r="C3" s="347" t="s">
        <v>208</v>
      </c>
      <c r="D3" s="348"/>
      <c r="E3" s="348"/>
      <c r="F3" s="348"/>
      <c r="G3" s="348"/>
      <c r="H3" s="348"/>
      <c r="I3" s="349"/>
      <c r="J3" s="366" t="str">
        <f>+Instructivo!E3</f>
        <v>VERSIÓN: 3</v>
      </c>
      <c r="K3" s="367"/>
      <c r="L3" s="367"/>
      <c r="M3" s="368"/>
    </row>
    <row r="4" spans="2:13" ht="15" customHeight="1" x14ac:dyDescent="0.2">
      <c r="B4" s="227"/>
      <c r="C4" s="369" t="str">
        <f>+Instructivo!C4</f>
        <v>FECHA DE APLICACIÓN: NOVIEMBRE DE 2023</v>
      </c>
      <c r="D4" s="370"/>
      <c r="E4" s="370"/>
      <c r="F4" s="370"/>
      <c r="G4" s="370"/>
      <c r="H4" s="370"/>
      <c r="I4" s="370"/>
      <c r="J4" s="370"/>
      <c r="K4" s="370"/>
      <c r="L4" s="370"/>
      <c r="M4" s="371"/>
    </row>
    <row r="6" spans="2:13" ht="16.5" customHeight="1" x14ac:dyDescent="0.25">
      <c r="B6" s="40" t="s">
        <v>219</v>
      </c>
    </row>
    <row r="7" spans="2:13" ht="16.5" customHeight="1" x14ac:dyDescent="0.25">
      <c r="B7" s="64" t="s">
        <v>216</v>
      </c>
    </row>
    <row r="8" spans="2:13" ht="16.5" customHeight="1" x14ac:dyDescent="0.25">
      <c r="B8" s="40"/>
    </row>
    <row r="9" spans="2:13" ht="15.75" thickBot="1" x14ac:dyDescent="0.3">
      <c r="B9" s="352" t="s">
        <v>131</v>
      </c>
      <c r="C9" s="352"/>
      <c r="D9" s="65"/>
      <c r="E9" s="65"/>
      <c r="F9" s="65"/>
      <c r="G9" s="65"/>
      <c r="H9" s="65"/>
      <c r="I9" s="65"/>
      <c r="J9" s="65"/>
      <c r="K9" s="65"/>
      <c r="L9" s="65"/>
      <c r="M9" s="65"/>
    </row>
    <row r="10" spans="2:13" ht="15.75" thickBot="1" x14ac:dyDescent="0.3">
      <c r="B10" s="353" t="s">
        <v>132</v>
      </c>
      <c r="C10" s="354"/>
      <c r="D10" s="357">
        <f>'Seleccionados  BHD'!C12</f>
        <v>0</v>
      </c>
      <c r="E10" s="358"/>
      <c r="F10" s="358"/>
      <c r="G10" s="358"/>
      <c r="H10" s="358"/>
      <c r="I10" s="358"/>
      <c r="J10" s="358"/>
      <c r="K10" s="358"/>
      <c r="L10" s="358"/>
      <c r="M10" s="359"/>
    </row>
    <row r="11" spans="2:13" ht="15.75" thickBot="1" x14ac:dyDescent="0.3">
      <c r="B11" s="355" t="s">
        <v>130</v>
      </c>
      <c r="C11" s="356"/>
      <c r="D11" s="360">
        <f>'Seleccionados  BHD'!C9</f>
        <v>0</v>
      </c>
      <c r="E11" s="361"/>
      <c r="F11" s="361"/>
      <c r="G11" s="361"/>
      <c r="H11" s="361"/>
      <c r="I11" s="361"/>
      <c r="J11" s="361"/>
      <c r="K11" s="361"/>
      <c r="L11" s="361"/>
      <c r="M11" s="362"/>
    </row>
    <row r="12" spans="2:13" ht="15" thickBot="1" x14ac:dyDescent="0.25"/>
    <row r="13" spans="2:13" ht="15.75" thickBot="1" x14ac:dyDescent="0.3">
      <c r="B13" s="382" t="s">
        <v>133</v>
      </c>
      <c r="C13" s="384" t="s">
        <v>134</v>
      </c>
      <c r="D13" s="385"/>
      <c r="E13" s="385"/>
      <c r="F13" s="385"/>
      <c r="G13" s="385"/>
      <c r="H13" s="385"/>
      <c r="I13" s="385"/>
      <c r="J13" s="385"/>
      <c r="K13" s="385"/>
      <c r="L13" s="385"/>
      <c r="M13" s="386"/>
    </row>
    <row r="14" spans="2:13" ht="15.75" thickBot="1" x14ac:dyDescent="0.3">
      <c r="B14" s="383"/>
      <c r="C14" s="66" t="s">
        <v>157</v>
      </c>
      <c r="D14" s="377" t="s">
        <v>135</v>
      </c>
      <c r="E14" s="377"/>
      <c r="F14" s="387" t="s">
        <v>136</v>
      </c>
      <c r="G14" s="388"/>
      <c r="H14" s="377" t="s">
        <v>137</v>
      </c>
      <c r="I14" s="381"/>
      <c r="J14" s="380" t="s">
        <v>138</v>
      </c>
      <c r="K14" s="381"/>
      <c r="L14" s="67" t="s">
        <v>160</v>
      </c>
      <c r="M14" s="68" t="s">
        <v>161</v>
      </c>
    </row>
    <row r="15" spans="2:13" x14ac:dyDescent="0.2">
      <c r="B15" s="69">
        <f>'Perfil de la necesidad '!D42</f>
        <v>0</v>
      </c>
      <c r="C15" s="70">
        <f>'Perfil de la necesidad '!E42</f>
        <v>0</v>
      </c>
      <c r="D15" s="71"/>
      <c r="E15" s="72" t="str">
        <f>IF(D15="X","25","0")</f>
        <v>0</v>
      </c>
      <c r="F15" s="73"/>
      <c r="G15" s="74" t="str">
        <f>IF(F15="X","50","0")</f>
        <v>0</v>
      </c>
      <c r="H15" s="73"/>
      <c r="I15" s="74" t="str">
        <f>IF(H15="X","75","0")</f>
        <v>0</v>
      </c>
      <c r="J15" s="73"/>
      <c r="K15" s="74" t="str">
        <f>IF(J15="X","100","0")</f>
        <v>0</v>
      </c>
      <c r="L15" s="74">
        <f>E15+G15+I15+K15</f>
        <v>0</v>
      </c>
      <c r="M15" s="75">
        <f>(L15*C15)/100</f>
        <v>0</v>
      </c>
    </row>
    <row r="16" spans="2:13" x14ac:dyDescent="0.2">
      <c r="B16" s="69">
        <f>'Perfil de la necesidad '!D43</f>
        <v>0</v>
      </c>
      <c r="C16" s="70">
        <f>'Perfil de la necesidad '!E43</f>
        <v>0</v>
      </c>
      <c r="D16" s="76"/>
      <c r="E16" s="77" t="str">
        <f t="shared" ref="E16:E18" si="0">IF(D16="X","25","0")</f>
        <v>0</v>
      </c>
      <c r="F16" s="78"/>
      <c r="G16" s="79" t="str">
        <f t="shared" ref="G16:G18" si="1">IF(F16="X","50","0")</f>
        <v>0</v>
      </c>
      <c r="H16" s="78"/>
      <c r="I16" s="79" t="str">
        <f>IF(H16="X","75","0")</f>
        <v>0</v>
      </c>
      <c r="J16" s="80"/>
      <c r="K16" s="79" t="str">
        <f t="shared" ref="K16:K18" si="2">IF(J16="X","100","0")</f>
        <v>0</v>
      </c>
      <c r="L16" s="79">
        <f>E16+G16+I16+K16</f>
        <v>0</v>
      </c>
      <c r="M16" s="81">
        <f t="shared" ref="M16:M19" si="3">(L16*C16)/100</f>
        <v>0</v>
      </c>
    </row>
    <row r="17" spans="2:13" x14ac:dyDescent="0.2">
      <c r="B17" s="69">
        <f>'Perfil de la necesidad '!D44</f>
        <v>0</v>
      </c>
      <c r="C17" s="70">
        <f>'Perfil de la necesidad '!E44</f>
        <v>0</v>
      </c>
      <c r="D17" s="76"/>
      <c r="E17" s="77" t="str">
        <f t="shared" si="0"/>
        <v>0</v>
      </c>
      <c r="F17" s="78"/>
      <c r="G17" s="79" t="str">
        <f t="shared" si="1"/>
        <v>0</v>
      </c>
      <c r="H17" s="78"/>
      <c r="I17" s="79" t="str">
        <f>IF(H17="X","75","0")</f>
        <v>0</v>
      </c>
      <c r="J17" s="80"/>
      <c r="K17" s="79" t="str">
        <f t="shared" si="2"/>
        <v>0</v>
      </c>
      <c r="L17" s="79">
        <f t="shared" ref="L17:L18" si="4">(E17+G17+I17+K17)</f>
        <v>0</v>
      </c>
      <c r="M17" s="81">
        <f t="shared" si="3"/>
        <v>0</v>
      </c>
    </row>
    <row r="18" spans="2:13" x14ac:dyDescent="0.2">
      <c r="B18" s="69">
        <f>'Perfil de la necesidad '!D45</f>
        <v>0</v>
      </c>
      <c r="C18" s="70">
        <f>'Perfil de la necesidad '!E45</f>
        <v>0</v>
      </c>
      <c r="D18" s="76"/>
      <c r="E18" s="77" t="str">
        <f t="shared" si="0"/>
        <v>0</v>
      </c>
      <c r="F18" s="78"/>
      <c r="G18" s="79" t="str">
        <f t="shared" si="1"/>
        <v>0</v>
      </c>
      <c r="H18" s="78"/>
      <c r="I18" s="79" t="str">
        <f>IF(H18="X","75"," 0")</f>
        <v xml:space="preserve"> 0</v>
      </c>
      <c r="J18" s="78"/>
      <c r="K18" s="79" t="str">
        <f t="shared" si="2"/>
        <v>0</v>
      </c>
      <c r="L18" s="79">
        <f t="shared" si="4"/>
        <v>0</v>
      </c>
      <c r="M18" s="81">
        <f t="shared" si="3"/>
        <v>0</v>
      </c>
    </row>
    <row r="19" spans="2:13" ht="15.75" thickBot="1" x14ac:dyDescent="0.3">
      <c r="B19" s="82" t="s">
        <v>141</v>
      </c>
      <c r="C19" s="83">
        <f>'Perfil de la necesidad '!E46</f>
        <v>0</v>
      </c>
      <c r="D19" s="84"/>
      <c r="E19" s="85">
        <f>E15+E16+E17+E18</f>
        <v>0</v>
      </c>
      <c r="F19" s="86"/>
      <c r="G19" s="87">
        <f>G15+G16+G17+G18</f>
        <v>0</v>
      </c>
      <c r="H19" s="86"/>
      <c r="I19" s="87">
        <f>SUM(I15:I18)</f>
        <v>0</v>
      </c>
      <c r="J19" s="86"/>
      <c r="K19" s="87">
        <f>SUM(I19)</f>
        <v>0</v>
      </c>
      <c r="L19" s="88">
        <f>SUM(L15:L18)/4</f>
        <v>0</v>
      </c>
      <c r="M19" s="89">
        <f t="shared" si="3"/>
        <v>0</v>
      </c>
    </row>
    <row r="20" spans="2:13" ht="15" thickBot="1" x14ac:dyDescent="0.25"/>
    <row r="21" spans="2:13" ht="15.75" thickBot="1" x14ac:dyDescent="0.3">
      <c r="B21" s="374" t="s">
        <v>163</v>
      </c>
      <c r="C21" s="375"/>
      <c r="D21" s="376"/>
      <c r="E21" s="378" t="s">
        <v>157</v>
      </c>
      <c r="F21" s="378" t="s">
        <v>169</v>
      </c>
      <c r="G21" s="378" t="s">
        <v>162</v>
      </c>
    </row>
    <row r="22" spans="2:13" ht="15.75" thickBot="1" x14ac:dyDescent="0.3">
      <c r="B22" s="90" t="s">
        <v>168</v>
      </c>
      <c r="C22" s="389" t="s">
        <v>167</v>
      </c>
      <c r="D22" s="390"/>
      <c r="E22" s="379"/>
      <c r="F22" s="379"/>
      <c r="G22" s="379"/>
    </row>
    <row r="23" spans="2:13" ht="28.5" x14ac:dyDescent="0.2">
      <c r="B23" s="91" t="s">
        <v>154</v>
      </c>
      <c r="C23" s="372">
        <f>'Perfil de la necesidad '!D16</f>
        <v>0</v>
      </c>
      <c r="D23" s="373"/>
      <c r="E23" s="92">
        <f>'Perfil de la necesidad '!E16</f>
        <v>0</v>
      </c>
      <c r="F23" s="93"/>
      <c r="G23" s="94">
        <f>+(F23*E23)/100</f>
        <v>0</v>
      </c>
    </row>
    <row r="24" spans="2:13" x14ac:dyDescent="0.2">
      <c r="B24" s="91" t="s">
        <v>121</v>
      </c>
      <c r="C24" s="372">
        <f>'Perfil de la necesidad '!D17</f>
        <v>0</v>
      </c>
      <c r="D24" s="373"/>
      <c r="E24" s="95">
        <f>'Perfil de la necesidad '!E17</f>
        <v>0</v>
      </c>
      <c r="F24" s="96"/>
      <c r="G24" s="97">
        <f t="shared" ref="G24:G28" si="5">+(F24*E24)/100</f>
        <v>0</v>
      </c>
    </row>
    <row r="25" spans="2:13" ht="31.5" customHeight="1" x14ac:dyDescent="0.2">
      <c r="B25" s="98" t="s">
        <v>120</v>
      </c>
      <c r="C25" s="391">
        <f>'Perfil de la necesidad '!D18</f>
        <v>0</v>
      </c>
      <c r="D25" s="392"/>
      <c r="E25" s="95">
        <f>'Perfil de la necesidad '!E18</f>
        <v>0</v>
      </c>
      <c r="F25" s="96"/>
      <c r="G25" s="97">
        <f t="shared" si="5"/>
        <v>0</v>
      </c>
    </row>
    <row r="26" spans="2:13" x14ac:dyDescent="0.2">
      <c r="B26" s="98" t="s">
        <v>129</v>
      </c>
      <c r="C26" s="372">
        <f>'Perfil de la necesidad '!D19</f>
        <v>0</v>
      </c>
      <c r="D26" s="373"/>
      <c r="E26" s="95">
        <f>'Perfil de la necesidad '!E19</f>
        <v>0</v>
      </c>
      <c r="F26" s="96">
        <v>0</v>
      </c>
      <c r="G26" s="97">
        <f t="shared" si="5"/>
        <v>0</v>
      </c>
    </row>
    <row r="27" spans="2:13" ht="28.5" x14ac:dyDescent="0.2">
      <c r="B27" s="91" t="s">
        <v>2</v>
      </c>
      <c r="C27" s="372">
        <f>'Perfil de la necesidad '!D20</f>
        <v>0</v>
      </c>
      <c r="D27" s="373"/>
      <c r="E27" s="95">
        <f>'Perfil de la necesidad '!E20</f>
        <v>0</v>
      </c>
      <c r="F27" s="96">
        <v>0</v>
      </c>
      <c r="G27" s="97">
        <f t="shared" si="5"/>
        <v>0</v>
      </c>
    </row>
    <row r="28" spans="2:13" ht="42.75" x14ac:dyDescent="0.2">
      <c r="B28" s="91" t="s">
        <v>117</v>
      </c>
      <c r="C28" s="372">
        <f>'Perfil de la necesidad '!D21</f>
        <v>0</v>
      </c>
      <c r="D28" s="373"/>
      <c r="E28" s="99">
        <f>'Perfil de la necesidad '!E21</f>
        <v>0</v>
      </c>
      <c r="F28" s="96">
        <v>0</v>
      </c>
      <c r="G28" s="97">
        <f t="shared" si="5"/>
        <v>0</v>
      </c>
    </row>
    <row r="29" spans="2:13" ht="15.75" thickBot="1" x14ac:dyDescent="0.3">
      <c r="B29" s="100" t="s">
        <v>156</v>
      </c>
      <c r="C29" s="101"/>
      <c r="D29" s="102"/>
      <c r="E29" s="103">
        <f>SUM(E23:E28)</f>
        <v>0</v>
      </c>
      <c r="F29" s="86"/>
      <c r="G29" s="104">
        <f>SUM(G23:G28)</f>
        <v>0</v>
      </c>
    </row>
    <row r="30" spans="2:13" ht="15" thickBot="1" x14ac:dyDescent="0.25"/>
    <row r="31" spans="2:13" ht="15.75" thickBot="1" x14ac:dyDescent="0.3">
      <c r="B31" s="105" t="s">
        <v>198</v>
      </c>
      <c r="C31" s="106" t="s">
        <v>172</v>
      </c>
      <c r="D31" s="107" t="s">
        <v>162</v>
      </c>
    </row>
    <row r="32" spans="2:13" ht="42.75" x14ac:dyDescent="0.2">
      <c r="B32" s="108" t="s">
        <v>170</v>
      </c>
      <c r="C32" s="109">
        <v>60</v>
      </c>
      <c r="D32" s="110">
        <f>+(G29*C32)</f>
        <v>0</v>
      </c>
    </row>
    <row r="33" spans="2:4" ht="28.5" x14ac:dyDescent="0.2">
      <c r="B33" s="111" t="s">
        <v>171</v>
      </c>
      <c r="C33" s="112">
        <v>40</v>
      </c>
      <c r="D33" s="113">
        <f>+(L19*C33)/100</f>
        <v>0</v>
      </c>
    </row>
    <row r="34" spans="2:4" ht="15" thickBot="1" x14ac:dyDescent="0.25">
      <c r="B34" s="114" t="s">
        <v>142</v>
      </c>
      <c r="C34" s="114"/>
      <c r="D34" s="115">
        <f>SUM(D32:D33)</f>
        <v>0</v>
      </c>
    </row>
  </sheetData>
  <sheetProtection algorithmName="SHA-512" hashValue="JAktKBwU3OMjdAzWlxcyWxRIheCijuAffB+vf4HEuFqMoBGakMorI5qOAhGm6A5/6wHqew3nEbIte3dUFzdheQ==" saltValue="1KDQu3Ez+d9OzJ5opzcwAg==" spinCount="100000" sheet="1" selectLockedCells="1"/>
  <mergeCells count="27">
    <mergeCell ref="C24:D24"/>
    <mergeCell ref="C25:D25"/>
    <mergeCell ref="C26:D26"/>
    <mergeCell ref="C27:D27"/>
    <mergeCell ref="C28:D28"/>
    <mergeCell ref="C23:D23"/>
    <mergeCell ref="B21:D21"/>
    <mergeCell ref="D14:E14"/>
    <mergeCell ref="E21:E22"/>
    <mergeCell ref="J14:K14"/>
    <mergeCell ref="F21:F22"/>
    <mergeCell ref="B13:B14"/>
    <mergeCell ref="C13:M13"/>
    <mergeCell ref="G21:G22"/>
    <mergeCell ref="F14:G14"/>
    <mergeCell ref="H14:I14"/>
    <mergeCell ref="C22:D22"/>
    <mergeCell ref="B2:B4"/>
    <mergeCell ref="C2:M2"/>
    <mergeCell ref="C3:I3"/>
    <mergeCell ref="J3:M3"/>
    <mergeCell ref="C4:M4"/>
    <mergeCell ref="B9:C9"/>
    <mergeCell ref="B10:C10"/>
    <mergeCell ref="B11:C11"/>
    <mergeCell ref="D10:M10"/>
    <mergeCell ref="D11:M11"/>
  </mergeCells>
  <dataValidations disablePrompts="1" count="1">
    <dataValidation type="list" allowBlank="1" showInputMessage="1" showErrorMessage="1" error="ERROR" sqref="P25" xr:uid="{00000000-0002-0000-0400-000000000000}">
      <formula1>INDIRECT(P24)</formula1>
    </dataValidation>
  </dataValidations>
  <printOptions horizontalCentered="1" verticalCentered="1"/>
  <pageMargins left="0.39370078740157483" right="0.39370078740157483" top="0.39370078740157483" bottom="0.59055118110236227" header="0.31496062992125984" footer="0.11811023622047245"/>
  <pageSetup scale="70" orientation="landscape" r:id="rId1"/>
  <headerFooter>
    <oddFooter xml:space="preserve">&amp;L&amp;9Calle 26 No.69-76 Edificio Elemento Torre 1, Piso 3 – C.P. 111071
PBX:(+57) 601-3779555 - Información: Línea 195 
Sede Operativa - Calle 22D No. 120-40
Página web: www.umv.gov.co&amp;C&amp;9GTHU-FM-038
Página &amp;P de &amp;N
</oddFooter>
  </headerFooter>
  <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promptTitle="Área de conocimiento" prompt="Seleccione el área de conocimiento al que pertenece el prfil solicitado." xr:uid="{00000000-0002-0000-0400-000001000000}">
          <x14:formula1>
            <xm:f>Listas!$AA$1:$AH$1</xm:f>
          </x14:formula1>
          <xm:sqref>P24</xm:sqref>
        </x14:dataValidation>
        <x14:dataValidation type="list" allowBlank="1" showInputMessage="1" showErrorMessage="1" promptTitle="Nivel Educativo" prompt="Por favor seleccione el nivel educativo" xr:uid="{00000000-0002-0000-0400-000002000000}">
          <x14:formula1>
            <xm:f>Listas!$Y$2:$Y$6</xm:f>
          </x14:formula1>
          <xm:sqref>P23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B2:M34"/>
  <sheetViews>
    <sheetView zoomScaleNormal="100" workbookViewId="0">
      <selection activeCell="C19" sqref="C19"/>
    </sheetView>
  </sheetViews>
  <sheetFormatPr baseColWidth="10" defaultRowHeight="14.25" x14ac:dyDescent="0.2"/>
  <cols>
    <col min="1" max="1" width="4.42578125" style="34" customWidth="1"/>
    <col min="2" max="2" width="20.5703125" style="34" customWidth="1"/>
    <col min="3" max="11" width="11.42578125" style="34" customWidth="1"/>
    <col min="12" max="12" width="11.85546875" style="34" customWidth="1"/>
    <col min="13" max="13" width="11.42578125" style="34" customWidth="1"/>
    <col min="14" max="14" width="4.42578125" style="34" customWidth="1"/>
    <col min="15" max="16384" width="11.42578125" style="34"/>
  </cols>
  <sheetData>
    <row r="2" spans="2:13" ht="15" customHeight="1" x14ac:dyDescent="0.2">
      <c r="B2" s="225"/>
      <c r="C2" s="363" t="str">
        <f>+Instructivo!C2</f>
        <v>PERFIL Y EVALUACIÓN CANDIDATOS - TALENTO NO PALANCA</v>
      </c>
      <c r="D2" s="364"/>
      <c r="E2" s="364"/>
      <c r="F2" s="364"/>
      <c r="G2" s="364"/>
      <c r="H2" s="364"/>
      <c r="I2" s="364"/>
      <c r="J2" s="364"/>
      <c r="K2" s="364"/>
      <c r="L2" s="364"/>
      <c r="M2" s="365"/>
    </row>
    <row r="3" spans="2:13" ht="15" customHeight="1" x14ac:dyDescent="0.2">
      <c r="B3" s="226"/>
      <c r="C3" s="347" t="s">
        <v>208</v>
      </c>
      <c r="D3" s="348"/>
      <c r="E3" s="348"/>
      <c r="F3" s="348"/>
      <c r="G3" s="348"/>
      <c r="H3" s="348"/>
      <c r="I3" s="349"/>
      <c r="J3" s="366" t="str">
        <f>+Instructivo!E3</f>
        <v>VERSIÓN: 3</v>
      </c>
      <c r="K3" s="367"/>
      <c r="L3" s="367"/>
      <c r="M3" s="368"/>
    </row>
    <row r="4" spans="2:13" ht="15" customHeight="1" x14ac:dyDescent="0.2">
      <c r="B4" s="227"/>
      <c r="C4" s="369" t="str">
        <f>+Instructivo!C4</f>
        <v>FECHA DE APLICACIÓN: NOVIEMBRE DE 2023</v>
      </c>
      <c r="D4" s="370"/>
      <c r="E4" s="370"/>
      <c r="F4" s="370"/>
      <c r="G4" s="370"/>
      <c r="H4" s="370"/>
      <c r="I4" s="370"/>
      <c r="J4" s="370"/>
      <c r="K4" s="370"/>
      <c r="L4" s="370"/>
      <c r="M4" s="371"/>
    </row>
    <row r="6" spans="2:13" ht="16.5" customHeight="1" x14ac:dyDescent="0.25">
      <c r="B6" s="40" t="s">
        <v>219</v>
      </c>
    </row>
    <row r="7" spans="2:13" ht="16.5" customHeight="1" x14ac:dyDescent="0.25">
      <c r="B7" s="64" t="s">
        <v>216</v>
      </c>
    </row>
    <row r="8" spans="2:13" ht="16.5" customHeight="1" x14ac:dyDescent="0.25">
      <c r="B8" s="40"/>
    </row>
    <row r="9" spans="2:13" ht="15.75" thickBot="1" x14ac:dyDescent="0.3">
      <c r="B9" s="352" t="s">
        <v>143</v>
      </c>
      <c r="C9" s="352"/>
      <c r="D9" s="65"/>
      <c r="E9" s="65"/>
      <c r="F9" s="65"/>
      <c r="G9" s="65"/>
      <c r="H9" s="65"/>
      <c r="I9" s="65"/>
      <c r="J9" s="65"/>
      <c r="K9" s="65"/>
      <c r="L9" s="65"/>
      <c r="M9" s="65"/>
    </row>
    <row r="10" spans="2:13" ht="15.75" thickBot="1" x14ac:dyDescent="0.3">
      <c r="B10" s="353" t="s">
        <v>132</v>
      </c>
      <c r="C10" s="354"/>
      <c r="D10" s="357">
        <f>'Seleccionados  BHD'!C13</f>
        <v>0</v>
      </c>
      <c r="E10" s="358"/>
      <c r="F10" s="358"/>
      <c r="G10" s="358"/>
      <c r="H10" s="358"/>
      <c r="I10" s="358"/>
      <c r="J10" s="358"/>
      <c r="K10" s="358"/>
      <c r="L10" s="358"/>
      <c r="M10" s="359"/>
    </row>
    <row r="11" spans="2:13" ht="15.75" thickBot="1" x14ac:dyDescent="0.3">
      <c r="B11" s="355" t="s">
        <v>130</v>
      </c>
      <c r="C11" s="356"/>
      <c r="D11" s="360">
        <f>'Seleccionados  BHD'!C9</f>
        <v>0</v>
      </c>
      <c r="E11" s="361"/>
      <c r="F11" s="361"/>
      <c r="G11" s="361"/>
      <c r="H11" s="361"/>
      <c r="I11" s="361"/>
      <c r="J11" s="361"/>
      <c r="K11" s="361"/>
      <c r="L11" s="361"/>
      <c r="M11" s="362"/>
    </row>
    <row r="12" spans="2:13" ht="15" thickBot="1" x14ac:dyDescent="0.25"/>
    <row r="13" spans="2:13" ht="15.75" thickBot="1" x14ac:dyDescent="0.3">
      <c r="B13" s="382" t="s">
        <v>133</v>
      </c>
      <c r="C13" s="384" t="s">
        <v>134</v>
      </c>
      <c r="D13" s="385"/>
      <c r="E13" s="385"/>
      <c r="F13" s="385"/>
      <c r="G13" s="385"/>
      <c r="H13" s="385"/>
      <c r="I13" s="385"/>
      <c r="J13" s="385"/>
      <c r="K13" s="385"/>
      <c r="L13" s="385"/>
      <c r="M13" s="386"/>
    </row>
    <row r="14" spans="2:13" ht="15.75" thickBot="1" x14ac:dyDescent="0.3">
      <c r="B14" s="383"/>
      <c r="C14" s="66" t="s">
        <v>157</v>
      </c>
      <c r="D14" s="377" t="s">
        <v>135</v>
      </c>
      <c r="E14" s="377"/>
      <c r="F14" s="387" t="s">
        <v>136</v>
      </c>
      <c r="G14" s="388"/>
      <c r="H14" s="377" t="s">
        <v>137</v>
      </c>
      <c r="I14" s="381"/>
      <c r="J14" s="380" t="s">
        <v>138</v>
      </c>
      <c r="K14" s="381"/>
      <c r="L14" s="67" t="s">
        <v>160</v>
      </c>
      <c r="M14" s="68" t="s">
        <v>161</v>
      </c>
    </row>
    <row r="15" spans="2:13" x14ac:dyDescent="0.2">
      <c r="B15" s="69">
        <f>'Perfil de la necesidad '!D42</f>
        <v>0</v>
      </c>
      <c r="C15" s="70">
        <f>'Perfil de la necesidad '!E42</f>
        <v>0</v>
      </c>
      <c r="D15" s="71"/>
      <c r="E15" s="72" t="str">
        <f>IF(D15="X","25","0")</f>
        <v>0</v>
      </c>
      <c r="F15" s="73"/>
      <c r="G15" s="74" t="str">
        <f>IF(F15="X","50","0")</f>
        <v>0</v>
      </c>
      <c r="H15" s="73"/>
      <c r="I15" s="74" t="str">
        <f>IF(H15="X","75","0")</f>
        <v>0</v>
      </c>
      <c r="J15" s="73"/>
      <c r="K15" s="74" t="str">
        <f>IF(J15="X","100","0")</f>
        <v>0</v>
      </c>
      <c r="L15" s="74">
        <f>E15+G15+I15+K15</f>
        <v>0</v>
      </c>
      <c r="M15" s="75">
        <f>(L15*C15)/100</f>
        <v>0</v>
      </c>
    </row>
    <row r="16" spans="2:13" x14ac:dyDescent="0.2">
      <c r="B16" s="69">
        <f>'Perfil de la necesidad '!D43</f>
        <v>0</v>
      </c>
      <c r="C16" s="70">
        <f>'Perfil de la necesidad '!E43</f>
        <v>0</v>
      </c>
      <c r="D16" s="76"/>
      <c r="E16" s="77" t="str">
        <f t="shared" ref="E16:E18" si="0">IF(D16="X","25","0")</f>
        <v>0</v>
      </c>
      <c r="F16" s="78"/>
      <c r="G16" s="79" t="str">
        <f t="shared" ref="G16:G18" si="1">IF(F16="X","50","0")</f>
        <v>0</v>
      </c>
      <c r="H16" s="78"/>
      <c r="I16" s="79" t="str">
        <f>IF(H16="X","75","0")</f>
        <v>0</v>
      </c>
      <c r="J16" s="80"/>
      <c r="K16" s="79" t="str">
        <f t="shared" ref="K16:K18" si="2">IF(J16="X","100","0")</f>
        <v>0</v>
      </c>
      <c r="L16" s="79">
        <f>E16+G16+I16+K16</f>
        <v>0</v>
      </c>
      <c r="M16" s="81">
        <f t="shared" ref="M16:M19" si="3">(L16*C16)/100</f>
        <v>0</v>
      </c>
    </row>
    <row r="17" spans="2:13" x14ac:dyDescent="0.2">
      <c r="B17" s="69">
        <f>'Perfil de la necesidad '!D44</f>
        <v>0</v>
      </c>
      <c r="C17" s="70">
        <f>'Perfil de la necesidad '!E44</f>
        <v>0</v>
      </c>
      <c r="D17" s="76"/>
      <c r="E17" s="77" t="str">
        <f t="shared" si="0"/>
        <v>0</v>
      </c>
      <c r="F17" s="78"/>
      <c r="G17" s="79" t="str">
        <f t="shared" si="1"/>
        <v>0</v>
      </c>
      <c r="H17" s="78"/>
      <c r="I17" s="79" t="str">
        <f>IF(H17="X","75","0")</f>
        <v>0</v>
      </c>
      <c r="J17" s="80"/>
      <c r="K17" s="79" t="str">
        <f t="shared" si="2"/>
        <v>0</v>
      </c>
      <c r="L17" s="79">
        <f t="shared" ref="L17:L18" si="4">(E17+G17+I17+K17)</f>
        <v>0</v>
      </c>
      <c r="M17" s="81">
        <f t="shared" si="3"/>
        <v>0</v>
      </c>
    </row>
    <row r="18" spans="2:13" x14ac:dyDescent="0.2">
      <c r="B18" s="69">
        <f>'Perfil de la necesidad '!D45</f>
        <v>0</v>
      </c>
      <c r="C18" s="70">
        <f>'Perfil de la necesidad '!E45</f>
        <v>0</v>
      </c>
      <c r="D18" s="76"/>
      <c r="E18" s="77" t="str">
        <f t="shared" si="0"/>
        <v>0</v>
      </c>
      <c r="F18" s="78"/>
      <c r="G18" s="79" t="str">
        <f t="shared" si="1"/>
        <v>0</v>
      </c>
      <c r="H18" s="78"/>
      <c r="I18" s="79" t="str">
        <f>IF(H18="X","75"," 0")</f>
        <v xml:space="preserve"> 0</v>
      </c>
      <c r="J18" s="78"/>
      <c r="K18" s="79" t="str">
        <f t="shared" si="2"/>
        <v>0</v>
      </c>
      <c r="L18" s="79">
        <f t="shared" si="4"/>
        <v>0</v>
      </c>
      <c r="M18" s="81">
        <f t="shared" si="3"/>
        <v>0</v>
      </c>
    </row>
    <row r="19" spans="2:13" ht="15.75" thickBot="1" x14ac:dyDescent="0.3">
      <c r="B19" s="82" t="s">
        <v>141</v>
      </c>
      <c r="C19" s="83">
        <f>'Perfil de la necesidad '!E46</f>
        <v>0</v>
      </c>
      <c r="D19" s="84"/>
      <c r="E19" s="85">
        <f>E15+E16+E17+E18</f>
        <v>0</v>
      </c>
      <c r="F19" s="86"/>
      <c r="G19" s="87">
        <f>G15+G16+G17+G18</f>
        <v>0</v>
      </c>
      <c r="H19" s="86"/>
      <c r="I19" s="87">
        <f>SUM(I15:I18)</f>
        <v>0</v>
      </c>
      <c r="J19" s="86"/>
      <c r="K19" s="87">
        <f>SUM(I19)</f>
        <v>0</v>
      </c>
      <c r="L19" s="88">
        <f>SUM(L15:L18)/4</f>
        <v>0</v>
      </c>
      <c r="M19" s="89">
        <f t="shared" si="3"/>
        <v>0</v>
      </c>
    </row>
    <row r="20" spans="2:13" ht="15" thickBot="1" x14ac:dyDescent="0.25"/>
    <row r="21" spans="2:13" ht="15.75" thickBot="1" x14ac:dyDescent="0.3">
      <c r="B21" s="374" t="s">
        <v>163</v>
      </c>
      <c r="C21" s="375"/>
      <c r="D21" s="376"/>
      <c r="E21" s="378" t="s">
        <v>157</v>
      </c>
      <c r="F21" s="378" t="s">
        <v>169</v>
      </c>
      <c r="G21" s="378" t="s">
        <v>162</v>
      </c>
    </row>
    <row r="22" spans="2:13" ht="15.75" thickBot="1" x14ac:dyDescent="0.3">
      <c r="B22" s="90" t="s">
        <v>168</v>
      </c>
      <c r="C22" s="389" t="s">
        <v>167</v>
      </c>
      <c r="D22" s="390"/>
      <c r="E22" s="379"/>
      <c r="F22" s="379"/>
      <c r="G22" s="379"/>
    </row>
    <row r="23" spans="2:13" ht="28.5" x14ac:dyDescent="0.2">
      <c r="B23" s="91" t="s">
        <v>154</v>
      </c>
      <c r="C23" s="372">
        <f>'Perfil de la necesidad '!D16</f>
        <v>0</v>
      </c>
      <c r="D23" s="373"/>
      <c r="E23" s="92">
        <f>'Perfil de la necesidad '!E16</f>
        <v>0</v>
      </c>
      <c r="F23" s="93"/>
      <c r="G23" s="94">
        <f>+(F23*E23)/100</f>
        <v>0</v>
      </c>
    </row>
    <row r="24" spans="2:13" x14ac:dyDescent="0.2">
      <c r="B24" s="91" t="s">
        <v>121</v>
      </c>
      <c r="C24" s="372">
        <f>'Perfil de la necesidad '!D17</f>
        <v>0</v>
      </c>
      <c r="D24" s="373"/>
      <c r="E24" s="95">
        <f>'Perfil de la necesidad '!E17</f>
        <v>0</v>
      </c>
      <c r="F24" s="96"/>
      <c r="G24" s="97">
        <f t="shared" ref="G24:G28" si="5">+(F24*E24)/100</f>
        <v>0</v>
      </c>
    </row>
    <row r="25" spans="2:13" ht="31.5" customHeight="1" x14ac:dyDescent="0.2">
      <c r="B25" s="98" t="s">
        <v>120</v>
      </c>
      <c r="C25" s="391">
        <f>'Perfil de la necesidad '!D18</f>
        <v>0</v>
      </c>
      <c r="D25" s="392"/>
      <c r="E25" s="95">
        <f>'Perfil de la necesidad '!E18</f>
        <v>0</v>
      </c>
      <c r="F25" s="96"/>
      <c r="G25" s="97">
        <f t="shared" si="5"/>
        <v>0</v>
      </c>
    </row>
    <row r="26" spans="2:13" x14ac:dyDescent="0.2">
      <c r="B26" s="98" t="s">
        <v>129</v>
      </c>
      <c r="C26" s="372">
        <f>'Perfil de la necesidad '!D19</f>
        <v>0</v>
      </c>
      <c r="D26" s="373"/>
      <c r="E26" s="95">
        <f>'Perfil de la necesidad '!E19</f>
        <v>0</v>
      </c>
      <c r="F26" s="96"/>
      <c r="G26" s="97">
        <f t="shared" si="5"/>
        <v>0</v>
      </c>
    </row>
    <row r="27" spans="2:13" ht="28.5" x14ac:dyDescent="0.2">
      <c r="B27" s="91" t="s">
        <v>2</v>
      </c>
      <c r="C27" s="372">
        <f>'Perfil de la necesidad '!D20</f>
        <v>0</v>
      </c>
      <c r="D27" s="373"/>
      <c r="E27" s="95">
        <f>'Perfil de la necesidad '!E20</f>
        <v>0</v>
      </c>
      <c r="F27" s="96"/>
      <c r="G27" s="97">
        <f t="shared" si="5"/>
        <v>0</v>
      </c>
    </row>
    <row r="28" spans="2:13" ht="42.75" x14ac:dyDescent="0.2">
      <c r="B28" s="91" t="s">
        <v>117</v>
      </c>
      <c r="C28" s="372">
        <f>'Perfil de la necesidad '!D21</f>
        <v>0</v>
      </c>
      <c r="D28" s="373"/>
      <c r="E28" s="99">
        <f>'Perfil de la necesidad '!E21</f>
        <v>0</v>
      </c>
      <c r="F28" s="96"/>
      <c r="G28" s="97">
        <f t="shared" si="5"/>
        <v>0</v>
      </c>
    </row>
    <row r="29" spans="2:13" ht="15.75" thickBot="1" x14ac:dyDescent="0.3">
      <c r="B29" s="100" t="s">
        <v>156</v>
      </c>
      <c r="C29" s="101"/>
      <c r="D29" s="102"/>
      <c r="E29" s="103">
        <f>SUM(E23:E28)</f>
        <v>0</v>
      </c>
      <c r="F29" s="86"/>
      <c r="G29" s="104">
        <f>SUM(G23:G28)</f>
        <v>0</v>
      </c>
    </row>
    <row r="30" spans="2:13" ht="15" thickBot="1" x14ac:dyDescent="0.25"/>
    <row r="31" spans="2:13" ht="15.75" thickBot="1" x14ac:dyDescent="0.3">
      <c r="B31" s="105" t="s">
        <v>198</v>
      </c>
      <c r="C31" s="106" t="s">
        <v>172</v>
      </c>
      <c r="D31" s="107" t="s">
        <v>162</v>
      </c>
    </row>
    <row r="32" spans="2:13" ht="42.75" x14ac:dyDescent="0.2">
      <c r="B32" s="108" t="s">
        <v>170</v>
      </c>
      <c r="C32" s="109">
        <v>60</v>
      </c>
      <c r="D32" s="110">
        <f>+(G29*C32)</f>
        <v>0</v>
      </c>
    </row>
    <row r="33" spans="2:4" ht="28.5" x14ac:dyDescent="0.2">
      <c r="B33" s="111" t="s">
        <v>171</v>
      </c>
      <c r="C33" s="112">
        <v>40</v>
      </c>
      <c r="D33" s="113">
        <f>+(L19*C33)/100</f>
        <v>0</v>
      </c>
    </row>
    <row r="34" spans="2:4" ht="15" thickBot="1" x14ac:dyDescent="0.25">
      <c r="B34" s="114" t="s">
        <v>142</v>
      </c>
      <c r="C34" s="114"/>
      <c r="D34" s="115">
        <f>SUM(D32:D33)</f>
        <v>0</v>
      </c>
    </row>
  </sheetData>
  <sheetProtection algorithmName="SHA-512" hashValue="pOVBOfjDD9P0gGEogTltYMEY0H05zPbb0K1Qry7/dlCKhVq694XwXWCxIUsFbg//DjhL8rBeqIWMBqtkxCyApw==" saltValue="Dg3pXhpkLEmc057+xTvoYQ==" spinCount="100000" sheet="1" selectLockedCells="1"/>
  <mergeCells count="27">
    <mergeCell ref="C24:D24"/>
    <mergeCell ref="C25:D25"/>
    <mergeCell ref="C26:D26"/>
    <mergeCell ref="C27:D27"/>
    <mergeCell ref="C28:D28"/>
    <mergeCell ref="C23:D23"/>
    <mergeCell ref="B10:C10"/>
    <mergeCell ref="D10:M10"/>
    <mergeCell ref="B11:C11"/>
    <mergeCell ref="D11:M11"/>
    <mergeCell ref="B13:B14"/>
    <mergeCell ref="C13:M13"/>
    <mergeCell ref="D14:E14"/>
    <mergeCell ref="F14:G14"/>
    <mergeCell ref="H14:I14"/>
    <mergeCell ref="J14:K14"/>
    <mergeCell ref="B21:D21"/>
    <mergeCell ref="E21:E22"/>
    <mergeCell ref="F21:F22"/>
    <mergeCell ref="G21:G22"/>
    <mergeCell ref="C22:D22"/>
    <mergeCell ref="B9:C9"/>
    <mergeCell ref="B2:B4"/>
    <mergeCell ref="C2:M2"/>
    <mergeCell ref="C3:I3"/>
    <mergeCell ref="J3:M3"/>
    <mergeCell ref="C4:M4"/>
  </mergeCells>
  <printOptions horizontalCentered="1" verticalCentered="1"/>
  <pageMargins left="0.39370078740157483" right="0.39370078740157483" top="0.39370078740157483" bottom="0.59055118110236227" header="0.31496062992125984" footer="0.11811023622047245"/>
  <pageSetup scale="70" orientation="landscape" r:id="rId1"/>
  <headerFooter>
    <oddFooter xml:space="preserve">&amp;L&amp;9Calle 26 No.69-76 Edificio Elemento Torre 1, Piso 3 – C.P. 111071
PBX:(+57) 601-3779555 - Información: Línea 195 
Sede Operativa - Calle 22D No. 120-40
Página web: www.umv.gov.co&amp;C&amp;9GTHU-FM-038
Página &amp;P de &amp;N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M34"/>
  <sheetViews>
    <sheetView topLeftCell="A25" zoomScaleNormal="100" workbookViewId="0">
      <selection activeCell="C19" sqref="C19"/>
    </sheetView>
  </sheetViews>
  <sheetFormatPr baseColWidth="10" defaultRowHeight="14.25" x14ac:dyDescent="0.2"/>
  <cols>
    <col min="1" max="1" width="4.42578125" style="34" customWidth="1"/>
    <col min="2" max="2" width="20.5703125" style="34" customWidth="1"/>
    <col min="3" max="11" width="11.42578125" style="34" customWidth="1"/>
    <col min="12" max="12" width="11.85546875" style="34" customWidth="1"/>
    <col min="13" max="13" width="11.42578125" style="34" customWidth="1"/>
    <col min="14" max="14" width="4.42578125" style="34" customWidth="1"/>
    <col min="15" max="16384" width="11.42578125" style="34"/>
  </cols>
  <sheetData>
    <row r="2" spans="2:13" ht="15" customHeight="1" x14ac:dyDescent="0.2">
      <c r="B2" s="225"/>
      <c r="C2" s="363" t="str">
        <f>+Instructivo!C2</f>
        <v>PERFIL Y EVALUACIÓN CANDIDATOS - TALENTO NO PALANCA</v>
      </c>
      <c r="D2" s="364"/>
      <c r="E2" s="364"/>
      <c r="F2" s="364"/>
      <c r="G2" s="364"/>
      <c r="H2" s="364"/>
      <c r="I2" s="364"/>
      <c r="J2" s="364"/>
      <c r="K2" s="364"/>
      <c r="L2" s="364"/>
      <c r="M2" s="365"/>
    </row>
    <row r="3" spans="2:13" ht="15" customHeight="1" x14ac:dyDescent="0.2">
      <c r="B3" s="226"/>
      <c r="C3" s="347" t="s">
        <v>208</v>
      </c>
      <c r="D3" s="348"/>
      <c r="E3" s="348"/>
      <c r="F3" s="348"/>
      <c r="G3" s="348"/>
      <c r="H3" s="348"/>
      <c r="I3" s="349"/>
      <c r="J3" s="366" t="str">
        <f>+Instructivo!E3</f>
        <v>VERSIÓN: 3</v>
      </c>
      <c r="K3" s="367"/>
      <c r="L3" s="367"/>
      <c r="M3" s="368"/>
    </row>
    <row r="4" spans="2:13" ht="15" customHeight="1" x14ac:dyDescent="0.2">
      <c r="B4" s="227"/>
      <c r="C4" s="369" t="str">
        <f>+Instructivo!C4</f>
        <v>FECHA DE APLICACIÓN: NOVIEMBRE DE 2023</v>
      </c>
      <c r="D4" s="370"/>
      <c r="E4" s="370"/>
      <c r="F4" s="370"/>
      <c r="G4" s="370"/>
      <c r="H4" s="370"/>
      <c r="I4" s="370"/>
      <c r="J4" s="370"/>
      <c r="K4" s="370"/>
      <c r="L4" s="370"/>
      <c r="M4" s="371"/>
    </row>
    <row r="6" spans="2:13" ht="16.5" customHeight="1" x14ac:dyDescent="0.25">
      <c r="B6" s="40" t="s">
        <v>219</v>
      </c>
    </row>
    <row r="7" spans="2:13" ht="16.5" customHeight="1" x14ac:dyDescent="0.25">
      <c r="B7" s="64" t="s">
        <v>216</v>
      </c>
    </row>
    <row r="8" spans="2:13" ht="16.5" customHeight="1" x14ac:dyDescent="0.25">
      <c r="B8" s="40"/>
    </row>
    <row r="9" spans="2:13" ht="15.75" thickBot="1" x14ac:dyDescent="0.3">
      <c r="B9" s="352" t="s">
        <v>144</v>
      </c>
      <c r="C9" s="352"/>
      <c r="D9" s="65"/>
      <c r="E9" s="65"/>
      <c r="F9" s="65"/>
      <c r="G9" s="65"/>
      <c r="H9" s="65"/>
      <c r="I9" s="65"/>
      <c r="J9" s="65"/>
      <c r="K9" s="65"/>
      <c r="L9" s="65"/>
      <c r="M9" s="65"/>
    </row>
    <row r="10" spans="2:13" ht="15.75" thickBot="1" x14ac:dyDescent="0.3">
      <c r="B10" s="353" t="s">
        <v>132</v>
      </c>
      <c r="C10" s="354"/>
      <c r="D10" s="357">
        <f>'Seleccionados  BHD'!C14</f>
        <v>0</v>
      </c>
      <c r="E10" s="358"/>
      <c r="F10" s="358"/>
      <c r="G10" s="358"/>
      <c r="H10" s="358"/>
      <c r="I10" s="358"/>
      <c r="J10" s="358"/>
      <c r="K10" s="358"/>
      <c r="L10" s="358"/>
      <c r="M10" s="359"/>
    </row>
    <row r="11" spans="2:13" ht="15.75" thickBot="1" x14ac:dyDescent="0.3">
      <c r="B11" s="355" t="s">
        <v>130</v>
      </c>
      <c r="C11" s="356"/>
      <c r="D11" s="360">
        <f>'Seleccionados  BHD'!C9</f>
        <v>0</v>
      </c>
      <c r="E11" s="361"/>
      <c r="F11" s="361"/>
      <c r="G11" s="361"/>
      <c r="H11" s="361"/>
      <c r="I11" s="361"/>
      <c r="J11" s="361"/>
      <c r="K11" s="361"/>
      <c r="L11" s="361"/>
      <c r="M11" s="362"/>
    </row>
    <row r="12" spans="2:13" ht="15" thickBot="1" x14ac:dyDescent="0.25"/>
    <row r="13" spans="2:13" ht="15.75" thickBot="1" x14ac:dyDescent="0.3">
      <c r="B13" s="382" t="s">
        <v>133</v>
      </c>
      <c r="C13" s="384" t="s">
        <v>134</v>
      </c>
      <c r="D13" s="385"/>
      <c r="E13" s="385"/>
      <c r="F13" s="385"/>
      <c r="G13" s="385"/>
      <c r="H13" s="385"/>
      <c r="I13" s="385"/>
      <c r="J13" s="385"/>
      <c r="K13" s="385"/>
      <c r="L13" s="385"/>
      <c r="M13" s="386"/>
    </row>
    <row r="14" spans="2:13" ht="15.75" thickBot="1" x14ac:dyDescent="0.3">
      <c r="B14" s="383"/>
      <c r="C14" s="66" t="s">
        <v>157</v>
      </c>
      <c r="D14" s="377" t="s">
        <v>135</v>
      </c>
      <c r="E14" s="377"/>
      <c r="F14" s="387" t="s">
        <v>136</v>
      </c>
      <c r="G14" s="388"/>
      <c r="H14" s="377" t="s">
        <v>137</v>
      </c>
      <c r="I14" s="381"/>
      <c r="J14" s="380" t="s">
        <v>138</v>
      </c>
      <c r="K14" s="381"/>
      <c r="L14" s="67" t="s">
        <v>160</v>
      </c>
      <c r="M14" s="68" t="s">
        <v>161</v>
      </c>
    </row>
    <row r="15" spans="2:13" x14ac:dyDescent="0.2">
      <c r="B15" s="69">
        <f>'Perfil de la necesidad '!D42</f>
        <v>0</v>
      </c>
      <c r="C15" s="70">
        <f>'Perfil de la necesidad '!E42</f>
        <v>0</v>
      </c>
      <c r="D15" s="71"/>
      <c r="E15" s="72" t="str">
        <f>IF(D15="X","25","0")</f>
        <v>0</v>
      </c>
      <c r="F15" s="73"/>
      <c r="G15" s="74" t="str">
        <f>IF(F15="X","50","0")</f>
        <v>0</v>
      </c>
      <c r="H15" s="73"/>
      <c r="I15" s="74" t="str">
        <f>IF(H15="X","75","0")</f>
        <v>0</v>
      </c>
      <c r="J15" s="73"/>
      <c r="K15" s="74" t="str">
        <f>IF(J15="X","100","0")</f>
        <v>0</v>
      </c>
      <c r="L15" s="74">
        <f>E15+G15+I15+K15</f>
        <v>0</v>
      </c>
      <c r="M15" s="75">
        <f>(L15*C15)/100</f>
        <v>0</v>
      </c>
    </row>
    <row r="16" spans="2:13" x14ac:dyDescent="0.2">
      <c r="B16" s="69">
        <f>'Perfil de la necesidad '!D43</f>
        <v>0</v>
      </c>
      <c r="C16" s="70">
        <v>0.02</v>
      </c>
      <c r="D16" s="76"/>
      <c r="E16" s="77" t="str">
        <f t="shared" ref="E16:E18" si="0">IF(D16="X","25","0")</f>
        <v>0</v>
      </c>
      <c r="F16" s="78"/>
      <c r="G16" s="79" t="str">
        <f t="shared" ref="G16:G18" si="1">IF(F16="X","50","0")</f>
        <v>0</v>
      </c>
      <c r="H16" s="78"/>
      <c r="I16" s="79" t="str">
        <f>IF(H16="X","75","0")</f>
        <v>0</v>
      </c>
      <c r="J16" s="80"/>
      <c r="K16" s="79" t="str">
        <f t="shared" ref="K16:K18" si="2">IF(J16="X","100","0")</f>
        <v>0</v>
      </c>
      <c r="L16" s="79">
        <f>E16+G16+I16+K16</f>
        <v>0</v>
      </c>
      <c r="M16" s="81">
        <f t="shared" ref="M16:M19" si="3">(L16*C16)/100</f>
        <v>0</v>
      </c>
    </row>
    <row r="17" spans="2:13" x14ac:dyDescent="0.2">
      <c r="B17" s="69">
        <f>'Perfil de la necesidad '!D44</f>
        <v>0</v>
      </c>
      <c r="C17" s="70">
        <f>'Perfil de la necesidad '!E44</f>
        <v>0</v>
      </c>
      <c r="D17" s="76"/>
      <c r="E17" s="77" t="str">
        <f t="shared" si="0"/>
        <v>0</v>
      </c>
      <c r="F17" s="78"/>
      <c r="G17" s="79" t="str">
        <f t="shared" si="1"/>
        <v>0</v>
      </c>
      <c r="H17" s="78"/>
      <c r="I17" s="79" t="str">
        <f>IF(H17="X","75","0")</f>
        <v>0</v>
      </c>
      <c r="J17" s="80"/>
      <c r="K17" s="79" t="str">
        <f t="shared" si="2"/>
        <v>0</v>
      </c>
      <c r="L17" s="79">
        <f t="shared" ref="L17:L18" si="4">(E17+G17+I17+K17)</f>
        <v>0</v>
      </c>
      <c r="M17" s="81">
        <f t="shared" si="3"/>
        <v>0</v>
      </c>
    </row>
    <row r="18" spans="2:13" x14ac:dyDescent="0.2">
      <c r="B18" s="69">
        <f>'Perfil de la necesidad '!D45</f>
        <v>0</v>
      </c>
      <c r="C18" s="70">
        <f>'Perfil de la necesidad '!E45</f>
        <v>0</v>
      </c>
      <c r="D18" s="76"/>
      <c r="E18" s="77" t="str">
        <f t="shared" si="0"/>
        <v>0</v>
      </c>
      <c r="F18" s="78"/>
      <c r="G18" s="79" t="str">
        <f t="shared" si="1"/>
        <v>0</v>
      </c>
      <c r="H18" s="78"/>
      <c r="I18" s="79" t="str">
        <f>IF(H18="X","75"," 0")</f>
        <v xml:space="preserve"> 0</v>
      </c>
      <c r="J18" s="78"/>
      <c r="K18" s="79" t="str">
        <f t="shared" si="2"/>
        <v>0</v>
      </c>
      <c r="L18" s="79">
        <f t="shared" si="4"/>
        <v>0</v>
      </c>
      <c r="M18" s="81">
        <f t="shared" si="3"/>
        <v>0</v>
      </c>
    </row>
    <row r="19" spans="2:13" ht="15.75" thickBot="1" x14ac:dyDescent="0.3">
      <c r="B19" s="82" t="s">
        <v>141</v>
      </c>
      <c r="C19" s="83">
        <f>'Perfil de la necesidad '!E46</f>
        <v>0</v>
      </c>
      <c r="D19" s="84"/>
      <c r="E19" s="85">
        <f>E15+E16+E17+E18</f>
        <v>0</v>
      </c>
      <c r="F19" s="86"/>
      <c r="G19" s="87">
        <f>G15+G16+G17+G18</f>
        <v>0</v>
      </c>
      <c r="H19" s="86"/>
      <c r="I19" s="87">
        <f>SUM(I15:I18)</f>
        <v>0</v>
      </c>
      <c r="J19" s="86"/>
      <c r="K19" s="87">
        <f>SUM(I19)</f>
        <v>0</v>
      </c>
      <c r="L19" s="88">
        <f>SUM(L15:L18)/4</f>
        <v>0</v>
      </c>
      <c r="M19" s="89">
        <f t="shared" si="3"/>
        <v>0</v>
      </c>
    </row>
    <row r="20" spans="2:13" ht="15" thickBot="1" x14ac:dyDescent="0.25"/>
    <row r="21" spans="2:13" ht="15.75" thickBot="1" x14ac:dyDescent="0.3">
      <c r="B21" s="374" t="s">
        <v>163</v>
      </c>
      <c r="C21" s="375"/>
      <c r="D21" s="376"/>
      <c r="E21" s="378" t="s">
        <v>157</v>
      </c>
      <c r="F21" s="378" t="s">
        <v>169</v>
      </c>
      <c r="G21" s="378" t="s">
        <v>162</v>
      </c>
    </row>
    <row r="22" spans="2:13" ht="15.75" thickBot="1" x14ac:dyDescent="0.3">
      <c r="B22" s="90" t="s">
        <v>168</v>
      </c>
      <c r="C22" s="389" t="s">
        <v>167</v>
      </c>
      <c r="D22" s="390"/>
      <c r="E22" s="379"/>
      <c r="F22" s="379"/>
      <c r="G22" s="379"/>
    </row>
    <row r="23" spans="2:13" ht="28.5" x14ac:dyDescent="0.2">
      <c r="B23" s="91" t="s">
        <v>154</v>
      </c>
      <c r="C23" s="372">
        <f>'Perfil de la necesidad '!D16</f>
        <v>0</v>
      </c>
      <c r="D23" s="373"/>
      <c r="E23" s="92">
        <f>'Perfil de la necesidad '!E16</f>
        <v>0</v>
      </c>
      <c r="F23" s="93"/>
      <c r="G23" s="94">
        <f>+(F23*E23)/100</f>
        <v>0</v>
      </c>
    </row>
    <row r="24" spans="2:13" x14ac:dyDescent="0.2">
      <c r="B24" s="91" t="s">
        <v>121</v>
      </c>
      <c r="C24" s="372">
        <f>'Perfil de la necesidad '!D17</f>
        <v>0</v>
      </c>
      <c r="D24" s="373"/>
      <c r="E24" s="95">
        <f>'Perfil de la necesidad '!E17</f>
        <v>0</v>
      </c>
      <c r="F24" s="96"/>
      <c r="G24" s="97">
        <f t="shared" ref="G24:G28" si="5">+(F24*E24)/100</f>
        <v>0</v>
      </c>
    </row>
    <row r="25" spans="2:13" ht="31.5" customHeight="1" x14ac:dyDescent="0.2">
      <c r="B25" s="98" t="s">
        <v>120</v>
      </c>
      <c r="C25" s="391">
        <f>'Perfil de la necesidad '!D18</f>
        <v>0</v>
      </c>
      <c r="D25" s="392"/>
      <c r="E25" s="95">
        <f>'Perfil de la necesidad '!E18</f>
        <v>0</v>
      </c>
      <c r="F25" s="96"/>
      <c r="G25" s="97">
        <f t="shared" si="5"/>
        <v>0</v>
      </c>
    </row>
    <row r="26" spans="2:13" x14ac:dyDescent="0.2">
      <c r="B26" s="98" t="s">
        <v>129</v>
      </c>
      <c r="C26" s="372">
        <f>'Perfil de la necesidad '!D19</f>
        <v>0</v>
      </c>
      <c r="D26" s="373"/>
      <c r="E26" s="95">
        <f>'Perfil de la necesidad '!E19</f>
        <v>0</v>
      </c>
      <c r="F26" s="96"/>
      <c r="G26" s="97">
        <f t="shared" si="5"/>
        <v>0</v>
      </c>
    </row>
    <row r="27" spans="2:13" ht="28.5" x14ac:dyDescent="0.2">
      <c r="B27" s="91" t="s">
        <v>2</v>
      </c>
      <c r="C27" s="372">
        <f>'Perfil de la necesidad '!D20</f>
        <v>0</v>
      </c>
      <c r="D27" s="373"/>
      <c r="E27" s="95">
        <f>'Perfil de la necesidad '!E20</f>
        <v>0</v>
      </c>
      <c r="F27" s="96"/>
      <c r="G27" s="97">
        <f t="shared" si="5"/>
        <v>0</v>
      </c>
    </row>
    <row r="28" spans="2:13" ht="42.75" x14ac:dyDescent="0.2">
      <c r="B28" s="91" t="s">
        <v>117</v>
      </c>
      <c r="C28" s="372">
        <f>'Perfil de la necesidad '!D21</f>
        <v>0</v>
      </c>
      <c r="D28" s="373"/>
      <c r="E28" s="99">
        <f>'Perfil de la necesidad '!E21</f>
        <v>0</v>
      </c>
      <c r="F28" s="96"/>
      <c r="G28" s="97">
        <f t="shared" si="5"/>
        <v>0</v>
      </c>
    </row>
    <row r="29" spans="2:13" ht="15.75" thickBot="1" x14ac:dyDescent="0.3">
      <c r="B29" s="100" t="s">
        <v>156</v>
      </c>
      <c r="C29" s="101"/>
      <c r="D29" s="102"/>
      <c r="E29" s="103">
        <f>SUM(E23:E28)</f>
        <v>0</v>
      </c>
      <c r="F29" s="86"/>
      <c r="G29" s="104">
        <f>SUM(G23:G28)</f>
        <v>0</v>
      </c>
    </row>
    <row r="30" spans="2:13" ht="15" thickBot="1" x14ac:dyDescent="0.25"/>
    <row r="31" spans="2:13" ht="15.75" thickBot="1" x14ac:dyDescent="0.3">
      <c r="B31" s="105" t="s">
        <v>198</v>
      </c>
      <c r="C31" s="106" t="s">
        <v>172</v>
      </c>
      <c r="D31" s="107" t="s">
        <v>162</v>
      </c>
    </row>
    <row r="32" spans="2:13" ht="42.75" x14ac:dyDescent="0.2">
      <c r="B32" s="108" t="s">
        <v>170</v>
      </c>
      <c r="C32" s="109">
        <v>60</v>
      </c>
      <c r="D32" s="110">
        <f>+(G29*C32)</f>
        <v>0</v>
      </c>
    </row>
    <row r="33" spans="2:4" ht="28.5" x14ac:dyDescent="0.2">
      <c r="B33" s="111" t="s">
        <v>171</v>
      </c>
      <c r="C33" s="112">
        <v>40</v>
      </c>
      <c r="D33" s="113">
        <f>+(L19*C33)/100</f>
        <v>0</v>
      </c>
    </row>
    <row r="34" spans="2:4" ht="15" thickBot="1" x14ac:dyDescent="0.25">
      <c r="B34" s="114" t="s">
        <v>142</v>
      </c>
      <c r="C34" s="114"/>
      <c r="D34" s="115">
        <f>SUM(D32:D33)</f>
        <v>0</v>
      </c>
    </row>
  </sheetData>
  <sheetProtection algorithmName="SHA-512" hashValue="zoBgy+kZlsKxXobf9nX669ELRI2ll2btmrvjLdKIBt4WFQsRcHajMSkdjD+jMSwHJUCHO4Xpy35vexEhbCF34w==" saltValue="PxHa9EmAkr7EowxsgOdiLA==" spinCount="100000" sheet="1" selectLockedCells="1"/>
  <mergeCells count="27">
    <mergeCell ref="C24:D24"/>
    <mergeCell ref="C25:D25"/>
    <mergeCell ref="C26:D26"/>
    <mergeCell ref="C27:D27"/>
    <mergeCell ref="C28:D28"/>
    <mergeCell ref="C23:D23"/>
    <mergeCell ref="B10:C10"/>
    <mergeCell ref="D10:M10"/>
    <mergeCell ref="B11:C11"/>
    <mergeCell ref="D11:M11"/>
    <mergeCell ref="B13:B14"/>
    <mergeCell ref="C13:M13"/>
    <mergeCell ref="D14:E14"/>
    <mergeCell ref="F14:G14"/>
    <mergeCell ref="H14:I14"/>
    <mergeCell ref="J14:K14"/>
    <mergeCell ref="B21:D21"/>
    <mergeCell ref="E21:E22"/>
    <mergeCell ref="F21:F22"/>
    <mergeCell ref="G21:G22"/>
    <mergeCell ref="C22:D22"/>
    <mergeCell ref="B9:C9"/>
    <mergeCell ref="B2:B4"/>
    <mergeCell ref="C2:M2"/>
    <mergeCell ref="C3:I3"/>
    <mergeCell ref="J3:M3"/>
    <mergeCell ref="C4:M4"/>
  </mergeCells>
  <printOptions horizontalCentered="1" verticalCentered="1"/>
  <pageMargins left="0.39370078740157483" right="0.39370078740157483" top="0.39370078740157483" bottom="0.59055118110236227" header="0.31496062992125984" footer="0.11811023622047245"/>
  <pageSetup scale="70" orientation="landscape" r:id="rId1"/>
  <headerFooter>
    <oddFooter xml:space="preserve">&amp;L&amp;9Calle 26 No.69-76 Edificio Elemento Torre 1, Piso 3 – C.P. 111071
PBX:(+57) 601-3779555 - Información: Línea 195 
Sede Operativa - Calle 22D No. 120-40
Página web: www.umv.gov.co&amp;C&amp;9GTHU-FM-038
Página &amp;P de &amp;N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M34"/>
  <sheetViews>
    <sheetView zoomScaleNormal="100" workbookViewId="0">
      <selection activeCell="C19" sqref="C19"/>
    </sheetView>
  </sheetViews>
  <sheetFormatPr baseColWidth="10" defaultRowHeight="14.25" x14ac:dyDescent="0.2"/>
  <cols>
    <col min="1" max="1" width="4.42578125" style="34" customWidth="1"/>
    <col min="2" max="2" width="20.5703125" style="34" customWidth="1"/>
    <col min="3" max="11" width="11.42578125" style="34" customWidth="1"/>
    <col min="12" max="12" width="11.85546875" style="34" customWidth="1"/>
    <col min="13" max="13" width="11.42578125" style="34" customWidth="1"/>
    <col min="14" max="14" width="4.42578125" style="34" customWidth="1"/>
    <col min="15" max="16384" width="11.42578125" style="34"/>
  </cols>
  <sheetData>
    <row r="2" spans="2:13" ht="15" customHeight="1" x14ac:dyDescent="0.2">
      <c r="B2" s="225"/>
      <c r="C2" s="363" t="str">
        <f>+Instructivo!C2</f>
        <v>PERFIL Y EVALUACIÓN CANDIDATOS - TALENTO NO PALANCA</v>
      </c>
      <c r="D2" s="364"/>
      <c r="E2" s="364"/>
      <c r="F2" s="364"/>
      <c r="G2" s="364"/>
      <c r="H2" s="364"/>
      <c r="I2" s="364"/>
      <c r="J2" s="364"/>
      <c r="K2" s="364"/>
      <c r="L2" s="364"/>
      <c r="M2" s="365"/>
    </row>
    <row r="3" spans="2:13" ht="15" customHeight="1" x14ac:dyDescent="0.2">
      <c r="B3" s="226"/>
      <c r="C3" s="347" t="s">
        <v>208</v>
      </c>
      <c r="D3" s="348"/>
      <c r="E3" s="348"/>
      <c r="F3" s="348"/>
      <c r="G3" s="348"/>
      <c r="H3" s="348"/>
      <c r="I3" s="349"/>
      <c r="J3" s="366" t="str">
        <f>+Instructivo!E3</f>
        <v>VERSIÓN: 3</v>
      </c>
      <c r="K3" s="367"/>
      <c r="L3" s="367"/>
      <c r="M3" s="368"/>
    </row>
    <row r="4" spans="2:13" ht="15" customHeight="1" x14ac:dyDescent="0.2">
      <c r="B4" s="227"/>
      <c r="C4" s="369" t="str">
        <f>+Instructivo!C4</f>
        <v>FECHA DE APLICACIÓN: NOVIEMBRE DE 2023</v>
      </c>
      <c r="D4" s="370"/>
      <c r="E4" s="370"/>
      <c r="F4" s="370"/>
      <c r="G4" s="370"/>
      <c r="H4" s="370"/>
      <c r="I4" s="370"/>
      <c r="J4" s="370"/>
      <c r="K4" s="370"/>
      <c r="L4" s="370"/>
      <c r="M4" s="371"/>
    </row>
    <row r="6" spans="2:13" ht="16.5" customHeight="1" x14ac:dyDescent="0.25">
      <c r="B6" s="40" t="s">
        <v>219</v>
      </c>
    </row>
    <row r="7" spans="2:13" ht="16.5" customHeight="1" x14ac:dyDescent="0.25">
      <c r="B7" s="64" t="s">
        <v>216</v>
      </c>
    </row>
    <row r="8" spans="2:13" ht="16.5" customHeight="1" x14ac:dyDescent="0.25">
      <c r="B8" s="40"/>
    </row>
    <row r="9" spans="2:13" ht="15.75" thickBot="1" x14ac:dyDescent="0.3">
      <c r="B9" s="352" t="s">
        <v>236</v>
      </c>
      <c r="C9" s="352"/>
      <c r="D9" s="65"/>
      <c r="E9" s="65"/>
      <c r="F9" s="65"/>
      <c r="G9" s="65"/>
      <c r="H9" s="65"/>
      <c r="I9" s="65"/>
      <c r="J9" s="65"/>
      <c r="K9" s="65"/>
      <c r="L9" s="65"/>
      <c r="M9" s="65"/>
    </row>
    <row r="10" spans="2:13" ht="15.75" thickBot="1" x14ac:dyDescent="0.3">
      <c r="B10" s="353" t="s">
        <v>132</v>
      </c>
      <c r="C10" s="354"/>
      <c r="D10" s="357">
        <f>'Seleccionados  BHD'!C15</f>
        <v>0</v>
      </c>
      <c r="E10" s="358"/>
      <c r="F10" s="358"/>
      <c r="G10" s="358"/>
      <c r="H10" s="358"/>
      <c r="I10" s="358"/>
      <c r="J10" s="358"/>
      <c r="K10" s="358"/>
      <c r="L10" s="358"/>
      <c r="M10" s="359"/>
    </row>
    <row r="11" spans="2:13" ht="15.75" thickBot="1" x14ac:dyDescent="0.3">
      <c r="B11" s="355" t="s">
        <v>130</v>
      </c>
      <c r="C11" s="356"/>
      <c r="D11" s="360">
        <f>'Seleccionados  BHD'!C9</f>
        <v>0</v>
      </c>
      <c r="E11" s="361"/>
      <c r="F11" s="361"/>
      <c r="G11" s="361"/>
      <c r="H11" s="361"/>
      <c r="I11" s="361"/>
      <c r="J11" s="361"/>
      <c r="K11" s="361"/>
      <c r="L11" s="361"/>
      <c r="M11" s="362"/>
    </row>
    <row r="12" spans="2:13" ht="15" thickBot="1" x14ac:dyDescent="0.25"/>
    <row r="13" spans="2:13" ht="15.75" thickBot="1" x14ac:dyDescent="0.3">
      <c r="B13" s="382" t="s">
        <v>133</v>
      </c>
      <c r="C13" s="384" t="s">
        <v>134</v>
      </c>
      <c r="D13" s="385"/>
      <c r="E13" s="385"/>
      <c r="F13" s="385"/>
      <c r="G13" s="385"/>
      <c r="H13" s="385"/>
      <c r="I13" s="385"/>
      <c r="J13" s="385"/>
      <c r="K13" s="385"/>
      <c r="L13" s="385"/>
      <c r="M13" s="386"/>
    </row>
    <row r="14" spans="2:13" ht="15.75" thickBot="1" x14ac:dyDescent="0.3">
      <c r="B14" s="383"/>
      <c r="C14" s="66" t="s">
        <v>157</v>
      </c>
      <c r="D14" s="377" t="s">
        <v>135</v>
      </c>
      <c r="E14" s="377"/>
      <c r="F14" s="387" t="s">
        <v>136</v>
      </c>
      <c r="G14" s="388"/>
      <c r="H14" s="377" t="s">
        <v>137</v>
      </c>
      <c r="I14" s="381"/>
      <c r="J14" s="380" t="s">
        <v>138</v>
      </c>
      <c r="K14" s="381"/>
      <c r="L14" s="67" t="s">
        <v>160</v>
      </c>
      <c r="M14" s="68" t="s">
        <v>161</v>
      </c>
    </row>
    <row r="15" spans="2:13" x14ac:dyDescent="0.2">
      <c r="B15" s="69">
        <f>'Perfil de la necesidad '!D42</f>
        <v>0</v>
      </c>
      <c r="C15" s="70">
        <f>'Perfil de la necesidad '!E42</f>
        <v>0</v>
      </c>
      <c r="D15" s="71"/>
      <c r="E15" s="72" t="str">
        <f>IF(D15="X","25","0")</f>
        <v>0</v>
      </c>
      <c r="F15" s="73"/>
      <c r="G15" s="74" t="str">
        <f>IF(F15="X","50","0")</f>
        <v>0</v>
      </c>
      <c r="H15" s="73"/>
      <c r="I15" s="74" t="str">
        <f>IF(H15="X","75","0")</f>
        <v>0</v>
      </c>
      <c r="J15" s="73"/>
      <c r="K15" s="74" t="str">
        <f>IF(J15="X","100","0")</f>
        <v>0</v>
      </c>
      <c r="L15" s="74">
        <f>E15+G15+I15+K15</f>
        <v>0</v>
      </c>
      <c r="M15" s="75">
        <f>(L15*C15)/100</f>
        <v>0</v>
      </c>
    </row>
    <row r="16" spans="2:13" x14ac:dyDescent="0.2">
      <c r="B16" s="69">
        <f>'Perfil de la necesidad '!D43</f>
        <v>0</v>
      </c>
      <c r="C16" s="70">
        <f>'Perfil de la necesidad '!E43</f>
        <v>0</v>
      </c>
      <c r="D16" s="76"/>
      <c r="E16" s="77" t="str">
        <f t="shared" ref="E16:E18" si="0">IF(D16="X","25","0")</f>
        <v>0</v>
      </c>
      <c r="F16" s="78"/>
      <c r="G16" s="79" t="str">
        <f t="shared" ref="G16:G18" si="1">IF(F16="X","50","0")</f>
        <v>0</v>
      </c>
      <c r="H16" s="78"/>
      <c r="I16" s="79" t="str">
        <f>IF(H16="X","75","0")</f>
        <v>0</v>
      </c>
      <c r="J16" s="80"/>
      <c r="K16" s="79" t="str">
        <f t="shared" ref="K16:K18" si="2">IF(J16="X","100","0")</f>
        <v>0</v>
      </c>
      <c r="L16" s="79">
        <f>E16+G16+I16+K16</f>
        <v>0</v>
      </c>
      <c r="M16" s="81">
        <f t="shared" ref="M16:M19" si="3">(L16*C16)/100</f>
        <v>0</v>
      </c>
    </row>
    <row r="17" spans="2:13" x14ac:dyDescent="0.2">
      <c r="B17" s="69">
        <f>'Perfil de la necesidad '!D44</f>
        <v>0</v>
      </c>
      <c r="C17" s="70">
        <f>'Perfil de la necesidad '!E44</f>
        <v>0</v>
      </c>
      <c r="D17" s="76"/>
      <c r="E17" s="77" t="str">
        <f t="shared" si="0"/>
        <v>0</v>
      </c>
      <c r="F17" s="78"/>
      <c r="G17" s="79" t="str">
        <f t="shared" si="1"/>
        <v>0</v>
      </c>
      <c r="H17" s="78"/>
      <c r="I17" s="79" t="str">
        <f>IF(H17="X","75","0")</f>
        <v>0</v>
      </c>
      <c r="J17" s="80"/>
      <c r="K17" s="79" t="str">
        <f t="shared" si="2"/>
        <v>0</v>
      </c>
      <c r="L17" s="79">
        <f t="shared" ref="L17:L18" si="4">(E17+G17+I17+K17)</f>
        <v>0</v>
      </c>
      <c r="M17" s="81">
        <f t="shared" si="3"/>
        <v>0</v>
      </c>
    </row>
    <row r="18" spans="2:13" x14ac:dyDescent="0.2">
      <c r="B18" s="69">
        <f>'Perfil de la necesidad '!D45</f>
        <v>0</v>
      </c>
      <c r="C18" s="70">
        <f>'Perfil de la necesidad '!E45</f>
        <v>0</v>
      </c>
      <c r="D18" s="76"/>
      <c r="E18" s="77" t="str">
        <f t="shared" si="0"/>
        <v>0</v>
      </c>
      <c r="F18" s="78"/>
      <c r="G18" s="79" t="str">
        <f t="shared" si="1"/>
        <v>0</v>
      </c>
      <c r="H18" s="78"/>
      <c r="I18" s="79" t="str">
        <f>IF(H18="X","75"," 0")</f>
        <v xml:space="preserve"> 0</v>
      </c>
      <c r="J18" s="78"/>
      <c r="K18" s="79" t="str">
        <f t="shared" si="2"/>
        <v>0</v>
      </c>
      <c r="L18" s="79">
        <f t="shared" si="4"/>
        <v>0</v>
      </c>
      <c r="M18" s="81">
        <f t="shared" si="3"/>
        <v>0</v>
      </c>
    </row>
    <row r="19" spans="2:13" ht="15.75" thickBot="1" x14ac:dyDescent="0.3">
      <c r="B19" s="82" t="s">
        <v>141</v>
      </c>
      <c r="C19" s="83">
        <f>'Perfil de la necesidad '!E46</f>
        <v>0</v>
      </c>
      <c r="D19" s="84"/>
      <c r="E19" s="85">
        <f>E15+E16+E17+E18</f>
        <v>0</v>
      </c>
      <c r="F19" s="86"/>
      <c r="G19" s="87">
        <f>G15+G16+G17+G18</f>
        <v>0</v>
      </c>
      <c r="H19" s="86"/>
      <c r="I19" s="87">
        <f>SUM(I15:I18)</f>
        <v>0</v>
      </c>
      <c r="J19" s="86"/>
      <c r="K19" s="87">
        <f>SUM(I19)</f>
        <v>0</v>
      </c>
      <c r="L19" s="88">
        <f>SUM(L15:L18)/4</f>
        <v>0</v>
      </c>
      <c r="M19" s="89">
        <f t="shared" si="3"/>
        <v>0</v>
      </c>
    </row>
    <row r="20" spans="2:13" ht="15" thickBot="1" x14ac:dyDescent="0.25"/>
    <row r="21" spans="2:13" ht="15.75" thickBot="1" x14ac:dyDescent="0.3">
      <c r="B21" s="374" t="s">
        <v>163</v>
      </c>
      <c r="C21" s="375"/>
      <c r="D21" s="376"/>
      <c r="E21" s="378" t="s">
        <v>157</v>
      </c>
      <c r="F21" s="378" t="s">
        <v>169</v>
      </c>
      <c r="G21" s="378" t="s">
        <v>162</v>
      </c>
    </row>
    <row r="22" spans="2:13" ht="15.75" thickBot="1" x14ac:dyDescent="0.3">
      <c r="B22" s="90" t="s">
        <v>168</v>
      </c>
      <c r="C22" s="389" t="s">
        <v>167</v>
      </c>
      <c r="D22" s="390"/>
      <c r="E22" s="379"/>
      <c r="F22" s="379"/>
      <c r="G22" s="379"/>
    </row>
    <row r="23" spans="2:13" ht="28.5" x14ac:dyDescent="0.2">
      <c r="B23" s="91" t="s">
        <v>154</v>
      </c>
      <c r="C23" s="372">
        <f>'Perfil de la necesidad '!D16</f>
        <v>0</v>
      </c>
      <c r="D23" s="373"/>
      <c r="E23" s="92">
        <f>'Perfil de la necesidad '!E16</f>
        <v>0</v>
      </c>
      <c r="F23" s="93"/>
      <c r="G23" s="116">
        <f>+(F23*E23)/100</f>
        <v>0</v>
      </c>
    </row>
    <row r="24" spans="2:13" x14ac:dyDescent="0.2">
      <c r="B24" s="91" t="s">
        <v>121</v>
      </c>
      <c r="C24" s="372">
        <f>'Perfil de la necesidad '!D17</f>
        <v>0</v>
      </c>
      <c r="D24" s="373"/>
      <c r="E24" s="95">
        <f>'Perfil de la necesidad '!E17</f>
        <v>0</v>
      </c>
      <c r="F24" s="96"/>
      <c r="G24" s="117">
        <f t="shared" ref="G24:G28" si="5">+(F24*E24)/100</f>
        <v>0</v>
      </c>
    </row>
    <row r="25" spans="2:13" ht="31.5" customHeight="1" x14ac:dyDescent="0.2">
      <c r="B25" s="98" t="s">
        <v>120</v>
      </c>
      <c r="C25" s="391">
        <f>'Perfil de la necesidad '!D18</f>
        <v>0</v>
      </c>
      <c r="D25" s="392"/>
      <c r="E25" s="95">
        <f>'Perfil de la necesidad '!E18</f>
        <v>0</v>
      </c>
      <c r="F25" s="96"/>
      <c r="G25" s="117">
        <f t="shared" si="5"/>
        <v>0</v>
      </c>
    </row>
    <row r="26" spans="2:13" x14ac:dyDescent="0.2">
      <c r="B26" s="98" t="s">
        <v>129</v>
      </c>
      <c r="C26" s="372">
        <f>'Perfil de la necesidad '!D19</f>
        <v>0</v>
      </c>
      <c r="D26" s="373"/>
      <c r="E26" s="95">
        <f>'Perfil de la necesidad '!E19</f>
        <v>0</v>
      </c>
      <c r="F26" s="96"/>
      <c r="G26" s="117">
        <f t="shared" si="5"/>
        <v>0</v>
      </c>
    </row>
    <row r="27" spans="2:13" ht="28.5" x14ac:dyDescent="0.2">
      <c r="B27" s="91" t="s">
        <v>2</v>
      </c>
      <c r="C27" s="372">
        <f>'Perfil de la necesidad '!D20</f>
        <v>0</v>
      </c>
      <c r="D27" s="373"/>
      <c r="E27" s="95">
        <f>'Perfil de la necesidad '!E20</f>
        <v>0</v>
      </c>
      <c r="F27" s="96"/>
      <c r="G27" s="117">
        <f t="shared" si="5"/>
        <v>0</v>
      </c>
    </row>
    <row r="28" spans="2:13" ht="42.75" x14ac:dyDescent="0.2">
      <c r="B28" s="91" t="s">
        <v>117</v>
      </c>
      <c r="C28" s="372">
        <f>'Perfil de la necesidad '!D21</f>
        <v>0</v>
      </c>
      <c r="D28" s="373"/>
      <c r="E28" s="99">
        <f>'Perfil de la necesidad '!E21</f>
        <v>0</v>
      </c>
      <c r="F28" s="96"/>
      <c r="G28" s="117">
        <f t="shared" si="5"/>
        <v>0</v>
      </c>
    </row>
    <row r="29" spans="2:13" ht="15.75" thickBot="1" x14ac:dyDescent="0.3">
      <c r="B29" s="100" t="s">
        <v>156</v>
      </c>
      <c r="C29" s="101"/>
      <c r="D29" s="102"/>
      <c r="E29" s="103">
        <f>SUM(E23:E28)</f>
        <v>0</v>
      </c>
      <c r="F29" s="86"/>
      <c r="G29" s="104">
        <f>SUM(G23:G28)</f>
        <v>0</v>
      </c>
    </row>
    <row r="30" spans="2:13" ht="15" thickBot="1" x14ac:dyDescent="0.25"/>
    <row r="31" spans="2:13" ht="15.75" thickBot="1" x14ac:dyDescent="0.3">
      <c r="B31" s="105" t="s">
        <v>198</v>
      </c>
      <c r="C31" s="106" t="s">
        <v>172</v>
      </c>
      <c r="D31" s="107" t="s">
        <v>162</v>
      </c>
    </row>
    <row r="32" spans="2:13" ht="42.75" x14ac:dyDescent="0.2">
      <c r="B32" s="108" t="s">
        <v>170</v>
      </c>
      <c r="C32" s="109">
        <v>60</v>
      </c>
      <c r="D32" s="110">
        <f>+(G29*C32)</f>
        <v>0</v>
      </c>
    </row>
    <row r="33" spans="2:4" ht="28.5" x14ac:dyDescent="0.2">
      <c r="B33" s="111" t="s">
        <v>171</v>
      </c>
      <c r="C33" s="112">
        <v>40</v>
      </c>
      <c r="D33" s="113">
        <f>+(L19*C33)/100</f>
        <v>0</v>
      </c>
    </row>
    <row r="34" spans="2:4" ht="15" thickBot="1" x14ac:dyDescent="0.25">
      <c r="B34" s="114" t="s">
        <v>142</v>
      </c>
      <c r="C34" s="114"/>
      <c r="D34" s="115">
        <f>SUM(D32:D33)</f>
        <v>0</v>
      </c>
    </row>
  </sheetData>
  <sheetProtection algorithmName="SHA-512" hashValue="Pi3bcllGG4NMUbTeAphjkVhCSNTnK+Vl7k0nxayxTEFIFJEwktEuKaxF/qy+AIaaKBK4NmJXj9IIkQNwf6IbOg==" saltValue="C9MIQSpnVduIknQJLf6NhQ==" spinCount="100000" sheet="1" selectLockedCells="1"/>
  <mergeCells count="27">
    <mergeCell ref="C24:D24"/>
    <mergeCell ref="C25:D25"/>
    <mergeCell ref="C26:D26"/>
    <mergeCell ref="C27:D27"/>
    <mergeCell ref="C28:D28"/>
    <mergeCell ref="C23:D23"/>
    <mergeCell ref="B10:C10"/>
    <mergeCell ref="D10:M10"/>
    <mergeCell ref="B11:C11"/>
    <mergeCell ref="D11:M11"/>
    <mergeCell ref="B13:B14"/>
    <mergeCell ref="C13:M13"/>
    <mergeCell ref="D14:E14"/>
    <mergeCell ref="F14:G14"/>
    <mergeCell ref="H14:I14"/>
    <mergeCell ref="J14:K14"/>
    <mergeCell ref="B21:D21"/>
    <mergeCell ref="E21:E22"/>
    <mergeCell ref="F21:F22"/>
    <mergeCell ref="G21:G22"/>
    <mergeCell ref="C22:D22"/>
    <mergeCell ref="B9:C9"/>
    <mergeCell ref="B2:B4"/>
    <mergeCell ref="C2:M2"/>
    <mergeCell ref="C3:I3"/>
    <mergeCell ref="J3:M3"/>
    <mergeCell ref="C4:M4"/>
  </mergeCells>
  <printOptions horizontalCentered="1" verticalCentered="1"/>
  <pageMargins left="0.39370078740157483" right="0.39370078740157483" top="0.39370078740157483" bottom="0.59055118110236227" header="0.31496062992125984" footer="0.11811023622047245"/>
  <pageSetup scale="70" orientation="landscape" r:id="rId1"/>
  <headerFooter>
    <oddFooter xml:space="preserve">&amp;L&amp;9Calle 26 No.69-76 Edificio Elemento Torre 1, Piso 3 – C.P. 111071
PBX:(+57) 601-3779555 - Información: Línea 195 
Sede Operativa - Calle 22D No. 120-40
Página web: www.umv.gov.co&amp;C&amp;9GTHU-FM-038
Página &amp;P de &amp;N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A4553-CCE4-4B56-9E7B-328F87A848C2}">
  <dimension ref="B2:M34"/>
  <sheetViews>
    <sheetView zoomScaleNormal="100" workbookViewId="0">
      <selection activeCell="C19" sqref="C19"/>
    </sheetView>
  </sheetViews>
  <sheetFormatPr baseColWidth="10" defaultRowHeight="14.25" x14ac:dyDescent="0.2"/>
  <cols>
    <col min="1" max="1" width="4.42578125" style="34" customWidth="1"/>
    <col min="2" max="2" width="20.5703125" style="34" customWidth="1"/>
    <col min="3" max="11" width="11.42578125" style="34" customWidth="1"/>
    <col min="12" max="12" width="11.85546875" style="34" customWidth="1"/>
    <col min="13" max="13" width="11.42578125" style="34" customWidth="1"/>
    <col min="14" max="14" width="4.42578125" style="34" customWidth="1"/>
    <col min="15" max="16384" width="11.42578125" style="34"/>
  </cols>
  <sheetData>
    <row r="2" spans="2:13" ht="15" customHeight="1" x14ac:dyDescent="0.2">
      <c r="B2" s="225"/>
      <c r="C2" s="363" t="str">
        <f>+Instructivo!C2</f>
        <v>PERFIL Y EVALUACIÓN CANDIDATOS - TALENTO NO PALANCA</v>
      </c>
      <c r="D2" s="364"/>
      <c r="E2" s="364"/>
      <c r="F2" s="364"/>
      <c r="G2" s="364"/>
      <c r="H2" s="364"/>
      <c r="I2" s="364"/>
      <c r="J2" s="364"/>
      <c r="K2" s="364"/>
      <c r="L2" s="364"/>
      <c r="M2" s="365"/>
    </row>
    <row r="3" spans="2:13" ht="15" customHeight="1" x14ac:dyDescent="0.2">
      <c r="B3" s="226"/>
      <c r="C3" s="347" t="s">
        <v>208</v>
      </c>
      <c r="D3" s="348"/>
      <c r="E3" s="348"/>
      <c r="F3" s="348"/>
      <c r="G3" s="348"/>
      <c r="H3" s="348"/>
      <c r="I3" s="349"/>
      <c r="J3" s="366" t="str">
        <f>+Instructivo!E3</f>
        <v>VERSIÓN: 3</v>
      </c>
      <c r="K3" s="367"/>
      <c r="L3" s="367"/>
      <c r="M3" s="368"/>
    </row>
    <row r="4" spans="2:13" ht="15" customHeight="1" x14ac:dyDescent="0.2">
      <c r="B4" s="227"/>
      <c r="C4" s="369" t="str">
        <f>+Instructivo!C4</f>
        <v>FECHA DE APLICACIÓN: NOVIEMBRE DE 2023</v>
      </c>
      <c r="D4" s="370"/>
      <c r="E4" s="370"/>
      <c r="F4" s="370"/>
      <c r="G4" s="370"/>
      <c r="H4" s="370"/>
      <c r="I4" s="370"/>
      <c r="J4" s="370"/>
      <c r="K4" s="370"/>
      <c r="L4" s="370"/>
      <c r="M4" s="371"/>
    </row>
    <row r="6" spans="2:13" ht="16.5" customHeight="1" x14ac:dyDescent="0.25">
      <c r="B6" s="40" t="s">
        <v>219</v>
      </c>
    </row>
    <row r="7" spans="2:13" ht="16.5" customHeight="1" x14ac:dyDescent="0.25">
      <c r="B7" s="64" t="s">
        <v>216</v>
      </c>
    </row>
    <row r="8" spans="2:13" ht="16.5" customHeight="1" x14ac:dyDescent="0.25">
      <c r="B8" s="40"/>
    </row>
    <row r="9" spans="2:13" ht="15.75" thickBot="1" x14ac:dyDescent="0.3">
      <c r="B9" s="352" t="s">
        <v>236</v>
      </c>
      <c r="C9" s="352"/>
      <c r="D9" s="65"/>
      <c r="E9" s="65"/>
      <c r="F9" s="65"/>
      <c r="G9" s="65"/>
      <c r="H9" s="65"/>
      <c r="I9" s="65"/>
      <c r="J9" s="65"/>
      <c r="K9" s="65"/>
      <c r="L9" s="65"/>
      <c r="M9" s="65"/>
    </row>
    <row r="10" spans="2:13" ht="15.75" thickBot="1" x14ac:dyDescent="0.3">
      <c r="B10" s="353" t="s">
        <v>132</v>
      </c>
      <c r="C10" s="354"/>
      <c r="D10" s="357">
        <f>'Seleccionados  BHD'!C16</f>
        <v>0</v>
      </c>
      <c r="E10" s="358"/>
      <c r="F10" s="358"/>
      <c r="G10" s="358"/>
      <c r="H10" s="358"/>
      <c r="I10" s="358"/>
      <c r="J10" s="358"/>
      <c r="K10" s="358"/>
      <c r="L10" s="358"/>
      <c r="M10" s="359"/>
    </row>
    <row r="11" spans="2:13" ht="15.75" thickBot="1" x14ac:dyDescent="0.3">
      <c r="B11" s="355" t="s">
        <v>130</v>
      </c>
      <c r="C11" s="356"/>
      <c r="D11" s="360">
        <f>'Seleccionados  BHD'!C9</f>
        <v>0</v>
      </c>
      <c r="E11" s="361"/>
      <c r="F11" s="361"/>
      <c r="G11" s="361"/>
      <c r="H11" s="361"/>
      <c r="I11" s="361"/>
      <c r="J11" s="361"/>
      <c r="K11" s="361"/>
      <c r="L11" s="361"/>
      <c r="M11" s="362"/>
    </row>
    <row r="12" spans="2:13" ht="15" thickBot="1" x14ac:dyDescent="0.25"/>
    <row r="13" spans="2:13" ht="15.75" thickBot="1" x14ac:dyDescent="0.3">
      <c r="B13" s="382" t="s">
        <v>133</v>
      </c>
      <c r="C13" s="384" t="s">
        <v>134</v>
      </c>
      <c r="D13" s="385"/>
      <c r="E13" s="385"/>
      <c r="F13" s="385"/>
      <c r="G13" s="385"/>
      <c r="H13" s="385"/>
      <c r="I13" s="385"/>
      <c r="J13" s="385"/>
      <c r="K13" s="385"/>
      <c r="L13" s="385"/>
      <c r="M13" s="386"/>
    </row>
    <row r="14" spans="2:13" ht="15.75" thickBot="1" x14ac:dyDescent="0.3">
      <c r="B14" s="383"/>
      <c r="C14" s="66" t="s">
        <v>157</v>
      </c>
      <c r="D14" s="377" t="s">
        <v>135</v>
      </c>
      <c r="E14" s="377"/>
      <c r="F14" s="387" t="s">
        <v>136</v>
      </c>
      <c r="G14" s="388"/>
      <c r="H14" s="377" t="s">
        <v>137</v>
      </c>
      <c r="I14" s="381"/>
      <c r="J14" s="380" t="s">
        <v>138</v>
      </c>
      <c r="K14" s="381"/>
      <c r="L14" s="67" t="s">
        <v>160</v>
      </c>
      <c r="M14" s="68" t="s">
        <v>161</v>
      </c>
    </row>
    <row r="15" spans="2:13" x14ac:dyDescent="0.2">
      <c r="B15" s="69">
        <f>'Perfil de la necesidad '!D42</f>
        <v>0</v>
      </c>
      <c r="C15" s="70">
        <f>'Perfil de la necesidad '!E42</f>
        <v>0</v>
      </c>
      <c r="D15" s="71"/>
      <c r="E15" s="72" t="str">
        <f>IF(D15="X","25","0")</f>
        <v>0</v>
      </c>
      <c r="F15" s="73"/>
      <c r="G15" s="74" t="str">
        <f>IF(F15="X","50","0")</f>
        <v>0</v>
      </c>
      <c r="H15" s="73"/>
      <c r="I15" s="74" t="str">
        <f>IF(H15="X","75","0")</f>
        <v>0</v>
      </c>
      <c r="J15" s="73"/>
      <c r="K15" s="74" t="str">
        <f>IF(J15="X","100","0")</f>
        <v>0</v>
      </c>
      <c r="L15" s="74">
        <f>E15+G15+I15+K15</f>
        <v>0</v>
      </c>
      <c r="M15" s="75">
        <f>(L15*C15)/100</f>
        <v>0</v>
      </c>
    </row>
    <row r="16" spans="2:13" x14ac:dyDescent="0.2">
      <c r="B16" s="69">
        <f>'Perfil de la necesidad '!D43</f>
        <v>0</v>
      </c>
      <c r="C16" s="70">
        <f>'Perfil de la necesidad '!E43</f>
        <v>0</v>
      </c>
      <c r="D16" s="76"/>
      <c r="E16" s="77" t="str">
        <f t="shared" ref="E16:E18" si="0">IF(D16="X","25","0")</f>
        <v>0</v>
      </c>
      <c r="F16" s="78"/>
      <c r="G16" s="79" t="str">
        <f t="shared" ref="G16:G18" si="1">IF(F16="X","50","0")</f>
        <v>0</v>
      </c>
      <c r="H16" s="78"/>
      <c r="I16" s="79" t="str">
        <f>IF(H16="X","75","0")</f>
        <v>0</v>
      </c>
      <c r="J16" s="80"/>
      <c r="K16" s="79" t="str">
        <f t="shared" ref="K16:K18" si="2">IF(J16="X","100","0")</f>
        <v>0</v>
      </c>
      <c r="L16" s="79">
        <f>E16+G16+I16+K16</f>
        <v>0</v>
      </c>
      <c r="M16" s="81">
        <f t="shared" ref="M16:M19" si="3">(L16*C16)/100</f>
        <v>0</v>
      </c>
    </row>
    <row r="17" spans="2:13" x14ac:dyDescent="0.2">
      <c r="B17" s="69">
        <f>'Perfil de la necesidad '!D44</f>
        <v>0</v>
      </c>
      <c r="C17" s="70">
        <f>'Perfil de la necesidad '!E44</f>
        <v>0</v>
      </c>
      <c r="D17" s="76"/>
      <c r="E17" s="77" t="str">
        <f t="shared" si="0"/>
        <v>0</v>
      </c>
      <c r="F17" s="78"/>
      <c r="G17" s="79" t="str">
        <f t="shared" si="1"/>
        <v>0</v>
      </c>
      <c r="H17" s="78"/>
      <c r="I17" s="79" t="str">
        <f>IF(H17="X","75","0")</f>
        <v>0</v>
      </c>
      <c r="J17" s="80"/>
      <c r="K17" s="79" t="str">
        <f t="shared" si="2"/>
        <v>0</v>
      </c>
      <c r="L17" s="79">
        <f t="shared" ref="L17:L18" si="4">(E17+G17+I17+K17)</f>
        <v>0</v>
      </c>
      <c r="M17" s="81">
        <f t="shared" si="3"/>
        <v>0</v>
      </c>
    </row>
    <row r="18" spans="2:13" x14ac:dyDescent="0.2">
      <c r="B18" s="69">
        <f>'Perfil de la necesidad '!D45</f>
        <v>0</v>
      </c>
      <c r="C18" s="70">
        <f>'Perfil de la necesidad '!E45</f>
        <v>0</v>
      </c>
      <c r="D18" s="76"/>
      <c r="E18" s="77" t="str">
        <f t="shared" si="0"/>
        <v>0</v>
      </c>
      <c r="F18" s="78"/>
      <c r="G18" s="79" t="str">
        <f t="shared" si="1"/>
        <v>0</v>
      </c>
      <c r="H18" s="78"/>
      <c r="I18" s="79" t="str">
        <f>IF(H18="X","75"," 0")</f>
        <v xml:space="preserve"> 0</v>
      </c>
      <c r="J18" s="78"/>
      <c r="K18" s="79" t="str">
        <f t="shared" si="2"/>
        <v>0</v>
      </c>
      <c r="L18" s="79">
        <f t="shared" si="4"/>
        <v>0</v>
      </c>
      <c r="M18" s="81">
        <f t="shared" si="3"/>
        <v>0</v>
      </c>
    </row>
    <row r="19" spans="2:13" ht="15.75" thickBot="1" x14ac:dyDescent="0.3">
      <c r="B19" s="82" t="s">
        <v>141</v>
      </c>
      <c r="C19" s="83">
        <f>'Perfil de la necesidad '!E46</f>
        <v>0</v>
      </c>
      <c r="D19" s="84"/>
      <c r="E19" s="85">
        <f>E15+E16+E17+E18</f>
        <v>0</v>
      </c>
      <c r="F19" s="86"/>
      <c r="G19" s="87">
        <f>G15+G16+G17+G18</f>
        <v>0</v>
      </c>
      <c r="H19" s="86"/>
      <c r="I19" s="87">
        <f>SUM(I15:I18)</f>
        <v>0</v>
      </c>
      <c r="J19" s="86"/>
      <c r="K19" s="87">
        <f>SUM(I19)</f>
        <v>0</v>
      </c>
      <c r="L19" s="88">
        <f>SUM(L15:L18)/4</f>
        <v>0</v>
      </c>
      <c r="M19" s="89">
        <f t="shared" si="3"/>
        <v>0</v>
      </c>
    </row>
    <row r="20" spans="2:13" ht="15" thickBot="1" x14ac:dyDescent="0.25"/>
    <row r="21" spans="2:13" ht="15.75" thickBot="1" x14ac:dyDescent="0.3">
      <c r="B21" s="374" t="s">
        <v>163</v>
      </c>
      <c r="C21" s="375"/>
      <c r="D21" s="376"/>
      <c r="E21" s="378" t="s">
        <v>157</v>
      </c>
      <c r="F21" s="378" t="s">
        <v>169</v>
      </c>
      <c r="G21" s="378" t="s">
        <v>162</v>
      </c>
    </row>
    <row r="22" spans="2:13" ht="15.75" thickBot="1" x14ac:dyDescent="0.3">
      <c r="B22" s="90" t="s">
        <v>168</v>
      </c>
      <c r="C22" s="389" t="s">
        <v>167</v>
      </c>
      <c r="D22" s="390"/>
      <c r="E22" s="379"/>
      <c r="F22" s="379"/>
      <c r="G22" s="379"/>
    </row>
    <row r="23" spans="2:13" ht="28.5" x14ac:dyDescent="0.2">
      <c r="B23" s="91" t="s">
        <v>154</v>
      </c>
      <c r="C23" s="372">
        <f>'Perfil de la necesidad '!D16</f>
        <v>0</v>
      </c>
      <c r="D23" s="373"/>
      <c r="E23" s="92">
        <f>'Perfil de la necesidad '!E16</f>
        <v>0</v>
      </c>
      <c r="F23" s="93"/>
      <c r="G23" s="116">
        <f>+(F23*E23)/100</f>
        <v>0</v>
      </c>
    </row>
    <row r="24" spans="2:13" x14ac:dyDescent="0.2">
      <c r="B24" s="91" t="s">
        <v>121</v>
      </c>
      <c r="C24" s="372">
        <f>'Perfil de la necesidad '!D17</f>
        <v>0</v>
      </c>
      <c r="D24" s="373"/>
      <c r="E24" s="95">
        <f>'Perfil de la necesidad '!E17</f>
        <v>0</v>
      </c>
      <c r="F24" s="96"/>
      <c r="G24" s="117">
        <f t="shared" ref="G24:G28" si="5">+(F24*E24)/100</f>
        <v>0</v>
      </c>
    </row>
    <row r="25" spans="2:13" ht="31.5" customHeight="1" x14ac:dyDescent="0.2">
      <c r="B25" s="98" t="s">
        <v>120</v>
      </c>
      <c r="C25" s="391">
        <f>'Perfil de la necesidad '!D18</f>
        <v>0</v>
      </c>
      <c r="D25" s="392"/>
      <c r="E25" s="95">
        <f>'Perfil de la necesidad '!E18</f>
        <v>0</v>
      </c>
      <c r="F25" s="96"/>
      <c r="G25" s="117">
        <f t="shared" si="5"/>
        <v>0</v>
      </c>
    </row>
    <row r="26" spans="2:13" x14ac:dyDescent="0.2">
      <c r="B26" s="98" t="s">
        <v>129</v>
      </c>
      <c r="C26" s="372">
        <f>'Perfil de la necesidad '!D19</f>
        <v>0</v>
      </c>
      <c r="D26" s="373"/>
      <c r="E26" s="95">
        <f>'Perfil de la necesidad '!E19</f>
        <v>0</v>
      </c>
      <c r="F26" s="96"/>
      <c r="G26" s="117">
        <f t="shared" si="5"/>
        <v>0</v>
      </c>
    </row>
    <row r="27" spans="2:13" ht="28.5" x14ac:dyDescent="0.2">
      <c r="B27" s="91" t="s">
        <v>2</v>
      </c>
      <c r="C27" s="372">
        <f>'Perfil de la necesidad '!D20</f>
        <v>0</v>
      </c>
      <c r="D27" s="373"/>
      <c r="E27" s="95">
        <f>'Perfil de la necesidad '!E20</f>
        <v>0</v>
      </c>
      <c r="F27" s="96"/>
      <c r="G27" s="117">
        <f t="shared" si="5"/>
        <v>0</v>
      </c>
    </row>
    <row r="28" spans="2:13" ht="42.75" x14ac:dyDescent="0.2">
      <c r="B28" s="91" t="s">
        <v>117</v>
      </c>
      <c r="C28" s="372">
        <f>'Perfil de la necesidad '!D21</f>
        <v>0</v>
      </c>
      <c r="D28" s="373"/>
      <c r="E28" s="99">
        <f>'Perfil de la necesidad '!E21</f>
        <v>0</v>
      </c>
      <c r="F28" s="96"/>
      <c r="G28" s="117">
        <f t="shared" si="5"/>
        <v>0</v>
      </c>
    </row>
    <row r="29" spans="2:13" ht="15.75" thickBot="1" x14ac:dyDescent="0.3">
      <c r="B29" s="100" t="s">
        <v>156</v>
      </c>
      <c r="C29" s="101"/>
      <c r="D29" s="102"/>
      <c r="E29" s="103">
        <f>SUM(E23:E28)</f>
        <v>0</v>
      </c>
      <c r="F29" s="86"/>
      <c r="G29" s="104">
        <f>SUM(G23:G28)</f>
        <v>0</v>
      </c>
    </row>
    <row r="30" spans="2:13" ht="15" thickBot="1" x14ac:dyDescent="0.25"/>
    <row r="31" spans="2:13" ht="15.75" thickBot="1" x14ac:dyDescent="0.3">
      <c r="B31" s="105" t="s">
        <v>198</v>
      </c>
      <c r="C31" s="106" t="s">
        <v>172</v>
      </c>
      <c r="D31" s="107" t="s">
        <v>162</v>
      </c>
    </row>
    <row r="32" spans="2:13" ht="42.75" x14ac:dyDescent="0.2">
      <c r="B32" s="108" t="s">
        <v>170</v>
      </c>
      <c r="C32" s="109">
        <v>60</v>
      </c>
      <c r="D32" s="110">
        <f>+(G29*C32)</f>
        <v>0</v>
      </c>
    </row>
    <row r="33" spans="2:4" ht="28.5" x14ac:dyDescent="0.2">
      <c r="B33" s="111" t="s">
        <v>171</v>
      </c>
      <c r="C33" s="112">
        <v>40</v>
      </c>
      <c r="D33" s="113">
        <f>+(L19*C33)/100</f>
        <v>0</v>
      </c>
    </row>
    <row r="34" spans="2:4" ht="15" thickBot="1" x14ac:dyDescent="0.25">
      <c r="B34" s="114" t="s">
        <v>142</v>
      </c>
      <c r="C34" s="114"/>
      <c r="D34" s="115">
        <f>SUM(D32:D33)</f>
        <v>0</v>
      </c>
    </row>
  </sheetData>
  <sheetProtection algorithmName="SHA-512" hashValue="yR/wqZCTrzQ0mIvPO8oKn6Ved5DFiu9YCy+bYH58N/mbXBWOGer2roOcknJLywBz7XToy/tlPk2ZA9zd5Op8Aw==" saltValue="HJbZBmHpw0lXPrCA+ILUYw==" spinCount="100000" sheet="1" selectLockedCells="1"/>
  <mergeCells count="27">
    <mergeCell ref="C24:D24"/>
    <mergeCell ref="C25:D25"/>
    <mergeCell ref="C26:D26"/>
    <mergeCell ref="C27:D27"/>
    <mergeCell ref="C28:D28"/>
    <mergeCell ref="C23:D23"/>
    <mergeCell ref="B10:C10"/>
    <mergeCell ref="D10:M10"/>
    <mergeCell ref="B11:C11"/>
    <mergeCell ref="D11:M11"/>
    <mergeCell ref="B13:B14"/>
    <mergeCell ref="C13:M13"/>
    <mergeCell ref="D14:E14"/>
    <mergeCell ref="F14:G14"/>
    <mergeCell ref="H14:I14"/>
    <mergeCell ref="J14:K14"/>
    <mergeCell ref="B21:D21"/>
    <mergeCell ref="E21:E22"/>
    <mergeCell ref="F21:F22"/>
    <mergeCell ref="G21:G22"/>
    <mergeCell ref="C22:D22"/>
    <mergeCell ref="B9:C9"/>
    <mergeCell ref="B2:B4"/>
    <mergeCell ref="C2:M2"/>
    <mergeCell ref="C3:I3"/>
    <mergeCell ref="J3:M3"/>
    <mergeCell ref="C4:M4"/>
  </mergeCells>
  <printOptions horizontalCentered="1" verticalCentered="1"/>
  <pageMargins left="0.39370078740157483" right="0.39370078740157483" top="0.39370078740157483" bottom="0.59055118110236227" header="0.31496062992125984" footer="0.11811023622047245"/>
  <pageSetup scale="70" orientation="landscape" r:id="rId1"/>
  <headerFooter>
    <oddFooter xml:space="preserve">&amp;L&amp;9Calle 26 No.69-76 Edificio Elemento Torre 1, Piso 3 – C.P. 111071
PBX:(+57) 601-3779555 - Información: Línea 195 
Sede Operativa - Calle 22D No. 120-40
Página web: www.umv.gov.co&amp;C&amp;9GTHU-FM-038
Página &amp;P de &amp;N
</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O s D A A B Q S w M E F A A C A A g A + p N p U P J L 9 s i m A A A A + A A A A B I A H A B D b 2 5 m a W c v U G F j a 2 F n Z S 5 4 b W w g o h g A K K A U A A A A A A A A A A A A A A A A A A A A A A A A A A A A h Y 8 x D o I w G E a v Q r r T F s R A y E 8 Z W C W a m B j X p l R o h G J o s d z N w S N 5 B U k U d X P 8 X t 7 w v s f t D v n U t d 5 V D k b 1 O k M B p s i T W v S V 0 n W G R n v y E 5 Q z 2 H F x 5 r X 0 Z l m b d D J V h h p r L y k h z j n s V r g f a h J S G p B j u d m L R n Y c f W T 1 X / a V N p Z r I R G D w y u G h T h O 8 D q O K I 6 S A M i C o V T 6 q 4 R z M a Z A f i A U Y 2 v H Q T J p / G I L Z J l A 3 i / Y E 1 B L A w Q U A A I A C A D 6 k 2 l Q 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p N p U F K y T b v j A A A A W A E A A B M A H A B G b 3 J t d W x h c y 9 T Z W N 0 a W 9 u M S 5 t I K I Y A C i g F A A A A A A A A A A A A A A A A A A A A A A A A A A A A H W Q w U r D Q B C G 7 4 G 8 w 7 C 9 J L A U x G P p Q Y I e F W z Q Q + l h k k z a p b s 7 Z X a D L S G P 5 F P 4 Y m 4 J q I j O Z W D 4 5 / 8 / / k B t N O x h M + + b V Z 7 l W T i g U A c L d b c X 9 u w + 3 l G / U C Q x H s U g X A B 7 4 y k o W I O l m G e Q 5 k n M n n y 6 3 J 9 b s s t q E C E f X 1 m O D f O x K M f t I z p a q x o b i 7 d q N 2 0 r 9 j F J d n o 2 W K j a n B h a d I 3 B j q / m V y 0 t a 0 E f e h Z X s R 2 c r y 8 n C s U c p 8 f x J y T 8 S a k h p h e I d I 7 T V H 6 l P R i L A X p j o 2 C H 4 T t v Q z a 1 8 c x v o f j N p I G w P U C U g c o 8 M / 4 / r 9 U n U E s B A i 0 A F A A C A A g A + p N p U P J L 9 s i m A A A A + A A A A B I A A A A A A A A A A A A A A A A A A A A A A E N v b m Z p Z y 9 Q Y W N r Y W d l L n h t b F B L A Q I t A B Q A A g A I A P q T a V A P y u m r p A A A A O k A A A A T A A A A A A A A A A A A A A A A A P I A A A B b Q 2 9 u d G V u d F 9 U e X B l c 1 0 u e G 1 s U E s B A i 0 A F A A C A A g A + p N p U F K y T b v j A A A A W A E A A B M A A A A A A A A A A A A A A A A A 4 w E A A E Z v c m 1 1 b G F z L 1 N l Y 3 R p b 2 4 x L m 1 Q S w U G A A A A A A M A A w D C A A A A E w M 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X Q k A A A A A A A A 7 C 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0 F n c m 9 u b 2 0 l Q z M l Q U R h J T J D V m V 0 Z X J p b m F y a W E l M j B 5 J T I w Y W Z p b m V z 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l Z 2 F j a c O z b i I g L z 4 8 R W 5 0 c n k g V H l w Z T 0 i R m l s b G V k Q 2 9 t c G x l d G V S Z X N 1 b H R U b 1 d v c m t z a G V l d C I g V m F s d W U 9 I m w x I i A v P j x F b n R y e S B U e X B l P S J S Z W x h d G l v b n N o a X B J b m Z v Q 2 9 u d G F p b m V y I i B W Y W x 1 Z T 0 i c 3 s m c X V v d D t j b 2 x 1 b W 5 D b 3 V u d C Z x d W 9 0 O z o x L C Z x d W 9 0 O 2 t l e U N v b H V t b k 5 h b W V z J n F 1 b 3 Q 7 O l t d L C Z x d W 9 0 O 3 F 1 Z X J 5 U m V s Y X R p b 2 5 z a G l w c y Z x d W 9 0 O z p b X S w m c X V v d D t j b 2 x 1 b W 5 J Z G V u d G l 0 a W V z J n F 1 b 3 Q 7 O l s m c X V v d D t T Z W N 0 a W 9 u M S 9 B Z 3 J v b m 9 t w 6 1 h L F Z l d G V y a W 5 h c m l h I H k g Y W Z p b m V z L 1 R p c G 8 g Y 2 F t Y m l h Z G 8 u e 0 F n c m 9 u b 2 3 D r W E s I F Z l d G V y a W 5 h c m l h I H k g Y W Z p b m V z L D B 9 J n F 1 b 3 Q 7 X S w m c X V v d D t D b 2 x 1 b W 5 D b 3 V u d C Z x d W 9 0 O z o x L C Z x d W 9 0 O 0 t l e U N v b H V t b k 5 h b W V z J n F 1 b 3 Q 7 O l t d L C Z x d W 9 0 O 0 N v b H V t b k l k Z W 5 0 a X R p Z X M m c X V v d D s 6 W y Z x d W 9 0 O 1 N l Y 3 R p b 2 4 x L 0 F n c m 9 u b 2 3 D r W E s V m V 0 Z X J p b m F y a W E g e S B h Z m l u Z X M v V G l w b y B j Y W 1 i a W F k b y 5 7 Q W d y b 2 5 v b c O t Y S w g V m V 0 Z X J p b m F y a W E g e S B h Z m l u Z X M s M H 0 m c X V v d D t d L C Z x d W 9 0 O 1 J l b G F 0 a W 9 u c 2 h p c E l u Z m 8 m c X V v d D s 6 W 1 1 9 I i A v P j x F b n R y e S B U e X B l P S J G a W x s U 3 R h d H V z I i B W Y W x 1 Z T 0 i c 1 d h a X R p b m d G b 3 J F e G N l b F J l Z n J l c 2 g i I C 8 + P E V u d H J 5 I F R 5 c G U 9 I k Z p b G x D b 2 x 1 b W 5 O Y W 1 l c y I g V m F s d W U 9 I n N b J n F 1 b 3 Q 7 Q W d y b 2 5 v b c O t Y S w g V m V 0 Z X J p b m F y a W E g e S B h Z m l u Z X M m c X V v d D t d I i A v P j x F b n R y e S B U e X B l P S J G a W x s Q 2 9 s d W 1 u V H l w Z X M i I F Z h b H V l P S J z Q m c 9 P S I g L z 4 8 R W 5 0 c n k g V H l w Z T 0 i R m l s b E x h c 3 R V c G R h d G V k I i B W Y W x 1 Z T 0 i Z D I w M j A t M D M t M D l U M j M 6 M D M 6 M j Y u N D E 2 N T c 3 M 1 o i I C 8 + P E V u d H J 5 I F R 5 c G U 9 I k Z p b G x F c n J v c k N v d W 5 0 I i B W Y W x 1 Z T 0 i b D A i I C 8 + P E V u d H J 5 I F R 5 c G U 9 I k Z p b G x F c n J v c k N v Z G U i I F Z h b H V l P S J z V W 5 r b m 9 3 b i I g L z 4 8 R W 5 0 c n k g V H l w Z T 0 i R m l s b E N v d W 5 0 I i B W Y W x 1 Z T 0 i b D A i I C 8 + P E V u d H J 5 I F R 5 c G U 9 I k F k Z G V k V G 9 E Y X R h T W 9 k Z W w i I F Z h b H V l P S J s M C I g L z 4 8 L 1 N 0 Y W J s Z U V u d H J p Z X M + P C 9 J d G V t P j x J d G V t P j x J d G V t T G 9 j Y X R p b 2 4 + P E l 0 Z W 1 U e X B l P k Z v c m 1 1 b G E 8 L 0 l 0 Z W 1 U e X B l P j x J d G V t U G F 0 a D 5 T Z W N 0 a W 9 u M S 9 B Z 3 J v b m 9 t J U M z J U F E Y S U y Q 1 Z l d G V y a W 5 h c m l h J T I w e S U y M G F m a W 5 l c y 9 P c m l n Z W 4 8 L 0 l 0 Z W 1 Q Y X R o P j w v S X R l b U x v Y 2 F 0 a W 9 u P j x T d G F i b G V F b n R y a W V z I C 8 + P C 9 J d G V t P j x J d G V t P j x J d G V t T G 9 j Y X R p b 2 4 + P E l 0 Z W 1 U e X B l P k Z v c m 1 1 b G E 8 L 0 l 0 Z W 1 U e X B l P j x J d G V t U G F 0 a D 5 T Z W N 0 a W 9 u M S 9 B Z 3 J v b m 9 t J U M z J U F E Y S U y Q 1 Z l d G V y a W 5 h c m l h J T I w e S U y M G F m a W 5 l c y 9 U a X B v J T I w Y 2 F t Y m l h Z G 8 8 L 0 l 0 Z W 1 Q Y X R o P j w v S X R l b U x v Y 2 F 0 a W 9 u P j x T d G F i b G V F b n R y a W V z I C 8 + P C 9 J d G V t P j x J d G V t P j x J d G V t T G 9 j Y X R p b 2 4 + P E l 0 Z W 1 U e X B l P k Z v c m 1 1 b G E 8 L 0 l 0 Z W 1 U e X B l P j x J d G V t U G F 0 a D 5 T Z W N 0 a W 9 u M S 9 B Z 3 J v b m 9 t J U M z J U F E Y S U y Q 1 Z l d G V y a W 5 h c m l h J T I w e S U y M G F m a W 5 l c y 9 G a W x h c y U y M G Z p b H R y Y W R h c z w v S X R l b V B h d G g + P C 9 J d G V t T G 9 j Y X R p b 2 4 + P F N 0 Y W J s Z U V u d H J p Z X M g L z 4 8 L 0 l 0 Z W 0 + P C 9 J d G V t c z 4 8 L 0 x v Y 2 F s U G F j a 2 F n Z U 1 l d G F k Y X R h R m l s Z T 4 W A A A A U E s F B g A A A A A A A A A A A A A A A A A A A A A A A N o A A A A B A A A A 0 I y d 3 w E V 0 R G M e g D A T 8 K X 6 w E A A A B + g c b d 8 g z x S Y X E q o Z V 1 a V h A A A A A A I A A A A A A A N m A A D A A A A A E A A A A L L M j B n 3 q N h 5 6 d y N z V j W V i 8 A A A A A B I A A A K A A A A A Q A A A A z 4 Y Q V 7 H R B m 2 J s F I W e h 1 E G l A A A A C V a J o q Y f O K / N m y a C G l d a 0 r c M h 0 G D e 5 t f g J l d 1 T 7 Z 2 a u 7 I 9 Y E b 6 N v K r c c 1 q F Q T g i k W N 0 N B f S G G d t / p l + n I 3 t Z 4 8 F + H / A u e L h I y h C b q J v m F A I R Q A A A C + s 5 y W F r d B x 2 N W N q W W x k m l Z o l T i w = = < / D a t a M a s h u p > 
</file>

<file path=customXml/itemProps1.xml><?xml version="1.0" encoding="utf-8"?>
<ds:datastoreItem xmlns:ds="http://schemas.openxmlformats.org/officeDocument/2006/customXml" ds:itemID="{4A618897-4CF2-4E26-825D-5F88D06DBB0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8</vt:i4>
      </vt:variant>
    </vt:vector>
  </HeadingPairs>
  <TitlesOfParts>
    <vt:vector size="19" baseType="lpstr">
      <vt:lpstr>Instructivo</vt:lpstr>
      <vt:lpstr>Listas</vt:lpstr>
      <vt:lpstr>Perfil de la necesidad </vt:lpstr>
      <vt:lpstr>Seleccionados  BHD</vt:lpstr>
      <vt:lpstr>Entrevistado 1</vt:lpstr>
      <vt:lpstr>Entrevistado 2</vt:lpstr>
      <vt:lpstr>Entrevistado 3</vt:lpstr>
      <vt:lpstr>Entrevistado 4</vt:lpstr>
      <vt:lpstr>Entrevistado 5</vt:lpstr>
      <vt:lpstr>Entrevistado 6</vt:lpstr>
      <vt:lpstr>Reporte Final </vt:lpstr>
      <vt:lpstr>'Entrevistado 1'!Área_de_impresión</vt:lpstr>
      <vt:lpstr>'Entrevistado 2'!Área_de_impresión</vt:lpstr>
      <vt:lpstr>'Entrevistado 3'!Área_de_impresión</vt:lpstr>
      <vt:lpstr>'Entrevistado 4'!Área_de_impresión</vt:lpstr>
      <vt:lpstr>'Entrevistado 5'!Área_de_impresión</vt:lpstr>
      <vt:lpstr>'Entrevistado 6'!Área_de_impresión</vt:lpstr>
      <vt:lpstr>'Seleccionados  BHD'!Área_de_impresión</vt:lpstr>
      <vt:lpstr>List_Procesos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Armando Steven Prieto Patiño</dc:creator>
  <cp:lastModifiedBy>Erika Andrea Munoz Orjuela</cp:lastModifiedBy>
  <cp:lastPrinted>2023-11-02T19:31:13Z</cp:lastPrinted>
  <dcterms:created xsi:type="dcterms:W3CDTF">2020-03-06T21:31:39Z</dcterms:created>
  <dcterms:modified xsi:type="dcterms:W3CDTF">2023-11-23T14:16:00Z</dcterms:modified>
</cp:coreProperties>
</file>