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yandr\Downloads\"/>
    </mc:Choice>
  </mc:AlternateContent>
  <xr:revisionPtr revIDLastSave="0" documentId="13_ncr:1_{6BC47308-6D46-43E4-B3B6-742D7AB09690}" xr6:coauthVersionLast="47" xr6:coauthVersionMax="47" xr10:uidLastSave="{00000000-0000-0000-0000-000000000000}"/>
  <bookViews>
    <workbookView xWindow="24" yWindow="24" windowWidth="23016" windowHeight="12216" firstSheet="1" activeTab="2" xr2:uid="{F0E3C0AC-A493-464A-8808-633DD6CA77C1}"/>
  </bookViews>
  <sheets>
    <sheet name="Datos" sheetId="2" state="hidden" r:id="rId1"/>
    <sheet name="Control de Cambios" sheetId="3" r:id="rId2"/>
    <sheet name="GEFI-FM-014" sheetId="1"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8" i="1" l="1"/>
  <c r="J33" i="1"/>
  <c r="H33" i="1"/>
  <c r="J40" i="1" s="1"/>
  <c r="J42" i="1" l="1"/>
  <c r="B1" i="2" a="1"/>
  <c r="B1" i="2" s="1"/>
  <c r="J41" i="1"/>
  <c r="B2" i="2" l="1"/>
  <c r="M6" i="2" s="1"/>
  <c r="M8" i="2" s="1"/>
  <c r="B3" i="2" l="1"/>
  <c r="C6" i="2"/>
  <c r="C8" i="2" s="1"/>
  <c r="H6" i="2"/>
  <c r="H11" i="2" s="1"/>
  <c r="N8" i="2"/>
  <c r="M9" i="2"/>
  <c r="H8" i="2" l="1"/>
  <c r="H9" i="2" s="1"/>
  <c r="C11" i="2"/>
  <c r="D8" i="2"/>
  <c r="C9" i="2"/>
  <c r="M10" i="2"/>
  <c r="N10" i="2" s="1"/>
  <c r="N9" i="2"/>
  <c r="I8" i="2" l="1"/>
  <c r="O9" i="2"/>
  <c r="I9" i="2"/>
  <c r="H10" i="2"/>
  <c r="J9" i="2" s="1"/>
  <c r="D9" i="2"/>
  <c r="C10" i="2"/>
  <c r="D10" i="2" s="1"/>
  <c r="I10" i="2" l="1"/>
  <c r="E9" i="2"/>
  <c r="E1" i="2" l="1"/>
  <c r="D3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<sst xmlns="http://schemas.openxmlformats.org/spreadsheetml/2006/main" count="236" uniqueCount="190">
  <si>
    <t>CÓDIGO: GEFI-FM-014</t>
  </si>
  <si>
    <t>DATOS DEL CONTRATO Y/O CONVENIO:</t>
  </si>
  <si>
    <t>CONTRATO Nro.:</t>
  </si>
  <si>
    <t>&lt;Escribir el número del contrato&gt;</t>
  </si>
  <si>
    <t>DE:</t>
  </si>
  <si>
    <t>&lt;Escribir la fecha de suscribió el contrato (día, mes y año)&gt;</t>
  </si>
  <si>
    <t>CONTRATISTA:</t>
  </si>
  <si>
    <t>&lt;Escribir el nombre del contratista&gt;</t>
  </si>
  <si>
    <t>CC / NIT:</t>
  </si>
  <si>
    <t>&lt;Escribir el número del documento de identidad o NIT&gt;</t>
  </si>
  <si>
    <t>SUPERVISOR (A):</t>
  </si>
  <si>
    <t>&lt;Escribir el nombre del Supervisor(a)&gt;</t>
  </si>
  <si>
    <t>&lt;Escribir el número del documento de identidad o NIT &gt;</t>
  </si>
  <si>
    <t>ORDENADOR DEL GASTO:</t>
  </si>
  <si>
    <t>&lt;Escribir el nombre del Ordenador del Gasto&gt;</t>
  </si>
  <si>
    <t>OBJETO DEL CONTRATO:</t>
  </si>
  <si>
    <t>&lt;Escribir el Objeto del Contrato&gt;</t>
  </si>
  <si>
    <t xml:space="preserve">SE CERTIFICA EL CUMPLIMIENTO A SATISFACCIÓN DEL COMPROMISO CONTRACTUAL PARA AUTORIZAR EL PAGO CORRESPONDIENTE AL PERÍODO COMPRENDIDO ENTRE EL </t>
  </si>
  <si>
    <t>AL</t>
  </si>
  <si>
    <t>CUENTA BANCARIA Nro.:</t>
  </si>
  <si>
    <t>&lt;Escribir el número de la cuenta Bancaria&gt;</t>
  </si>
  <si>
    <t>BANCO:</t>
  </si>
  <si>
    <t>&lt;Escribir el nombre del Banco&gt;</t>
  </si>
  <si>
    <t>CLASE:</t>
  </si>
  <si>
    <t>RESPONSABLE IVA:</t>
  </si>
  <si>
    <t>&lt;SI/NO&gt;</t>
  </si>
  <si>
    <t>FACTURA ELECTRÓNICAMENTE:</t>
  </si>
  <si>
    <t>Nro. FACTURA:</t>
  </si>
  <si>
    <t>&lt;Escribir el número de la factura&gt;</t>
  </si>
  <si>
    <t xml:space="preserve">EL VALOR A PAGAR SE AFECTARÁ DE LA SIGUIENTE MANERA, </t>
  </si>
  <si>
    <t>CÓDIGO Y FONDO</t>
  </si>
  <si>
    <t xml:space="preserve">CÓDIGO Y DENOMINACIÓN POSICIÓN PRESUPUESTAL </t>
  </si>
  <si>
    <t>NÚMERO CRP</t>
  </si>
  <si>
    <t>NÚMERO CONVENIO</t>
  </si>
  <si>
    <t>VALOR TOTAL</t>
  </si>
  <si>
    <t>VALOR TOTAL (En letras)</t>
  </si>
  <si>
    <t>ESTADO FINANCIERO DEL CONTRATO Y/O CONVENIO:</t>
  </si>
  <si>
    <t>VALOR CONTRATO Y/O CONVENIO</t>
  </si>
  <si>
    <t>VALOR ADICIONES</t>
  </si>
  <si>
    <t>SALDO CONTRATO Y/O CONVENIO</t>
  </si>
  <si>
    <t>PORCENTAJE DE EJECUCIÓN</t>
  </si>
  <si>
    <t xml:space="preserve">(Firma) </t>
  </si>
  <si>
    <t>&lt;Escribir el Nombre de la persona que firma&gt;</t>
  </si>
  <si>
    <t>Proyectó: &lt;Escribir el nombre de la persona que realizó la proyección del control financiero/Cargo o contrato&gt;</t>
  </si>
  <si>
    <t>OBSERVACIONES:</t>
  </si>
  <si>
    <t>SUPERVISOR(A)</t>
  </si>
  <si>
    <t>IMPORTE</t>
  </si>
  <si>
    <t>CANTIDAD EN LETRAS</t>
  </si>
  <si>
    <t>PARTE ENTERA</t>
  </si>
  <si>
    <t xml:space="preserve">DECIMAL </t>
  </si>
  <si>
    <t>MONEDA</t>
  </si>
  <si>
    <t>DE PESOS</t>
  </si>
  <si>
    <t>MILLONES</t>
  </si>
  <si>
    <t>MILES</t>
  </si>
  <si>
    <t>CENTENAS</t>
  </si>
  <si>
    <t>DECENAS</t>
  </si>
  <si>
    <t>UNIDAD</t>
  </si>
  <si>
    <t>CANTIDAD</t>
  </si>
  <si>
    <t>UNIDADES</t>
  </si>
  <si>
    <t xml:space="preserve">DECENAS </t>
  </si>
  <si>
    <t>LETRA</t>
  </si>
  <si>
    <t xml:space="preserve">  </t>
  </si>
  <si>
    <t xml:space="preserve"> </t>
  </si>
  <si>
    <t>MILLÓN</t>
  </si>
  <si>
    <t>UN</t>
  </si>
  <si>
    <t>DIEZ</t>
  </si>
  <si>
    <t>CIEN</t>
  </si>
  <si>
    <t>DOS</t>
  </si>
  <si>
    <t>ONCE</t>
  </si>
  <si>
    <t>CIENTO</t>
  </si>
  <si>
    <t>TRES</t>
  </si>
  <si>
    <t>DOCE</t>
  </si>
  <si>
    <t>DOSCIENTOS</t>
  </si>
  <si>
    <t>CUATRO</t>
  </si>
  <si>
    <t>TRECE</t>
  </si>
  <si>
    <t>TRESCIENTOS</t>
  </si>
  <si>
    <t>CINCO</t>
  </si>
  <si>
    <t>CATORCE</t>
  </si>
  <si>
    <t>CUATROCIENTOS</t>
  </si>
  <si>
    <t>SEIS</t>
  </si>
  <si>
    <t>QUINCE</t>
  </si>
  <si>
    <t>QUINIENTOS</t>
  </si>
  <si>
    <t>SIETE</t>
  </si>
  <si>
    <t>DIECI</t>
  </si>
  <si>
    <t>SEISCIENTOS</t>
  </si>
  <si>
    <t>OCHO</t>
  </si>
  <si>
    <t>VEINTE</t>
  </si>
  <si>
    <t>SETECIENTOS</t>
  </si>
  <si>
    <t>NUEVE</t>
  </si>
  <si>
    <t>VEINTI</t>
  </si>
  <si>
    <t>OCHOCIENTOS</t>
  </si>
  <si>
    <t>TREINTA</t>
  </si>
  <si>
    <t>NOVECIENTOS</t>
  </si>
  <si>
    <t>CUARENTA</t>
  </si>
  <si>
    <t>CINCUENTA</t>
  </si>
  <si>
    <t>SESENTA</t>
  </si>
  <si>
    <t>SETENTA</t>
  </si>
  <si>
    <t>OCHENTA</t>
  </si>
  <si>
    <t>NOVENTA</t>
  </si>
  <si>
    <t>PROGRAMA DE FINANCIACIÓN/POSICIÓN CATÁLOGO DE GASTO</t>
  </si>
  <si>
    <t>CÓDIGO FONDO</t>
  </si>
  <si>
    <t>000000000000000000227 Programa Funcionamiento -</t>
  </si>
  <si>
    <t>1-100-F001 VA-Recursos distrito</t>
  </si>
  <si>
    <t>O23011724022024013101115 Vía urbana con mantenimiento periódico o rutinario</t>
  </si>
  <si>
    <t>1-100-F039-VA-Crédito</t>
  </si>
  <si>
    <t>O23011724022024013101125 Banco de maquinaria dotado</t>
  </si>
  <si>
    <t>1-100-I010 VA-Sobretasa a la gasolina</t>
  </si>
  <si>
    <t>O23011724022024013102098 Sitio crítico de la red terciaria estabilizado</t>
  </si>
  <si>
    <t>1-100-I024 VA-Sobretasa al ACPM</t>
  </si>
  <si>
    <t>O23011724022024013102112 Vía terciaria con mantenimiento periódico o rutinario</t>
  </si>
  <si>
    <t>1-100-I072 VA-Recursos Emergencia</t>
  </si>
  <si>
    <t>O23011724022024013103094 Ciclo infraestructura urbana con mantenimiento</t>
  </si>
  <si>
    <t>1-200-F001 RB-Otros distrito</t>
  </si>
  <si>
    <t>O23011740022024014206020 Espacio público adecuado</t>
  </si>
  <si>
    <t>1-200-I010 RB Sobretasa a la gasolina</t>
  </si>
  <si>
    <t>O23011745022024030101001 Servicio de promoción a la participación ciudadana</t>
  </si>
  <si>
    <t>1-200-I022 RB Sobretasa al ACPM</t>
  </si>
  <si>
    <t>O23011745992024016109005 Documento para la planeación estratégica en TI</t>
  </si>
  <si>
    <t>1-300-I008 REAF Sobretasa a la gasolina</t>
  </si>
  <si>
    <t>O23011745992024016109007 Servicios tecnológicos</t>
  </si>
  <si>
    <t>1-300-I020 REAF Sobretasa al ACPM</t>
  </si>
  <si>
    <t>O23011745992024016109028 Servicio de información actualizado</t>
  </si>
  <si>
    <t>1-601-F001  PAS-Otros distrito</t>
  </si>
  <si>
    <t>O23011745992024017907023 Servicio de Implementación Sistemas de Gestión</t>
  </si>
  <si>
    <t>1-601-I010  PAS-Sobretasa a la gasolina</t>
  </si>
  <si>
    <t>O23011745992024017908016 Sedes mantenidas</t>
  </si>
  <si>
    <t>1-601-I022  PAS-Sobretasa al ACPM</t>
  </si>
  <si>
    <t>00AR-2402-0603-2018-00005-0020  - ASIGNACIÓN PARA LA INVERSIÓN REGIONAL - DEPARTAMENTOS</t>
  </si>
  <si>
    <t>1-601-I037 PAS-Crédito</t>
  </si>
  <si>
    <t>00PD-2402-0603-2018-00005-0020 - PROYECTOS DE INFRAESTRUCTURA DE TRANSPORTE PARA LA IMPLEMENTACIÓN DEL ACUERDO FINAL PARAGRAFO 8° TRANSITORIO DEL ART . 361 DE LA C.P</t>
  </si>
  <si>
    <t>3-100-F002 VA-Administrados de libre destinación</t>
  </si>
  <si>
    <t>00RP-2402-0603-2018-00005-0020 - ASIGNACIÓN PARA LA INVERSIÓN REGIONAL - PARÁGRAFO 8° TRANSITORIO DEL ART. 361 DE LA C.P.</t>
  </si>
  <si>
    <t>3-100-I001 VA-Administrados de destinación especifica</t>
  </si>
  <si>
    <t>3-100-I017 VA-Convenios</t>
  </si>
  <si>
    <t>3-200-I001 RB-Administrados de destinación específica</t>
  </si>
  <si>
    <t>3-200-F002-RB Administrados de libre destinación</t>
  </si>
  <si>
    <t>3-601-I001  PAS-Administrados de destinación específica</t>
  </si>
  <si>
    <t>3-601-F002 PAS-Administrados de libre destinación</t>
  </si>
  <si>
    <t>3-602-F002 PAS-RB-Administrados de libre destinación</t>
  </si>
  <si>
    <t>3-602-I001 PAS-RB-Administrados de destinación especifica</t>
  </si>
  <si>
    <t>AR11000 AIR - BOGOTÁ DC</t>
  </si>
  <si>
    <t>PD11000 PROY INFRA DE TRANSPORTE IMPLEMENTACIÓN ACUERDO DE PAZ PR 8 TR DEL ART. 361 C.P. BOGOTÁ DC</t>
  </si>
  <si>
    <t>RP11000 AIR PARÁGRAFO 8° TRANSIT ART. 361 C.P - BOGOTÁ DC</t>
  </si>
  <si>
    <t>CÓDIGO Y PROGRAMA DE FINANCIACIÓN</t>
  </si>
  <si>
    <t>CODIGO: GEFI-FM-014</t>
  </si>
  <si>
    <t>CONTROL DE CAMBIOS</t>
  </si>
  <si>
    <t>VERSIÓN</t>
  </si>
  <si>
    <t>DESCRIPCIÓN</t>
  </si>
  <si>
    <t>FECHA</t>
  </si>
  <si>
    <t xml:space="preserve">APROBADO
Representante de la Alta Dirección SIG
</t>
  </si>
  <si>
    <t>Se elabora el formato GEFI-FM-014 Control Financiero del Contrato para el control en la asignación de las fuentes y las apropiaciones autorizadas en cada uno de los pagos de cada contrato por el respectivo Supervisor del contrato.</t>
  </si>
  <si>
    <t>03 de febrero de 2020</t>
  </si>
  <si>
    <t xml:space="preserve">Jefe Oficina Asesora de Planeación </t>
  </si>
  <si>
    <t>En el formato GEFI-FM-014 Control Financiero del Contrato se incluyen las casillas para relacionar el Elemento PEP y el estado financiero del contrato para controlar el presupuesto y los pagos asignados al contrato, igualmente, se actualizan los términos con relación a los utilizados en el sistema de información de la SDH.</t>
  </si>
  <si>
    <t>13 de marzo de 2023</t>
  </si>
  <si>
    <t>Octubre de 2025</t>
  </si>
  <si>
    <t>Febrero de 2026</t>
  </si>
  <si>
    <t>Marzo de 2026</t>
  </si>
  <si>
    <t>&lt;#&gt;</t>
  </si>
  <si>
    <t>&lt;Ahorro/Corriente&gt;</t>
  </si>
  <si>
    <t>INFORME Nro.:</t>
  </si>
  <si>
    <t>VALOR A PAGAR</t>
  </si>
  <si>
    <t>FORMATO CONTROL FINANCIERO DE CONTRATO Y/O CONVENIO</t>
  </si>
  <si>
    <t>VERSIÓN: 6</t>
  </si>
  <si>
    <t>A NOMBRE DE</t>
  </si>
  <si>
    <t>&lt;Escribir el nombre o razón social del beneficiario&gt;</t>
  </si>
  <si>
    <t>Se actualiza el formato GEFI-FM-014 Control Financiero de Contrato y/o Convenio para incluir una nueva columna para controlar el saldo del CRP, al registrar los rubros y los valores que se afectan con el pago, adicionalmente, se agrega la casilla Observaciones, en la que el Supervisor puede aclarar o relacionar los aspectos más importantes en el marco de la autorización del pago de un contrato o convenio.</t>
  </si>
  <si>
    <t>Se actualiza el formato GEFI-FM-014 Control Financiero de Contrato y/o Convenio para adecuar su estructura para el registro del total de la información requerida para autorizar y presentar una solicitud de pago de un contrato asociado a un convenio.</t>
  </si>
  <si>
    <t>Se modifica el formato GEFI-FM-014 Control Financiero de Contrato y/o Convenio incluyendo las columnas para registrar la información referente a la utilización del Programa de Financiación/Rubro Presupuestal, con el fin de relacionar las cantidades definidas por el Supervisor, lo que permite establecer el nivel de utilización de cada uno de los rubros asignados en la designación presupuestal del contrato. Se amplía el objeto del formato para incluir la información para el seguimiento y control de los convenios, por esto se modifica el nombre de Formato de Control Financiero del Contrato a Control Financiero del Contrato y/o Convenio.</t>
  </si>
  <si>
    <t>*SUPERVISOR(A) RECUERDE QUE PARA REALIZAR EL PAGO CORRECTAMENTE, PREVIAMENTE EL BENEFICIARIO Y LA CUENTA BANCARIA DEBEN ESTAR INSCRITOS COMO UN TERCERO.</t>
  </si>
  <si>
    <t>&lt;dd/mm/aaaa&gt;</t>
  </si>
  <si>
    <t>CESIÓN DE DERECHOS ECONÓMICOS   /  ENDOSO:</t>
  </si>
  <si>
    <t>ORDENADOR DEL GASTO</t>
  </si>
  <si>
    <t>FECHA DE APLICACIÓN: MARZO DE 2026</t>
  </si>
  <si>
    <t>NÚMERO PLANILLA</t>
  </si>
  <si>
    <t>MES</t>
  </si>
  <si>
    <t>SALUD</t>
  </si>
  <si>
    <t>PENSIÓN</t>
  </si>
  <si>
    <t>ADMINISTRADORA DE RIESGOS LABORALES (ARL)</t>
  </si>
  <si>
    <t>&lt;Número&gt;</t>
  </si>
  <si>
    <t>&lt;Mes&gt;</t>
  </si>
  <si>
    <t>&lt;Nombre EPS&gt;</t>
  </si>
  <si>
    <t>&lt;Valor&gt;</t>
  </si>
  <si>
    <t>&lt;Nombre del Fondo&gt;</t>
  </si>
  <si>
    <t>&lt;Nombre Aseguradora&gt;</t>
  </si>
  <si>
    <t>&lt;% ARL&gt;</t>
  </si>
  <si>
    <t>APORTES PARAFISCALES (APLICA ÚNICAMENTE PARA CONRATOS DE PRESTACIÓN DE SERVICIOS)</t>
  </si>
  <si>
    <t>Se modifica el formato GEFI-FM-014 Control Financiero de  Contrato y/o Convenio incluyendo un espacio para el registro de la información relacionada con la aprobación de una Cesión de derechos o Endoso en un pago. Además de incluir como requisito la firma del Ordenador del Gasto para la aprobación de la solicitud de pago.</t>
  </si>
  <si>
    <t>VALOR EJECUTADO ANTES DE LA PRESENTE ACTA</t>
  </si>
  <si>
    <t>SALDO CRP INCLUIDO LA PRESENTE ACTA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</si>
</sst>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 #,##0.00_-;\-&quot;$&quot;\ * #,##0.00_-;_-&quot;$&quot;\ * &quot;-&quot;??_-;_-@_-"/>
    <numFmt numFmtId="164" formatCode="#,##0_ ;\-#,##0\ "/>
    <numFmt numFmtId="165" formatCode="_-&quot;$&quot;* #,##0_-;\-&quot;$&quot;* #,##0_-;_-&quot;$&quot;* &quot;-&quot;??_-;_-@_-"/>
  </numFmts>
  <fonts count="30" x14ac:knownFonts="1">
    <font>
      <sz val="11"/>
      <color theme="1"/>
      <name val="Aptos Narrow"/>
      <family val="2"/>
      <scheme val="minor"/>
    </font>
    <font>
      <sz val="11"/>
      <color theme="1"/>
      <name val="Aptos Narrow"/>
      <family val="2"/>
      <scheme val="minor"/>
    </font>
    <font>
      <b/>
      <sz val="11"/>
      <name val="Arial"/>
      <family val="2"/>
    </font>
    <font>
      <b/>
      <sz val="9"/>
      <name val="Arial"/>
      <family val="2"/>
    </font>
    <font>
      <b/>
      <sz val="11"/>
      <color theme="1"/>
      <name val="Arial"/>
      <family val="2"/>
    </font>
    <font>
      <b/>
      <sz val="10"/>
      <name val="Arial"/>
      <family val="2"/>
    </font>
    <font>
      <sz val="8"/>
      <color theme="0" tint="-0.499984740745262"/>
      <name val="Arial"/>
      <family val="2"/>
    </font>
    <font>
      <b/>
      <sz val="9"/>
      <color theme="1"/>
      <name val="Arial"/>
      <family val="2"/>
    </font>
    <font>
      <b/>
      <sz val="8"/>
      <color theme="1"/>
      <name val="Arial"/>
      <family val="2"/>
    </font>
    <font>
      <sz val="10"/>
      <name val="Arial"/>
      <family val="2"/>
    </font>
    <font>
      <b/>
      <i/>
      <sz val="8"/>
      <name val="Arial"/>
      <family val="2"/>
    </font>
    <font>
      <b/>
      <sz val="8"/>
      <name val="Arial"/>
      <family val="2"/>
    </font>
    <font>
      <sz val="8"/>
      <name val="Arial"/>
      <family val="2"/>
    </font>
    <font>
      <i/>
      <sz val="8"/>
      <color theme="1" tint="0.249977111117893"/>
      <name val="Arial"/>
      <family val="2"/>
    </font>
    <font>
      <i/>
      <sz val="9"/>
      <color theme="1" tint="0.249977111117893"/>
      <name val="Arial"/>
      <family val="2"/>
    </font>
    <font>
      <b/>
      <sz val="10"/>
      <color theme="1"/>
      <name val="Arial"/>
      <family val="2"/>
    </font>
    <font>
      <sz val="9"/>
      <name val="Arial"/>
      <family val="2"/>
    </font>
    <font>
      <i/>
      <sz val="8"/>
      <color rgb="FF000000"/>
      <name val="Arial"/>
      <family val="2"/>
    </font>
    <font>
      <i/>
      <sz val="10"/>
      <color rgb="FF000000"/>
      <name val="Arial"/>
      <family val="2"/>
    </font>
    <font>
      <sz val="10"/>
      <color theme="1"/>
      <name val="Arial"/>
      <family val="2"/>
    </font>
    <font>
      <sz val="8"/>
      <color theme="1"/>
      <name val="Arial"/>
      <family val="2"/>
    </font>
    <font>
      <b/>
      <i/>
      <sz val="9"/>
      <name val="Arial"/>
      <family val="2"/>
    </font>
    <font>
      <b/>
      <i/>
      <sz val="9"/>
      <color theme="1"/>
      <name val="Arial"/>
      <family val="2"/>
    </font>
    <font>
      <sz val="11"/>
      <name val="Aptos Narrow"/>
      <family val="2"/>
      <scheme val="minor"/>
    </font>
    <font>
      <sz val="10"/>
      <color rgb="FF000000"/>
      <name val="Aptos Narrow"/>
      <family val="2"/>
      <scheme val="minor"/>
    </font>
    <font>
      <b/>
      <sz val="12"/>
      <color theme="1"/>
      <name val="Arial"/>
      <family val="2"/>
    </font>
    <font>
      <sz val="8"/>
      <color rgb="FF808080"/>
      <name val="Arial"/>
      <family val="2"/>
    </font>
    <font>
      <b/>
      <sz val="9"/>
      <color rgb="FF000000"/>
      <name val="Arial"/>
      <family val="2"/>
    </font>
    <font>
      <sz val="9"/>
      <color theme="0" tint="-0.499984740745262"/>
      <name val="Arial"/>
      <family val="2"/>
    </font>
    <font>
      <i/>
      <sz val="7"/>
      <name val="Arial"/>
      <family val="2"/>
    </font>
  </fonts>
  <fills count="6">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s>
  <borders count="64">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dashed">
        <color indexed="64"/>
      </left>
      <right/>
      <top style="dashed">
        <color indexed="64"/>
      </top>
      <bottom/>
      <diagonal/>
    </border>
    <border>
      <left/>
      <right style="dashed">
        <color indexed="64"/>
      </right>
      <top style="dashed">
        <color indexed="64"/>
      </top>
      <bottom/>
      <diagonal/>
    </border>
    <border>
      <left/>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s>
  <cellStyleXfs count="5">
    <xf numFmtId="0" fontId="0" fillId="0" borderId="0"/>
    <xf numFmtId="41"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9" fillId="0" borderId="0"/>
  </cellStyleXfs>
  <cellXfs count="210">
    <xf numFmtId="0" fontId="0" fillId="0" borderId="0" xfId="0"/>
    <xf numFmtId="0" fontId="0" fillId="0" borderId="1" xfId="0" applyBorder="1"/>
    <xf numFmtId="0" fontId="0" fillId="0" borderId="5" xfId="0" applyBorder="1"/>
    <xf numFmtId="0" fontId="0" fillId="0" borderId="9" xfId="0" applyBorder="1"/>
    <xf numFmtId="0" fontId="4" fillId="0" borderId="0" xfId="0" applyFont="1"/>
    <xf numFmtId="0" fontId="7" fillId="0" borderId="17" xfId="0" applyFont="1" applyBorder="1" applyAlignment="1">
      <alignment horizontal="center" vertical="center"/>
    </xf>
    <xf numFmtId="0" fontId="0" fillId="0" borderId="21" xfId="0" applyBorder="1"/>
    <xf numFmtId="14" fontId="6" fillId="0" borderId="17" xfId="0" applyNumberFormat="1" applyFont="1" applyBorder="1" applyAlignment="1">
      <alignment horizontal="center" vertical="center"/>
    </xf>
    <xf numFmtId="0" fontId="6" fillId="0" borderId="24" xfId="0" applyFont="1" applyBorder="1" applyAlignment="1">
      <alignment horizontal="center" vertical="center"/>
    </xf>
    <xf numFmtId="0" fontId="11" fillId="3" borderId="31" xfId="4" applyFont="1" applyFill="1" applyBorder="1" applyAlignment="1">
      <alignment horizontal="center" vertical="center" wrapText="1"/>
    </xf>
    <xf numFmtId="0" fontId="10" fillId="3" borderId="32" xfId="0" applyFont="1" applyFill="1" applyBorder="1" applyAlignment="1">
      <alignment horizontal="center" vertical="center" wrapText="1"/>
    </xf>
    <xf numFmtId="0" fontId="12" fillId="4" borderId="34" xfId="4" applyFont="1" applyFill="1" applyBorder="1" applyAlignment="1">
      <alignment vertical="center" wrapText="1"/>
    </xf>
    <xf numFmtId="0" fontId="13" fillId="2" borderId="35" xfId="4" applyFont="1" applyFill="1" applyBorder="1" applyAlignment="1">
      <alignment vertical="center" wrapText="1"/>
    </xf>
    <xf numFmtId="0" fontId="12" fillId="0" borderId="35" xfId="4" applyFont="1" applyBorder="1" applyAlignment="1">
      <alignment vertical="center"/>
    </xf>
    <xf numFmtId="0" fontId="13" fillId="2" borderId="17" xfId="4" applyFont="1" applyFill="1" applyBorder="1" applyAlignment="1">
      <alignment vertical="center" wrapText="1"/>
    </xf>
    <xf numFmtId="0" fontId="12" fillId="0" borderId="17" xfId="4" applyFont="1" applyBorder="1" applyAlignment="1">
      <alignment vertical="center"/>
    </xf>
    <xf numFmtId="0" fontId="13" fillId="2" borderId="37" xfId="4" applyFont="1" applyFill="1" applyBorder="1" applyAlignment="1">
      <alignment vertical="center" wrapText="1"/>
    </xf>
    <xf numFmtId="0" fontId="12" fillId="0" borderId="37" xfId="4" applyFont="1" applyBorder="1" applyAlignment="1">
      <alignment vertical="center"/>
    </xf>
    <xf numFmtId="0" fontId="7" fillId="0" borderId="16" xfId="0" applyFont="1" applyBorder="1" applyAlignment="1">
      <alignment horizontal="left" vertical="center"/>
    </xf>
    <xf numFmtId="0" fontId="16" fillId="0" borderId="0" xfId="4" applyFont="1" applyAlignment="1">
      <alignment vertical="center"/>
    </xf>
    <xf numFmtId="0" fontId="17" fillId="0" borderId="43" xfId="0" applyFont="1" applyBorder="1" applyAlignment="1">
      <alignment vertical="center" wrapText="1"/>
    </xf>
    <xf numFmtId="0" fontId="18" fillId="0" borderId="43" xfId="0" applyFont="1" applyBorder="1" applyAlignment="1">
      <alignment vertical="center" wrapText="1"/>
    </xf>
    <xf numFmtId="0" fontId="19" fillId="0" borderId="43" xfId="0" applyFont="1" applyBorder="1"/>
    <xf numFmtId="0" fontId="19" fillId="0" borderId="0" xfId="0" applyFont="1"/>
    <xf numFmtId="0" fontId="20" fillId="0" borderId="0" xfId="0" applyFont="1"/>
    <xf numFmtId="0" fontId="3" fillId="0" borderId="23" xfId="0" applyFont="1" applyBorder="1" applyAlignment="1">
      <alignment vertical="center"/>
    </xf>
    <xf numFmtId="0" fontId="0" fillId="0" borderId="0" xfId="0" applyAlignment="1">
      <alignment wrapText="1"/>
    </xf>
    <xf numFmtId="0" fontId="0" fillId="0" borderId="17" xfId="0" applyBorder="1"/>
    <xf numFmtId="3" fontId="0" fillId="0" borderId="17" xfId="2" applyNumberFormat="1" applyFont="1" applyBorder="1"/>
    <xf numFmtId="4" fontId="0" fillId="0" borderId="17" xfId="0" applyNumberFormat="1" applyBorder="1"/>
    <xf numFmtId="1" fontId="0" fillId="0" borderId="17" xfId="0" applyNumberFormat="1" applyBorder="1"/>
    <xf numFmtId="3" fontId="0" fillId="0" borderId="17" xfId="0" applyNumberFormat="1" applyBorder="1"/>
    <xf numFmtId="0" fontId="0" fillId="0" borderId="48" xfId="0" applyBorder="1"/>
    <xf numFmtId="0" fontId="0" fillId="0" borderId="49" xfId="0" applyBorder="1"/>
    <xf numFmtId="0" fontId="0" fillId="0" borderId="18" xfId="0" applyBorder="1"/>
    <xf numFmtId="0" fontId="0" fillId="0" borderId="46" xfId="0" applyBorder="1"/>
    <xf numFmtId="0" fontId="0" fillId="0" borderId="45" xfId="0" applyBorder="1"/>
    <xf numFmtId="0" fontId="0" fillId="0" borderId="0" xfId="0" applyAlignment="1">
      <alignment vertical="center" wrapText="1"/>
    </xf>
    <xf numFmtId="0" fontId="23" fillId="0" borderId="0" xfId="0" applyFont="1" applyAlignment="1">
      <alignment vertical="center" wrapText="1"/>
    </xf>
    <xf numFmtId="0" fontId="0" fillId="0" borderId="0" xfId="0" applyAlignment="1">
      <alignment vertical="top" wrapText="1"/>
    </xf>
    <xf numFmtId="0" fontId="24" fillId="0" borderId="0" xfId="0" applyFont="1" applyAlignment="1">
      <alignment wrapText="1"/>
    </xf>
    <xf numFmtId="0" fontId="23" fillId="4" borderId="0" xfId="0" applyFont="1" applyFill="1" applyAlignment="1">
      <alignment vertical="center" wrapText="1"/>
    </xf>
    <xf numFmtId="0" fontId="23" fillId="4" borderId="0" xfId="0" applyFont="1" applyFill="1" applyAlignment="1">
      <alignment wrapText="1"/>
    </xf>
    <xf numFmtId="0" fontId="5" fillId="3" borderId="17" xfId="0" applyFont="1" applyFill="1" applyBorder="1" applyAlignment="1">
      <alignment horizontal="center" vertical="center" wrapText="1"/>
    </xf>
    <xf numFmtId="41" fontId="9" fillId="0" borderId="17" xfId="1" applyFont="1" applyBorder="1" applyAlignment="1">
      <alignment horizontal="center" vertical="center" wrapText="1"/>
    </xf>
    <xf numFmtId="0" fontId="9" fillId="0" borderId="17" xfId="0" applyFont="1" applyBorder="1" applyAlignment="1">
      <alignment horizontal="center" vertical="center" wrapText="1"/>
    </xf>
    <xf numFmtId="49" fontId="9" fillId="0" borderId="17" xfId="1" applyNumberFormat="1" applyFont="1" applyBorder="1" applyAlignment="1">
      <alignment horizontal="right" vertical="center" wrapText="1"/>
    </xf>
    <xf numFmtId="0" fontId="0" fillId="0" borderId="17" xfId="0" applyBorder="1" applyAlignment="1">
      <alignment vertical="center"/>
    </xf>
    <xf numFmtId="14" fontId="6" fillId="0" borderId="22" xfId="0" applyNumberFormat="1" applyFont="1" applyBorder="1" applyAlignment="1">
      <alignment horizontal="center" vertical="center"/>
    </xf>
    <xf numFmtId="0" fontId="3" fillId="0" borderId="16" xfId="0" applyFont="1" applyBorder="1" applyAlignment="1">
      <alignment vertical="center" wrapText="1"/>
    </xf>
    <xf numFmtId="0" fontId="3" fillId="0" borderId="14" xfId="0" applyFont="1" applyBorder="1" applyAlignment="1">
      <alignment horizontal="center" vertical="center"/>
    </xf>
    <xf numFmtId="0" fontId="3" fillId="0" borderId="16" xfId="0" applyFont="1" applyBorder="1" applyAlignment="1">
      <alignment horizontal="left" vertical="center"/>
    </xf>
    <xf numFmtId="0" fontId="3" fillId="0" borderId="16" xfId="0" applyFont="1" applyBorder="1" applyAlignment="1">
      <alignment vertical="center"/>
    </xf>
    <xf numFmtId="0" fontId="3" fillId="0" borderId="10" xfId="0" applyFont="1" applyBorder="1" applyAlignment="1">
      <alignment horizontal="left" vertical="center"/>
    </xf>
    <xf numFmtId="0" fontId="19" fillId="0" borderId="17" xfId="0" applyFont="1" applyBorder="1" applyAlignment="1">
      <alignment horizontal="center" vertical="center" wrapText="1"/>
    </xf>
    <xf numFmtId="0" fontId="3" fillId="0" borderId="0" xfId="0" applyFont="1" applyAlignment="1">
      <alignment vertical="center"/>
    </xf>
    <xf numFmtId="0" fontId="6"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8" fillId="0" borderId="17" xfId="0" applyFont="1" applyBorder="1" applyAlignment="1">
      <alignment horizontal="left" vertical="center" wrapText="1"/>
    </xf>
    <xf numFmtId="0" fontId="26" fillId="0" borderId="11" xfId="0" applyFont="1" applyBorder="1" applyAlignment="1">
      <alignment horizontal="center" vertical="center"/>
    </xf>
    <xf numFmtId="0" fontId="27" fillId="0" borderId="11" xfId="0" applyFont="1" applyBorder="1" applyAlignment="1">
      <alignment horizontal="center" vertical="center"/>
    </xf>
    <xf numFmtId="0" fontId="7" fillId="0" borderId="24" xfId="0" applyFont="1" applyBorder="1" applyAlignment="1">
      <alignment horizontal="center" vertical="center"/>
    </xf>
    <xf numFmtId="0" fontId="11" fillId="0" borderId="10" xfId="0" applyFont="1" applyBorder="1" applyAlignment="1">
      <alignment horizontal="left" vertical="center" wrapText="1"/>
    </xf>
    <xf numFmtId="0" fontId="15" fillId="0" borderId="0" xfId="0" applyFont="1" applyAlignment="1">
      <alignment horizontal="left" vertical="center"/>
    </xf>
    <xf numFmtId="0" fontId="7" fillId="3" borderId="11" xfId="0" applyFont="1" applyFill="1" applyBorder="1" applyAlignment="1">
      <alignment horizontal="center" vertical="center"/>
    </xf>
    <xf numFmtId="0" fontId="28" fillId="0" borderId="24" xfId="0" applyFont="1" applyBorder="1" applyAlignment="1">
      <alignment horizontal="center" vertical="center"/>
    </xf>
    <xf numFmtId="165" fontId="28" fillId="0" borderId="24" xfId="0" applyNumberFormat="1" applyFont="1" applyBorder="1" applyAlignment="1">
      <alignment horizontal="center" vertical="center"/>
    </xf>
    <xf numFmtId="0" fontId="6" fillId="0" borderId="24" xfId="0" applyFont="1" applyBorder="1" applyAlignment="1">
      <alignment horizontal="center" vertical="center" wrapText="1"/>
    </xf>
    <xf numFmtId="165" fontId="28" fillId="0" borderId="44" xfId="0" applyNumberFormat="1" applyFont="1" applyBorder="1" applyAlignment="1">
      <alignment horizontal="center" vertical="center"/>
    </xf>
    <xf numFmtId="0" fontId="7" fillId="0" borderId="0" xfId="0" applyFont="1" applyAlignment="1">
      <alignment horizontal="left" vertical="center"/>
    </xf>
    <xf numFmtId="10" fontId="5" fillId="0" borderId="0" xfId="3" applyNumberFormat="1" applyFont="1" applyFill="1" applyBorder="1" applyAlignment="1">
      <alignment horizontal="center" vertical="center"/>
    </xf>
    <xf numFmtId="165" fontId="0" fillId="0" borderId="0" xfId="0" applyNumberFormat="1"/>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1" xfId="0" applyFont="1" applyBorder="1" applyAlignment="1">
      <alignment horizontal="center" vertical="center"/>
    </xf>
    <xf numFmtId="0" fontId="6" fillId="0" borderId="20" xfId="0" applyFont="1" applyBorder="1" applyAlignment="1">
      <alignment horizontal="center" vertical="center"/>
    </xf>
    <xf numFmtId="0" fontId="3" fillId="0" borderId="26" xfId="0" applyFont="1" applyBorder="1" applyAlignment="1">
      <alignment horizontal="center" vertical="center"/>
    </xf>
    <xf numFmtId="0" fontId="3"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21" fillId="0" borderId="28" xfId="4" applyFont="1" applyBorder="1" applyAlignment="1">
      <alignment horizontal="left" vertical="center"/>
    </xf>
    <xf numFmtId="0" fontId="21" fillId="0" borderId="29" xfId="4" applyFont="1" applyBorder="1" applyAlignment="1">
      <alignment horizontal="left" vertical="center"/>
    </xf>
    <xf numFmtId="0" fontId="21" fillId="0" borderId="30" xfId="4" applyFont="1" applyBorder="1" applyAlignment="1">
      <alignment horizontal="left" vertical="center"/>
    </xf>
    <xf numFmtId="0" fontId="10" fillId="3" borderId="32" xfId="0" applyFont="1" applyFill="1" applyBorder="1" applyAlignment="1">
      <alignment horizontal="center" vertical="center" wrapText="1"/>
    </xf>
    <xf numFmtId="164" fontId="11" fillId="3" borderId="32" xfId="2" applyNumberFormat="1" applyFont="1" applyFill="1" applyBorder="1" applyAlignment="1">
      <alignment horizontal="center" vertical="center" wrapText="1"/>
    </xf>
    <xf numFmtId="164" fontId="11" fillId="3" borderId="33" xfId="2" applyNumberFormat="1" applyFont="1" applyFill="1" applyBorder="1" applyAlignment="1">
      <alignment horizontal="center" vertical="center" wrapText="1"/>
    </xf>
    <xf numFmtId="0" fontId="3" fillId="0" borderId="2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25" xfId="0" applyFont="1" applyBorder="1" applyAlignment="1">
      <alignment horizontal="center" vertical="center" wrapText="1"/>
    </xf>
    <xf numFmtId="0" fontId="6" fillId="0" borderId="47" xfId="0" applyFont="1" applyBorder="1" applyAlignment="1">
      <alignment horizontal="center" vertical="center"/>
    </xf>
    <xf numFmtId="0" fontId="6" fillId="0" borderId="25" xfId="0" applyFont="1" applyBorder="1" applyAlignment="1">
      <alignment horizontal="center" vertical="center"/>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0" fontId="26" fillId="0" borderId="12" xfId="0" applyFont="1" applyBorder="1" applyAlignment="1">
      <alignment horizontal="center" vertical="center"/>
    </xf>
    <xf numFmtId="0" fontId="26" fillId="0" borderId="13" xfId="0" applyFont="1" applyBorder="1" applyAlignment="1">
      <alignment horizontal="center" vertical="center"/>
    </xf>
    <xf numFmtId="0" fontId="26" fillId="0" borderId="14" xfId="0" applyFont="1" applyBorder="1" applyAlignment="1">
      <alignment horizontal="center" vertical="center"/>
    </xf>
    <xf numFmtId="0" fontId="26" fillId="0" borderId="12" xfId="0" applyFont="1" applyBorder="1" applyAlignment="1">
      <alignment horizontal="center" vertical="center" wrapText="1"/>
    </xf>
    <xf numFmtId="0" fontId="26" fillId="0" borderId="15" xfId="0" applyFont="1" applyBorder="1" applyAlignment="1">
      <alignment horizontal="center" vertical="center" wrapText="1"/>
    </xf>
    <xf numFmtId="0" fontId="29" fillId="0" borderId="7" xfId="0" applyFont="1" applyBorder="1" applyAlignment="1">
      <alignment horizontal="justify" vertical="top" wrapText="1"/>
    </xf>
    <xf numFmtId="0" fontId="12" fillId="0" borderId="35" xfId="4" applyFont="1" applyBorder="1" applyAlignment="1">
      <alignment horizontal="center" vertical="center"/>
    </xf>
    <xf numFmtId="165" fontId="12" fillId="2" borderId="35" xfId="2" applyNumberFormat="1" applyFont="1" applyFill="1" applyBorder="1" applyAlignment="1">
      <alignment horizontal="center" vertical="center" wrapText="1"/>
    </xf>
    <xf numFmtId="165" fontId="12" fillId="2" borderId="36" xfId="2" applyNumberFormat="1" applyFont="1" applyFill="1" applyBorder="1" applyAlignment="1">
      <alignment horizontal="center" vertical="center" wrapText="1"/>
    </xf>
    <xf numFmtId="0" fontId="12" fillId="0" borderId="17" xfId="4" applyFont="1" applyBorder="1" applyAlignment="1">
      <alignment horizontal="center" vertical="center"/>
    </xf>
    <xf numFmtId="165" fontId="12" fillId="2" borderId="17" xfId="2" applyNumberFormat="1" applyFont="1" applyFill="1" applyBorder="1" applyAlignment="1">
      <alignment horizontal="center" vertical="center" wrapText="1"/>
    </xf>
    <xf numFmtId="165" fontId="12" fillId="2" borderId="22" xfId="2" applyNumberFormat="1" applyFont="1" applyFill="1" applyBorder="1" applyAlignment="1">
      <alignment horizontal="center" vertical="center" wrapText="1"/>
    </xf>
    <xf numFmtId="0" fontId="12" fillId="0" borderId="37" xfId="4" applyFont="1" applyBorder="1" applyAlignment="1">
      <alignment horizontal="center" vertical="center"/>
    </xf>
    <xf numFmtId="165" fontId="12" fillId="2" borderId="37" xfId="2" applyNumberFormat="1" applyFont="1" applyFill="1" applyBorder="1" applyAlignment="1">
      <alignment horizontal="center" vertical="center" wrapText="1"/>
    </xf>
    <xf numFmtId="165" fontId="12" fillId="2" borderId="38" xfId="2" applyNumberFormat="1" applyFont="1" applyFill="1" applyBorder="1" applyAlignment="1">
      <alignment horizontal="center" vertical="center" wrapText="1"/>
    </xf>
    <xf numFmtId="0" fontId="16" fillId="0" borderId="16" xfId="4" applyFont="1" applyBorder="1" applyAlignment="1">
      <alignment horizontal="center" vertical="center"/>
    </xf>
    <xf numFmtId="0" fontId="16" fillId="0" borderId="17" xfId="4" applyFont="1" applyBorder="1" applyAlignment="1">
      <alignment horizontal="center" vertical="center"/>
    </xf>
    <xf numFmtId="0" fontId="16" fillId="0" borderId="22" xfId="4" applyFont="1" applyBorder="1" applyAlignment="1">
      <alignment horizontal="center" vertical="center"/>
    </xf>
    <xf numFmtId="0" fontId="16" fillId="0" borderId="23" xfId="4" applyFont="1" applyBorder="1" applyAlignment="1">
      <alignment horizontal="center" vertical="center"/>
    </xf>
    <xf numFmtId="0" fontId="16" fillId="0" borderId="24" xfId="4" applyFont="1" applyBorder="1" applyAlignment="1">
      <alignment horizontal="center" vertical="center"/>
    </xf>
    <xf numFmtId="0" fontId="16" fillId="0" borderId="44" xfId="4" applyFont="1" applyBorder="1" applyAlignment="1">
      <alignment horizontal="center" vertical="center"/>
    </xf>
    <xf numFmtId="0" fontId="17" fillId="0" borderId="7" xfId="0" applyFont="1" applyBorder="1" applyAlignment="1">
      <alignment horizontal="left" vertical="center" wrapText="1"/>
    </xf>
    <xf numFmtId="0" fontId="17" fillId="0" borderId="0" xfId="0" applyFont="1" applyAlignment="1">
      <alignment horizontal="left" vertical="center" wrapText="1"/>
    </xf>
    <xf numFmtId="0" fontId="22" fillId="0" borderId="0" xfId="0" applyFont="1" applyAlignment="1">
      <alignment horizontal="left" vertical="center" wrapText="1"/>
    </xf>
    <xf numFmtId="0" fontId="7" fillId="0" borderId="23" xfId="0" applyFont="1" applyBorder="1" applyAlignment="1">
      <alignment horizontal="left" vertical="center"/>
    </xf>
    <xf numFmtId="0" fontId="7" fillId="0" borderId="24" xfId="0" applyFont="1" applyBorder="1" applyAlignment="1">
      <alignment horizontal="left" vertical="center"/>
    </xf>
    <xf numFmtId="10" fontId="5" fillId="0" borderId="24" xfId="3" applyNumberFormat="1" applyFont="1" applyFill="1" applyBorder="1" applyAlignment="1">
      <alignment horizontal="center" vertical="center"/>
    </xf>
    <xf numFmtId="10" fontId="5" fillId="0" borderId="44" xfId="3" applyNumberFormat="1" applyFont="1" applyFill="1" applyBorder="1" applyAlignment="1">
      <alignment horizontal="center" vertical="center"/>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41" xfId="0" applyFont="1" applyBorder="1" applyAlignment="1">
      <alignment horizontal="left" vertical="center"/>
    </xf>
    <xf numFmtId="0" fontId="15" fillId="0" borderId="0" xfId="0" applyFont="1" applyAlignment="1">
      <alignment horizontal="left" vertical="center"/>
    </xf>
    <xf numFmtId="0" fontId="15" fillId="0" borderId="42" xfId="0" applyFont="1" applyBorder="1" applyAlignment="1">
      <alignment horizontal="left" vertical="center"/>
    </xf>
    <xf numFmtId="0" fontId="15" fillId="0" borderId="43"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44" fontId="16" fillId="2" borderId="11" xfId="2" applyFont="1" applyFill="1" applyBorder="1" applyAlignment="1">
      <alignment horizontal="center" vertical="center" wrapText="1"/>
    </xf>
    <xf numFmtId="44" fontId="16" fillId="2" borderId="40" xfId="2" applyFont="1" applyFill="1" applyBorder="1" applyAlignment="1">
      <alignment horizontal="center" vertical="center" wrapText="1"/>
    </xf>
    <xf numFmtId="0" fontId="7" fillId="0" borderId="16" xfId="0" applyFont="1" applyBorder="1" applyAlignment="1">
      <alignment horizontal="left" vertical="center"/>
    </xf>
    <xf numFmtId="0" fontId="7" fillId="0" borderId="17" xfId="0" applyFont="1" applyBorder="1" applyAlignment="1">
      <alignment horizontal="left" vertical="center"/>
    </xf>
    <xf numFmtId="44" fontId="16" fillId="2" borderId="17" xfId="2" applyFont="1" applyFill="1" applyBorder="1" applyAlignment="1">
      <alignment horizontal="center" vertical="center" wrapText="1"/>
    </xf>
    <xf numFmtId="44" fontId="16" fillId="2" borderId="22" xfId="2"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1" xfId="0" applyFont="1" applyFill="1" applyBorder="1" applyAlignment="1">
      <alignment horizontal="center" vertical="center"/>
    </xf>
    <xf numFmtId="0" fontId="3" fillId="3" borderId="11" xfId="4" applyFont="1" applyFill="1" applyBorder="1" applyAlignment="1">
      <alignment horizontal="center" vertical="center" wrapText="1"/>
    </xf>
    <xf numFmtId="0" fontId="3" fillId="3" borderId="40" xfId="4" applyFont="1" applyFill="1" applyBorder="1" applyAlignment="1">
      <alignment horizontal="center" vertical="center" wrapText="1"/>
    </xf>
    <xf numFmtId="0" fontId="28" fillId="0" borderId="23" xfId="0" applyFont="1" applyBorder="1" applyAlignment="1">
      <alignment horizontal="center" vertical="center"/>
    </xf>
    <xf numFmtId="0" fontId="28" fillId="0" borderId="24" xfId="0" applyFont="1" applyBorder="1" applyAlignment="1">
      <alignment horizontal="center" vertical="center"/>
    </xf>
    <xf numFmtId="0" fontId="15" fillId="0" borderId="0" xfId="0" applyFont="1" applyAlignment="1">
      <alignment vertical="center" wrapText="1"/>
    </xf>
    <xf numFmtId="0" fontId="15" fillId="0" borderId="0" xfId="0" applyFont="1" applyAlignment="1">
      <alignment vertical="center"/>
    </xf>
    <xf numFmtId="0" fontId="3" fillId="0" borderId="2" xfId="4" applyFont="1" applyBorder="1" applyAlignment="1">
      <alignment horizontal="right" vertical="center"/>
    </xf>
    <xf numFmtId="0" fontId="3" fillId="0" borderId="3" xfId="4" applyFont="1" applyBorder="1" applyAlignment="1">
      <alignment horizontal="right" vertical="center"/>
    </xf>
    <xf numFmtId="0" fontId="3" fillId="0" borderId="4" xfId="4" applyFont="1" applyBorder="1" applyAlignment="1">
      <alignment horizontal="right" vertical="center"/>
    </xf>
    <xf numFmtId="165" fontId="5" fillId="0" borderId="31" xfId="2" applyNumberFormat="1" applyFont="1" applyFill="1" applyBorder="1" applyAlignment="1">
      <alignment horizontal="center" vertical="center"/>
    </xf>
    <xf numFmtId="165" fontId="5" fillId="0" borderId="33" xfId="2" applyNumberFormat="1" applyFont="1" applyFill="1" applyBorder="1" applyAlignment="1">
      <alignment horizontal="center" vertical="center"/>
    </xf>
    <xf numFmtId="0" fontId="3" fillId="0" borderId="31" xfId="4" applyFont="1" applyBorder="1" applyAlignment="1">
      <alignment horizontal="center" vertical="center"/>
    </xf>
    <xf numFmtId="0" fontId="3" fillId="0" borderId="39" xfId="4" applyFont="1" applyBorder="1" applyAlignment="1">
      <alignment horizontal="center" vertical="center"/>
    </xf>
    <xf numFmtId="0" fontId="14" fillId="0" borderId="31" xfId="4" applyFont="1" applyBorder="1" applyAlignment="1">
      <alignment horizontal="center" vertical="center" wrapText="1"/>
    </xf>
    <xf numFmtId="0" fontId="14" fillId="0" borderId="32" xfId="4" applyFont="1" applyBorder="1" applyAlignment="1">
      <alignment horizontal="center" vertical="center" wrapText="1"/>
    </xf>
    <xf numFmtId="0" fontId="14" fillId="0" borderId="33" xfId="4" applyFont="1" applyBorder="1" applyAlignment="1">
      <alignment horizontal="center" vertical="center" wrapText="1"/>
    </xf>
    <xf numFmtId="0" fontId="5" fillId="3" borderId="10" xfId="4" applyFont="1" applyFill="1" applyBorder="1" applyAlignment="1">
      <alignment horizontal="left" vertical="center"/>
    </xf>
    <xf numFmtId="0" fontId="5" fillId="3" borderId="11" xfId="4" applyFont="1" applyFill="1" applyBorder="1" applyAlignment="1">
      <alignment horizontal="left" vertical="center"/>
    </xf>
    <xf numFmtId="0" fontId="5" fillId="3" borderId="40" xfId="4" applyFont="1" applyFill="1" applyBorder="1" applyAlignment="1">
      <alignment horizontal="left" vertical="center"/>
    </xf>
    <xf numFmtId="0" fontId="0" fillId="0" borderId="18" xfId="0" applyBorder="1" applyAlignment="1">
      <alignment horizontal="center"/>
    </xf>
    <xf numFmtId="0" fontId="0" fillId="0" borderId="19" xfId="0" applyBorder="1" applyAlignment="1">
      <alignment horizontal="center"/>
    </xf>
    <xf numFmtId="0" fontId="0" fillId="0" borderId="21" xfId="0" applyBorder="1" applyAlignment="1">
      <alignment horizontal="center"/>
    </xf>
    <xf numFmtId="0" fontId="0" fillId="0" borderId="17" xfId="0" applyBorder="1" applyAlignment="1">
      <alignment horizontal="center"/>
    </xf>
    <xf numFmtId="0" fontId="19" fillId="0" borderId="50" xfId="0" applyFont="1" applyBorder="1" applyAlignment="1">
      <alignment horizontal="center"/>
    </xf>
    <xf numFmtId="0" fontId="19" fillId="0" borderId="51" xfId="0" applyFont="1" applyBorder="1" applyAlignment="1">
      <alignment horizontal="center"/>
    </xf>
    <xf numFmtId="0" fontId="19" fillId="0" borderId="53" xfId="0" applyFont="1" applyBorder="1" applyAlignment="1">
      <alignment horizontal="center"/>
    </xf>
    <xf numFmtId="0" fontId="19" fillId="0" borderId="54" xfId="0" applyFont="1" applyBorder="1" applyAlignment="1">
      <alignment horizontal="center"/>
    </xf>
    <xf numFmtId="0" fontId="19" fillId="0" borderId="55" xfId="0" applyFont="1" applyBorder="1" applyAlignment="1">
      <alignment horizontal="center"/>
    </xf>
    <xf numFmtId="0" fontId="19" fillId="0" borderId="57" xfId="0" applyFont="1" applyBorder="1" applyAlignment="1">
      <alignment horizontal="center"/>
    </xf>
    <xf numFmtId="0" fontId="25" fillId="0" borderId="50" xfId="0" applyFont="1" applyBorder="1" applyAlignment="1">
      <alignment horizontal="center" vertical="center"/>
    </xf>
    <xf numFmtId="0" fontId="25" fillId="0" borderId="52" xfId="0" applyFont="1" applyBorder="1" applyAlignment="1">
      <alignment horizontal="center" vertical="center"/>
    </xf>
    <xf numFmtId="0" fontId="25" fillId="0" borderId="51" xfId="0" applyFont="1" applyBorder="1" applyAlignment="1">
      <alignment horizontal="center" vertical="center"/>
    </xf>
    <xf numFmtId="0" fontId="25" fillId="0" borderId="55" xfId="0" applyFont="1" applyBorder="1" applyAlignment="1">
      <alignment horizontal="center" vertical="center"/>
    </xf>
    <xf numFmtId="0" fontId="25" fillId="0" borderId="56" xfId="0" applyFont="1" applyBorder="1" applyAlignment="1">
      <alignment horizontal="center" vertical="center"/>
    </xf>
    <xf numFmtId="0" fontId="25" fillId="0" borderId="57" xfId="0" applyFont="1" applyBorder="1" applyAlignment="1">
      <alignment horizontal="center" vertical="center"/>
    </xf>
    <xf numFmtId="0" fontId="15" fillId="0" borderId="58" xfId="0" applyFont="1" applyBorder="1" applyAlignment="1">
      <alignment horizontal="left" vertical="center"/>
    </xf>
    <xf numFmtId="0" fontId="15" fillId="0" borderId="59" xfId="0" applyFont="1" applyBorder="1" applyAlignment="1">
      <alignment horizontal="left" vertical="center"/>
    </xf>
    <xf numFmtId="0" fontId="15" fillId="0" borderId="60" xfId="0" applyFont="1" applyBorder="1" applyAlignment="1">
      <alignment horizontal="left" vertical="center"/>
    </xf>
    <xf numFmtId="0" fontId="15" fillId="0" borderId="61" xfId="0" applyFont="1" applyBorder="1" applyAlignment="1">
      <alignment horizontal="left" vertical="center"/>
    </xf>
    <xf numFmtId="0" fontId="15" fillId="0" borderId="62" xfId="0" applyFont="1" applyBorder="1" applyAlignment="1">
      <alignment horizontal="left" vertical="center"/>
    </xf>
    <xf numFmtId="0" fontId="15" fillId="0" borderId="63" xfId="0" applyFont="1" applyBorder="1" applyAlignment="1">
      <alignment horizontal="left" vertical="center"/>
    </xf>
    <xf numFmtId="0" fontId="19" fillId="0" borderId="18" xfId="0" applyFont="1" applyBorder="1" applyAlignment="1">
      <alignment horizontal="center" vertical="center" wrapText="1"/>
    </xf>
    <xf numFmtId="0" fontId="19" fillId="0" borderId="21" xfId="0" applyFont="1" applyBorder="1" applyAlignment="1">
      <alignment horizontal="center" vertical="center" wrapText="1"/>
    </xf>
    <xf numFmtId="0" fontId="9" fillId="0" borderId="17" xfId="0" applyFont="1" applyBorder="1" applyAlignment="1">
      <alignment horizontal="justify" vertical="center" wrapText="1"/>
    </xf>
    <xf numFmtId="0" fontId="5" fillId="5"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3" borderId="18" xfId="0" applyFont="1" applyFill="1" applyBorder="1" applyAlignment="1">
      <alignment horizontal="center" vertical="top" wrapText="1"/>
    </xf>
    <xf numFmtId="0" fontId="5" fillId="3" borderId="21" xfId="0" applyFont="1" applyFill="1" applyBorder="1" applyAlignment="1">
      <alignment horizontal="center" vertical="top" wrapText="1"/>
    </xf>
    <xf numFmtId="0" fontId="9" fillId="0" borderId="17" xfId="0" applyFont="1" applyBorder="1" applyAlignment="1">
      <alignment horizontal="center" vertical="center" wrapText="1"/>
    </xf>
  </cellXfs>
  <cellStyles count="5">
    <cellStyle name="Millares [0]" xfId="1" builtinId="6"/>
    <cellStyle name="Moneda" xfId="2" builtinId="4"/>
    <cellStyle name="Normal" xfId="0" builtinId="0"/>
    <cellStyle name="Normal 2" xfId="4" xr:uid="{4095AAD4-C4E4-4355-B36F-333C878988BB}"/>
    <cellStyle name="Porcentaje" xfId="3" builtinId="5"/>
  </cellStyles>
  <dxfs count="25">
    <dxf>
      <font>
        <color rgb="FF9C0006"/>
      </font>
      <fill>
        <patternFill>
          <bgColor rgb="FFFFC7CE"/>
        </patternFill>
      </fill>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129540</xdr:colOff>
      <xdr:row>0</xdr:row>
      <xdr:rowOff>38101</xdr:rowOff>
    </xdr:from>
    <xdr:to>
      <xdr:col>1</xdr:col>
      <xdr:colOff>647699</xdr:colOff>
      <xdr:row>3</xdr:row>
      <xdr:rowOff>129541</xdr:rowOff>
    </xdr:to>
    <xdr:pic>
      <xdr:nvPicPr>
        <xdr:cNvPr id="2" name="Imagen 1">
          <a:extLst>
            <a:ext uri="{FF2B5EF4-FFF2-40B4-BE49-F238E27FC236}">
              <a16:creationId xmlns:a16="http://schemas.microsoft.com/office/drawing/2014/main" id="{A3A26A2B-502E-4F98-A08C-6E65B7983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540" y="38101"/>
          <a:ext cx="1303019" cy="640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294575</xdr:colOff>
      <xdr:row>1</xdr:row>
      <xdr:rowOff>12072</xdr:rowOff>
    </xdr:from>
    <xdr:to>
      <xdr:col>1</xdr:col>
      <xdr:colOff>1350090</xdr:colOff>
      <xdr:row>3</xdr:row>
      <xdr:rowOff>158122</xdr:rowOff>
    </xdr:to>
    <xdr:pic>
      <xdr:nvPicPr>
        <xdr:cNvPr id="2" name="Imagen 1">
          <a:extLst>
            <a:ext uri="{FF2B5EF4-FFF2-40B4-BE49-F238E27FC236}">
              <a16:creationId xmlns:a16="http://schemas.microsoft.com/office/drawing/2014/main" id="{DC2E71B5-147D-462A-9E58-774C64899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2215" y="111132"/>
          <a:ext cx="1055515" cy="7327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8EBB671-C7D9-4A6F-825C-4B6D3ABC031A}" name="UNIDADES" displayName="UNIDADES" ref="B14:C24" totalsRowShown="0" headerRowDxfId="24" headerRowBorderDxfId="23" tableBorderDxfId="22" totalsRowBorderDxfId="21">
  <autoFilter ref="B14:C24" xr:uid="{00000000-0009-0000-0100-000001000000}"/>
  <tableColumns count="2">
    <tableColumn id="1" xr3:uid="{751061AA-E73C-4DD3-B7FA-43D6D11C71C6}" name="UNIDADES" dataDxfId="20"/>
    <tableColumn id="2" xr3:uid="{6106FE79-45C0-4B16-B842-655CCF19F0CB}" name="LETRA" dataDxfId="1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EF88FFD-59D0-4F3C-83CE-8C6DD588DBC4}" name="DECENAS" displayName="DECENAS" ref="E14:F31" totalsRowShown="0" headerRowDxfId="18" headerRowBorderDxfId="17" tableBorderDxfId="16" totalsRowBorderDxfId="15">
  <autoFilter ref="E14:F31" xr:uid="{00000000-0009-0000-0100-000002000000}"/>
  <tableColumns count="2">
    <tableColumn id="1" xr3:uid="{918660A4-CBD8-437C-9020-7891AE364E53}" name="UNIDADES" dataDxfId="14"/>
    <tableColumn id="2" xr3:uid="{343AB60B-9B4B-4DD2-AA7B-1ECB61A1C860}" name="LETRA" dataDxfId="1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1AF2C58-0545-4D75-AB69-B001B19C1EC2}" name="CENTENAS" displayName="CENTENAS" ref="I14:J25" totalsRowShown="0" headerRowDxfId="12" headerRowBorderDxfId="11" tableBorderDxfId="10" totalsRowBorderDxfId="9">
  <autoFilter ref="I14:J25" xr:uid="{00000000-0009-0000-0100-000003000000}"/>
  <tableColumns count="2">
    <tableColumn id="1" xr3:uid="{2401753A-471B-41AC-87C4-42DD92D915A9}" name="UNIDADES" dataDxfId="8"/>
    <tableColumn id="2" xr3:uid="{D6555DBA-BB33-43B9-A1EE-F7FF487A5E0B}" name="LETRA" dataDxfId="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26D069F-36F0-4E5C-B538-3172405AFA41}" name="MILLONES" displayName="MILLONES" ref="L14:M16" totalsRowShown="0" headerRowDxfId="6" headerRowBorderDxfId="5" tableBorderDxfId="4" totalsRowBorderDxfId="3">
  <autoFilter ref="L14:M16" xr:uid="{00000000-0009-0000-0100-000004000000}"/>
  <tableColumns count="2">
    <tableColumn id="1" xr3:uid="{F7895B24-5A28-4555-A64B-95FC1865CB2E}" name="UNIDADES" dataDxfId="2"/>
    <tableColumn id="2" xr3:uid="{52018293-D6DB-4AA0-AC4F-D97D5EA5F7BA}" name="LETRA" dataDxfId="1"/>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00FF0-C62E-4305-BF96-297A3025D698}">
  <dimension ref="A1:O60"/>
  <sheetViews>
    <sheetView workbookViewId="0">
      <selection activeCell="E1" sqref="E1:O1"/>
    </sheetView>
  </sheetViews>
  <sheetFormatPr baseColWidth="10" defaultRowHeight="14.4" x14ac:dyDescent="0.3"/>
  <cols>
    <col min="2" max="2" width="13.6640625" customWidth="1"/>
    <col min="3" max="3" width="16.33203125" customWidth="1"/>
  </cols>
  <sheetData>
    <row r="1" spans="1:15" x14ac:dyDescent="0.3">
      <c r="A1" s="27" t="s">
        <v>46</v>
      </c>
      <c r="B1" s="28" cm="1">
        <f t="array" ref="B1:C1">'GEFI-FM-014'!H33:I33</f>
        <v>0</v>
      </c>
      <c r="C1">
        <v>0</v>
      </c>
      <c r="D1" s="27" t="s">
        <v>47</v>
      </c>
      <c r="E1" s="176" t="str">
        <f>TRIM(TEXT(IF(B1=0,"",CONCATENATE(D8," ",D9,"",E9,D10," ",C11," ",I8," ",I9,J9," ",I10," ",H11," ",N8," ",N9,O9," ",N10," ",B4)),))</f>
        <v/>
      </c>
      <c r="F1" s="177"/>
      <c r="G1" s="177"/>
      <c r="H1" s="177"/>
      <c r="I1" s="177"/>
      <c r="J1" s="177"/>
      <c r="K1" s="177"/>
      <c r="L1" s="177"/>
      <c r="M1" s="177"/>
      <c r="N1" s="177"/>
      <c r="O1" s="178"/>
    </row>
    <row r="2" spans="1:15" x14ac:dyDescent="0.3">
      <c r="A2" s="27" t="s">
        <v>48</v>
      </c>
      <c r="B2" s="29">
        <f>INT(B1)</f>
        <v>0</v>
      </c>
    </row>
    <row r="3" spans="1:15" x14ac:dyDescent="0.3">
      <c r="A3" s="27" t="s">
        <v>49</v>
      </c>
      <c r="B3" s="30" t="str">
        <f>IF((B1-B2)=0,"00",ROUND((B1-B2)*100,0))</f>
        <v>00</v>
      </c>
    </row>
    <row r="4" spans="1:15" x14ac:dyDescent="0.3">
      <c r="A4" s="27" t="s">
        <v>50</v>
      </c>
      <c r="B4" s="27" t="s">
        <v>51</v>
      </c>
    </row>
    <row r="6" spans="1:15" x14ac:dyDescent="0.3">
      <c r="B6" t="s">
        <v>52</v>
      </c>
      <c r="C6" s="27">
        <f>INT(B2/1000000)</f>
        <v>0</v>
      </c>
      <c r="G6" t="s">
        <v>53</v>
      </c>
      <c r="H6" s="31">
        <f>INT(MOD(B2/1000,1000))</f>
        <v>0</v>
      </c>
      <c r="L6" t="s">
        <v>54</v>
      </c>
      <c r="M6" s="31">
        <f>INT(MOD(B2,1000))</f>
        <v>0</v>
      </c>
    </row>
    <row r="8" spans="1:15" x14ac:dyDescent="0.3">
      <c r="B8" s="27" t="s">
        <v>54</v>
      </c>
      <c r="C8" s="27">
        <f>C6</f>
        <v>0</v>
      </c>
      <c r="D8" s="27" t="str">
        <f>VLOOKUP(C8,CENTENAS[],2,TRUE)</f>
        <v xml:space="preserve"> </v>
      </c>
      <c r="G8" s="27" t="s">
        <v>54</v>
      </c>
      <c r="H8" s="27">
        <f>H6</f>
        <v>0</v>
      </c>
      <c r="I8" s="27" t="str">
        <f>VLOOKUP(H8,CENTENAS[],2,TRUE)</f>
        <v xml:space="preserve"> </v>
      </c>
      <c r="L8" s="27" t="s">
        <v>54</v>
      </c>
      <c r="M8" s="27">
        <f>M6</f>
        <v>0</v>
      </c>
      <c r="N8" s="27" t="str">
        <f>VLOOKUP(M8,CENTENAS[],2,TRUE)</f>
        <v xml:space="preserve"> </v>
      </c>
    </row>
    <row r="9" spans="1:15" x14ac:dyDescent="0.3">
      <c r="B9" s="27" t="s">
        <v>55</v>
      </c>
      <c r="C9" s="27">
        <f>MOD(C8,100)</f>
        <v>0</v>
      </c>
      <c r="D9" s="27" t="str">
        <f>VLOOKUP(C9,DECENAS[],2,TRUE)</f>
        <v xml:space="preserve"> </v>
      </c>
      <c r="E9" s="27" t="str">
        <f>IF(AND(C9&gt;30,C10&lt;&gt;0)," Y ","")</f>
        <v/>
      </c>
      <c r="G9" s="27" t="s">
        <v>55</v>
      </c>
      <c r="H9" s="27">
        <f>MOD(H8,100)</f>
        <v>0</v>
      </c>
      <c r="I9" s="27" t="str">
        <f>VLOOKUP(H9,DECENAS[],2,TRUE)</f>
        <v xml:space="preserve"> </v>
      </c>
      <c r="J9" s="27" t="str">
        <f>IF(AND(H9&gt;30,H10&lt;&gt;0)," Y ","")</f>
        <v/>
      </c>
      <c r="L9" s="27" t="s">
        <v>55</v>
      </c>
      <c r="M9" s="27">
        <f>MOD(M8,100)</f>
        <v>0</v>
      </c>
      <c r="N9" s="27" t="str">
        <f>VLOOKUP(M9,DECENAS[],2,TRUE)</f>
        <v xml:space="preserve"> </v>
      </c>
      <c r="O9" s="27" t="str">
        <f>IF(AND(M9&gt;30,M10&lt;&gt;0)," Y ","")</f>
        <v/>
      </c>
    </row>
    <row r="10" spans="1:15" x14ac:dyDescent="0.3">
      <c r="B10" s="27" t="s">
        <v>56</v>
      </c>
      <c r="C10" s="27">
        <f>MOD(C9,10)</f>
        <v>0</v>
      </c>
      <c r="D10" s="27" t="str">
        <f>IF(C10="","",IF(OR(C9&lt;11,C9&gt;15),VLOOKUP(C10,UNIDADES[],2,FALSE),""))</f>
        <v xml:space="preserve">  </v>
      </c>
      <c r="G10" s="27" t="s">
        <v>56</v>
      </c>
      <c r="H10" s="27">
        <f>MOD(H9,10)</f>
        <v>0</v>
      </c>
      <c r="I10" s="27" t="str">
        <f>IF(OR(H9&lt;11,H9&gt;15),VLOOKUP(H10,UNIDADES[],2,FALSE),"")</f>
        <v xml:space="preserve">  </v>
      </c>
      <c r="L10" s="27" t="s">
        <v>56</v>
      </c>
      <c r="M10" s="27">
        <f>MOD(M9,10)</f>
        <v>0</v>
      </c>
      <c r="N10" s="27" t="str">
        <f>IF(OR(M9&lt;11,M9&gt;15),VLOOKUP(M10,UNIDADES[],2,FALSE),"")</f>
        <v xml:space="preserve">  </v>
      </c>
    </row>
    <row r="11" spans="1:15" x14ac:dyDescent="0.3">
      <c r="B11" s="27" t="s">
        <v>57</v>
      </c>
      <c r="C11" s="27" t="str">
        <f>IF(C6=0,"",VLOOKUP(C6,MILLONES[],2,TRUE))</f>
        <v/>
      </c>
      <c r="G11" s="27" t="s">
        <v>57</v>
      </c>
      <c r="H11" s="27" t="str">
        <f>IF(H6=0,"","MIL")</f>
        <v/>
      </c>
    </row>
    <row r="13" spans="1:15" x14ac:dyDescent="0.3">
      <c r="B13" s="179" t="s">
        <v>58</v>
      </c>
      <c r="C13" s="179"/>
      <c r="E13" s="179" t="s">
        <v>59</v>
      </c>
      <c r="F13" s="179"/>
      <c r="I13" s="179" t="s">
        <v>54</v>
      </c>
      <c r="J13" s="179"/>
      <c r="L13" s="179" t="s">
        <v>52</v>
      </c>
      <c r="M13" s="179"/>
    </row>
    <row r="14" spans="1:15" x14ac:dyDescent="0.3">
      <c r="B14" s="32" t="s">
        <v>58</v>
      </c>
      <c r="C14" s="33" t="s">
        <v>60</v>
      </c>
      <c r="E14" s="32" t="s">
        <v>58</v>
      </c>
      <c r="F14" s="33" t="s">
        <v>60</v>
      </c>
      <c r="I14" s="32" t="s">
        <v>58</v>
      </c>
      <c r="J14" s="33" t="s">
        <v>60</v>
      </c>
      <c r="L14" s="32" t="s">
        <v>58</v>
      </c>
      <c r="M14" s="33" t="s">
        <v>60</v>
      </c>
    </row>
    <row r="15" spans="1:15" x14ac:dyDescent="0.3">
      <c r="B15" s="6">
        <v>0</v>
      </c>
      <c r="C15" s="34" t="s">
        <v>61</v>
      </c>
      <c r="E15" s="6">
        <v>0</v>
      </c>
      <c r="F15" s="34" t="s">
        <v>62</v>
      </c>
      <c r="I15" s="6">
        <v>0</v>
      </c>
      <c r="J15" s="34" t="s">
        <v>62</v>
      </c>
      <c r="L15" s="6">
        <v>1</v>
      </c>
      <c r="M15" s="34" t="s">
        <v>63</v>
      </c>
    </row>
    <row r="16" spans="1:15" x14ac:dyDescent="0.3">
      <c r="B16" s="6">
        <v>1</v>
      </c>
      <c r="C16" s="34" t="s">
        <v>64</v>
      </c>
      <c r="E16" s="6">
        <v>10</v>
      </c>
      <c r="F16" s="34" t="s">
        <v>65</v>
      </c>
      <c r="I16" s="6">
        <v>100</v>
      </c>
      <c r="J16" s="34" t="s">
        <v>66</v>
      </c>
      <c r="L16" s="35">
        <v>2</v>
      </c>
      <c r="M16" s="36" t="s">
        <v>52</v>
      </c>
    </row>
    <row r="17" spans="2:10" x14ac:dyDescent="0.3">
      <c r="B17" s="6">
        <v>2</v>
      </c>
      <c r="C17" s="34" t="s">
        <v>67</v>
      </c>
      <c r="E17" s="6">
        <v>11</v>
      </c>
      <c r="F17" s="34" t="s">
        <v>68</v>
      </c>
      <c r="I17" s="6">
        <v>101</v>
      </c>
      <c r="J17" s="34" t="s">
        <v>69</v>
      </c>
    </row>
    <row r="18" spans="2:10" x14ac:dyDescent="0.3">
      <c r="B18" s="6">
        <v>3</v>
      </c>
      <c r="C18" s="34" t="s">
        <v>70</v>
      </c>
      <c r="E18" s="6">
        <v>12</v>
      </c>
      <c r="F18" s="34" t="s">
        <v>71</v>
      </c>
      <c r="I18" s="6">
        <v>200</v>
      </c>
      <c r="J18" s="34" t="s">
        <v>72</v>
      </c>
    </row>
    <row r="19" spans="2:10" x14ac:dyDescent="0.3">
      <c r="B19" s="6">
        <v>4</v>
      </c>
      <c r="C19" s="34" t="s">
        <v>73</v>
      </c>
      <c r="E19" s="6">
        <v>13</v>
      </c>
      <c r="F19" s="34" t="s">
        <v>74</v>
      </c>
      <c r="I19" s="6">
        <v>300</v>
      </c>
      <c r="J19" s="34" t="s">
        <v>75</v>
      </c>
    </row>
    <row r="20" spans="2:10" x14ac:dyDescent="0.3">
      <c r="B20" s="6">
        <v>5</v>
      </c>
      <c r="C20" s="34" t="s">
        <v>76</v>
      </c>
      <c r="E20" s="6">
        <v>14</v>
      </c>
      <c r="F20" s="34" t="s">
        <v>77</v>
      </c>
      <c r="I20" s="6">
        <v>400</v>
      </c>
      <c r="J20" s="34" t="s">
        <v>78</v>
      </c>
    </row>
    <row r="21" spans="2:10" x14ac:dyDescent="0.3">
      <c r="B21" s="6">
        <v>6</v>
      </c>
      <c r="C21" s="34" t="s">
        <v>79</v>
      </c>
      <c r="E21" s="6">
        <v>15</v>
      </c>
      <c r="F21" s="34" t="s">
        <v>80</v>
      </c>
      <c r="I21" s="6">
        <v>500</v>
      </c>
      <c r="J21" s="34" t="s">
        <v>81</v>
      </c>
    </row>
    <row r="22" spans="2:10" x14ac:dyDescent="0.3">
      <c r="B22" s="6">
        <v>7</v>
      </c>
      <c r="C22" s="34" t="s">
        <v>82</v>
      </c>
      <c r="E22" s="6">
        <v>16</v>
      </c>
      <c r="F22" s="34" t="s">
        <v>83</v>
      </c>
      <c r="I22" s="6">
        <v>600</v>
      </c>
      <c r="J22" s="34" t="s">
        <v>84</v>
      </c>
    </row>
    <row r="23" spans="2:10" x14ac:dyDescent="0.3">
      <c r="B23" s="6">
        <v>8</v>
      </c>
      <c r="C23" s="34" t="s">
        <v>85</v>
      </c>
      <c r="E23" s="6">
        <v>20</v>
      </c>
      <c r="F23" s="34" t="s">
        <v>86</v>
      </c>
      <c r="I23" s="6">
        <v>700</v>
      </c>
      <c r="J23" s="34" t="s">
        <v>87</v>
      </c>
    </row>
    <row r="24" spans="2:10" x14ac:dyDescent="0.3">
      <c r="B24" s="35">
        <v>9</v>
      </c>
      <c r="C24" s="36" t="s">
        <v>88</v>
      </c>
      <c r="E24" s="6">
        <v>21</v>
      </c>
      <c r="F24" s="34" t="s">
        <v>89</v>
      </c>
      <c r="I24" s="6">
        <v>800</v>
      </c>
      <c r="J24" s="34" t="s">
        <v>90</v>
      </c>
    </row>
    <row r="25" spans="2:10" x14ac:dyDescent="0.3">
      <c r="E25" s="6">
        <v>30</v>
      </c>
      <c r="F25" s="34" t="s">
        <v>91</v>
      </c>
      <c r="I25" s="35">
        <v>900</v>
      </c>
      <c r="J25" s="36" t="s">
        <v>92</v>
      </c>
    </row>
    <row r="26" spans="2:10" x14ac:dyDescent="0.3">
      <c r="E26" s="6">
        <v>40</v>
      </c>
      <c r="F26" s="34" t="s">
        <v>93</v>
      </c>
    </row>
    <row r="27" spans="2:10" x14ac:dyDescent="0.3">
      <c r="E27" s="6">
        <v>50</v>
      </c>
      <c r="F27" s="34" t="s">
        <v>94</v>
      </c>
    </row>
    <row r="28" spans="2:10" x14ac:dyDescent="0.3">
      <c r="E28" s="6">
        <v>60</v>
      </c>
      <c r="F28" s="34" t="s">
        <v>95</v>
      </c>
    </row>
    <row r="29" spans="2:10" x14ac:dyDescent="0.3">
      <c r="E29" s="6">
        <v>70</v>
      </c>
      <c r="F29" s="34" t="s">
        <v>96</v>
      </c>
    </row>
    <row r="30" spans="2:10" x14ac:dyDescent="0.3">
      <c r="E30" s="6">
        <v>80</v>
      </c>
      <c r="F30" s="34" t="s">
        <v>97</v>
      </c>
    </row>
    <row r="31" spans="2:10" x14ac:dyDescent="0.3">
      <c r="E31" s="35">
        <v>90</v>
      </c>
      <c r="F31" s="36" t="s">
        <v>98</v>
      </c>
    </row>
    <row r="34" spans="2:3" ht="72" x14ac:dyDescent="0.3">
      <c r="B34" s="37" t="s">
        <v>99</v>
      </c>
      <c r="C34" s="37" t="s">
        <v>100</v>
      </c>
    </row>
    <row r="35" spans="2:3" ht="72" x14ac:dyDescent="0.3">
      <c r="B35" s="37" t="s">
        <v>101</v>
      </c>
      <c r="C35" s="38" t="s">
        <v>102</v>
      </c>
    </row>
    <row r="36" spans="2:3" ht="86.4" x14ac:dyDescent="0.3">
      <c r="B36" s="39" t="s">
        <v>103</v>
      </c>
      <c r="C36" s="38" t="s">
        <v>104</v>
      </c>
    </row>
    <row r="37" spans="2:3" ht="72" x14ac:dyDescent="0.3">
      <c r="B37" s="39" t="s">
        <v>105</v>
      </c>
      <c r="C37" s="38" t="s">
        <v>106</v>
      </c>
    </row>
    <row r="38" spans="2:3" ht="72" x14ac:dyDescent="0.3">
      <c r="B38" s="39" t="s">
        <v>107</v>
      </c>
      <c r="C38" s="38" t="s">
        <v>108</v>
      </c>
    </row>
    <row r="39" spans="2:3" ht="100.8" x14ac:dyDescent="0.3">
      <c r="B39" s="39" t="s">
        <v>109</v>
      </c>
      <c r="C39" t="s">
        <v>110</v>
      </c>
    </row>
    <row r="40" spans="2:3" ht="86.4" x14ac:dyDescent="0.3">
      <c r="B40" s="39" t="s">
        <v>111</v>
      </c>
      <c r="C40" t="s">
        <v>112</v>
      </c>
    </row>
    <row r="41" spans="2:3" ht="57.6" x14ac:dyDescent="0.3">
      <c r="B41" s="26" t="s">
        <v>113</v>
      </c>
      <c r="C41" s="38" t="s">
        <v>114</v>
      </c>
    </row>
    <row r="42" spans="2:3" ht="86.4" x14ac:dyDescent="0.3">
      <c r="B42" s="26" t="s">
        <v>115</v>
      </c>
      <c r="C42" s="38" t="s">
        <v>116</v>
      </c>
    </row>
    <row r="43" spans="2:3" ht="100.8" x14ac:dyDescent="0.3">
      <c r="B43" s="26" t="s">
        <v>117</v>
      </c>
      <c r="C43" s="38" t="s">
        <v>118</v>
      </c>
    </row>
    <row r="44" spans="2:3" ht="57.6" x14ac:dyDescent="0.3">
      <c r="B44" s="26" t="s">
        <v>119</v>
      </c>
      <c r="C44" t="s">
        <v>120</v>
      </c>
    </row>
    <row r="45" spans="2:3" ht="72" x14ac:dyDescent="0.3">
      <c r="B45" s="26" t="s">
        <v>121</v>
      </c>
      <c r="C45" t="s">
        <v>122</v>
      </c>
    </row>
    <row r="46" spans="2:3" ht="86.4" x14ac:dyDescent="0.3">
      <c r="B46" s="26" t="s">
        <v>123</v>
      </c>
      <c r="C46" s="38" t="s">
        <v>124</v>
      </c>
    </row>
    <row r="47" spans="2:3" ht="57.6" x14ac:dyDescent="0.3">
      <c r="B47" s="37" t="s">
        <v>125</v>
      </c>
      <c r="C47" s="38" t="s">
        <v>126</v>
      </c>
    </row>
    <row r="48" spans="2:3" ht="124.2" x14ac:dyDescent="0.3">
      <c r="B48" s="40" t="s">
        <v>127</v>
      </c>
      <c r="C48" s="41" t="s">
        <v>128</v>
      </c>
    </row>
    <row r="49" spans="2:3" ht="207" x14ac:dyDescent="0.3">
      <c r="B49" s="40" t="s">
        <v>129</v>
      </c>
      <c r="C49" s="41" t="s">
        <v>130</v>
      </c>
    </row>
    <row r="50" spans="2:3" ht="151.80000000000001" x14ac:dyDescent="0.3">
      <c r="B50" s="40" t="s">
        <v>131</v>
      </c>
      <c r="C50" s="38" t="s">
        <v>132</v>
      </c>
    </row>
    <row r="51" spans="2:3" ht="28.8" x14ac:dyDescent="0.3">
      <c r="C51" s="41" t="s">
        <v>133</v>
      </c>
    </row>
    <row r="52" spans="2:3" ht="57.6" x14ac:dyDescent="0.3">
      <c r="C52" s="38" t="s">
        <v>134</v>
      </c>
    </row>
    <row r="53" spans="2:3" ht="43.2" x14ac:dyDescent="0.3">
      <c r="C53" s="38" t="s">
        <v>135</v>
      </c>
    </row>
    <row r="54" spans="2:3" ht="57.6" x14ac:dyDescent="0.3">
      <c r="C54" s="38" t="s">
        <v>136</v>
      </c>
    </row>
    <row r="55" spans="2:3" ht="43.2" x14ac:dyDescent="0.3">
      <c r="C55" s="38" t="s">
        <v>137</v>
      </c>
    </row>
    <row r="56" spans="2:3" ht="57.6" x14ac:dyDescent="0.3">
      <c r="C56" s="41" t="s">
        <v>138</v>
      </c>
    </row>
    <row r="57" spans="2:3" ht="57.6" x14ac:dyDescent="0.3">
      <c r="C57" s="38" t="s">
        <v>139</v>
      </c>
    </row>
    <row r="58" spans="2:3" ht="28.8" x14ac:dyDescent="0.3">
      <c r="C58" s="41" t="s">
        <v>140</v>
      </c>
    </row>
    <row r="59" spans="2:3" ht="115.2" x14ac:dyDescent="0.3">
      <c r="C59" s="42" t="s">
        <v>141</v>
      </c>
    </row>
    <row r="60" spans="2:3" ht="57.6" x14ac:dyDescent="0.3">
      <c r="C60" s="42" t="s">
        <v>142</v>
      </c>
    </row>
  </sheetData>
  <mergeCells count="5">
    <mergeCell ref="E1:O1"/>
    <mergeCell ref="B13:C13"/>
    <mergeCell ref="E13:F13"/>
    <mergeCell ref="I13:J13"/>
    <mergeCell ref="L13:M13"/>
  </mergeCells>
  <conditionalFormatting sqref="B35 B38:B40">
    <cfRule type="cellIs" dxfId="0" priority="1" operator="equal">
      <formula>$D$8</formula>
    </cfRule>
  </conditionalFormatting>
  <pageMargins left="0.7" right="0.7" top="0.75" bottom="0.75"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E8E89-AC1B-4D16-AD32-351E959023CD}">
  <dimension ref="A1:I12"/>
  <sheetViews>
    <sheetView topLeftCell="A9" workbookViewId="0">
      <selection activeCell="B12" sqref="B12:F12"/>
    </sheetView>
  </sheetViews>
  <sheetFormatPr baseColWidth="10" defaultColWidth="11.44140625" defaultRowHeight="14.4" x14ac:dyDescent="0.3"/>
  <sheetData>
    <row r="1" spans="1:9" x14ac:dyDescent="0.3">
      <c r="A1" s="180"/>
      <c r="B1" s="181"/>
      <c r="C1" s="186" t="s">
        <v>162</v>
      </c>
      <c r="D1" s="187"/>
      <c r="E1" s="187"/>
      <c r="F1" s="187"/>
      <c r="G1" s="187"/>
      <c r="H1" s="187"/>
      <c r="I1" s="188"/>
    </row>
    <row r="2" spans="1:9" x14ac:dyDescent="0.3">
      <c r="A2" s="182"/>
      <c r="B2" s="183"/>
      <c r="C2" s="189"/>
      <c r="D2" s="190"/>
      <c r="E2" s="190"/>
      <c r="F2" s="190"/>
      <c r="G2" s="190"/>
      <c r="H2" s="190"/>
      <c r="I2" s="191"/>
    </row>
    <row r="3" spans="1:9" ht="14.4" customHeight="1" x14ac:dyDescent="0.3">
      <c r="A3" s="182"/>
      <c r="B3" s="183"/>
      <c r="C3" s="192" t="s">
        <v>144</v>
      </c>
      <c r="D3" s="193"/>
      <c r="E3" s="193"/>
      <c r="F3" s="193"/>
      <c r="G3" s="192" t="s">
        <v>163</v>
      </c>
      <c r="H3" s="193"/>
      <c r="I3" s="194"/>
    </row>
    <row r="4" spans="1:9" ht="14.4" customHeight="1" x14ac:dyDescent="0.3">
      <c r="A4" s="184"/>
      <c r="B4" s="185"/>
      <c r="C4" s="195" t="s">
        <v>173</v>
      </c>
      <c r="D4" s="196"/>
      <c r="E4" s="196"/>
      <c r="F4" s="196"/>
      <c r="G4" s="196"/>
      <c r="H4" s="196"/>
      <c r="I4" s="197"/>
    </row>
    <row r="5" spans="1:9" ht="27" customHeight="1" x14ac:dyDescent="0.3">
      <c r="A5" s="201" t="s">
        <v>145</v>
      </c>
      <c r="B5" s="202"/>
      <c r="C5" s="202"/>
      <c r="D5" s="202"/>
      <c r="E5" s="202"/>
      <c r="F5" s="202"/>
      <c r="G5" s="202"/>
      <c r="H5" s="202"/>
      <c r="I5" s="203"/>
    </row>
    <row r="6" spans="1:9" x14ac:dyDescent="0.3">
      <c r="A6" s="43" t="s">
        <v>146</v>
      </c>
      <c r="B6" s="204" t="s">
        <v>147</v>
      </c>
      <c r="C6" s="205"/>
      <c r="D6" s="205"/>
      <c r="E6" s="205"/>
      <c r="F6" s="206"/>
      <c r="G6" s="43" t="s">
        <v>148</v>
      </c>
      <c r="H6" s="207" t="s">
        <v>149</v>
      </c>
      <c r="I6" s="208"/>
    </row>
    <row r="7" spans="1:9" ht="55.2" customHeight="1" x14ac:dyDescent="0.3">
      <c r="A7" s="44">
        <v>1</v>
      </c>
      <c r="B7" s="200" t="s">
        <v>150</v>
      </c>
      <c r="C7" s="200"/>
      <c r="D7" s="200"/>
      <c r="E7" s="200"/>
      <c r="F7" s="200"/>
      <c r="G7" s="45" t="s">
        <v>151</v>
      </c>
      <c r="H7" s="209" t="s">
        <v>152</v>
      </c>
      <c r="I7" s="209"/>
    </row>
    <row r="8" spans="1:9" ht="68.400000000000006" customHeight="1" x14ac:dyDescent="0.3">
      <c r="A8" s="44">
        <v>2</v>
      </c>
      <c r="B8" s="200" t="s">
        <v>153</v>
      </c>
      <c r="C8" s="200"/>
      <c r="D8" s="200"/>
      <c r="E8" s="200"/>
      <c r="F8" s="200"/>
      <c r="G8" s="45" t="s">
        <v>154</v>
      </c>
      <c r="H8" s="209" t="s">
        <v>152</v>
      </c>
      <c r="I8" s="209"/>
    </row>
    <row r="9" spans="1:9" ht="134.4" customHeight="1" x14ac:dyDescent="0.3">
      <c r="A9" s="46">
        <v>3</v>
      </c>
      <c r="B9" s="200" t="s">
        <v>168</v>
      </c>
      <c r="C9" s="200"/>
      <c r="D9" s="200"/>
      <c r="E9" s="200"/>
      <c r="F9" s="200"/>
      <c r="G9" s="45" t="s">
        <v>155</v>
      </c>
      <c r="H9" s="209" t="s">
        <v>152</v>
      </c>
      <c r="I9" s="209"/>
    </row>
    <row r="10" spans="1:9" ht="57" customHeight="1" x14ac:dyDescent="0.3">
      <c r="A10" s="47">
        <v>4</v>
      </c>
      <c r="B10" s="200" t="s">
        <v>167</v>
      </c>
      <c r="C10" s="200"/>
      <c r="D10" s="200"/>
      <c r="E10" s="200"/>
      <c r="F10" s="200"/>
      <c r="G10" s="54" t="s">
        <v>156</v>
      </c>
      <c r="H10" s="198" t="s">
        <v>152</v>
      </c>
      <c r="I10" s="199"/>
    </row>
    <row r="11" spans="1:9" ht="94.2" customHeight="1" x14ac:dyDescent="0.3">
      <c r="A11" s="47">
        <v>5</v>
      </c>
      <c r="B11" s="200" t="s">
        <v>166</v>
      </c>
      <c r="C11" s="200"/>
      <c r="D11" s="200"/>
      <c r="E11" s="200"/>
      <c r="F11" s="200"/>
      <c r="G11" s="54" t="s">
        <v>157</v>
      </c>
      <c r="H11" s="198" t="s">
        <v>152</v>
      </c>
      <c r="I11" s="199"/>
    </row>
    <row r="12" spans="1:9" ht="74.400000000000006" customHeight="1" x14ac:dyDescent="0.3">
      <c r="A12" s="47">
        <v>6</v>
      </c>
      <c r="B12" s="200" t="s">
        <v>187</v>
      </c>
      <c r="C12" s="200"/>
      <c r="D12" s="200"/>
      <c r="E12" s="200"/>
      <c r="F12" s="200"/>
      <c r="G12" s="54" t="s">
        <v>157</v>
      </c>
      <c r="H12" s="198" t="s">
        <v>152</v>
      </c>
      <c r="I12" s="199"/>
    </row>
  </sheetData>
  <mergeCells count="20">
    <mergeCell ref="H10:I10"/>
    <mergeCell ref="B11:F11"/>
    <mergeCell ref="H11:I11"/>
    <mergeCell ref="A5:I5"/>
    <mergeCell ref="B12:F12"/>
    <mergeCell ref="H12:I12"/>
    <mergeCell ref="B6:F6"/>
    <mergeCell ref="H6:I6"/>
    <mergeCell ref="B7:F7"/>
    <mergeCell ref="H7:I7"/>
    <mergeCell ref="B8:F8"/>
    <mergeCell ref="H8:I8"/>
    <mergeCell ref="B9:F9"/>
    <mergeCell ref="H9:I9"/>
    <mergeCell ref="B10:F10"/>
    <mergeCell ref="A1:B4"/>
    <mergeCell ref="C1:I2"/>
    <mergeCell ref="C3:F3"/>
    <mergeCell ref="G3:I3"/>
    <mergeCell ref="C4:I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9B83A-8E61-48DF-ACB9-877A6286F9B2}">
  <dimension ref="A1:N63"/>
  <sheetViews>
    <sheetView tabSelected="1" topLeftCell="A3" workbookViewId="0">
      <selection activeCell="G13" sqref="G13"/>
    </sheetView>
  </sheetViews>
  <sheetFormatPr baseColWidth="10" defaultColWidth="11.44140625" defaultRowHeight="14.4" x14ac:dyDescent="0.3"/>
  <cols>
    <col min="1" max="1" width="2.44140625" customWidth="1"/>
    <col min="2" max="2" width="22.44140625" customWidth="1"/>
    <col min="12" max="12" width="2.6640625" customWidth="1"/>
  </cols>
  <sheetData>
    <row r="1" spans="2:11" ht="7.95" customHeight="1" thickBot="1" x14ac:dyDescent="0.35"/>
    <row r="2" spans="2:11" ht="31.2" customHeight="1" thickBot="1" x14ac:dyDescent="0.35">
      <c r="B2" s="1"/>
      <c r="C2" s="73" t="s">
        <v>162</v>
      </c>
      <c r="D2" s="74"/>
      <c r="E2" s="74"/>
      <c r="F2" s="74"/>
      <c r="G2" s="74"/>
      <c r="H2" s="74"/>
      <c r="I2" s="74"/>
      <c r="J2" s="74"/>
      <c r="K2" s="75"/>
    </row>
    <row r="3" spans="2:11" ht="15" customHeight="1" thickBot="1" x14ac:dyDescent="0.35">
      <c r="B3" s="2"/>
      <c r="C3" s="76" t="s">
        <v>0</v>
      </c>
      <c r="D3" s="77"/>
      <c r="E3" s="77"/>
      <c r="F3" s="77"/>
      <c r="G3" s="78"/>
      <c r="H3" s="79" t="s">
        <v>163</v>
      </c>
      <c r="I3" s="80"/>
      <c r="J3" s="80"/>
      <c r="K3" s="81"/>
    </row>
    <row r="4" spans="2:11" ht="15" thickBot="1" x14ac:dyDescent="0.35">
      <c r="B4" s="3"/>
      <c r="C4" s="79" t="s">
        <v>173</v>
      </c>
      <c r="D4" s="80"/>
      <c r="E4" s="80"/>
      <c r="F4" s="80"/>
      <c r="G4" s="80"/>
      <c r="H4" s="80"/>
      <c r="I4" s="80"/>
      <c r="J4" s="80"/>
      <c r="K4" s="81"/>
    </row>
    <row r="5" spans="2:11" ht="10.199999999999999" customHeight="1" x14ac:dyDescent="0.3"/>
    <row r="6" spans="2:11" x14ac:dyDescent="0.3">
      <c r="B6" s="4" t="s">
        <v>1</v>
      </c>
    </row>
    <row r="7" spans="2:11" ht="10.199999999999999" customHeight="1" thickBot="1" x14ac:dyDescent="0.35"/>
    <row r="8" spans="2:11" ht="19.95" customHeight="1" x14ac:dyDescent="0.3">
      <c r="B8" s="53" t="s">
        <v>2</v>
      </c>
      <c r="C8" s="82" t="s">
        <v>3</v>
      </c>
      <c r="D8" s="83"/>
      <c r="E8" s="83"/>
      <c r="F8" s="84"/>
      <c r="G8" s="50" t="s">
        <v>4</v>
      </c>
      <c r="H8" s="82" t="s">
        <v>5</v>
      </c>
      <c r="I8" s="83"/>
      <c r="J8" s="83"/>
      <c r="K8" s="85"/>
    </row>
    <row r="9" spans="2:11" ht="19.95" customHeight="1" x14ac:dyDescent="0.3">
      <c r="B9" s="51" t="s">
        <v>6</v>
      </c>
      <c r="C9" s="91" t="s">
        <v>7</v>
      </c>
      <c r="D9" s="92"/>
      <c r="E9" s="92"/>
      <c r="F9" s="92"/>
      <c r="G9" s="92"/>
      <c r="H9" s="93"/>
      <c r="I9" s="5" t="s">
        <v>8</v>
      </c>
      <c r="J9" s="88" t="s">
        <v>9</v>
      </c>
      <c r="K9" s="90"/>
    </row>
    <row r="10" spans="2:11" ht="19.95" customHeight="1" x14ac:dyDescent="0.3">
      <c r="B10" s="51" t="s">
        <v>10</v>
      </c>
      <c r="C10" s="91" t="s">
        <v>11</v>
      </c>
      <c r="D10" s="92"/>
      <c r="E10" s="92"/>
      <c r="F10" s="92"/>
      <c r="G10" s="92"/>
      <c r="H10" s="93"/>
      <c r="I10" s="5" t="s">
        <v>8</v>
      </c>
      <c r="J10" s="88" t="s">
        <v>12</v>
      </c>
      <c r="K10" s="90"/>
    </row>
    <row r="11" spans="2:11" ht="19.95" customHeight="1" x14ac:dyDescent="0.3">
      <c r="B11" s="18" t="s">
        <v>13</v>
      </c>
      <c r="C11" s="92" t="s">
        <v>14</v>
      </c>
      <c r="D11" s="92"/>
      <c r="E11" s="92"/>
      <c r="F11" s="92"/>
      <c r="G11" s="92"/>
      <c r="H11" s="92"/>
      <c r="I11" s="92"/>
      <c r="J11" s="92"/>
      <c r="K11" s="94"/>
    </row>
    <row r="12" spans="2:11" ht="38.4" customHeight="1" x14ac:dyDescent="0.3">
      <c r="B12" s="49" t="s">
        <v>15</v>
      </c>
      <c r="C12" s="88" t="s">
        <v>16</v>
      </c>
      <c r="D12" s="89"/>
      <c r="E12" s="89"/>
      <c r="F12" s="89"/>
      <c r="G12" s="89"/>
      <c r="H12" s="89"/>
      <c r="I12" s="89"/>
      <c r="J12" s="89"/>
      <c r="K12" s="90"/>
    </row>
    <row r="13" spans="2:11" ht="30.6" customHeight="1" x14ac:dyDescent="0.3">
      <c r="B13" s="86" t="s">
        <v>17</v>
      </c>
      <c r="C13" s="87"/>
      <c r="D13" s="87"/>
      <c r="E13" s="87"/>
      <c r="F13" s="87"/>
      <c r="G13" s="7" t="s">
        <v>170</v>
      </c>
      <c r="H13" s="5" t="s">
        <v>18</v>
      </c>
      <c r="I13" s="7" t="s">
        <v>170</v>
      </c>
      <c r="J13" s="59" t="s">
        <v>160</v>
      </c>
      <c r="K13" s="48" t="s">
        <v>158</v>
      </c>
    </row>
    <row r="14" spans="2:11" ht="19.95" customHeight="1" x14ac:dyDescent="0.3">
      <c r="B14" s="52" t="s">
        <v>19</v>
      </c>
      <c r="C14" s="91" t="s">
        <v>20</v>
      </c>
      <c r="D14" s="92"/>
      <c r="E14" s="92"/>
      <c r="F14" s="5" t="s">
        <v>21</v>
      </c>
      <c r="G14" s="91" t="s">
        <v>22</v>
      </c>
      <c r="H14" s="93"/>
      <c r="I14" s="5" t="s">
        <v>23</v>
      </c>
      <c r="J14" s="91" t="s">
        <v>159</v>
      </c>
      <c r="K14" s="94"/>
    </row>
    <row r="15" spans="2:11" ht="19.95" customHeight="1" thickBot="1" x14ac:dyDescent="0.35">
      <c r="B15" s="25" t="s">
        <v>24</v>
      </c>
      <c r="C15" s="8" t="s">
        <v>25</v>
      </c>
      <c r="D15" s="105" t="s">
        <v>26</v>
      </c>
      <c r="E15" s="106"/>
      <c r="F15" s="107"/>
      <c r="G15" s="8" t="s">
        <v>25</v>
      </c>
      <c r="H15" s="95" t="s">
        <v>27</v>
      </c>
      <c r="I15" s="96"/>
      <c r="J15" s="97" t="s">
        <v>28</v>
      </c>
      <c r="K15" s="98"/>
    </row>
    <row r="16" spans="2:11" ht="10.199999999999999" customHeight="1" thickBot="1" x14ac:dyDescent="0.35">
      <c r="B16" s="55"/>
      <c r="C16" s="56"/>
      <c r="D16" s="57"/>
      <c r="E16" s="57"/>
      <c r="F16" s="57"/>
      <c r="G16" s="56"/>
      <c r="H16" s="58"/>
      <c r="I16" s="58"/>
      <c r="J16" s="56"/>
      <c r="K16" s="56"/>
    </row>
    <row r="17" spans="2:14" ht="19.95" customHeight="1" x14ac:dyDescent="0.3">
      <c r="B17" s="63" t="s">
        <v>171</v>
      </c>
      <c r="C17" s="60" t="s">
        <v>25</v>
      </c>
      <c r="D17" s="110" t="s">
        <v>164</v>
      </c>
      <c r="E17" s="111"/>
      <c r="F17" s="112" t="s">
        <v>165</v>
      </c>
      <c r="G17" s="113"/>
      <c r="H17" s="114"/>
      <c r="I17" s="61" t="s">
        <v>8</v>
      </c>
      <c r="J17" s="115" t="s">
        <v>9</v>
      </c>
      <c r="K17" s="116"/>
    </row>
    <row r="18" spans="2:14" ht="19.95" customHeight="1" thickBot="1" x14ac:dyDescent="0.35">
      <c r="B18" s="25" t="s">
        <v>19</v>
      </c>
      <c r="C18" s="97" t="s">
        <v>20</v>
      </c>
      <c r="D18" s="108"/>
      <c r="E18" s="108"/>
      <c r="F18" s="62" t="s">
        <v>21</v>
      </c>
      <c r="G18" s="97" t="s">
        <v>22</v>
      </c>
      <c r="H18" s="109"/>
      <c r="I18" s="62" t="s">
        <v>23</v>
      </c>
      <c r="J18" s="97" t="s">
        <v>159</v>
      </c>
      <c r="K18" s="98"/>
    </row>
    <row r="19" spans="2:14" ht="12" customHeight="1" x14ac:dyDescent="0.3">
      <c r="B19" s="117" t="s">
        <v>169</v>
      </c>
      <c r="C19" s="117"/>
      <c r="D19" s="117"/>
      <c r="E19" s="117"/>
      <c r="F19" s="117"/>
      <c r="G19" s="117"/>
      <c r="H19" s="117"/>
      <c r="I19" s="117"/>
      <c r="J19" s="117"/>
      <c r="K19" s="117"/>
    </row>
    <row r="20" spans="2:14" ht="10.199999999999999" customHeight="1" thickBot="1" x14ac:dyDescent="0.35">
      <c r="B20" s="55"/>
      <c r="C20" s="56"/>
      <c r="D20" s="57"/>
      <c r="E20" s="57"/>
      <c r="F20" s="57"/>
      <c r="G20" s="56"/>
      <c r="H20" s="58"/>
      <c r="I20" s="58"/>
      <c r="J20" s="56"/>
      <c r="K20" s="56"/>
    </row>
    <row r="21" spans="2:14" ht="13.95" customHeight="1" thickBot="1" x14ac:dyDescent="0.35">
      <c r="B21" s="99" t="s">
        <v>29</v>
      </c>
      <c r="C21" s="100"/>
      <c r="D21" s="100"/>
      <c r="E21" s="100"/>
      <c r="F21" s="100"/>
      <c r="G21" s="100"/>
      <c r="H21" s="100"/>
      <c r="I21" s="100"/>
      <c r="J21" s="100"/>
      <c r="K21" s="101"/>
    </row>
    <row r="22" spans="2:14" ht="27" customHeight="1" thickBot="1" x14ac:dyDescent="0.35">
      <c r="B22" s="9" t="s">
        <v>143</v>
      </c>
      <c r="C22" s="10" t="s">
        <v>30</v>
      </c>
      <c r="D22" s="102" t="s">
        <v>31</v>
      </c>
      <c r="E22" s="102"/>
      <c r="F22" s="10" t="s">
        <v>32</v>
      </c>
      <c r="G22" s="10" t="s">
        <v>33</v>
      </c>
      <c r="H22" s="103" t="s">
        <v>161</v>
      </c>
      <c r="I22" s="103"/>
      <c r="J22" s="103" t="s">
        <v>189</v>
      </c>
      <c r="K22" s="104"/>
    </row>
    <row r="23" spans="2:14" ht="15.6" customHeight="1" x14ac:dyDescent="0.3">
      <c r="B23" s="11"/>
      <c r="C23" s="12"/>
      <c r="D23" s="118"/>
      <c r="E23" s="118"/>
      <c r="F23" s="13"/>
      <c r="G23" s="13"/>
      <c r="H23" s="119"/>
      <c r="I23" s="119"/>
      <c r="J23" s="119"/>
      <c r="K23" s="120"/>
    </row>
    <row r="24" spans="2:14" ht="15.6" customHeight="1" x14ac:dyDescent="0.3">
      <c r="B24" s="11"/>
      <c r="C24" s="14"/>
      <c r="D24" s="121"/>
      <c r="E24" s="121"/>
      <c r="F24" s="15"/>
      <c r="G24" s="15"/>
      <c r="H24" s="122"/>
      <c r="I24" s="122"/>
      <c r="J24" s="122"/>
      <c r="K24" s="123"/>
    </row>
    <row r="25" spans="2:14" ht="15.6" customHeight="1" x14ac:dyDescent="0.3">
      <c r="B25" s="11"/>
      <c r="C25" s="14"/>
      <c r="D25" s="121"/>
      <c r="E25" s="121"/>
      <c r="F25" s="15"/>
      <c r="G25" s="15"/>
      <c r="H25" s="122"/>
      <c r="I25" s="122"/>
      <c r="J25" s="122"/>
      <c r="K25" s="123"/>
    </row>
    <row r="26" spans="2:14" ht="15.6" customHeight="1" x14ac:dyDescent="0.3">
      <c r="B26" s="11"/>
      <c r="C26" s="14"/>
      <c r="D26" s="121"/>
      <c r="E26" s="121"/>
      <c r="F26" s="15"/>
      <c r="G26" s="15"/>
      <c r="H26" s="122"/>
      <c r="I26" s="122"/>
      <c r="J26" s="122"/>
      <c r="K26" s="123"/>
    </row>
    <row r="27" spans="2:14" ht="15.6" customHeight="1" x14ac:dyDescent="0.3">
      <c r="B27" s="11"/>
      <c r="C27" s="14"/>
      <c r="D27" s="121"/>
      <c r="E27" s="121"/>
      <c r="F27" s="15"/>
      <c r="G27" s="15"/>
      <c r="H27" s="122"/>
      <c r="I27" s="122"/>
      <c r="J27" s="122"/>
      <c r="K27" s="123"/>
    </row>
    <row r="28" spans="2:14" ht="15.6" customHeight="1" x14ac:dyDescent="0.3">
      <c r="B28" s="11"/>
      <c r="C28" s="14"/>
      <c r="D28" s="121"/>
      <c r="E28" s="121"/>
      <c r="F28" s="15"/>
      <c r="G28" s="15"/>
      <c r="H28" s="122"/>
      <c r="I28" s="122"/>
      <c r="J28" s="122"/>
      <c r="K28" s="123"/>
    </row>
    <row r="29" spans="2:14" ht="15.6" customHeight="1" x14ac:dyDescent="0.3">
      <c r="B29" s="11"/>
      <c r="C29" s="14"/>
      <c r="D29" s="121"/>
      <c r="E29" s="121"/>
      <c r="F29" s="15"/>
      <c r="G29" s="15"/>
      <c r="H29" s="122"/>
      <c r="I29" s="122"/>
      <c r="J29" s="122"/>
      <c r="K29" s="123"/>
    </row>
    <row r="30" spans="2:14" ht="15.6" customHeight="1" x14ac:dyDescent="0.3">
      <c r="B30" s="11"/>
      <c r="C30" s="14"/>
      <c r="D30" s="121"/>
      <c r="E30" s="121"/>
      <c r="F30" s="15"/>
      <c r="G30" s="15"/>
      <c r="H30" s="122"/>
      <c r="I30" s="122"/>
      <c r="J30" s="122"/>
      <c r="K30" s="123"/>
    </row>
    <row r="31" spans="2:14" ht="15.6" customHeight="1" x14ac:dyDescent="0.3">
      <c r="B31" s="11"/>
      <c r="C31" s="14"/>
      <c r="D31" s="121"/>
      <c r="E31" s="121"/>
      <c r="F31" s="15"/>
      <c r="G31" s="15"/>
      <c r="H31" s="122"/>
      <c r="I31" s="122"/>
      <c r="J31" s="122"/>
      <c r="K31" s="123"/>
      <c r="N31" s="72"/>
    </row>
    <row r="32" spans="2:14" ht="15.6" customHeight="1" thickBot="1" x14ac:dyDescent="0.35">
      <c r="B32" s="11"/>
      <c r="C32" s="16"/>
      <c r="D32" s="124"/>
      <c r="E32" s="124"/>
      <c r="F32" s="17"/>
      <c r="G32" s="17"/>
      <c r="H32" s="125"/>
      <c r="I32" s="125"/>
      <c r="J32" s="125"/>
      <c r="K32" s="126"/>
    </row>
    <row r="33" spans="2:11" ht="15" thickBot="1" x14ac:dyDescent="0.35">
      <c r="B33" s="163" t="s">
        <v>34</v>
      </c>
      <c r="C33" s="164"/>
      <c r="D33" s="164"/>
      <c r="E33" s="164"/>
      <c r="F33" s="164"/>
      <c r="G33" s="165"/>
      <c r="H33" s="166">
        <f>SUM(H23:I32)</f>
        <v>0</v>
      </c>
      <c r="I33" s="167"/>
      <c r="J33" s="166">
        <f>SUM(J23:K32)</f>
        <v>0</v>
      </c>
      <c r="K33" s="167"/>
    </row>
    <row r="34" spans="2:11" ht="22.2" customHeight="1" thickBot="1" x14ac:dyDescent="0.35">
      <c r="B34" s="168" t="s">
        <v>35</v>
      </c>
      <c r="C34" s="169"/>
      <c r="D34" s="170" t="str">
        <f>Datos!E1</f>
        <v/>
      </c>
      <c r="E34" s="171"/>
      <c r="F34" s="171"/>
      <c r="G34" s="171"/>
      <c r="H34" s="171"/>
      <c r="I34" s="171"/>
      <c r="J34" s="171"/>
      <c r="K34" s="172"/>
    </row>
    <row r="35" spans="2:11" ht="10.199999999999999" customHeight="1" thickBot="1" x14ac:dyDescent="0.35"/>
    <row r="36" spans="2:11" ht="13.95" customHeight="1" x14ac:dyDescent="0.3">
      <c r="B36" s="140" t="s">
        <v>36</v>
      </c>
      <c r="C36" s="141"/>
      <c r="D36" s="141"/>
      <c r="E36" s="141"/>
      <c r="F36" s="141"/>
      <c r="G36" s="146" t="s">
        <v>37</v>
      </c>
      <c r="H36" s="147"/>
      <c r="I36" s="147"/>
      <c r="J36" s="148"/>
      <c r="K36" s="149"/>
    </row>
    <row r="37" spans="2:11" ht="13.95" customHeight="1" x14ac:dyDescent="0.3">
      <c r="B37" s="142"/>
      <c r="C37" s="143"/>
      <c r="D37" s="143"/>
      <c r="E37" s="143"/>
      <c r="F37" s="143"/>
      <c r="G37" s="150" t="s">
        <v>38</v>
      </c>
      <c r="H37" s="151"/>
      <c r="I37" s="151"/>
      <c r="J37" s="152"/>
      <c r="K37" s="153"/>
    </row>
    <row r="38" spans="2:11" ht="13.95" customHeight="1" x14ac:dyDescent="0.3">
      <c r="B38" s="142"/>
      <c r="C38" s="143"/>
      <c r="D38" s="143"/>
      <c r="E38" s="143"/>
      <c r="F38" s="143"/>
      <c r="G38" s="150" t="s">
        <v>34</v>
      </c>
      <c r="H38" s="151"/>
      <c r="I38" s="151"/>
      <c r="J38" s="152">
        <f>SUM(J36:J37)</f>
        <v>0</v>
      </c>
      <c r="K38" s="153"/>
    </row>
    <row r="39" spans="2:11" ht="21.6" customHeight="1" x14ac:dyDescent="0.3">
      <c r="B39" s="142"/>
      <c r="C39" s="143"/>
      <c r="D39" s="143"/>
      <c r="E39" s="143"/>
      <c r="F39" s="143"/>
      <c r="G39" s="86" t="s">
        <v>188</v>
      </c>
      <c r="H39" s="87"/>
      <c r="I39" s="87"/>
      <c r="J39" s="152"/>
      <c r="K39" s="153"/>
    </row>
    <row r="40" spans="2:11" ht="13.95" customHeight="1" x14ac:dyDescent="0.3">
      <c r="B40" s="142"/>
      <c r="C40" s="143"/>
      <c r="D40" s="143"/>
      <c r="E40" s="143"/>
      <c r="F40" s="143"/>
      <c r="G40" s="150" t="s">
        <v>161</v>
      </c>
      <c r="H40" s="151"/>
      <c r="I40" s="151"/>
      <c r="J40" s="152">
        <f>+H33</f>
        <v>0</v>
      </c>
      <c r="K40" s="153"/>
    </row>
    <row r="41" spans="2:11" ht="13.95" customHeight="1" x14ac:dyDescent="0.3">
      <c r="B41" s="142"/>
      <c r="C41" s="143"/>
      <c r="D41" s="143"/>
      <c r="E41" s="143"/>
      <c r="F41" s="143"/>
      <c r="G41" s="150" t="s">
        <v>39</v>
      </c>
      <c r="H41" s="151"/>
      <c r="I41" s="151"/>
      <c r="J41" s="152">
        <f>+J38-J39</f>
        <v>0</v>
      </c>
      <c r="K41" s="153"/>
    </row>
    <row r="42" spans="2:11" ht="13.95" customHeight="1" thickBot="1" x14ac:dyDescent="0.35">
      <c r="B42" s="144"/>
      <c r="C42" s="145"/>
      <c r="D42" s="145"/>
      <c r="E42" s="145"/>
      <c r="F42" s="145"/>
      <c r="G42" s="136" t="s">
        <v>40</v>
      </c>
      <c r="H42" s="137"/>
      <c r="I42" s="137"/>
      <c r="J42" s="138">
        <f>IFERROR((J39+J40)/J38,0)</f>
        <v>0</v>
      </c>
      <c r="K42" s="139"/>
    </row>
    <row r="43" spans="2:11" ht="10.199999999999999" customHeight="1" x14ac:dyDescent="0.3">
      <c r="B43" s="64"/>
      <c r="C43" s="64"/>
      <c r="D43" s="64"/>
      <c r="E43" s="64"/>
      <c r="F43" s="64"/>
      <c r="G43" s="70"/>
      <c r="H43" s="70"/>
      <c r="I43" s="70"/>
      <c r="J43" s="71"/>
      <c r="K43" s="71"/>
    </row>
    <row r="44" spans="2:11" ht="13.95" customHeight="1" x14ac:dyDescent="0.3">
      <c r="B44" s="161" t="s">
        <v>186</v>
      </c>
      <c r="C44" s="162"/>
      <c r="D44" s="162"/>
      <c r="E44" s="162"/>
      <c r="F44" s="162"/>
      <c r="G44" s="162"/>
      <c r="H44" s="162"/>
      <c r="I44" s="162"/>
      <c r="J44" s="162"/>
      <c r="K44" s="162"/>
    </row>
    <row r="45" spans="2:11" ht="10.199999999999999" customHeight="1" thickBot="1" x14ac:dyDescent="0.35"/>
    <row r="46" spans="2:11" ht="20.399999999999999" customHeight="1" x14ac:dyDescent="0.3">
      <c r="B46" s="154" t="s">
        <v>174</v>
      </c>
      <c r="C46" s="155"/>
      <c r="D46" s="65" t="s">
        <v>175</v>
      </c>
      <c r="E46" s="156" t="s">
        <v>176</v>
      </c>
      <c r="F46" s="156"/>
      <c r="G46" s="156" t="s">
        <v>177</v>
      </c>
      <c r="H46" s="156"/>
      <c r="I46" s="157" t="s">
        <v>178</v>
      </c>
      <c r="J46" s="157"/>
      <c r="K46" s="158"/>
    </row>
    <row r="47" spans="2:11" ht="25.95" customHeight="1" thickBot="1" x14ac:dyDescent="0.35">
      <c r="B47" s="159" t="s">
        <v>179</v>
      </c>
      <c r="C47" s="160"/>
      <c r="D47" s="66" t="s">
        <v>180</v>
      </c>
      <c r="E47" s="8" t="s">
        <v>181</v>
      </c>
      <c r="F47" s="67" t="s">
        <v>182</v>
      </c>
      <c r="G47" s="68" t="s">
        <v>183</v>
      </c>
      <c r="H47" s="67" t="s">
        <v>182</v>
      </c>
      <c r="I47" s="68" t="s">
        <v>184</v>
      </c>
      <c r="J47" s="66" t="s">
        <v>185</v>
      </c>
      <c r="K47" s="69" t="s">
        <v>182</v>
      </c>
    </row>
    <row r="48" spans="2:11" ht="10.199999999999999" customHeight="1" x14ac:dyDescent="0.3"/>
    <row r="49" spans="1:11" ht="10.199999999999999" customHeight="1" thickBot="1" x14ac:dyDescent="0.35">
      <c r="B49" s="19"/>
      <c r="C49" s="19"/>
    </row>
    <row r="50" spans="1:11" ht="14.4" customHeight="1" x14ac:dyDescent="0.3">
      <c r="B50" s="173" t="s">
        <v>44</v>
      </c>
      <c r="C50" s="174"/>
      <c r="D50" s="174"/>
      <c r="E50" s="174"/>
      <c r="F50" s="174"/>
      <c r="G50" s="174"/>
      <c r="H50" s="174"/>
      <c r="I50" s="174"/>
      <c r="J50" s="174"/>
      <c r="K50" s="175"/>
    </row>
    <row r="51" spans="1:11" ht="9.6" customHeight="1" x14ac:dyDescent="0.3">
      <c r="B51" s="127"/>
      <c r="C51" s="128"/>
      <c r="D51" s="128"/>
      <c r="E51" s="128"/>
      <c r="F51" s="128"/>
      <c r="G51" s="128"/>
      <c r="H51" s="128"/>
      <c r="I51" s="128"/>
      <c r="J51" s="128"/>
      <c r="K51" s="129"/>
    </row>
    <row r="52" spans="1:11" ht="9.6" customHeight="1" x14ac:dyDescent="0.3">
      <c r="B52" s="127"/>
      <c r="C52" s="128"/>
      <c r="D52" s="128"/>
      <c r="E52" s="128"/>
      <c r="F52" s="128"/>
      <c r="G52" s="128"/>
      <c r="H52" s="128"/>
      <c r="I52" s="128"/>
      <c r="J52" s="128"/>
      <c r="K52" s="129"/>
    </row>
    <row r="53" spans="1:11" ht="9.6" customHeight="1" thickBot="1" x14ac:dyDescent="0.35">
      <c r="B53" s="130"/>
      <c r="C53" s="131"/>
      <c r="D53" s="131"/>
      <c r="E53" s="131"/>
      <c r="F53" s="131"/>
      <c r="G53" s="131"/>
      <c r="H53" s="131"/>
      <c r="I53" s="131"/>
      <c r="J53" s="131"/>
      <c r="K53" s="132"/>
    </row>
    <row r="54" spans="1:11" ht="10.199999999999999" customHeight="1" x14ac:dyDescent="0.3">
      <c r="B54" s="19"/>
      <c r="C54" s="19"/>
    </row>
    <row r="55" spans="1:11" ht="10.199999999999999" customHeight="1" x14ac:dyDescent="0.3"/>
    <row r="56" spans="1:11" ht="10.199999999999999" customHeight="1" x14ac:dyDescent="0.3"/>
    <row r="57" spans="1:11" s="23" customFormat="1" ht="15" thickBot="1" x14ac:dyDescent="0.35">
      <c r="A57"/>
      <c r="B57" s="20" t="s">
        <v>41</v>
      </c>
      <c r="C57" s="21"/>
      <c r="D57" s="21"/>
      <c r="E57" s="22"/>
      <c r="G57" s="20" t="s">
        <v>41</v>
      </c>
      <c r="H57" s="21"/>
      <c r="I57" s="21"/>
      <c r="J57" s="22"/>
      <c r="K57" s="22"/>
    </row>
    <row r="58" spans="1:11" s="23" customFormat="1" ht="12" customHeight="1" x14ac:dyDescent="0.25">
      <c r="B58" s="133" t="s">
        <v>42</v>
      </c>
      <c r="C58" s="133"/>
      <c r="D58" s="133"/>
      <c r="E58" s="133"/>
      <c r="F58" s="134"/>
      <c r="G58" s="133" t="s">
        <v>42</v>
      </c>
      <c r="H58" s="133"/>
      <c r="I58" s="133"/>
      <c r="J58" s="133"/>
      <c r="K58" s="133"/>
    </row>
    <row r="59" spans="1:11" s="23" customFormat="1" ht="13.2" x14ac:dyDescent="0.25">
      <c r="B59" s="135" t="s">
        <v>45</v>
      </c>
      <c r="C59" s="135"/>
      <c r="D59" s="135"/>
      <c r="E59" s="135"/>
      <c r="F59" s="135"/>
      <c r="G59" s="135" t="s">
        <v>172</v>
      </c>
      <c r="H59" s="135"/>
      <c r="I59" s="135"/>
      <c r="J59" s="135"/>
      <c r="K59" s="135"/>
    </row>
    <row r="60" spans="1:11" ht="10.199999999999999" customHeight="1" x14ac:dyDescent="0.3">
      <c r="A60" s="23"/>
    </row>
    <row r="61" spans="1:11" ht="10.199999999999999" customHeight="1" x14ac:dyDescent="0.3"/>
    <row r="62" spans="1:11" ht="12" customHeight="1" x14ac:dyDescent="0.3">
      <c r="B62" s="24" t="s">
        <v>43</v>
      </c>
    </row>
    <row r="63" spans="1:11" ht="8.4" customHeight="1" x14ac:dyDescent="0.3"/>
  </sheetData>
  <protectedRanges>
    <protectedRange sqref="D33:E33" name="Rango19"/>
  </protectedRanges>
  <mergeCells count="92">
    <mergeCell ref="G59:K59"/>
    <mergeCell ref="G58:K58"/>
    <mergeCell ref="B33:G33"/>
    <mergeCell ref="H33:I33"/>
    <mergeCell ref="J33:K33"/>
    <mergeCell ref="B34:C34"/>
    <mergeCell ref="D34:K34"/>
    <mergeCell ref="B50:K50"/>
    <mergeCell ref="G38:I38"/>
    <mergeCell ref="J38:K38"/>
    <mergeCell ref="G39:I39"/>
    <mergeCell ref="J39:K39"/>
    <mergeCell ref="G41:I41"/>
    <mergeCell ref="J41:K41"/>
    <mergeCell ref="G40:I40"/>
    <mergeCell ref="J40:K40"/>
    <mergeCell ref="B51:K53"/>
    <mergeCell ref="B58:F58"/>
    <mergeCell ref="B59:F59"/>
    <mergeCell ref="G42:I42"/>
    <mergeCell ref="J42:K42"/>
    <mergeCell ref="B36:F42"/>
    <mergeCell ref="G36:I36"/>
    <mergeCell ref="J36:K36"/>
    <mergeCell ref="G37:I37"/>
    <mergeCell ref="J37:K37"/>
    <mergeCell ref="B46:C46"/>
    <mergeCell ref="E46:F46"/>
    <mergeCell ref="G46:H46"/>
    <mergeCell ref="I46:K46"/>
    <mergeCell ref="B47:C47"/>
    <mergeCell ref="B44:K44"/>
    <mergeCell ref="D31:E31"/>
    <mergeCell ref="H31:I31"/>
    <mergeCell ref="J31:K31"/>
    <mergeCell ref="D32:E32"/>
    <mergeCell ref="H32:I32"/>
    <mergeCell ref="J32:K32"/>
    <mergeCell ref="D29:E29"/>
    <mergeCell ref="H29:I29"/>
    <mergeCell ref="J29:K29"/>
    <mergeCell ref="D30:E30"/>
    <mergeCell ref="H30:I30"/>
    <mergeCell ref="J30:K30"/>
    <mergeCell ref="D27:E27"/>
    <mergeCell ref="H27:I27"/>
    <mergeCell ref="J27:K27"/>
    <mergeCell ref="D28:E28"/>
    <mergeCell ref="H28:I28"/>
    <mergeCell ref="J28:K28"/>
    <mergeCell ref="D25:E25"/>
    <mergeCell ref="H25:I25"/>
    <mergeCell ref="J25:K25"/>
    <mergeCell ref="D26:E26"/>
    <mergeCell ref="H26:I26"/>
    <mergeCell ref="J26:K26"/>
    <mergeCell ref="D23:E23"/>
    <mergeCell ref="H23:I23"/>
    <mergeCell ref="J23:K23"/>
    <mergeCell ref="D24:E24"/>
    <mergeCell ref="H24:I24"/>
    <mergeCell ref="J24:K24"/>
    <mergeCell ref="H15:I15"/>
    <mergeCell ref="J15:K15"/>
    <mergeCell ref="B21:K21"/>
    <mergeCell ref="D22:E22"/>
    <mergeCell ref="H22:I22"/>
    <mergeCell ref="J22:K22"/>
    <mergeCell ref="D15:F15"/>
    <mergeCell ref="C18:E18"/>
    <mergeCell ref="G18:H18"/>
    <mergeCell ref="J18:K18"/>
    <mergeCell ref="D17:E17"/>
    <mergeCell ref="F17:H17"/>
    <mergeCell ref="J17:K17"/>
    <mergeCell ref="B19:K19"/>
    <mergeCell ref="B13:F13"/>
    <mergeCell ref="C12:K12"/>
    <mergeCell ref="C14:E14"/>
    <mergeCell ref="J9:K9"/>
    <mergeCell ref="J10:K10"/>
    <mergeCell ref="C9:H9"/>
    <mergeCell ref="C10:H10"/>
    <mergeCell ref="G14:H14"/>
    <mergeCell ref="J14:K14"/>
    <mergeCell ref="C11:K11"/>
    <mergeCell ref="C2:K2"/>
    <mergeCell ref="C3:G3"/>
    <mergeCell ref="H3:K3"/>
    <mergeCell ref="C4:K4"/>
    <mergeCell ref="C8:F8"/>
    <mergeCell ref="H8:K8"/>
  </mergeCells>
  <printOptions horizontalCentered="1"/>
  <pageMargins left="0.39370078740157483" right="0.39370078740157483" top="0.51181102362204722" bottom="0.51181102362204722" header="0.31496062992125984" footer="0.27559055118110237"/>
  <pageSetup scale="70" orientation="portrait" r:id="rId1"/>
  <headerFooter>
    <oddFooter xml:space="preserve">&amp;L&amp;8Calle 26 No.69-76 Edificio Elemento Torre 1, Piso 3 – C.P 111071 
PBX:(+57) 601-3779555 - Información: Línea 195
www.umv.gov.co&amp;C&amp;8GEFI-FM-014
Página &amp;P de &amp;N
</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1135067-3D03-4E0F-B93F-C44525AC091B}">
          <x14:formula1>
            <xm:f>Datos!$B$35:$B$50</xm:f>
          </x14:formula1>
          <xm:sqref>B23:B32</xm:sqref>
        </x14:dataValidation>
        <x14:dataValidation type="list" allowBlank="1" showInputMessage="1" showErrorMessage="1" xr:uid="{F8BD8D83-9948-4AC0-9EED-AD20A290BB49}">
          <x14:formula1>
            <xm:f>Datos!$C$35:$C$60</xm:f>
          </x14:formula1>
          <xm:sqref>C23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Datos</vt:lpstr>
      <vt:lpstr>Control de Cambios</vt:lpstr>
      <vt:lpstr>GEFI-FM-014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Yuly Andrea Gonzalez Rodriguez</dc:creator>
  <cp:lastModifiedBy>Yuly Andrea Gonzalez Rodriguez</cp:lastModifiedBy>
  <cp:lastPrinted>2026-03-20T16:07:29Z</cp:lastPrinted>
  <dcterms:created xsi:type="dcterms:W3CDTF">2026-03-01T23:26:48Z</dcterms:created>
  <dcterms:modified xsi:type="dcterms:W3CDTF">2026-03-20T16:07:53Z</dcterms:modified>
</cp:coreProperties>
</file>