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tables/table1.xml" ContentType="application/vnd.openxmlformats-officedocument.spreadsheetml.table+xml"/>
  <Override PartName="/xl/tables/table2.xml" ContentType="application/vnd.openxmlformats-officedocument.spreadsheetml.table+xml"/>
  <Override PartName="/xl/tables/table3.xml" ContentType="application/vnd.openxmlformats-officedocument.spreadsheetml.table+xml"/>
  <Override PartName="/xl/tables/table4.xml" ContentType="application/vnd.openxmlformats-officedocument.spreadsheetml.table+xml"/>
  <Override PartName="/xl/drawings/drawing2.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4332"/>
  <workbookPr codeName="ThisWorkbook"/>
  <mc:AlternateContent xmlns:mc="http://schemas.openxmlformats.org/markup-compatibility/2006">
    <mc:Choice Requires="x15">
      <x15ac:absPath xmlns:x15ac="http://schemas.microsoft.com/office/spreadsheetml/2010/11/ac" url="C:\Users\PC\Downloads\UMV\ORFEO\"/>
    </mc:Choice>
  </mc:AlternateContent>
  <xr:revisionPtr revIDLastSave="0" documentId="8_{9018B850-9987-4BCD-9E7A-595295896689}" xr6:coauthVersionLast="47" xr6:coauthVersionMax="47" xr10:uidLastSave="{00000000-0000-0000-0000-000000000000}"/>
  <bookViews>
    <workbookView xWindow="-108" yWindow="-108" windowWidth="23256" windowHeight="12456" activeTab="2" xr2:uid="{F0E3C0AC-A493-464A-8808-633DD6CA77C1}"/>
  </bookViews>
  <sheets>
    <sheet name="Control de Cambios" sheetId="3" r:id="rId1"/>
    <sheet name="Datos" sheetId="2" state="hidden" r:id="rId2"/>
    <sheet name="GEFI-FM-009" sheetId="1" r:id="rId3"/>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J23" i="1" l="1"/>
  <c r="D24" i="1"/>
  <c r="B1" i="2" a="1"/>
  <c r="B1" i="2"/>
  <c r="B2" i="2"/>
  <c r="M6" i="2"/>
  <c r="M8" i="2"/>
  <c r="B3" i="2"/>
  <c r="C6" i="2"/>
  <c r="C8" i="2"/>
  <c r="H6" i="2"/>
  <c r="H11" i="2"/>
  <c r="N8" i="2"/>
  <c r="M9" i="2"/>
  <c r="H8" i="2"/>
  <c r="H9" i="2"/>
  <c r="C11" i="2"/>
  <c r="D8" i="2"/>
  <c r="C9" i="2"/>
  <c r="M10" i="2"/>
  <c r="N10" i="2"/>
  <c r="N9" i="2"/>
  <c r="I8" i="2"/>
  <c r="O9" i="2"/>
  <c r="I9" i="2"/>
  <c r="H10" i="2"/>
  <c r="J9" i="2"/>
  <c r="D9" i="2"/>
  <c r="C10" i="2"/>
  <c r="D10" i="2"/>
  <c r="I10" i="2"/>
  <c r="E9" i="2"/>
  <c r="E1" i="2"/>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<sst xmlns="http://schemas.openxmlformats.org/spreadsheetml/2006/main" count="287" uniqueCount="243">
  <si>
    <t>VALOR TOTAL</t>
  </si>
  <si>
    <t>VALOR TOTAL (En letras)</t>
  </si>
  <si>
    <t>IMPORTE</t>
  </si>
  <si>
    <t>CANTIDAD EN LETRAS</t>
  </si>
  <si>
    <t>PARTE ENTERA</t>
  </si>
  <si>
    <t xml:space="preserve">DECIMAL </t>
  </si>
  <si>
    <t>MONEDA</t>
  </si>
  <si>
    <t>DE PESOS</t>
  </si>
  <si>
    <t>MILLONES</t>
  </si>
  <si>
    <t>MILES</t>
  </si>
  <si>
    <t>CENTENAS</t>
  </si>
  <si>
    <t>DECENAS</t>
  </si>
  <si>
    <t>UNIDAD</t>
  </si>
  <si>
    <t>CANTIDAD</t>
  </si>
  <si>
    <t>UNIDADES</t>
  </si>
  <si>
    <t xml:space="preserve">DECENAS </t>
  </si>
  <si>
    <t>LETRA</t>
  </si>
  <si>
    <t xml:space="preserve">  </t>
  </si>
  <si>
    <t xml:space="preserve"> </t>
  </si>
  <si>
    <t>MILLÓN</t>
  </si>
  <si>
    <t>UN</t>
  </si>
  <si>
    <t>DIEZ</t>
  </si>
  <si>
    <t>CIEN</t>
  </si>
  <si>
    <t>DOS</t>
  </si>
  <si>
    <t>ONCE</t>
  </si>
  <si>
    <t>CIENTO</t>
  </si>
  <si>
    <t>TRES</t>
  </si>
  <si>
    <t>DOCE</t>
  </si>
  <si>
    <t>DOSCIENTOS</t>
  </si>
  <si>
    <t>CUATRO</t>
  </si>
  <si>
    <t>TRECE</t>
  </si>
  <si>
    <t>TRESCIENTOS</t>
  </si>
  <si>
    <t>CINCO</t>
  </si>
  <si>
    <t>CATORCE</t>
  </si>
  <si>
    <t>CUATROCIENTOS</t>
  </si>
  <si>
    <t>SEIS</t>
  </si>
  <si>
    <t>QUINCE</t>
  </si>
  <si>
    <t>QUINIENTOS</t>
  </si>
  <si>
    <t>SIETE</t>
  </si>
  <si>
    <t>DIECI</t>
  </si>
  <si>
    <t>SEISCIENTOS</t>
  </si>
  <si>
    <t>OCHO</t>
  </si>
  <si>
    <t>VEINTE</t>
  </si>
  <si>
    <t>SETECIENTOS</t>
  </si>
  <si>
    <t>NUEVE</t>
  </si>
  <si>
    <t>VEINTI</t>
  </si>
  <si>
    <t>OCHOCIENTOS</t>
  </si>
  <si>
    <t>TREINTA</t>
  </si>
  <si>
    <t>NOVECIENTOS</t>
  </si>
  <si>
    <t>CUARENTA</t>
  </si>
  <si>
    <t>CINCUENTA</t>
  </si>
  <si>
    <t>SESENTA</t>
  </si>
  <si>
    <t>SETENTA</t>
  </si>
  <si>
    <t>OCHENTA</t>
  </si>
  <si>
    <t>NOVENTA</t>
  </si>
  <si>
    <t>PROGRAMA DE FINANCIACIÓN/POSICIÓN CATÁLOGO DE GASTO</t>
  </si>
  <si>
    <t>CÓDIGO FONDO</t>
  </si>
  <si>
    <t>000000000000000000227 Programa Funcionamiento -</t>
  </si>
  <si>
    <t>1-100-F001 VA-Recursos distrito</t>
  </si>
  <si>
    <t>O23011724022024013101115 Vía urbana con mantenimiento periódico o rutinario</t>
  </si>
  <si>
    <t>1-100-F039-VA-Crédito</t>
  </si>
  <si>
    <t>O23011724022024013101125 Banco de maquinaria dotado</t>
  </si>
  <si>
    <t>1-100-I010 VA-Sobretasa a la gasolina</t>
  </si>
  <si>
    <t>O23011724022024013102098 Sitio crítico de la red terciaria estabilizado</t>
  </si>
  <si>
    <t>1-100-I024 VA-Sobretasa al ACPM</t>
  </si>
  <si>
    <t>O23011724022024013102112 Vía terciaria con mantenimiento periódico o rutinario</t>
  </si>
  <si>
    <t>1-100-I072 VA-Recursos Emergencia</t>
  </si>
  <si>
    <t>O23011724022024013103094 Ciclo infraestructura urbana con mantenimiento</t>
  </si>
  <si>
    <t>1-200-F001 RB-Otros distrito</t>
  </si>
  <si>
    <t>O23011740022024014206020 Espacio público adecuado</t>
  </si>
  <si>
    <t>1-200-I010 RB Sobretasa a la gasolina</t>
  </si>
  <si>
    <t>O23011745022024030101001 Servicio de promoción a la participación ciudadana</t>
  </si>
  <si>
    <t>1-200-I022 RB Sobretasa al ACPM</t>
  </si>
  <si>
    <t>O23011745992024016109005 Documento para la planeación estratégica en TI</t>
  </si>
  <si>
    <t>1-300-I008 REAF Sobretasa a la gasolina</t>
  </si>
  <si>
    <t>O23011745992024016109007 Servicios tecnológicos</t>
  </si>
  <si>
    <t>1-300-I020 REAF Sobretasa al ACPM</t>
  </si>
  <si>
    <t>O23011745992024016109028 Servicio de información actualizado</t>
  </si>
  <si>
    <t>1-601-F001  PAS-Otros distrito</t>
  </si>
  <si>
    <t>O23011745992024017907023 Servicio de Implementación Sistemas de Gestión</t>
  </si>
  <si>
    <t>1-601-I010  PAS-Sobretasa a la gasolina</t>
  </si>
  <si>
    <t>O23011745992024017908016 Sedes mantenidas</t>
  </si>
  <si>
    <t>1-601-I022  PAS-Sobretasa al ACPM</t>
  </si>
  <si>
    <t>00AR-2402-0603-2018-00005-0020  - ASIGNACIÓN PARA LA INVERSIÓN REGIONAL - DEPARTAMENTOS</t>
  </si>
  <si>
    <t>1-601-I037 PAS-Crédito</t>
  </si>
  <si>
    <t>00PD-2402-0603-2018-00005-0020 - PROYECTOS DE INFRAESTRUCTURA DE TRANSPORTE PARA LA IMPLEMENTACIÓN DEL ACUERDO FINAL PARAGRAFO 8° TRANSITORIO DEL ART . 361 DE LA C.P</t>
  </si>
  <si>
    <t>3-100-F002 VA-Administrados de libre destinación</t>
  </si>
  <si>
    <t>00RP-2402-0603-2018-00005-0020 - ASIGNACIÓN PARA LA INVERSIÓN REGIONAL - PARÁGRAFO 8° TRANSITORIO DEL ART. 361 DE LA C.P.</t>
  </si>
  <si>
    <t>3-100-I001 VA-Administrados de destinación especifica</t>
  </si>
  <si>
    <t>3-100-I017 VA-Convenios</t>
  </si>
  <si>
    <t>3-200-I001 RB-Administrados de destinación específica</t>
  </si>
  <si>
    <t>3-200-F002-RB Administrados de libre destinación</t>
  </si>
  <si>
    <t>3-601-I001  PAS-Administrados de destinación específica</t>
  </si>
  <si>
    <t>3-601-F002 PAS-Administrados de libre destinación</t>
  </si>
  <si>
    <t>3-602-F002 PAS-RB-Administrados de libre destinación</t>
  </si>
  <si>
    <t>3-602-I001 PAS-RB-Administrados de destinación especifica</t>
  </si>
  <si>
    <t>AR11000 AIR - BOGOTÁ DC</t>
  </si>
  <si>
    <t>PD11000 PROY INFRA DE TRANSPORTE IMPLEMENTACIÓN ACUERDO DE PAZ PR 8 TR DEL ART. 361 C.P. BOGOTÁ DC</t>
  </si>
  <si>
    <t>RP11000 AIR PARÁGRAFO 8° TRANSIT ART. 361 C.P - BOGOTÁ DC</t>
  </si>
  <si>
    <t>PROGRAMA FINANCIAMIENTO - RUBRO</t>
  </si>
  <si>
    <t>FONDO (FUENTE)</t>
  </si>
  <si>
    <t>POSICIÓN PRESUPUESTAL  (Pospre - Concepto de Gasto)</t>
  </si>
  <si>
    <t>MIL</t>
  </si>
  <si>
    <t>MIL CIEN</t>
  </si>
  <si>
    <t>MIL DOSCIENTOS</t>
  </si>
  <si>
    <t>MIL TRESCIENTOS</t>
  </si>
  <si>
    <t>MIL CUATROCIENTOS</t>
  </si>
  <si>
    <t>MIL QUINIENTOS</t>
  </si>
  <si>
    <t>MIL SEISCIENTOS</t>
  </si>
  <si>
    <t>MIL SETECIENTOS</t>
  </si>
  <si>
    <t>MIL OCHOCIENTOS</t>
  </si>
  <si>
    <t>MIL NOVECIENTOS</t>
  </si>
  <si>
    <t>DOS MIL</t>
  </si>
  <si>
    <t>DOS MIL CIEN</t>
  </si>
  <si>
    <t>DOS MIL DOSCIENTOS</t>
  </si>
  <si>
    <t>DOS MIL TRESCIENTOS</t>
  </si>
  <si>
    <t>DOS MIL CUATROCIENTOS</t>
  </si>
  <si>
    <t>DOS MIL QUINIENTOS</t>
  </si>
  <si>
    <t>DOS MIL SEISCIENTOS</t>
  </si>
  <si>
    <t>DOS MIL SETECIENTOS</t>
  </si>
  <si>
    <t>DOS MIL OCHOCIENTOS</t>
  </si>
  <si>
    <t>DOS MIL NOVECIENTOS</t>
  </si>
  <si>
    <t>TRES MIL</t>
  </si>
  <si>
    <t>TRES MIL CIEN</t>
  </si>
  <si>
    <t>TRES MIL DOSCIENTOS</t>
  </si>
  <si>
    <t>TRES MIL TRESCIENTOS</t>
  </si>
  <si>
    <t>TRES MIL CUATROCIENTOS</t>
  </si>
  <si>
    <t>TRES MIL QUINIENTOS</t>
  </si>
  <si>
    <t>TRES MIL SEISCIENTOS</t>
  </si>
  <si>
    <t>TRES MIL SETECIENTOS</t>
  </si>
  <si>
    <t>TRES MIL OCHOCIENTOS</t>
  </si>
  <si>
    <t>TRES MIL NOVECIENTOS</t>
  </si>
  <si>
    <t>CUATRO MIL</t>
  </si>
  <si>
    <t>CUATRO MIL CIEN</t>
  </si>
  <si>
    <t>CUATRO MIL DOSCIENTOS</t>
  </si>
  <si>
    <t>CUATRO MIL TRESCIENTOS</t>
  </si>
  <si>
    <t>CUATRO MIL CUATROCIENTOS</t>
  </si>
  <si>
    <t>CUATRO MIL QUINIENTOS</t>
  </si>
  <si>
    <t>CUATRO MIL SEISCIENTOS</t>
  </si>
  <si>
    <t>CUATRO MIL SETECIENTOS</t>
  </si>
  <si>
    <t>CUATRO MIL OCHOCIENTOS</t>
  </si>
  <si>
    <t>CUATRO MIL NOVECIENTOS</t>
  </si>
  <si>
    <t>CINCO MIL</t>
  </si>
  <si>
    <t>SOLICITUD DE CERTIFICADO DE DISPONIBILIDAD PRESUPUESTAL - CDP</t>
  </si>
  <si>
    <t>CÓDIGO:GEFI-FM-009</t>
  </si>
  <si>
    <t>VERSIÓN: 18</t>
  </si>
  <si>
    <t>ELEMENTO PEP</t>
  </si>
  <si>
    <t xml:space="preserve">CONVENIO </t>
  </si>
  <si>
    <t>Los abajo firmantes avalamos, que previamente a la suscripción de esta solicitud se verificó: 1) La pertinencia del gasto, 2) Que el proceso contractual objeto de esta solicitud se encuentra incluido en el Plan anual de Adquisiciones vigente, y 3) Que el objeto del Certificado de Disponibilidad Presupuestal está acorde a las metas establecidas en el proyecto* y el (los) concepto (s) de gasto definidos.
En este sentido se solicita la expedición del respectivo Certificado de Disponibilidad Presupuestal:</t>
  </si>
  <si>
    <t>(Firma)</t>
  </si>
  <si>
    <t>NOMBRE:</t>
  </si>
  <si>
    <t>CARGO:</t>
  </si>
  <si>
    <t>PM/0227/0001/FUNC Funcionamiento</t>
  </si>
  <si>
    <t>PM/0227/0101/24021150131 Malla vial conservada</t>
  </si>
  <si>
    <t>PM/0227/0101/24021250131 Malla vial conservada</t>
  </si>
  <si>
    <t>PM/0227/0101/45020010301 Malla vial conservada</t>
  </si>
  <si>
    <t>PM/0227/0102/24020980131 Malla rural conservada</t>
  </si>
  <si>
    <t>PM/0227/0102/24021120131 Malla vial conservada</t>
  </si>
  <si>
    <t>PM/0227/0103/24020940131 Ciclo infraestructura conservada</t>
  </si>
  <si>
    <t>PM/0227/0106/40020200142 Espacio público adecuado</t>
  </si>
  <si>
    <t>PM/0227/0107/45990230179 Servicios para la planeación y sistemas de gestión</t>
  </si>
  <si>
    <t>PM/0227/0108/45990160179 Sedes mantenidas</t>
  </si>
  <si>
    <t>PM/0227/0109/45990280161 Infraestructura tecnológica</t>
  </si>
  <si>
    <t>PM/0227/0109/45990050161 Infraestructura tecnológica</t>
  </si>
  <si>
    <t>PM/0227/0109/45990070161 Infraestructura tecnológica</t>
  </si>
  <si>
    <t xml:space="preserve"> TIPO DE GASTO</t>
  </si>
  <si>
    <t>Funcionamiento</t>
  </si>
  <si>
    <t xml:space="preserve">Inversión </t>
  </si>
  <si>
    <t>Inversión - Regalías (SGR)</t>
  </si>
  <si>
    <t>DEPENDENCIA SOLICITANTE</t>
  </si>
  <si>
    <t>Dirección General</t>
  </si>
  <si>
    <t>Oficina de Control Interno</t>
  </si>
  <si>
    <t>Oficina Jurídica</t>
  </si>
  <si>
    <t>Oficina de Control Disciplinario Interno</t>
  </si>
  <si>
    <t>Oficina de Servicio a la Ciudadanía y Sostenibilidad</t>
  </si>
  <si>
    <t>Oficina de Tecnologías de la Información</t>
  </si>
  <si>
    <t>Oficina Asesora de Planeación</t>
  </si>
  <si>
    <t>Secretaría General</t>
  </si>
  <si>
    <t>Gerencia Administrativa y Financiera</t>
  </si>
  <si>
    <t>Gerencia de Contratación</t>
  </si>
  <si>
    <t>Subdirección de Planificación y de Conservación</t>
  </si>
  <si>
    <t>Gerencia para el Desarrollo, la Calidad y la Innovación</t>
  </si>
  <si>
    <t>Subdirección de Producción y Apoyo Logístico</t>
  </si>
  <si>
    <t>Gerencia de Producción</t>
  </si>
  <si>
    <t>Gerencia de Maquinaria y Equipos</t>
  </si>
  <si>
    <t>Subdirección de Intervención de la Infraestructura</t>
  </si>
  <si>
    <t>Gerencia de Infraestructura Urbana</t>
  </si>
  <si>
    <t>Gerencia de Infraestructura Rural</t>
  </si>
  <si>
    <t>MOTIVACIÓN DE LA EXPEDICIÓN DEL CDP</t>
  </si>
  <si>
    <t>Compromiso contractual inicial</t>
  </si>
  <si>
    <t>Adición compromiso contractual</t>
  </si>
  <si>
    <t>Adición Presupuestal</t>
  </si>
  <si>
    <t>Reducción Presupuestal</t>
  </si>
  <si>
    <t>Suspensión Presupuestal</t>
  </si>
  <si>
    <t>Traslado Presupuestal</t>
  </si>
  <si>
    <t>VIGENCIA FUTURA?</t>
  </si>
  <si>
    <t>AÑO DE LA VIGENCIA FUTURA</t>
  </si>
  <si>
    <t>1. INFORMACIÓN DEL SOLICITANTE</t>
  </si>
  <si>
    <t>FECHA DE SOLICITUD</t>
  </si>
  <si>
    <t>TIPO DE GASTO</t>
  </si>
  <si>
    <t>OBJETO DEL COMPROMISO</t>
  </si>
  <si>
    <t xml:space="preserve">ÍTEM PLAN ADQUISICIONES (Código Interno)       </t>
  </si>
  <si>
    <t>2. IMPUTACIÓN PRESUPUESTAL</t>
  </si>
  <si>
    <t>&lt;SI/NO&gt;</t>
  </si>
  <si>
    <t>* En el caso de tipo gasto de inversión</t>
  </si>
  <si>
    <t>No Aplica</t>
  </si>
  <si>
    <t>CONTROL DE CAMBIOS</t>
  </si>
  <si>
    <t>VERSIÓN</t>
  </si>
  <si>
    <t>DESCRIPCIÓN</t>
  </si>
  <si>
    <t>FECHA</t>
  </si>
  <si>
    <t xml:space="preserve">APROBADO
Representante de la Alta Dirección SIG
</t>
  </si>
  <si>
    <t>Jefe Oficina Asesora de Planeación</t>
  </si>
  <si>
    <t>Se actualiza el formato GEFI-FM-009 Solicitud de Certificado de Disponibilidad Presupuestal-CDP para equiparar los códigos y nombres de los Programas de financiación y del Elemento PEP con la codificación registrada en el sistema Bogdata de la SDH, incluyendo el número del elemento PEP para funcionamiento PM/0227/0001/FUNC</t>
  </si>
  <si>
    <t>Octubre de 2024</t>
  </si>
  <si>
    <t>Se actualiza el formato GEFI-FM-009 Solicitud de Certificado de Disponibilidad Presupuestal en la codificación establecida por la SDH para la nueva vigencia (2025), en los ítems presupuestales: Programa de Financiación, Fondo y Elemento PEP</t>
  </si>
  <si>
    <t>Enero de 2025</t>
  </si>
  <si>
    <t>Se actualiza el formato GEFI-FM-009 Solicitud de Certificado de Disponibilidad Presupuestal – CDP para registrar los cambios por la armonización presupuestal por la implementación del nuevo programa de Desarrollo “Bogotá Camina Segura 2024-2027”</t>
  </si>
  <si>
    <t>Julio de 2024</t>
  </si>
  <si>
    <t>Junio de 2021</t>
  </si>
  <si>
    <t>Se actualiza el formato GEFI-FM-009 Solicitud de CDP para restablecer los códigos por la utilización de nuevos fondos y la nueva codificación de los elementos PEP para la vigencia.</t>
  </si>
  <si>
    <t>Enero de 2023</t>
  </si>
  <si>
    <t>Se actualiza el formato GEFI-FM-009 Solicitud de Certificado de Disponibilidad Presupuestal – CDP para adecuarlo a los cambios por la restructuración de la Entidad.</t>
  </si>
  <si>
    <t>Octubre de 2023</t>
  </si>
  <si>
    <t>Se modifica la versión del formato GEFI-FM-009 Solicitud CDP para actualizar la codificación de los Fondos y Elementos PEP, de acuerdo a la programación definida en el Sistema de Administración Financiero Bogdata para la vigencia 2024.</t>
  </si>
  <si>
    <t>Enero de 2024</t>
  </si>
  <si>
    <t>Julio de 2022</t>
  </si>
  <si>
    <t xml:space="preserve">Se actualiza el formato Solicitud Certificado Registro Presupuestal – CDP para adecuarlo a los cambios por la implementación de la nueva plataforma estratégica y los cambios procedimentales con referencia a la validación de la creación de los terceros (persona natural o jurídica a la cual se realiza el giro de los recursos por concepto de prestación de servicios, la adquisición de un producto o de una obra), tanto en sí capital como en el sistema de la Secretaria Distrital de Hacienda. </t>
  </si>
  <si>
    <t>Octubre de 2019</t>
  </si>
  <si>
    <t>Julio de 2016</t>
  </si>
  <si>
    <t>Enero de 2017</t>
  </si>
  <si>
    <t>Martha Patricia Aguilar Copete
Representante de la Alta Dirección para el SIG</t>
  </si>
  <si>
    <t>Se elimina la casilla del código y descripción UNSPSC y se agrega la casilla para el ítem plan de adquisiciones</t>
  </si>
  <si>
    <t>Diciembre de 2027</t>
  </si>
  <si>
    <t>Se actualiza el formato Solicitud Certificado de Disponibilidad Presupuestal – CDP GEFI-FM-009 para homogenizarlo a los cambios en la imputación presupuestal por la implementación de Bogdata. Además, se adecua el formato GEFI-FM-009, con el fin de establecer el medio para registrar y llevar el control de las solicitudes de expedición de las disponibilidades presupuestales del proyecto “Mejoramiento de Vías Terciarias en Bogotá”</t>
  </si>
  <si>
    <t xml:space="preserve">Se actualiza el formato GEFI-FM-009 Solicitud de Certificado de Disponibilidad Presupuestal – CDP realizando las siguientes modificaciones, dentro de las opciones de selección de la casilla número 2. Dependencia Solicitante se incluye la dependencia Oficina de Control Disciplinario Interno, de acuerdo con lo establecido en el Acuerdo 03 de 2021. En la casilla 3. Tipo de Gasto se remplazan las opciones Vigencias futuras 2022 y Vigencias futuras 2023 por la opción Vigencias futuras, agregando la casilla 4. Año de la Vigencia Futura para relacionar la información correspondiente a la vigencia que será utilizada. 
En la tabla titulada 8. Imputación Presupuestal se actualizan los códigos de selección correspondientes a los campos titulados Programa de Financiación y el Fondo, de acuerdo con la actualización de los mismos realizada para el Sistema Bogdata. Igualmente, en esta tabla se eliminan las casillas Código y Denominación Tipo de Gasto y Código y Denominación Componente de Gasto, por carecer de utilidad para el registro de la información que se requiere para expedición y seguimiento de los Certificado de Disponibilidad Presupuestal. </t>
  </si>
  <si>
    <t>Se actualiza el formato para para actualizar la codificación relacionada con la expedición de un CDP, para registrar los cambios por la armonización presupuestal por la implementación del nuevo programa de Desarrollo.</t>
  </si>
  <si>
    <t>RESPONSABLE DEL PROCESO Y/O GERENTE DE PROYECTO</t>
  </si>
  <si>
    <t>JEFE DE LA OFICINA ASESORA DE PLANEACIÓN</t>
  </si>
  <si>
    <t>ORDENADOR DEL GASTO</t>
  </si>
  <si>
    <t>Se elimina la casilla de Código Proyecto Prioritario y el espacio para registrar el Concepto de Viabilidad Técnica Presupuestal exclusivo de la Oficina Asesora de Planeación.</t>
  </si>
  <si>
    <t>Se actualiza el formato GEFI-FM-009 Solicitud Certificado de Disponibilidad Presupuestal para unificar su presentación con los formatos del proceso Gestión Financiera relacionados con su funcionalidad, renombrando los campos y columnas con las mismas denominaciones para facilitar el actuar y su diligenciamiento por parte de los diferentes colaboradores de la Entidad.</t>
  </si>
  <si>
    <t>FECHA DE APLICACIÓN: MAYO DE 2026</t>
  </si>
  <si>
    <t>Mayo de 2026</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</si>
</sst>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44" formatCode="_-&quot;$&quot;\ * #,##0.00_-;\-&quot;$&quot;\ * #,##0.00_-;_-&quot;$&quot;\ * &quot;-&quot;??_-;_-@_-"/>
    <numFmt numFmtId="164" formatCode="#,##0_ ;\-#,##0\ "/>
    <numFmt numFmtId="165" formatCode="_-&quot;$&quot;* #,##0_-;\-&quot;$&quot;* #,##0_-;_-&quot;$&quot;* &quot;-&quot;??_-;_-@_-"/>
  </numFmts>
  <fonts count="21">
    <font>
      <sz val="11"/>
      <color theme="1"/>
      <name val="Aptos Narrow"/>
      <family val="2"/>
      <scheme val="minor"/>
    </font>
    <font>
      <sz val="11"/>
      <color theme="1"/>
      <name val="Aptos Narrow"/>
      <family val="2"/>
      <scheme val="minor"/>
    </font>
    <font>
      <b/>
      <sz val="11"/>
      <name val="Arial"/>
      <family val="2"/>
    </font>
    <font>
      <b/>
      <sz val="9"/>
      <name val="Arial"/>
      <family val="2"/>
    </font>
    <font>
      <b/>
      <sz val="10"/>
      <name val="Arial"/>
      <family val="2"/>
    </font>
    <font>
      <sz val="8"/>
      <color theme="0" tint="-0.499984740745262"/>
      <name val="Arial"/>
      <family val="2"/>
    </font>
    <font>
      <b/>
      <sz val="9"/>
      <color theme="1"/>
      <name val="Arial"/>
      <family val="2"/>
    </font>
    <font>
      <sz val="10"/>
      <name val="Arial"/>
      <family val="2"/>
    </font>
    <font>
      <b/>
      <i/>
      <sz val="8"/>
      <name val="Arial"/>
      <family val="2"/>
    </font>
    <font>
      <b/>
      <sz val="8"/>
      <name val="Arial"/>
      <family val="2"/>
    </font>
    <font>
      <sz val="8"/>
      <name val="Arial"/>
      <family val="2"/>
    </font>
    <font>
      <i/>
      <sz val="8"/>
      <color theme="1" tint="0.249977111117893"/>
      <name val="Arial"/>
      <family val="2"/>
    </font>
    <font>
      <i/>
      <sz val="9"/>
      <color theme="1" tint="0.249977111117893"/>
      <name val="Arial"/>
      <family val="2"/>
    </font>
    <font>
      <b/>
      <i/>
      <sz val="9"/>
      <name val="Arial"/>
      <family val="2"/>
    </font>
    <font>
      <sz val="11"/>
      <name val="Aptos Narrow"/>
      <family val="2"/>
      <scheme val="minor"/>
    </font>
    <font>
      <sz val="10"/>
      <color rgb="FF000000"/>
      <name val="Aptos Narrow"/>
      <family val="2"/>
      <scheme val="minor"/>
    </font>
    <font>
      <b/>
      <sz val="11"/>
      <color theme="1"/>
      <name val="Aptos Narrow"/>
      <family val="2"/>
      <scheme val="minor"/>
    </font>
    <font>
      <sz val="24"/>
      <name val="Arial"/>
      <family val="2"/>
    </font>
    <font>
      <sz val="10"/>
      <color theme="1"/>
      <name val="Arial"/>
      <family val="2"/>
    </font>
    <font>
      <b/>
      <sz val="10"/>
      <color theme="1"/>
      <name val="Arial"/>
      <family val="2"/>
    </font>
    <font>
      <sz val="8"/>
      <color theme="1"/>
      <name val="Arial"/>
      <family val="2"/>
    </font>
  </fonts>
  <fills count="7">
    <fill>
      <patternFill patternType="none"/>
    </fill>
    <fill>
      <patternFill patternType="gray125"/>
    </fill>
    <fill>
      <patternFill patternType="solid">
        <fgColor indexed="9"/>
        <bgColor indexed="64"/>
      </patternFill>
    </fill>
    <fill>
      <patternFill patternType="solid">
        <fgColor theme="0" tint="-0.14999847407452621"/>
        <bgColor indexed="64"/>
      </patternFill>
    </fill>
    <fill>
      <patternFill patternType="solid">
        <fgColor theme="0"/>
        <bgColor indexed="64"/>
      </patternFill>
    </fill>
    <fill>
      <patternFill patternType="solid">
        <fgColor rgb="FFD9D9D9"/>
        <bgColor indexed="64"/>
      </patternFill>
    </fill>
    <fill>
      <patternFill patternType="solid">
        <fgColor theme="0" tint="-4.9989318521683403E-2"/>
        <bgColor indexed="64"/>
      </patternFill>
    </fill>
  </fills>
  <borders count="47">
    <border>
      <left/>
      <right/>
      <top/>
      <bottom/>
      <diagonal/>
    </border>
    <border>
      <left style="medium">
        <color indexed="64"/>
      </left>
      <right style="medium">
        <color indexed="64"/>
      </right>
      <top style="medium">
        <color indexed="64"/>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medium">
        <color indexed="64"/>
      </right>
      <top/>
      <bottom/>
      <diagonal/>
    </border>
    <border>
      <left/>
      <right/>
      <top style="medium">
        <color indexed="64"/>
      </top>
      <bottom/>
      <diagonal/>
    </border>
    <border>
      <left style="medium">
        <color indexed="64"/>
      </left>
      <right style="medium">
        <color indexed="64"/>
      </right>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medium">
        <color indexed="64"/>
      </bottom>
      <diagonal/>
    </border>
    <border>
      <left style="thin">
        <color indexed="64"/>
      </left>
      <right/>
      <top style="thin">
        <color indexed="64"/>
      </top>
      <bottom/>
      <diagonal/>
    </border>
    <border>
      <left/>
      <right style="thin">
        <color indexed="64"/>
      </right>
      <top style="thin">
        <color indexed="64"/>
      </top>
      <bottom/>
      <diagonal/>
    </border>
    <border>
      <left/>
      <right style="thin">
        <color indexed="64"/>
      </right>
      <top/>
      <bottom style="thin">
        <color indexed="64"/>
      </bottom>
      <diagonal/>
    </border>
    <border>
      <left style="thin">
        <color indexed="64"/>
      </left>
      <right/>
      <top/>
      <bottom style="thin">
        <color indexed="64"/>
      </bottom>
      <diagonal/>
    </border>
    <border>
      <left/>
      <right/>
      <top style="thin">
        <color theme="0"/>
      </top>
      <bottom/>
      <diagonal/>
    </border>
    <border>
      <left/>
      <right/>
      <top style="medium">
        <color theme="0"/>
      </top>
      <bottom/>
      <diagonal/>
    </border>
    <border>
      <left/>
      <right/>
      <top/>
      <bottom style="thin">
        <color theme="0"/>
      </bottom>
      <diagonal/>
    </border>
    <border>
      <left/>
      <right/>
      <top style="thin">
        <color theme="0"/>
      </top>
      <bottom style="thin">
        <color theme="0"/>
      </bottom>
      <diagonal/>
    </border>
    <border>
      <left style="medium">
        <color theme="1"/>
      </left>
      <right/>
      <top/>
      <bottom style="thin">
        <color theme="0"/>
      </bottom>
      <diagonal/>
    </border>
    <border>
      <left/>
      <right style="medium">
        <color theme="1"/>
      </right>
      <top/>
      <bottom style="thin">
        <color theme="0"/>
      </bottom>
      <diagonal/>
    </border>
    <border>
      <left style="medium">
        <color theme="1"/>
      </left>
      <right/>
      <top style="thin">
        <color theme="0"/>
      </top>
      <bottom style="thin">
        <color theme="0"/>
      </bottom>
      <diagonal/>
    </border>
    <border>
      <left/>
      <right style="medium">
        <color theme="1"/>
      </right>
      <top style="thin">
        <color theme="0"/>
      </top>
      <bottom style="thin">
        <color theme="0"/>
      </bottom>
      <diagonal/>
    </border>
    <border>
      <left style="medium">
        <color theme="1"/>
      </left>
      <right/>
      <top style="thin">
        <color theme="0"/>
      </top>
      <bottom style="medium">
        <color theme="1"/>
      </bottom>
      <diagonal/>
    </border>
    <border>
      <left/>
      <right/>
      <top style="thin">
        <color theme="0"/>
      </top>
      <bottom style="medium">
        <color theme="1"/>
      </bottom>
      <diagonal/>
    </border>
    <border>
      <left/>
      <right style="medium">
        <color theme="1"/>
      </right>
      <top style="thin">
        <color theme="0"/>
      </top>
      <bottom style="medium">
        <color theme="1"/>
      </bottom>
      <diagonal/>
    </border>
    <border>
      <left style="medium">
        <color theme="1"/>
      </left>
      <right/>
      <top/>
      <bottom/>
      <diagonal/>
    </border>
    <border>
      <left/>
      <right style="medium">
        <color theme="1"/>
      </right>
      <top/>
      <bottom/>
      <diagonal/>
    </border>
    <border>
      <left style="medium">
        <color theme="1"/>
      </left>
      <right/>
      <top style="medium">
        <color theme="1"/>
      </top>
      <bottom style="medium">
        <color theme="1"/>
      </bottom>
      <diagonal/>
    </border>
    <border>
      <left/>
      <right/>
      <top style="medium">
        <color theme="1"/>
      </top>
      <bottom style="medium">
        <color theme="1"/>
      </bottom>
      <diagonal/>
    </border>
    <border>
      <left/>
      <right style="medium">
        <color theme="1"/>
      </right>
      <top style="medium">
        <color theme="1"/>
      </top>
      <bottom style="medium">
        <color theme="1"/>
      </bottom>
      <diagonal/>
    </border>
    <border>
      <left style="medium">
        <color theme="1"/>
      </left>
      <right/>
      <top style="thin">
        <color theme="0"/>
      </top>
      <bottom/>
      <diagonal/>
    </border>
    <border>
      <left/>
      <right style="medium">
        <color theme="1"/>
      </right>
      <top style="thin">
        <color theme="0"/>
      </top>
      <bottom/>
      <diagonal/>
    </border>
    <border>
      <left/>
      <right style="medium">
        <color indexed="64"/>
      </right>
      <top style="thin">
        <color indexed="64"/>
      </top>
      <bottom style="thin">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thin">
        <color indexed="64"/>
      </left>
      <right/>
      <top style="medium">
        <color indexed="64"/>
      </top>
      <bottom/>
      <diagonal/>
    </border>
  </borders>
  <cellStyleXfs count="3">
    <xf numFmtId="0" fontId="0" fillId="0" borderId="0"/>
    <xf numFmtId="44" fontId="1" fillId="0" borderId="0" applyFont="0" applyFill="0" applyBorder="0" applyAlignment="0" applyProtection="0"/>
    <xf numFmtId="0" fontId="7" fillId="0" borderId="0"/>
  </cellStyleXfs>
  <cellXfs count="121">
    <xf numFmtId="0" fontId="0" fillId="0" borderId="0" xfId="0"/>
    <xf numFmtId="0" fontId="0" fillId="0" borderId="14" xfId="0" applyBorder="1"/>
    <xf numFmtId="0" fontId="11" fillId="2" borderId="11" xfId="2" applyFont="1" applyFill="1" applyBorder="1" applyAlignment="1">
      <alignment vertical="center" wrapText="1"/>
    </xf>
    <xf numFmtId="0" fontId="0" fillId="0" borderId="11" xfId="0" applyBorder="1"/>
    <xf numFmtId="3" fontId="0" fillId="0" borderId="11" xfId="1" applyNumberFormat="1" applyFont="1" applyBorder="1"/>
    <xf numFmtId="4" fontId="0" fillId="0" borderId="11" xfId="0" applyNumberFormat="1" applyBorder="1"/>
    <xf numFmtId="1" fontId="0" fillId="0" borderId="11" xfId="0" applyNumberFormat="1" applyBorder="1"/>
    <xf numFmtId="3" fontId="0" fillId="0" borderId="11" xfId="0" applyNumberFormat="1" applyBorder="1"/>
    <xf numFmtId="0" fontId="0" fillId="0" borderId="23" xfId="0" applyBorder="1"/>
    <xf numFmtId="0" fontId="0" fillId="0" borderId="24" xfId="0" applyBorder="1"/>
    <xf numFmtId="0" fontId="0" fillId="0" borderId="12" xfId="0" applyBorder="1"/>
    <xf numFmtId="0" fontId="0" fillId="0" borderId="22" xfId="0" applyBorder="1"/>
    <xf numFmtId="0" fontId="0" fillId="0" borderId="21" xfId="0" applyBorder="1"/>
    <xf numFmtId="0" fontId="3" fillId="5" borderId="8" xfId="0" applyFont="1" applyFill="1" applyBorder="1" applyAlignment="1">
      <alignment horizontal="left" vertical="center"/>
    </xf>
    <xf numFmtId="0" fontId="3" fillId="0" borderId="0" xfId="0" applyFont="1" applyAlignment="1">
      <alignment vertical="center" wrapText="1"/>
    </xf>
    <xf numFmtId="0" fontId="5" fillId="0" borderId="0" xfId="0" applyFont="1" applyAlignment="1">
      <alignment horizontal="center" vertical="center" wrapText="1"/>
    </xf>
    <xf numFmtId="0" fontId="6" fillId="0" borderId="0" xfId="0" applyFont="1" applyAlignment="1">
      <alignment horizontal="center" vertical="center" wrapText="1"/>
    </xf>
    <xf numFmtId="0" fontId="3" fillId="5" borderId="10" xfId="0" applyFont="1" applyFill="1" applyBorder="1" applyAlignment="1">
      <alignment horizontal="left" vertical="center"/>
    </xf>
    <xf numFmtId="0" fontId="10" fillId="4" borderId="10" xfId="2" applyFont="1" applyFill="1" applyBorder="1" applyAlignment="1">
      <alignment vertical="center" wrapText="1"/>
    </xf>
    <xf numFmtId="0" fontId="8" fillId="3" borderId="11" xfId="0" applyFont="1" applyFill="1" applyBorder="1" applyAlignment="1">
      <alignment horizontal="center" vertical="center" wrapText="1"/>
    </xf>
    <xf numFmtId="0" fontId="9" fillId="3" borderId="10" xfId="2" applyFont="1" applyFill="1" applyBorder="1" applyAlignment="1">
      <alignment horizontal="center" vertical="center" wrapText="1"/>
    </xf>
    <xf numFmtId="0" fontId="17" fillId="0" borderId="0" xfId="0" applyFont="1" applyAlignment="1">
      <alignment vertical="center" wrapText="1"/>
    </xf>
    <xf numFmtId="0" fontId="16" fillId="0" borderId="0" xfId="0" applyFont="1"/>
    <xf numFmtId="0" fontId="0" fillId="0" borderId="0" xfId="0" applyAlignment="1">
      <alignment horizontal="left"/>
    </xf>
    <xf numFmtId="0" fontId="0" fillId="0" borderId="0" xfId="0" applyAlignment="1">
      <alignment vertical="center"/>
    </xf>
    <xf numFmtId="0" fontId="14" fillId="0" borderId="0" xfId="0" applyFont="1" applyAlignment="1">
      <alignment vertical="center"/>
    </xf>
    <xf numFmtId="0" fontId="0" fillId="0" borderId="0" xfId="0" applyAlignment="1">
      <alignment vertical="top"/>
    </xf>
    <xf numFmtId="0" fontId="15" fillId="0" borderId="0" xfId="0" applyFont="1"/>
    <xf numFmtId="0" fontId="14" fillId="4" borderId="0" xfId="0" applyFont="1" applyFill="1" applyAlignment="1">
      <alignment vertical="center"/>
    </xf>
    <xf numFmtId="0" fontId="14" fillId="4" borderId="0" xfId="0" applyFont="1" applyFill="1"/>
    <xf numFmtId="14" fontId="5" fillId="0" borderId="9" xfId="0" applyNumberFormat="1" applyFont="1" applyBorder="1" applyAlignment="1">
      <alignment vertical="center" wrapText="1"/>
    </xf>
    <xf numFmtId="0" fontId="5" fillId="0" borderId="9" xfId="0" applyFont="1" applyBorder="1" applyAlignment="1">
      <alignment horizontal="center" vertical="center" wrapText="1"/>
    </xf>
    <xf numFmtId="0" fontId="5" fillId="0" borderId="19" xfId="0" applyFont="1" applyBorder="1" applyAlignment="1">
      <alignment vertical="center" wrapText="1"/>
    </xf>
    <xf numFmtId="0" fontId="5" fillId="0" borderId="43" xfId="0" applyFont="1" applyBorder="1" applyAlignment="1">
      <alignment vertical="center" wrapText="1"/>
    </xf>
    <xf numFmtId="0" fontId="4" fillId="3" borderId="11" xfId="0" applyFont="1" applyFill="1" applyBorder="1" applyAlignment="1">
      <alignment horizontal="center" vertical="center" wrapText="1"/>
    </xf>
    <xf numFmtId="0" fontId="18" fillId="0" borderId="11" xfId="0" applyFont="1" applyBorder="1"/>
    <xf numFmtId="0" fontId="18" fillId="0" borderId="11" xfId="0" applyFont="1" applyBorder="1" applyAlignment="1">
      <alignment horizontal="center" vertical="center" wrapText="1"/>
    </xf>
    <xf numFmtId="0" fontId="18" fillId="0" borderId="11" xfId="0" applyFont="1" applyBorder="1" applyAlignment="1">
      <alignment horizontal="center" vertical="center"/>
    </xf>
    <xf numFmtId="0" fontId="18" fillId="0" borderId="11" xfId="0" applyFont="1" applyBorder="1" applyAlignment="1">
      <alignment horizontal="right" vertical="center"/>
    </xf>
    <xf numFmtId="0" fontId="3" fillId="5" borderId="9" xfId="0" applyFont="1" applyFill="1" applyBorder="1" applyAlignment="1">
      <alignment horizontal="left" vertical="center" wrapText="1"/>
    </xf>
    <xf numFmtId="0" fontId="3" fillId="5" borderId="16" xfId="0" applyFont="1" applyFill="1" applyBorder="1" applyAlignment="1">
      <alignment horizontal="left" vertical="center" wrapText="1"/>
    </xf>
    <xf numFmtId="0" fontId="18" fillId="0" borderId="0" xfId="0" applyFont="1" applyAlignment="1">
      <alignment horizontal="left"/>
    </xf>
    <xf numFmtId="0" fontId="19" fillId="0" borderId="26" xfId="0" applyFont="1" applyBorder="1"/>
    <xf numFmtId="0" fontId="18" fillId="0" borderId="0" xfId="0" applyFont="1"/>
    <xf numFmtId="0" fontId="20" fillId="0" borderId="0" xfId="0" applyFont="1"/>
    <xf numFmtId="0" fontId="3" fillId="5" borderId="11" xfId="0" applyFont="1" applyFill="1" applyBorder="1" applyAlignment="1">
      <alignment horizontal="left" vertical="center" wrapText="1"/>
    </xf>
    <xf numFmtId="0" fontId="18" fillId="0" borderId="12" xfId="0" applyFont="1" applyBorder="1" applyAlignment="1">
      <alignment horizontal="justify" vertical="center" wrapText="1"/>
    </xf>
    <xf numFmtId="0" fontId="18" fillId="0" borderId="13" xfId="0" applyFont="1" applyBorder="1" applyAlignment="1">
      <alignment horizontal="justify" vertical="center" wrapText="1"/>
    </xf>
    <xf numFmtId="0" fontId="18" fillId="0" borderId="14" xfId="0" applyFont="1" applyBorder="1" applyAlignment="1">
      <alignment horizontal="justify" vertical="center" wrapText="1"/>
    </xf>
    <xf numFmtId="0" fontId="18" fillId="0" borderId="11" xfId="0" applyFont="1" applyBorder="1" applyAlignment="1">
      <alignment horizontal="center" vertical="center" wrapText="1"/>
    </xf>
    <xf numFmtId="0" fontId="4" fillId="3" borderId="12" xfId="0" applyFont="1" applyFill="1" applyBorder="1" applyAlignment="1">
      <alignment horizontal="center" vertical="top" wrapText="1"/>
    </xf>
    <xf numFmtId="0" fontId="4" fillId="3" borderId="14" xfId="0" applyFont="1" applyFill="1" applyBorder="1" applyAlignment="1">
      <alignment horizontal="center" vertical="top" wrapText="1"/>
    </xf>
    <xf numFmtId="0" fontId="18" fillId="0" borderId="12" xfId="0" applyFont="1" applyBorder="1" applyAlignment="1">
      <alignment horizontal="justify" vertical="top" wrapText="1"/>
    </xf>
    <xf numFmtId="0" fontId="18" fillId="0" borderId="13" xfId="0" applyFont="1" applyBorder="1" applyAlignment="1">
      <alignment horizontal="justify" vertical="top" wrapText="1"/>
    </xf>
    <xf numFmtId="0" fontId="18" fillId="0" borderId="14" xfId="0" applyFont="1" applyBorder="1" applyAlignment="1">
      <alignment horizontal="justify" vertical="top" wrapText="1"/>
    </xf>
    <xf numFmtId="0" fontId="18" fillId="0" borderId="11" xfId="0" applyFont="1" applyBorder="1" applyAlignment="1">
      <alignment horizontal="center" wrapText="1"/>
    </xf>
    <xf numFmtId="0" fontId="18" fillId="0" borderId="11" xfId="0" applyFont="1" applyBorder="1" applyAlignment="1">
      <alignment horizontal="center"/>
    </xf>
    <xf numFmtId="0" fontId="4" fillId="6" borderId="46" xfId="0" applyFont="1" applyFill="1" applyBorder="1" applyAlignment="1">
      <alignment horizontal="center" vertical="center" wrapText="1"/>
    </xf>
    <xf numFmtId="0" fontId="4" fillId="6" borderId="6" xfId="0" applyFont="1" applyFill="1" applyBorder="1" applyAlignment="1">
      <alignment horizontal="center" vertical="center" wrapText="1"/>
    </xf>
    <xf numFmtId="0" fontId="4" fillId="3" borderId="11" xfId="0" applyFont="1" applyFill="1" applyBorder="1" applyAlignment="1">
      <alignment horizontal="center" vertical="center" wrapText="1"/>
    </xf>
    <xf numFmtId="0" fontId="0" fillId="0" borderId="1" xfId="0" applyBorder="1" applyAlignment="1">
      <alignment horizontal="center"/>
    </xf>
    <xf numFmtId="0" fontId="0" fillId="0" borderId="5" xfId="0" applyBorder="1" applyAlignment="1">
      <alignment horizontal="center"/>
    </xf>
    <xf numFmtId="0" fontId="0" fillId="0" borderId="7" xfId="0" applyBorder="1" applyAlignment="1">
      <alignment horizontal="center"/>
    </xf>
    <xf numFmtId="0" fontId="2" fillId="2" borderId="2" xfId="0" applyFont="1" applyFill="1" applyBorder="1" applyAlignment="1">
      <alignment horizontal="center" vertical="center"/>
    </xf>
    <xf numFmtId="0" fontId="2" fillId="2" borderId="3" xfId="0" applyFont="1" applyFill="1" applyBorder="1" applyAlignment="1">
      <alignment horizontal="center" vertical="center"/>
    </xf>
    <xf numFmtId="0" fontId="2" fillId="2" borderId="4" xfId="0" applyFont="1" applyFill="1" applyBorder="1" applyAlignment="1">
      <alignment horizontal="center" vertical="center"/>
    </xf>
    <xf numFmtId="0" fontId="3" fillId="2" borderId="2" xfId="0" applyFont="1" applyFill="1" applyBorder="1" applyAlignment="1">
      <alignment horizontal="left" vertical="center"/>
    </xf>
    <xf numFmtId="0" fontId="3" fillId="2" borderId="3" xfId="0" applyFont="1" applyFill="1" applyBorder="1" applyAlignment="1">
      <alignment horizontal="left" vertical="center"/>
    </xf>
    <xf numFmtId="0" fontId="3" fillId="2" borderId="4" xfId="0" applyFont="1" applyFill="1" applyBorder="1" applyAlignment="1">
      <alignment horizontal="left" vertical="center"/>
    </xf>
    <xf numFmtId="0" fontId="0" fillId="0" borderId="12" xfId="0" applyBorder="1" applyAlignment="1">
      <alignment horizontal="center"/>
    </xf>
    <xf numFmtId="0" fontId="0" fillId="0" borderId="13" xfId="0" applyBorder="1" applyAlignment="1">
      <alignment horizontal="center"/>
    </xf>
    <xf numFmtId="0" fontId="0" fillId="0" borderId="14" xfId="0" applyBorder="1" applyAlignment="1">
      <alignment horizontal="center"/>
    </xf>
    <xf numFmtId="0" fontId="0" fillId="0" borderId="11" xfId="0" applyBorder="1" applyAlignment="1">
      <alignment horizontal="center"/>
    </xf>
    <xf numFmtId="0" fontId="20" fillId="0" borderId="41" xfId="0" applyFont="1" applyBorder="1" applyAlignment="1">
      <alignment horizontal="left"/>
    </xf>
    <xf numFmtId="0" fontId="20" fillId="0" borderId="25" xfId="0" applyFont="1" applyBorder="1" applyAlignment="1">
      <alignment horizontal="left"/>
    </xf>
    <xf numFmtId="0" fontId="20" fillId="0" borderId="42" xfId="0" applyFont="1" applyBorder="1" applyAlignment="1">
      <alignment horizontal="left"/>
    </xf>
    <xf numFmtId="0" fontId="20" fillId="0" borderId="33" xfId="0" applyFont="1" applyBorder="1" applyAlignment="1">
      <alignment horizontal="left"/>
    </xf>
    <xf numFmtId="0" fontId="20" fillId="0" borderId="34" xfId="0" applyFont="1" applyBorder="1" applyAlignment="1">
      <alignment horizontal="left"/>
    </xf>
    <xf numFmtId="0" fontId="20" fillId="0" borderId="35" xfId="0" applyFont="1" applyBorder="1" applyAlignment="1">
      <alignment horizontal="left"/>
    </xf>
    <xf numFmtId="0" fontId="3" fillId="0" borderId="9" xfId="0" applyFont="1" applyBorder="1" applyAlignment="1">
      <alignment horizontal="center" vertical="center"/>
    </xf>
    <xf numFmtId="0" fontId="3" fillId="5" borderId="9" xfId="0" applyFont="1" applyFill="1" applyBorder="1" applyAlignment="1">
      <alignment horizontal="left" vertical="center" wrapText="1"/>
    </xf>
    <xf numFmtId="0" fontId="5" fillId="0" borderId="18" xfId="0" applyFont="1" applyBorder="1" applyAlignment="1">
      <alignment horizontal="center" vertical="center" wrapText="1"/>
    </xf>
    <xf numFmtId="0" fontId="5" fillId="0" borderId="44" xfId="0" applyFont="1" applyBorder="1" applyAlignment="1">
      <alignment horizontal="center" vertical="center" wrapText="1"/>
    </xf>
    <xf numFmtId="0" fontId="5" fillId="0" borderId="45" xfId="0" applyFont="1" applyBorder="1" applyAlignment="1">
      <alignment horizontal="center" vertical="center" wrapText="1"/>
    </xf>
    <xf numFmtId="0" fontId="10" fillId="0" borderId="11" xfId="2" applyFont="1" applyBorder="1" applyAlignment="1">
      <alignment horizontal="center" vertical="center" wrapText="1"/>
    </xf>
    <xf numFmtId="165" fontId="10" fillId="2" borderId="11" xfId="1" applyNumberFormat="1" applyFont="1" applyFill="1" applyBorder="1" applyAlignment="1">
      <alignment horizontal="center" vertical="center" wrapText="1"/>
    </xf>
    <xf numFmtId="165" fontId="10" fillId="2" borderId="15" xfId="1" applyNumberFormat="1" applyFont="1" applyFill="1" applyBorder="1" applyAlignment="1">
      <alignment horizontal="center" vertical="center" wrapText="1"/>
    </xf>
    <xf numFmtId="0" fontId="19" fillId="3" borderId="38" xfId="0" applyFont="1" applyFill="1" applyBorder="1" applyAlignment="1">
      <alignment horizontal="center"/>
    </xf>
    <xf numFmtId="0" fontId="19" fillId="3" borderId="39" xfId="0" applyFont="1" applyFill="1" applyBorder="1" applyAlignment="1">
      <alignment horizontal="center"/>
    </xf>
    <xf numFmtId="0" fontId="19" fillId="3" borderId="40" xfId="0" applyFont="1" applyFill="1" applyBorder="1" applyAlignment="1">
      <alignment horizontal="center"/>
    </xf>
    <xf numFmtId="0" fontId="20" fillId="0" borderId="36" xfId="0" applyFont="1" applyBorder="1" applyAlignment="1">
      <alignment horizontal="left"/>
    </xf>
    <xf numFmtId="0" fontId="20" fillId="0" borderId="0" xfId="0" applyFont="1" applyAlignment="1">
      <alignment horizontal="left"/>
    </xf>
    <xf numFmtId="0" fontId="20" fillId="0" borderId="37" xfId="0" applyFont="1" applyBorder="1" applyAlignment="1">
      <alignment horizontal="left"/>
    </xf>
    <xf numFmtId="0" fontId="10" fillId="0" borderId="0" xfId="0" applyFont="1" applyAlignment="1">
      <alignment horizontal="justify" vertical="center" wrapText="1"/>
    </xf>
    <xf numFmtId="0" fontId="20" fillId="0" borderId="29" xfId="0" applyFont="1" applyBorder="1" applyAlignment="1">
      <alignment horizontal="left"/>
    </xf>
    <xf numFmtId="0" fontId="20" fillId="0" borderId="27" xfId="0" applyFont="1" applyBorder="1" applyAlignment="1">
      <alignment horizontal="left"/>
    </xf>
    <xf numFmtId="0" fontId="20" fillId="0" borderId="30" xfId="0" applyFont="1" applyBorder="1" applyAlignment="1">
      <alignment horizontal="left"/>
    </xf>
    <xf numFmtId="0" fontId="10" fillId="0" borderId="11" xfId="2" applyFont="1" applyBorder="1" applyAlignment="1">
      <alignment horizontal="center" vertical="center"/>
    </xf>
    <xf numFmtId="0" fontId="20" fillId="0" borderId="31" xfId="0" applyFont="1" applyBorder="1" applyAlignment="1">
      <alignment horizontal="left"/>
    </xf>
    <xf numFmtId="0" fontId="20" fillId="0" borderId="28" xfId="0" applyFont="1" applyBorder="1" applyAlignment="1">
      <alignment horizontal="left"/>
    </xf>
    <xf numFmtId="0" fontId="20" fillId="0" borderId="32" xfId="0" applyFont="1" applyBorder="1" applyAlignment="1">
      <alignment horizontal="left"/>
    </xf>
    <xf numFmtId="165" fontId="4" fillId="0" borderId="11" xfId="1" applyNumberFormat="1" applyFont="1" applyFill="1" applyBorder="1" applyAlignment="1">
      <alignment horizontal="center" vertical="center"/>
    </xf>
    <xf numFmtId="165" fontId="4" fillId="0" borderId="15" xfId="1" applyNumberFormat="1" applyFont="1" applyFill="1" applyBorder="1" applyAlignment="1">
      <alignment horizontal="center" vertical="center"/>
    </xf>
    <xf numFmtId="0" fontId="3" fillId="3" borderId="16" xfId="2" applyFont="1" applyFill="1" applyBorder="1" applyAlignment="1">
      <alignment horizontal="center" vertical="center"/>
    </xf>
    <xf numFmtId="0" fontId="3" fillId="3" borderId="17" xfId="2" applyFont="1" applyFill="1" applyBorder="1" applyAlignment="1">
      <alignment horizontal="center" vertical="center"/>
    </xf>
    <xf numFmtId="0" fontId="12" fillId="0" borderId="17" xfId="2" applyFont="1" applyBorder="1" applyAlignment="1">
      <alignment horizontal="center" vertical="center" wrapText="1"/>
    </xf>
    <xf numFmtId="0" fontId="12" fillId="0" borderId="20" xfId="2" applyFont="1" applyBorder="1" applyAlignment="1">
      <alignment horizontal="center" vertical="center" wrapText="1"/>
    </xf>
    <xf numFmtId="0" fontId="3" fillId="3" borderId="10" xfId="2" applyFont="1" applyFill="1" applyBorder="1" applyAlignment="1">
      <alignment horizontal="right" vertical="center"/>
    </xf>
    <xf numFmtId="0" fontId="3" fillId="3" borderId="11" xfId="2" applyFont="1" applyFill="1" applyBorder="1" applyAlignment="1">
      <alignment horizontal="right" vertical="center"/>
    </xf>
    <xf numFmtId="164" fontId="9" fillId="3" borderId="11" xfId="1" applyNumberFormat="1" applyFont="1" applyFill="1" applyBorder="1" applyAlignment="1">
      <alignment horizontal="center" vertical="center" wrapText="1"/>
    </xf>
    <xf numFmtId="164" fontId="9" fillId="3" borderId="15" xfId="1" applyNumberFormat="1" applyFont="1" applyFill="1" applyBorder="1" applyAlignment="1">
      <alignment horizontal="center" vertical="center" wrapText="1"/>
    </xf>
    <xf numFmtId="0" fontId="13" fillId="3" borderId="8" xfId="2" applyFont="1" applyFill="1" applyBorder="1" applyAlignment="1">
      <alignment horizontal="left" vertical="center"/>
    </xf>
    <xf numFmtId="0" fontId="13" fillId="3" borderId="9" xfId="2" applyFont="1" applyFill="1" applyBorder="1" applyAlignment="1">
      <alignment horizontal="left" vertical="center"/>
    </xf>
    <xf numFmtId="0" fontId="13" fillId="3" borderId="19" xfId="2" applyFont="1" applyFill="1" applyBorder="1" applyAlignment="1">
      <alignment horizontal="left" vertical="center"/>
    </xf>
    <xf numFmtId="0" fontId="8" fillId="3" borderId="11" xfId="0" applyFont="1" applyFill="1" applyBorder="1" applyAlignment="1">
      <alignment horizontal="center" vertical="center" wrapText="1"/>
    </xf>
    <xf numFmtId="0" fontId="6" fillId="5" borderId="12" xfId="0" applyFont="1" applyFill="1" applyBorder="1" applyAlignment="1">
      <alignment horizontal="left" vertical="center" wrapText="1"/>
    </xf>
    <xf numFmtId="0" fontId="6" fillId="5" borderId="14" xfId="0" applyFont="1" applyFill="1" applyBorder="1" applyAlignment="1">
      <alignment horizontal="left" vertical="center" wrapText="1"/>
    </xf>
    <xf numFmtId="0" fontId="5" fillId="0" borderId="12" xfId="0" applyFont="1" applyBorder="1" applyAlignment="1">
      <alignment horizontal="center" vertical="center"/>
    </xf>
    <xf numFmtId="0" fontId="5" fillId="0" borderId="13" xfId="0" applyFont="1" applyBorder="1" applyAlignment="1">
      <alignment horizontal="center" vertical="center"/>
    </xf>
    <xf numFmtId="0" fontId="5" fillId="0" borderId="12" xfId="0" applyFont="1" applyBorder="1" applyAlignment="1">
      <alignment horizontal="center" vertical="center" wrapText="1"/>
    </xf>
    <xf numFmtId="0" fontId="5" fillId="0" borderId="13" xfId="0" applyFont="1" applyBorder="1" applyAlignment="1">
      <alignment horizontal="center" vertical="center" wrapText="1"/>
    </xf>
  </cellXfs>
  <cellStyles count="3">
    <cellStyle name="Moneda" xfId="1" builtinId="4"/>
    <cellStyle name="Normal" xfId="0" builtinId="0"/>
    <cellStyle name="Normal 2" xfId="2" xr:uid="{4095AAD4-C4E4-4355-B36F-333C878988BB}"/>
  </cellStyles>
  <dxfs count="25">
    <dxf>
      <border diagonalUp="0" diagonalDown="0">
        <left style="thin">
          <color indexed="64"/>
        </left>
        <right/>
        <top style="thin">
          <color indexed="64"/>
        </top>
        <bottom style="thin">
          <color indexed="64"/>
        </bottom>
        <vertical/>
        <horizontal/>
      </border>
    </dxf>
    <dxf>
      <border diagonalUp="0" diagonalDown="0">
        <left/>
        <right style="thin">
          <color indexed="64"/>
        </right>
        <top style="thin">
          <color indexed="64"/>
        </top>
        <bottom style="thin">
          <color indexed="64"/>
        </bottom>
        <vertical/>
        <horizontal/>
      </border>
    </dxf>
    <dxf>
      <border outline="0">
        <top style="thin">
          <color indexed="64"/>
        </top>
      </border>
    </dxf>
    <dxf>
      <border outline="0">
        <left style="thin">
          <color indexed="64"/>
        </left>
        <right style="thin">
          <color indexed="64"/>
        </right>
        <top style="thin">
          <color indexed="64"/>
        </top>
        <bottom style="thin">
          <color indexed="64"/>
        </bottom>
      </border>
    </dxf>
    <dxf>
      <border outline="0">
        <bottom style="thin">
          <color indexed="64"/>
        </bottom>
      </border>
    </dxf>
    <dxf>
      <border diagonalUp="0" diagonalDown="0" outline="0">
        <left style="thin">
          <color indexed="64"/>
        </left>
        <right style="thin">
          <color indexed="64"/>
        </right>
        <top/>
        <bottom/>
      </border>
    </dxf>
    <dxf>
      <border diagonalUp="0" diagonalDown="0">
        <left style="thin">
          <color indexed="64"/>
        </left>
        <right/>
        <top style="thin">
          <color indexed="64"/>
        </top>
        <bottom style="thin">
          <color indexed="64"/>
        </bottom>
        <vertical/>
        <horizontal/>
      </border>
    </dxf>
    <dxf>
      <border diagonalUp="0" diagonalDown="0">
        <left/>
        <right style="thin">
          <color indexed="64"/>
        </right>
        <top style="thin">
          <color indexed="64"/>
        </top>
        <bottom style="thin">
          <color indexed="64"/>
        </bottom>
        <vertical/>
        <horizontal/>
      </border>
    </dxf>
    <dxf>
      <border outline="0">
        <top style="thin">
          <color indexed="64"/>
        </top>
      </border>
    </dxf>
    <dxf>
      <border outline="0">
        <left style="thin">
          <color indexed="64"/>
        </left>
        <right style="thin">
          <color indexed="64"/>
        </right>
        <top style="thin">
          <color indexed="64"/>
        </top>
        <bottom style="thin">
          <color indexed="64"/>
        </bottom>
      </border>
    </dxf>
    <dxf>
      <border outline="0">
        <bottom style="thin">
          <color indexed="64"/>
        </bottom>
      </border>
    </dxf>
    <dxf>
      <border diagonalUp="0" diagonalDown="0" outline="0">
        <left style="thin">
          <color indexed="64"/>
        </left>
        <right style="thin">
          <color indexed="64"/>
        </right>
        <top/>
        <bottom/>
      </border>
    </dxf>
    <dxf>
      <border diagonalUp="0" diagonalDown="0">
        <left style="thin">
          <color indexed="64"/>
        </left>
        <right/>
        <top style="thin">
          <color indexed="64"/>
        </top>
        <bottom style="thin">
          <color indexed="64"/>
        </bottom>
        <vertical/>
        <horizontal/>
      </border>
    </dxf>
    <dxf>
      <border diagonalUp="0" diagonalDown="0">
        <left/>
        <right style="thin">
          <color indexed="64"/>
        </right>
        <top style="thin">
          <color indexed="64"/>
        </top>
        <bottom style="thin">
          <color indexed="64"/>
        </bottom>
        <vertical/>
        <horizontal/>
      </border>
    </dxf>
    <dxf>
      <border outline="0">
        <top style="thin">
          <color indexed="64"/>
        </top>
      </border>
    </dxf>
    <dxf>
      <border outline="0">
        <left style="thin">
          <color indexed="64"/>
        </left>
        <right style="thin">
          <color indexed="64"/>
        </right>
        <top style="thin">
          <color indexed="64"/>
        </top>
        <bottom style="thin">
          <color indexed="64"/>
        </bottom>
      </border>
    </dxf>
    <dxf>
      <border outline="0">
        <bottom style="thin">
          <color indexed="64"/>
        </bottom>
      </border>
    </dxf>
    <dxf>
      <border diagonalUp="0" diagonalDown="0" outline="0">
        <left style="thin">
          <color indexed="64"/>
        </left>
        <right style="thin">
          <color indexed="64"/>
        </right>
        <top/>
        <bottom/>
      </border>
    </dxf>
    <dxf>
      <border diagonalUp="0" diagonalDown="0">
        <left style="thin">
          <color indexed="64"/>
        </left>
        <right/>
        <top style="thin">
          <color indexed="64"/>
        </top>
        <bottom style="thin">
          <color indexed="64"/>
        </bottom>
        <vertical/>
        <horizontal/>
      </border>
    </dxf>
    <dxf>
      <border diagonalUp="0" diagonalDown="0">
        <left/>
        <right style="thin">
          <color indexed="64"/>
        </right>
        <top style="thin">
          <color indexed="64"/>
        </top>
        <bottom style="thin">
          <color indexed="64"/>
        </bottom>
        <vertical/>
        <horizontal/>
      </border>
    </dxf>
    <dxf>
      <border outline="0">
        <top style="thin">
          <color indexed="64"/>
        </top>
      </border>
    </dxf>
    <dxf>
      <border outline="0">
        <left style="thin">
          <color indexed="64"/>
        </left>
        <right style="thin">
          <color indexed="64"/>
        </right>
        <top style="thin">
          <color indexed="64"/>
        </top>
        <bottom style="thin">
          <color indexed="64"/>
        </bottom>
      </border>
    </dxf>
    <dxf>
      <border outline="0">
        <bottom style="thin">
          <color indexed="64"/>
        </bottom>
      </border>
    </dxf>
    <dxf>
      <border diagonalUp="0" diagonalDown="0" outline="0">
        <left style="thin">
          <color indexed="64"/>
        </left>
        <right style="thin">
          <color indexed="64"/>
        </right>
        <top/>
        <bottom/>
      </border>
    </dxf>
    <dxf>
      <font>
        <color rgb="FF9C0006"/>
      </font>
      <fill>
        <patternFill>
          <bgColor rgb="FFFFC7CE"/>
        </patternFill>
      </fill>
    </dxf>
  </dxfs>
  <tableStyles count="0" defaultTableStyle="TableStyleMedium2" defaultPivotStyle="PivotStyleLight16"/>
  <colors>
    <mruColors>
      <color rgb="FFD9D9D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eetMetadata" Target="metadata.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11" Type="http://schemas.openxmlformats.org/officeDocument/2006/relationships/customXml" Target="../customXml/item3.xml"/><Relationship Id="rId5" Type="http://schemas.openxmlformats.org/officeDocument/2006/relationships/styles" Target="styles.xml"/><Relationship Id="rId10" Type="http://schemas.openxmlformats.org/officeDocument/2006/relationships/customXml" Target="../customXml/item2.xml"/><Relationship Id="rId4" Type="http://schemas.openxmlformats.org/officeDocument/2006/relationships/theme" Target="theme/theme1.xml"/><Relationship Id="rId9" Type="http://schemas.openxmlformats.org/officeDocument/2006/relationships/customXml" Target="../customXml/item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1" Type="http://schemas.openxmlformats.org/officeDocument/2006/relationships/image" Target="../media/image2.jpeg"/></Relationships>
</file>

<file path=xl/drawings/drawing1.xml><?xml version="1.0" encoding="utf-8"?>
<xdr:wsDr xmlns:xdr="http://schemas.openxmlformats.org/drawingml/2006/spreadsheetDrawing" xmlns:a="http://schemas.openxmlformats.org/drawingml/2006/main">
  <xdr:twoCellAnchor>
    <xdr:from>
      <xdr:col>0</xdr:col>
      <xdr:colOff>121921</xdr:colOff>
      <xdr:row>0</xdr:row>
      <xdr:rowOff>30480</xdr:rowOff>
    </xdr:from>
    <xdr:to>
      <xdr:col>0</xdr:col>
      <xdr:colOff>693421</xdr:colOff>
      <xdr:row>2</xdr:row>
      <xdr:rowOff>144780</xdr:rowOff>
    </xdr:to>
    <xdr:pic>
      <xdr:nvPicPr>
        <xdr:cNvPr id="3" name="Imagen 2">
          <a:extLst>
            <a:ext uri="{FF2B5EF4-FFF2-40B4-BE49-F238E27FC236}">
              <a16:creationId xmlns:a16="http://schemas.microsoft.com/office/drawing/2014/main" id="{B7DFFE9F-DE6C-49AA-B9D1-95EB7EA087B4}"/>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21921" y="30480"/>
          <a:ext cx="571500" cy="70104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2.xml><?xml version="1.0" encoding="utf-8"?>
<xdr:wsDr xmlns:xdr="http://schemas.openxmlformats.org/drawingml/2006/spreadsheetDrawing" xmlns:a="http://schemas.openxmlformats.org/drawingml/2006/main">
  <xdr:twoCellAnchor>
    <xdr:from>
      <xdr:col>1</xdr:col>
      <xdr:colOff>294575</xdr:colOff>
      <xdr:row>1</xdr:row>
      <xdr:rowOff>38100</xdr:rowOff>
    </xdr:from>
    <xdr:to>
      <xdr:col>1</xdr:col>
      <xdr:colOff>1350090</xdr:colOff>
      <xdr:row>3</xdr:row>
      <xdr:rowOff>152400</xdr:rowOff>
    </xdr:to>
    <xdr:pic>
      <xdr:nvPicPr>
        <xdr:cNvPr id="2" name="Imagen 1">
          <a:extLst>
            <a:ext uri="{FF2B5EF4-FFF2-40B4-BE49-F238E27FC236}">
              <a16:creationId xmlns:a16="http://schemas.microsoft.com/office/drawing/2014/main" id="{DC2E71B5-147D-462A-9E58-774C648998A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62215" y="137160"/>
          <a:ext cx="1055515" cy="70104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68EBB671-C7D9-4A6F-825C-4B6D3ABC031A}" name="UNIDADES" displayName="UNIDADES" ref="B14:C24" totalsRowShown="0" headerRowDxfId="23" headerRowBorderDxfId="22" tableBorderDxfId="21" totalsRowBorderDxfId="20">
  <autoFilter ref="B14:C24" xr:uid="{00000000-0009-0000-0100-000001000000}"/>
  <tableColumns count="2">
    <tableColumn id="1" xr3:uid="{751061AA-E73C-4DD3-B7FA-43D6D11C71C6}" name="UNIDADES" dataDxfId="19"/>
    <tableColumn id="2" xr3:uid="{6106FE79-45C0-4B16-B842-655CCF19F0CB}" name="LETRA" dataDxfId="18"/>
  </tableColumns>
  <tableStyleInfo name="TableStyleMedium2"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2EF88FFD-59D0-4F3C-83CE-8C6DD588DBC4}" name="DECENAS" displayName="DECENAS" ref="E14:F31" totalsRowShown="0" headerRowDxfId="17" headerRowBorderDxfId="16" tableBorderDxfId="15" totalsRowBorderDxfId="14">
  <autoFilter ref="E14:F31" xr:uid="{00000000-0009-0000-0100-000002000000}"/>
  <tableColumns count="2">
    <tableColumn id="1" xr3:uid="{918660A4-CBD8-437C-9020-7891AE364E53}" name="UNIDADES" dataDxfId="13"/>
    <tableColumn id="2" xr3:uid="{343AB60B-9B4B-4DD2-AA7B-1ECB61A1C860}" name="LETRA" dataDxfId="12"/>
  </tableColumns>
  <tableStyleInfo name="TableStyleMedium2" showFirstColumn="0" showLastColumn="0" showRowStripes="1" showColumnStripes="0"/>
</table>
</file>

<file path=xl/tables/table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 xr:uid="{A1AF2C58-0545-4D75-AB69-B001B19C1EC2}" name="CENTENAS" displayName="CENTENAS" ref="I14:J66" totalsRowShown="0" headerRowDxfId="11" headerRowBorderDxfId="10" tableBorderDxfId="9" totalsRowBorderDxfId="8">
  <autoFilter ref="I14:J66" xr:uid="{00000000-0009-0000-0100-000003000000}"/>
  <tableColumns count="2">
    <tableColumn id="1" xr3:uid="{2401753A-471B-41AC-87C4-42DD92D915A9}" name="UNIDADES" dataDxfId="7"/>
    <tableColumn id="2" xr3:uid="{D6555DBA-BB33-43B9-A1EE-F7FF487A5E0B}" name="LETRA" dataDxfId="6"/>
  </tableColumns>
  <tableStyleInfo name="TableStyleMedium2" showFirstColumn="0" showLastColumn="0" showRowStripes="1" showColumnStripes="0"/>
</table>
</file>

<file path=xl/tables/table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 xr:uid="{D26D069F-36F0-4E5C-B538-3172405AFA41}" name="MILLONES" displayName="MILLONES" ref="L14:M16" totalsRowShown="0" headerRowDxfId="5" headerRowBorderDxfId="4" tableBorderDxfId="3" totalsRowBorderDxfId="2">
  <autoFilter ref="L14:M16" xr:uid="{00000000-0009-0000-0100-000004000000}"/>
  <tableColumns count="2">
    <tableColumn id="1" xr3:uid="{F7895B24-5A28-4555-A64B-95FC1865CB2E}" name="UNIDADES" dataDxfId="1"/>
    <tableColumn id="2" xr3:uid="{52018293-D6DB-4AA0-AC4F-D97D5EA5F7BA}" name="LETRA" dataDxfId="0"/>
  </tableColumns>
  <tableStyleInfo name="TableStyleMedium2" showFirstColumn="0" showLastColumn="0" showRowStripes="1" showColumnStripes="0"/>
</table>
</file>

<file path=xl/theme/theme1.xml><?xml version="1.0" encoding="utf-8"?>
<a:theme xmlns:a="http://schemas.openxmlformats.org/drawingml/2006/main" name="Tema de Offic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3" Type="http://schemas.openxmlformats.org/officeDocument/2006/relationships/table" Target="../tables/table3.xml"/><Relationship Id="rId2" Type="http://schemas.openxmlformats.org/officeDocument/2006/relationships/table" Target="../tables/table2.xml"/><Relationship Id="rId1" Type="http://schemas.openxmlformats.org/officeDocument/2006/relationships/table" Target="../tables/table1.xml"/><Relationship Id="rId4" Type="http://schemas.openxmlformats.org/officeDocument/2006/relationships/table" Target="../tables/table4.xml"/></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C23BE47-05ED-4867-8F12-25E86F554FA5}">
  <dimension ref="A1:J23"/>
  <sheetViews>
    <sheetView workbookViewId="0">
      <selection activeCell="B1" sqref="B1:J1"/>
    </sheetView>
  </sheetViews>
  <sheetFormatPr baseColWidth="10" defaultColWidth="11.69921875" defaultRowHeight="13.8"/>
  <sheetData>
    <row r="1" spans="1:10" ht="31.2" customHeight="1" thickBot="1">
      <c r="A1" s="60"/>
      <c r="B1" s="63" t="s">
        <v>143</v>
      </c>
      <c r="C1" s="64"/>
      <c r="D1" s="64"/>
      <c r="E1" s="64"/>
      <c r="F1" s="64"/>
      <c r="G1" s="64"/>
      <c r="H1" s="64"/>
      <c r="I1" s="64"/>
      <c r="J1" s="65"/>
    </row>
    <row r="2" spans="1:10" ht="15" customHeight="1" thickBot="1">
      <c r="A2" s="61"/>
      <c r="B2" s="66" t="s">
        <v>144</v>
      </c>
      <c r="C2" s="67"/>
      <c r="D2" s="67"/>
      <c r="E2" s="67"/>
      <c r="F2" s="67"/>
      <c r="G2" s="67"/>
      <c r="H2" s="66" t="s">
        <v>145</v>
      </c>
      <c r="I2" s="67"/>
      <c r="J2" s="68"/>
    </row>
    <row r="3" spans="1:10" ht="14.4" thickBot="1">
      <c r="A3" s="62"/>
      <c r="B3" s="66" t="s">
        <v>241</v>
      </c>
      <c r="C3" s="67"/>
      <c r="D3" s="67"/>
      <c r="E3" s="67"/>
      <c r="F3" s="67"/>
      <c r="G3" s="67"/>
      <c r="H3" s="67"/>
      <c r="I3" s="67"/>
      <c r="J3" s="68"/>
    </row>
    <row r="4" spans="1:10" ht="14.4" customHeight="1">
      <c r="A4" s="57" t="s">
        <v>206</v>
      </c>
      <c r="B4" s="58"/>
      <c r="C4" s="58"/>
      <c r="D4" s="58"/>
      <c r="E4" s="58"/>
      <c r="F4" s="58"/>
      <c r="G4" s="58"/>
      <c r="H4" s="58"/>
      <c r="I4" s="58"/>
      <c r="J4" s="58"/>
    </row>
    <row r="5" spans="1:10" ht="14.4" customHeight="1">
      <c r="A5" s="34" t="s">
        <v>207</v>
      </c>
      <c r="B5" s="59" t="s">
        <v>208</v>
      </c>
      <c r="C5" s="59"/>
      <c r="D5" s="59"/>
      <c r="E5" s="59"/>
      <c r="F5" s="59"/>
      <c r="G5" s="59"/>
      <c r="H5" s="34" t="s">
        <v>209</v>
      </c>
      <c r="I5" s="50" t="s">
        <v>210</v>
      </c>
      <c r="J5" s="51"/>
    </row>
    <row r="6" spans="1:10" hidden="1">
      <c r="A6" s="38">
        <v>1</v>
      </c>
      <c r="B6" s="56"/>
      <c r="C6" s="56"/>
      <c r="D6" s="56"/>
      <c r="E6" s="56"/>
      <c r="F6" s="56"/>
      <c r="G6" s="56"/>
      <c r="H6" s="35"/>
      <c r="I6" s="56"/>
      <c r="J6" s="56"/>
    </row>
    <row r="7" spans="1:10" hidden="1">
      <c r="A7" s="38">
        <v>2</v>
      </c>
      <c r="B7" s="56"/>
      <c r="C7" s="56"/>
      <c r="D7" s="56"/>
      <c r="E7" s="56"/>
      <c r="F7" s="56"/>
      <c r="G7" s="56"/>
      <c r="H7" s="35"/>
      <c r="I7" s="56"/>
      <c r="J7" s="56"/>
    </row>
    <row r="8" spans="1:10" hidden="1">
      <c r="A8" s="38">
        <v>3</v>
      </c>
      <c r="B8" s="56"/>
      <c r="C8" s="56"/>
      <c r="D8" s="56"/>
      <c r="E8" s="56"/>
      <c r="F8" s="56"/>
      <c r="G8" s="56"/>
      <c r="H8" s="36"/>
      <c r="I8" s="56"/>
      <c r="J8" s="56"/>
    </row>
    <row r="9" spans="1:10" hidden="1">
      <c r="A9" s="38">
        <v>4</v>
      </c>
      <c r="B9" s="56"/>
      <c r="C9" s="56"/>
      <c r="D9" s="56"/>
      <c r="E9" s="56"/>
      <c r="F9" s="56"/>
      <c r="G9" s="56"/>
      <c r="H9" s="35"/>
      <c r="I9" s="56"/>
      <c r="J9" s="56"/>
    </row>
    <row r="10" spans="1:10" ht="52.2" customHeight="1">
      <c r="A10" s="38">
        <v>5</v>
      </c>
      <c r="B10" s="46" t="s">
        <v>235</v>
      </c>
      <c r="C10" s="47"/>
      <c r="D10" s="47"/>
      <c r="E10" s="47"/>
      <c r="F10" s="47"/>
      <c r="G10" s="48"/>
      <c r="H10" s="36" t="s">
        <v>228</v>
      </c>
      <c r="I10" s="55" t="s">
        <v>230</v>
      </c>
      <c r="J10" s="55"/>
    </row>
    <row r="11" spans="1:10" hidden="1">
      <c r="A11" s="38">
        <v>6</v>
      </c>
      <c r="B11" s="56"/>
      <c r="C11" s="56"/>
      <c r="D11" s="56"/>
      <c r="E11" s="56"/>
      <c r="F11" s="56"/>
      <c r="G11" s="56"/>
      <c r="H11" s="35"/>
      <c r="I11" s="56"/>
      <c r="J11" s="56"/>
    </row>
    <row r="12" spans="1:10" ht="56.4" customHeight="1">
      <c r="A12" s="38">
        <v>7</v>
      </c>
      <c r="B12" s="46" t="s">
        <v>231</v>
      </c>
      <c r="C12" s="47"/>
      <c r="D12" s="47"/>
      <c r="E12" s="47"/>
      <c r="F12" s="47"/>
      <c r="G12" s="48"/>
      <c r="H12" s="36" t="s">
        <v>229</v>
      </c>
      <c r="I12" s="49" t="s">
        <v>230</v>
      </c>
      <c r="J12" s="49"/>
    </row>
    <row r="13" spans="1:10" ht="52.2" customHeight="1">
      <c r="A13" s="38">
        <v>8</v>
      </c>
      <c r="B13" s="46" t="s">
        <v>239</v>
      </c>
      <c r="C13" s="47"/>
      <c r="D13" s="47"/>
      <c r="E13" s="47"/>
      <c r="F13" s="47"/>
      <c r="G13" s="48"/>
      <c r="H13" s="36" t="s">
        <v>232</v>
      </c>
      <c r="I13" s="55" t="s">
        <v>230</v>
      </c>
      <c r="J13" s="56"/>
    </row>
    <row r="14" spans="1:10" ht="79.8" customHeight="1">
      <c r="A14" s="38">
        <v>9</v>
      </c>
      <c r="B14" s="46" t="s">
        <v>226</v>
      </c>
      <c r="C14" s="47"/>
      <c r="D14" s="47"/>
      <c r="E14" s="47"/>
      <c r="F14" s="47"/>
      <c r="G14" s="48"/>
      <c r="H14" s="36" t="s">
        <v>227</v>
      </c>
      <c r="I14" s="49" t="s">
        <v>211</v>
      </c>
      <c r="J14" s="49"/>
    </row>
    <row r="15" spans="1:10" ht="80.400000000000006" customHeight="1">
      <c r="A15" s="38">
        <v>10</v>
      </c>
      <c r="B15" s="46" t="s">
        <v>233</v>
      </c>
      <c r="C15" s="47"/>
      <c r="D15" s="47"/>
      <c r="E15" s="47"/>
      <c r="F15" s="47"/>
      <c r="G15" s="48"/>
      <c r="H15" s="36" t="s">
        <v>218</v>
      </c>
      <c r="I15" s="49" t="s">
        <v>211</v>
      </c>
      <c r="J15" s="49"/>
    </row>
    <row r="16" spans="1:10" ht="91.2" customHeight="1">
      <c r="A16" s="38">
        <v>11</v>
      </c>
      <c r="B16" s="52" t="s">
        <v>234</v>
      </c>
      <c r="C16" s="53"/>
      <c r="D16" s="53"/>
      <c r="E16" s="53"/>
      <c r="F16" s="53"/>
      <c r="G16" s="54"/>
      <c r="H16" s="37" t="s">
        <v>225</v>
      </c>
      <c r="I16" s="49" t="s">
        <v>211</v>
      </c>
      <c r="J16" s="49"/>
    </row>
    <row r="17" spans="1:10" ht="39" customHeight="1">
      <c r="A17" s="38">
        <v>12</v>
      </c>
      <c r="B17" s="46" t="s">
        <v>219</v>
      </c>
      <c r="C17" s="47"/>
      <c r="D17" s="47"/>
      <c r="E17" s="47"/>
      <c r="F17" s="47"/>
      <c r="G17" s="48"/>
      <c r="H17" s="36" t="s">
        <v>220</v>
      </c>
      <c r="I17" s="49" t="s">
        <v>211</v>
      </c>
      <c r="J17" s="49"/>
    </row>
    <row r="18" spans="1:10" ht="40.799999999999997" customHeight="1">
      <c r="A18" s="38">
        <v>13</v>
      </c>
      <c r="B18" s="46" t="s">
        <v>221</v>
      </c>
      <c r="C18" s="47"/>
      <c r="D18" s="47"/>
      <c r="E18" s="47"/>
      <c r="F18" s="47"/>
      <c r="G18" s="48"/>
      <c r="H18" s="36" t="s">
        <v>222</v>
      </c>
      <c r="I18" s="49" t="s">
        <v>211</v>
      </c>
      <c r="J18" s="49"/>
    </row>
    <row r="19" spans="1:10" ht="43.8" customHeight="1">
      <c r="A19" s="38">
        <v>14</v>
      </c>
      <c r="B19" s="46" t="s">
        <v>223</v>
      </c>
      <c r="C19" s="47"/>
      <c r="D19" s="47"/>
      <c r="E19" s="47"/>
      <c r="F19" s="47"/>
      <c r="G19" s="48"/>
      <c r="H19" s="36" t="s">
        <v>224</v>
      </c>
      <c r="I19" s="49" t="s">
        <v>211</v>
      </c>
      <c r="J19" s="49"/>
    </row>
    <row r="20" spans="1:10" ht="53.4" customHeight="1">
      <c r="A20" s="38">
        <v>15</v>
      </c>
      <c r="B20" s="46" t="s">
        <v>216</v>
      </c>
      <c r="C20" s="47"/>
      <c r="D20" s="47"/>
      <c r="E20" s="47"/>
      <c r="F20" s="47"/>
      <c r="G20" s="48"/>
      <c r="H20" s="36" t="s">
        <v>217</v>
      </c>
      <c r="I20" s="49" t="s">
        <v>211</v>
      </c>
      <c r="J20" s="49"/>
    </row>
    <row r="21" spans="1:10" ht="70.8" customHeight="1">
      <c r="A21" s="38">
        <v>16</v>
      </c>
      <c r="B21" s="46" t="s">
        <v>212</v>
      </c>
      <c r="C21" s="47"/>
      <c r="D21" s="47"/>
      <c r="E21" s="47"/>
      <c r="F21" s="47"/>
      <c r="G21" s="48"/>
      <c r="H21" s="36" t="s">
        <v>213</v>
      </c>
      <c r="I21" s="49" t="s">
        <v>211</v>
      </c>
      <c r="J21" s="49"/>
    </row>
    <row r="22" spans="1:10" ht="51" customHeight="1">
      <c r="A22" s="38">
        <v>17</v>
      </c>
      <c r="B22" s="46" t="s">
        <v>214</v>
      </c>
      <c r="C22" s="47"/>
      <c r="D22" s="47"/>
      <c r="E22" s="47"/>
      <c r="F22" s="47"/>
      <c r="G22" s="48"/>
      <c r="H22" s="36" t="s">
        <v>215</v>
      </c>
      <c r="I22" s="49" t="s">
        <v>211</v>
      </c>
      <c r="J22" s="49"/>
    </row>
    <row r="23" spans="1:10" ht="70.8" customHeight="1">
      <c r="A23" s="38">
        <v>18</v>
      </c>
      <c r="B23" s="46" t="s">
        <v>240</v>
      </c>
      <c r="C23" s="47"/>
      <c r="D23" s="47"/>
      <c r="E23" s="47"/>
      <c r="F23" s="47"/>
      <c r="G23" s="48"/>
      <c r="H23" s="36" t="s">
        <v>242</v>
      </c>
      <c r="I23" s="49" t="s">
        <v>211</v>
      </c>
      <c r="J23" s="49"/>
    </row>
  </sheetData>
  <mergeCells count="44">
    <mergeCell ref="A4:J4"/>
    <mergeCell ref="B5:G5"/>
    <mergeCell ref="B6:G6"/>
    <mergeCell ref="I6:J6"/>
    <mergeCell ref="A1:A3"/>
    <mergeCell ref="B1:J1"/>
    <mergeCell ref="B2:G2"/>
    <mergeCell ref="H2:J2"/>
    <mergeCell ref="B3:J3"/>
    <mergeCell ref="B7:G7"/>
    <mergeCell ref="I7:J7"/>
    <mergeCell ref="B8:G8"/>
    <mergeCell ref="I8:J8"/>
    <mergeCell ref="B9:G9"/>
    <mergeCell ref="I9:J9"/>
    <mergeCell ref="B10:G10"/>
    <mergeCell ref="I10:J10"/>
    <mergeCell ref="B11:G11"/>
    <mergeCell ref="I11:J11"/>
    <mergeCell ref="B12:G12"/>
    <mergeCell ref="I12:J12"/>
    <mergeCell ref="I18:J18"/>
    <mergeCell ref="B13:G13"/>
    <mergeCell ref="I13:J13"/>
    <mergeCell ref="B14:G14"/>
    <mergeCell ref="I14:J14"/>
    <mergeCell ref="B15:G15"/>
    <mergeCell ref="I15:J15"/>
    <mergeCell ref="B22:G22"/>
    <mergeCell ref="I22:J22"/>
    <mergeCell ref="B23:G23"/>
    <mergeCell ref="I23:J23"/>
    <mergeCell ref="I5:J5"/>
    <mergeCell ref="B19:G19"/>
    <mergeCell ref="I19:J19"/>
    <mergeCell ref="B20:G20"/>
    <mergeCell ref="I20:J20"/>
    <mergeCell ref="B21:G21"/>
    <mergeCell ref="I21:J21"/>
    <mergeCell ref="B16:G16"/>
    <mergeCell ref="I16:J16"/>
    <mergeCell ref="B17:G17"/>
    <mergeCell ref="I17:J17"/>
    <mergeCell ref="B18:G18"/>
  </mergeCells>
  <pageMargins left="0.7" right="0.7" top="0.75" bottom="0.75" header="0.3" footer="0.3"/>
  <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B600FF0-C62E-4305-BF96-297A3025D698}">
  <sheetPr codeName="Hoja1"/>
  <dimension ref="A1:O66"/>
  <sheetViews>
    <sheetView topLeftCell="A29" workbookViewId="0">
      <selection activeCell="E37" sqref="E37"/>
    </sheetView>
  </sheetViews>
  <sheetFormatPr baseColWidth="10" defaultColWidth="11.3984375" defaultRowHeight="13.8"/>
  <cols>
    <col min="2" max="2" width="34.69921875" customWidth="1"/>
    <col min="3" max="3" width="24.3984375" customWidth="1"/>
    <col min="4" max="4" width="19.19921875" customWidth="1"/>
  </cols>
  <sheetData>
    <row r="1" spans="1:15">
      <c r="A1" s="3" t="s">
        <v>2</v>
      </c>
      <c r="B1" s="4" cm="1">
        <f t="array" ref="B1:C1">'GEFI-FM-009'!J23:K23</f>
        <v>0</v>
      </c>
      <c r="C1">
        <v>0</v>
      </c>
      <c r="D1" s="3" t="s">
        <v>3</v>
      </c>
      <c r="E1" s="69" t="str">
        <f>TRIM(TEXT(IF(B1=0,"",CONCATENATE(D8," ",D9,"",E9,D10," ",C11," ",I8," ",I9,J9," ",I10," ",H11," ",N8," ",N9,O9," ",N10," ",B4)),))</f>
        <v/>
      </c>
      <c r="F1" s="70"/>
      <c r="G1" s="70"/>
      <c r="H1" s="70"/>
      <c r="I1" s="70"/>
      <c r="J1" s="70"/>
      <c r="K1" s="70"/>
      <c r="L1" s="70"/>
      <c r="M1" s="70"/>
      <c r="N1" s="70"/>
      <c r="O1" s="71"/>
    </row>
    <row r="2" spans="1:15">
      <c r="A2" s="3" t="s">
        <v>4</v>
      </c>
      <c r="B2" s="5">
        <f>INT(B1)</f>
        <v>0</v>
      </c>
    </row>
    <row r="3" spans="1:15">
      <c r="A3" s="3" t="s">
        <v>5</v>
      </c>
      <c r="B3" s="6" t="str">
        <f>IF((B1-B2)=0,"00",ROUND((B1-B2)*100,0))</f>
        <v>00</v>
      </c>
    </row>
    <row r="4" spans="1:15">
      <c r="A4" s="3" t="s">
        <v>6</v>
      </c>
      <c r="B4" s="3" t="s">
        <v>7</v>
      </c>
    </row>
    <row r="6" spans="1:15">
      <c r="B6" t="s">
        <v>8</v>
      </c>
      <c r="C6" s="3">
        <f>INT(B2/1000000)</f>
        <v>0</v>
      </c>
      <c r="G6" t="s">
        <v>9</v>
      </c>
      <c r="H6" s="7">
        <f>INT(MOD(B2/1000,1000))</f>
        <v>0</v>
      </c>
      <c r="L6" t="s">
        <v>10</v>
      </c>
      <c r="M6" s="7">
        <f>INT(MOD(B2,1000))</f>
        <v>0</v>
      </c>
    </row>
    <row r="8" spans="1:15">
      <c r="B8" s="3" t="s">
        <v>10</v>
      </c>
      <c r="C8" s="3">
        <f>C6</f>
        <v>0</v>
      </c>
      <c r="D8" s="3" t="str">
        <f>VLOOKUP(C8,CENTENAS[],2,TRUE)</f>
        <v xml:space="preserve"> </v>
      </c>
      <c r="G8" s="3" t="s">
        <v>10</v>
      </c>
      <c r="H8" s="3">
        <f>H6</f>
        <v>0</v>
      </c>
      <c r="I8" s="3" t="str">
        <f>VLOOKUP(H8,CENTENAS[],2,TRUE)</f>
        <v xml:space="preserve"> </v>
      </c>
      <c r="L8" s="3" t="s">
        <v>10</v>
      </c>
      <c r="M8" s="3">
        <f>M6</f>
        <v>0</v>
      </c>
      <c r="N8" s="3" t="str">
        <f>VLOOKUP(M8,CENTENAS[],2,TRUE)</f>
        <v xml:space="preserve"> </v>
      </c>
    </row>
    <row r="9" spans="1:15">
      <c r="B9" s="3" t="s">
        <v>11</v>
      </c>
      <c r="C9" s="3">
        <f>MOD(C8,100)</f>
        <v>0</v>
      </c>
      <c r="D9" s="3" t="str">
        <f>VLOOKUP(C9,DECENAS[],2,TRUE)</f>
        <v xml:space="preserve"> </v>
      </c>
      <c r="E9" s="3" t="str">
        <f>IF(AND(C9&gt;30,C10&lt;&gt;0)," Y ","")</f>
        <v/>
      </c>
      <c r="G9" s="3" t="s">
        <v>11</v>
      </c>
      <c r="H9" s="3">
        <f>MOD(H8,100)</f>
        <v>0</v>
      </c>
      <c r="I9" s="3" t="str">
        <f>VLOOKUP(H9,DECENAS[],2,TRUE)</f>
        <v xml:space="preserve"> </v>
      </c>
      <c r="J9" s="3" t="str">
        <f>IF(AND(H9&gt;30,H10&lt;&gt;0)," Y ","")</f>
        <v/>
      </c>
      <c r="L9" s="3" t="s">
        <v>11</v>
      </c>
      <c r="M9" s="3">
        <f>MOD(M8,100)</f>
        <v>0</v>
      </c>
      <c r="N9" s="3" t="str">
        <f>VLOOKUP(M9,DECENAS[],2,TRUE)</f>
        <v xml:space="preserve"> </v>
      </c>
      <c r="O9" s="3" t="str">
        <f>IF(AND(M9&gt;30,M10&lt;&gt;0)," Y ","")</f>
        <v/>
      </c>
    </row>
    <row r="10" spans="1:15">
      <c r="B10" s="3" t="s">
        <v>12</v>
      </c>
      <c r="C10" s="3">
        <f>MOD(C9,10)</f>
        <v>0</v>
      </c>
      <c r="D10" s="3" t="str">
        <f>IF(C10="","",IF(OR(C9&lt;11,C9&gt;15),VLOOKUP(C10,UNIDADES[],2,FALSE),""))</f>
        <v xml:space="preserve">  </v>
      </c>
      <c r="G10" s="3" t="s">
        <v>12</v>
      </c>
      <c r="H10" s="3">
        <f>MOD(H9,10)</f>
        <v>0</v>
      </c>
      <c r="I10" s="3" t="str">
        <f>IF(OR(H9&lt;11,H9&gt;15),VLOOKUP(H10,UNIDADES[],2,FALSE),"")</f>
        <v xml:space="preserve">  </v>
      </c>
      <c r="L10" s="3" t="s">
        <v>12</v>
      </c>
      <c r="M10" s="3">
        <f>MOD(M9,10)</f>
        <v>0</v>
      </c>
      <c r="N10" s="3" t="str">
        <f>IF(OR(M9&lt;11,M9&gt;15),VLOOKUP(M10,UNIDADES[],2,FALSE),"")</f>
        <v xml:space="preserve">  </v>
      </c>
    </row>
    <row r="11" spans="1:15">
      <c r="B11" s="3" t="s">
        <v>13</v>
      </c>
      <c r="C11" s="3" t="str">
        <f>IF(C6=0,"",VLOOKUP(C6,MILLONES[],2,TRUE))</f>
        <v/>
      </c>
      <c r="G11" s="3" t="s">
        <v>13</v>
      </c>
      <c r="H11" s="3" t="str">
        <f>IF(H6=0,"","MIL")</f>
        <v/>
      </c>
    </row>
    <row r="13" spans="1:15">
      <c r="B13" s="72" t="s">
        <v>14</v>
      </c>
      <c r="C13" s="72"/>
      <c r="E13" s="72" t="s">
        <v>15</v>
      </c>
      <c r="F13" s="72"/>
      <c r="I13" s="72" t="s">
        <v>10</v>
      </c>
      <c r="J13" s="72"/>
      <c r="L13" s="72" t="s">
        <v>8</v>
      </c>
      <c r="M13" s="72"/>
    </row>
    <row r="14" spans="1:15">
      <c r="B14" s="8" t="s">
        <v>14</v>
      </c>
      <c r="C14" s="9" t="s">
        <v>16</v>
      </c>
      <c r="E14" s="8" t="s">
        <v>14</v>
      </c>
      <c r="F14" s="9" t="s">
        <v>16</v>
      </c>
      <c r="I14" s="8" t="s">
        <v>14</v>
      </c>
      <c r="J14" s="9" t="s">
        <v>16</v>
      </c>
      <c r="L14" s="8" t="s">
        <v>14</v>
      </c>
      <c r="M14" s="9" t="s">
        <v>16</v>
      </c>
    </row>
    <row r="15" spans="1:15">
      <c r="B15" s="1">
        <v>0</v>
      </c>
      <c r="C15" s="10" t="s">
        <v>17</v>
      </c>
      <c r="E15" s="1">
        <v>0</v>
      </c>
      <c r="F15" s="10" t="s">
        <v>18</v>
      </c>
      <c r="I15" s="1">
        <v>0</v>
      </c>
      <c r="J15" s="10" t="s">
        <v>18</v>
      </c>
      <c r="L15" s="1">
        <v>1</v>
      </c>
      <c r="M15" s="10" t="s">
        <v>19</v>
      </c>
    </row>
    <row r="16" spans="1:15">
      <c r="B16" s="1">
        <v>1</v>
      </c>
      <c r="C16" s="10" t="s">
        <v>20</v>
      </c>
      <c r="E16" s="1">
        <v>10</v>
      </c>
      <c r="F16" s="10" t="s">
        <v>21</v>
      </c>
      <c r="I16" s="1">
        <v>100</v>
      </c>
      <c r="J16" s="10" t="s">
        <v>22</v>
      </c>
      <c r="L16" s="11">
        <v>2</v>
      </c>
      <c r="M16" s="12" t="s">
        <v>8</v>
      </c>
    </row>
    <row r="17" spans="2:10">
      <c r="B17" s="1">
        <v>2</v>
      </c>
      <c r="C17" s="10" t="s">
        <v>23</v>
      </c>
      <c r="E17" s="1">
        <v>11</v>
      </c>
      <c r="F17" s="10" t="s">
        <v>24</v>
      </c>
      <c r="I17" s="1">
        <v>101</v>
      </c>
      <c r="J17" s="10" t="s">
        <v>25</v>
      </c>
    </row>
    <row r="18" spans="2:10">
      <c r="B18" s="1">
        <v>3</v>
      </c>
      <c r="C18" s="10" t="s">
        <v>26</v>
      </c>
      <c r="E18" s="1">
        <v>12</v>
      </c>
      <c r="F18" s="10" t="s">
        <v>27</v>
      </c>
      <c r="I18" s="1">
        <v>200</v>
      </c>
      <c r="J18" s="10" t="s">
        <v>28</v>
      </c>
    </row>
    <row r="19" spans="2:10">
      <c r="B19" s="1">
        <v>4</v>
      </c>
      <c r="C19" s="10" t="s">
        <v>29</v>
      </c>
      <c r="E19" s="1">
        <v>13</v>
      </c>
      <c r="F19" s="10" t="s">
        <v>30</v>
      </c>
      <c r="I19" s="1">
        <v>300</v>
      </c>
      <c r="J19" s="10" t="s">
        <v>31</v>
      </c>
    </row>
    <row r="20" spans="2:10">
      <c r="B20" s="1">
        <v>5</v>
      </c>
      <c r="C20" s="10" t="s">
        <v>32</v>
      </c>
      <c r="E20" s="1">
        <v>14</v>
      </c>
      <c r="F20" s="10" t="s">
        <v>33</v>
      </c>
      <c r="I20" s="1">
        <v>400</v>
      </c>
      <c r="J20" s="10" t="s">
        <v>34</v>
      </c>
    </row>
    <row r="21" spans="2:10">
      <c r="B21" s="1">
        <v>6</v>
      </c>
      <c r="C21" s="10" t="s">
        <v>35</v>
      </c>
      <c r="E21" s="1">
        <v>15</v>
      </c>
      <c r="F21" s="10" t="s">
        <v>36</v>
      </c>
      <c r="I21" s="1">
        <v>500</v>
      </c>
      <c r="J21" s="10" t="s">
        <v>37</v>
      </c>
    </row>
    <row r="22" spans="2:10">
      <c r="B22" s="1">
        <v>7</v>
      </c>
      <c r="C22" s="10" t="s">
        <v>38</v>
      </c>
      <c r="E22" s="1">
        <v>16</v>
      </c>
      <c r="F22" s="10" t="s">
        <v>39</v>
      </c>
      <c r="I22" s="1">
        <v>600</v>
      </c>
      <c r="J22" s="10" t="s">
        <v>40</v>
      </c>
    </row>
    <row r="23" spans="2:10">
      <c r="B23" s="1">
        <v>8</v>
      </c>
      <c r="C23" s="10" t="s">
        <v>41</v>
      </c>
      <c r="E23" s="1">
        <v>20</v>
      </c>
      <c r="F23" s="10" t="s">
        <v>42</v>
      </c>
      <c r="I23" s="1">
        <v>700</v>
      </c>
      <c r="J23" s="10" t="s">
        <v>43</v>
      </c>
    </row>
    <row r="24" spans="2:10">
      <c r="B24" s="11">
        <v>9</v>
      </c>
      <c r="C24" s="12" t="s">
        <v>44</v>
      </c>
      <c r="E24" s="1">
        <v>21</v>
      </c>
      <c r="F24" s="10" t="s">
        <v>45</v>
      </c>
      <c r="I24" s="1">
        <v>800</v>
      </c>
      <c r="J24" s="10" t="s">
        <v>46</v>
      </c>
    </row>
    <row r="25" spans="2:10">
      <c r="E25" s="1">
        <v>30</v>
      </c>
      <c r="F25" s="10" t="s">
        <v>47</v>
      </c>
      <c r="I25" s="11">
        <v>900</v>
      </c>
      <c r="J25" s="12" t="s">
        <v>48</v>
      </c>
    </row>
    <row r="26" spans="2:10">
      <c r="E26" s="1">
        <v>40</v>
      </c>
      <c r="F26" s="10" t="s">
        <v>49</v>
      </c>
      <c r="I26" s="1">
        <v>1000</v>
      </c>
      <c r="J26" s="10" t="s">
        <v>102</v>
      </c>
    </row>
    <row r="27" spans="2:10">
      <c r="E27" s="1">
        <v>50</v>
      </c>
      <c r="F27" s="10" t="s">
        <v>50</v>
      </c>
      <c r="I27" s="1">
        <v>1100</v>
      </c>
      <c r="J27" s="10" t="s">
        <v>103</v>
      </c>
    </row>
    <row r="28" spans="2:10">
      <c r="E28" s="1">
        <v>60</v>
      </c>
      <c r="F28" s="10" t="s">
        <v>51</v>
      </c>
      <c r="I28" s="1">
        <v>1200</v>
      </c>
      <c r="J28" s="10" t="s">
        <v>104</v>
      </c>
    </row>
    <row r="29" spans="2:10">
      <c r="E29" s="1">
        <v>70</v>
      </c>
      <c r="F29" s="10" t="s">
        <v>52</v>
      </c>
      <c r="I29" s="1">
        <v>1300</v>
      </c>
      <c r="J29" s="10" t="s">
        <v>105</v>
      </c>
    </row>
    <row r="30" spans="2:10">
      <c r="E30" s="1">
        <v>80</v>
      </c>
      <c r="F30" s="10" t="s">
        <v>53</v>
      </c>
      <c r="I30" s="1">
        <v>1400</v>
      </c>
      <c r="J30" s="10" t="s">
        <v>106</v>
      </c>
    </row>
    <row r="31" spans="2:10">
      <c r="E31" s="11">
        <v>90</v>
      </c>
      <c r="F31" s="12" t="s">
        <v>54</v>
      </c>
      <c r="I31" s="1">
        <v>1500</v>
      </c>
      <c r="J31" s="10" t="s">
        <v>107</v>
      </c>
    </row>
    <row r="32" spans="2:10">
      <c r="I32" s="1">
        <v>1600</v>
      </c>
      <c r="J32" s="10" t="s">
        <v>108</v>
      </c>
    </row>
    <row r="33" spans="2:10">
      <c r="I33" s="1">
        <v>1700</v>
      </c>
      <c r="J33" s="10" t="s">
        <v>109</v>
      </c>
    </row>
    <row r="34" spans="2:10">
      <c r="B34" s="24" t="s">
        <v>55</v>
      </c>
      <c r="C34" s="24" t="s">
        <v>56</v>
      </c>
      <c r="D34" s="23" t="s">
        <v>146</v>
      </c>
      <c r="E34" t="s">
        <v>165</v>
      </c>
      <c r="F34" t="s">
        <v>169</v>
      </c>
      <c r="G34" t="s">
        <v>188</v>
      </c>
      <c r="I34" s="1">
        <v>1800</v>
      </c>
      <c r="J34" s="10" t="s">
        <v>110</v>
      </c>
    </row>
    <row r="35" spans="2:10">
      <c r="B35" s="24" t="s">
        <v>57</v>
      </c>
      <c r="C35" s="25" t="s">
        <v>58</v>
      </c>
      <c r="D35" t="s">
        <v>152</v>
      </c>
      <c r="E35" t="s">
        <v>166</v>
      </c>
      <c r="F35" t="s">
        <v>170</v>
      </c>
      <c r="G35" t="s">
        <v>189</v>
      </c>
      <c r="I35" s="1">
        <v>1900</v>
      </c>
      <c r="J35" s="10" t="s">
        <v>111</v>
      </c>
    </row>
    <row r="36" spans="2:10">
      <c r="B36" s="26" t="s">
        <v>59</v>
      </c>
      <c r="C36" s="25" t="s">
        <v>60</v>
      </c>
      <c r="D36" s="23" t="s">
        <v>153</v>
      </c>
      <c r="E36" t="s">
        <v>167</v>
      </c>
      <c r="F36" t="s">
        <v>171</v>
      </c>
      <c r="G36" t="s">
        <v>190</v>
      </c>
      <c r="I36" s="1">
        <v>2000</v>
      </c>
      <c r="J36" s="10" t="s">
        <v>112</v>
      </c>
    </row>
    <row r="37" spans="2:10">
      <c r="B37" s="26" t="s">
        <v>61</v>
      </c>
      <c r="C37" s="25" t="s">
        <v>62</v>
      </c>
      <c r="D37" s="23" t="s">
        <v>154</v>
      </c>
      <c r="E37" t="s">
        <v>168</v>
      </c>
      <c r="F37" t="s">
        <v>172</v>
      </c>
      <c r="G37" t="s">
        <v>191</v>
      </c>
      <c r="I37" s="1">
        <v>2100</v>
      </c>
      <c r="J37" s="10" t="s">
        <v>113</v>
      </c>
    </row>
    <row r="38" spans="2:10">
      <c r="B38" s="26" t="s">
        <v>63</v>
      </c>
      <c r="C38" s="25" t="s">
        <v>64</v>
      </c>
      <c r="D38" s="23" t="s">
        <v>155</v>
      </c>
      <c r="F38" t="s">
        <v>173</v>
      </c>
      <c r="G38" t="s">
        <v>192</v>
      </c>
      <c r="I38" s="1">
        <v>2200</v>
      </c>
      <c r="J38" s="10" t="s">
        <v>114</v>
      </c>
    </row>
    <row r="39" spans="2:10">
      <c r="B39" s="26" t="s">
        <v>65</v>
      </c>
      <c r="C39" t="s">
        <v>66</v>
      </c>
      <c r="D39" s="23" t="s">
        <v>156</v>
      </c>
      <c r="F39" t="s">
        <v>174</v>
      </c>
      <c r="G39" t="s">
        <v>193</v>
      </c>
      <c r="I39" s="1">
        <v>2300</v>
      </c>
      <c r="J39" s="10" t="s">
        <v>115</v>
      </c>
    </row>
    <row r="40" spans="2:10">
      <c r="B40" s="26" t="s">
        <v>67</v>
      </c>
      <c r="C40" t="s">
        <v>68</v>
      </c>
      <c r="D40" t="s">
        <v>157</v>
      </c>
      <c r="F40" t="s">
        <v>175</v>
      </c>
      <c r="G40" t="s">
        <v>194</v>
      </c>
      <c r="I40" s="1">
        <v>2400</v>
      </c>
      <c r="J40" s="10" t="s">
        <v>116</v>
      </c>
    </row>
    <row r="41" spans="2:10">
      <c r="B41" t="s">
        <v>69</v>
      </c>
      <c r="C41" s="25" t="s">
        <v>70</v>
      </c>
      <c r="D41" s="23" t="s">
        <v>158</v>
      </c>
      <c r="F41" t="s">
        <v>176</v>
      </c>
      <c r="I41" s="1">
        <v>2500</v>
      </c>
      <c r="J41" s="10" t="s">
        <v>117</v>
      </c>
    </row>
    <row r="42" spans="2:10">
      <c r="B42" t="s">
        <v>71</v>
      </c>
      <c r="C42" s="25" t="s">
        <v>72</v>
      </c>
      <c r="D42" s="23" t="s">
        <v>159</v>
      </c>
      <c r="F42" t="s">
        <v>177</v>
      </c>
      <c r="I42" s="1">
        <v>2600</v>
      </c>
      <c r="J42" s="10" t="s">
        <v>118</v>
      </c>
    </row>
    <row r="43" spans="2:10">
      <c r="B43" t="s">
        <v>73</v>
      </c>
      <c r="C43" s="25" t="s">
        <v>74</v>
      </c>
      <c r="D43" s="23" t="s">
        <v>160</v>
      </c>
      <c r="F43" t="s">
        <v>178</v>
      </c>
      <c r="I43" s="1">
        <v>2700</v>
      </c>
      <c r="J43" s="10" t="s">
        <v>119</v>
      </c>
    </row>
    <row r="44" spans="2:10">
      <c r="B44" t="s">
        <v>75</v>
      </c>
      <c r="C44" t="s">
        <v>76</v>
      </c>
      <c r="D44" s="23" t="s">
        <v>161</v>
      </c>
      <c r="F44" t="s">
        <v>179</v>
      </c>
      <c r="I44" s="1">
        <v>2800</v>
      </c>
      <c r="J44" s="10" t="s">
        <v>120</v>
      </c>
    </row>
    <row r="45" spans="2:10">
      <c r="B45" t="s">
        <v>77</v>
      </c>
      <c r="C45" t="s">
        <v>78</v>
      </c>
      <c r="D45" s="23" t="s">
        <v>162</v>
      </c>
      <c r="F45" t="s">
        <v>180</v>
      </c>
      <c r="I45" s="1">
        <v>2900</v>
      </c>
      <c r="J45" s="10" t="s">
        <v>121</v>
      </c>
    </row>
    <row r="46" spans="2:10">
      <c r="B46" t="s">
        <v>79</v>
      </c>
      <c r="C46" s="25" t="s">
        <v>80</v>
      </c>
      <c r="D46" s="23" t="s">
        <v>163</v>
      </c>
      <c r="F46" t="s">
        <v>181</v>
      </c>
      <c r="I46" s="1">
        <v>3000</v>
      </c>
      <c r="J46" s="10" t="s">
        <v>122</v>
      </c>
    </row>
    <row r="47" spans="2:10">
      <c r="B47" s="24" t="s">
        <v>81</v>
      </c>
      <c r="C47" s="25" t="s">
        <v>82</v>
      </c>
      <c r="D47" s="23" t="s">
        <v>164</v>
      </c>
      <c r="F47" t="s">
        <v>182</v>
      </c>
      <c r="I47" s="1">
        <v>3100</v>
      </c>
      <c r="J47" s="10" t="s">
        <v>123</v>
      </c>
    </row>
    <row r="48" spans="2:10">
      <c r="B48" s="27" t="s">
        <v>83</v>
      </c>
      <c r="C48" s="28" t="s">
        <v>84</v>
      </c>
      <c r="D48" s="23" t="s">
        <v>205</v>
      </c>
      <c r="F48" t="s">
        <v>183</v>
      </c>
      <c r="I48" s="1">
        <v>3200</v>
      </c>
      <c r="J48" s="10" t="s">
        <v>124</v>
      </c>
    </row>
    <row r="49" spans="2:10">
      <c r="B49" s="27" t="s">
        <v>85</v>
      </c>
      <c r="C49" s="28" t="s">
        <v>86</v>
      </c>
      <c r="F49" t="s">
        <v>184</v>
      </c>
      <c r="I49" s="1">
        <v>3300</v>
      </c>
      <c r="J49" s="10" t="s">
        <v>125</v>
      </c>
    </row>
    <row r="50" spans="2:10">
      <c r="B50" s="27" t="s">
        <v>87</v>
      </c>
      <c r="C50" s="25" t="s">
        <v>88</v>
      </c>
      <c r="F50" t="s">
        <v>185</v>
      </c>
      <c r="I50" s="1">
        <v>3400</v>
      </c>
      <c r="J50" s="10" t="s">
        <v>126</v>
      </c>
    </row>
    <row r="51" spans="2:10">
      <c r="C51" s="28" t="s">
        <v>89</v>
      </c>
      <c r="F51" t="s">
        <v>186</v>
      </c>
      <c r="I51" s="1">
        <v>3500</v>
      </c>
      <c r="J51" s="10" t="s">
        <v>127</v>
      </c>
    </row>
    <row r="52" spans="2:10">
      <c r="C52" s="25" t="s">
        <v>90</v>
      </c>
      <c r="F52" t="s">
        <v>187</v>
      </c>
      <c r="I52" s="1">
        <v>3600</v>
      </c>
      <c r="J52" s="10" t="s">
        <v>128</v>
      </c>
    </row>
    <row r="53" spans="2:10">
      <c r="C53" s="25" t="s">
        <v>91</v>
      </c>
      <c r="I53" s="1">
        <v>3700</v>
      </c>
      <c r="J53" s="10" t="s">
        <v>129</v>
      </c>
    </row>
    <row r="54" spans="2:10">
      <c r="C54" s="25" t="s">
        <v>92</v>
      </c>
      <c r="I54" s="1">
        <v>3800</v>
      </c>
      <c r="J54" s="10" t="s">
        <v>130</v>
      </c>
    </row>
    <row r="55" spans="2:10">
      <c r="C55" s="25" t="s">
        <v>93</v>
      </c>
      <c r="I55" s="1">
        <v>3900</v>
      </c>
      <c r="J55" s="10" t="s">
        <v>131</v>
      </c>
    </row>
    <row r="56" spans="2:10">
      <c r="C56" s="28" t="s">
        <v>94</v>
      </c>
      <c r="I56" s="1">
        <v>4000</v>
      </c>
      <c r="J56" s="10" t="s">
        <v>132</v>
      </c>
    </row>
    <row r="57" spans="2:10">
      <c r="C57" s="25" t="s">
        <v>95</v>
      </c>
      <c r="I57" s="1">
        <v>4100</v>
      </c>
      <c r="J57" s="10" t="s">
        <v>133</v>
      </c>
    </row>
    <row r="58" spans="2:10">
      <c r="C58" s="28" t="s">
        <v>96</v>
      </c>
      <c r="I58" s="1">
        <v>4200</v>
      </c>
      <c r="J58" s="10" t="s">
        <v>134</v>
      </c>
    </row>
    <row r="59" spans="2:10">
      <c r="C59" s="29" t="s">
        <v>97</v>
      </c>
      <c r="I59" s="1">
        <v>4300</v>
      </c>
      <c r="J59" s="10" t="s">
        <v>135</v>
      </c>
    </row>
    <row r="60" spans="2:10">
      <c r="C60" s="29" t="s">
        <v>98</v>
      </c>
      <c r="I60" s="1">
        <v>4400</v>
      </c>
      <c r="J60" s="10" t="s">
        <v>136</v>
      </c>
    </row>
    <row r="61" spans="2:10">
      <c r="I61" s="1">
        <v>4500</v>
      </c>
      <c r="J61" s="10" t="s">
        <v>137</v>
      </c>
    </row>
    <row r="62" spans="2:10">
      <c r="I62" s="1">
        <v>4600</v>
      </c>
      <c r="J62" s="10" t="s">
        <v>138</v>
      </c>
    </row>
    <row r="63" spans="2:10">
      <c r="I63" s="1">
        <v>4700</v>
      </c>
      <c r="J63" s="10" t="s">
        <v>139</v>
      </c>
    </row>
    <row r="64" spans="2:10">
      <c r="I64" s="1">
        <v>4800</v>
      </c>
      <c r="J64" s="10" t="s">
        <v>140</v>
      </c>
    </row>
    <row r="65" spans="9:10">
      <c r="I65" s="1">
        <v>4900</v>
      </c>
      <c r="J65" s="10" t="s">
        <v>141</v>
      </c>
    </row>
    <row r="66" spans="9:10">
      <c r="I66" s="11">
        <v>5000</v>
      </c>
      <c r="J66" s="12" t="s">
        <v>142</v>
      </c>
    </row>
  </sheetData>
  <mergeCells count="5">
    <mergeCell ref="E1:O1"/>
    <mergeCell ref="B13:C13"/>
    <mergeCell ref="E13:F13"/>
    <mergeCell ref="I13:J13"/>
    <mergeCell ref="L13:M13"/>
  </mergeCells>
  <conditionalFormatting sqref="B35 B38:B40">
    <cfRule type="cellIs" dxfId="24" priority="1" operator="equal">
      <formula>$D$8</formula>
    </cfRule>
  </conditionalFormatting>
  <pageMargins left="0.7" right="0.7" top="0.75" bottom="0.75" header="0.3" footer="0.3"/>
  <tableParts count="4">
    <tablePart r:id="rId1"/>
    <tablePart r:id="rId2"/>
    <tablePart r:id="rId3"/>
    <tablePart r:id="rId4"/>
  </tablePart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0B9B83A-8E61-48DF-ACB9-877A6286F9B2}">
  <sheetPr codeName="Hoja2"/>
  <dimension ref="B1:R39"/>
  <sheetViews>
    <sheetView showGridLines="0" tabSelected="1" workbookViewId="0">
      <selection activeCell="C4" sqref="C4:K4"/>
    </sheetView>
  </sheetViews>
  <sheetFormatPr baseColWidth="10" defaultColWidth="11.3984375" defaultRowHeight="13.8"/>
  <cols>
    <col min="1" max="1" width="2.3984375" customWidth="1"/>
    <col min="2" max="2" width="27" customWidth="1"/>
    <col min="10" max="10" width="24" customWidth="1"/>
    <col min="12" max="12" width="2.69921875" customWidth="1"/>
  </cols>
  <sheetData>
    <row r="1" spans="2:11" ht="7.95" customHeight="1" thickBot="1"/>
    <row r="2" spans="2:11" ht="31.2" customHeight="1" thickBot="1">
      <c r="B2" s="60"/>
      <c r="C2" s="63" t="s">
        <v>143</v>
      </c>
      <c r="D2" s="64"/>
      <c r="E2" s="64"/>
      <c r="F2" s="64"/>
      <c r="G2" s="64"/>
      <c r="H2" s="64"/>
      <c r="I2" s="64"/>
      <c r="J2" s="64"/>
      <c r="K2" s="65"/>
    </row>
    <row r="3" spans="2:11" ht="15" customHeight="1" thickBot="1">
      <c r="B3" s="61"/>
      <c r="C3" s="66" t="s">
        <v>144</v>
      </c>
      <c r="D3" s="67"/>
      <c r="E3" s="67"/>
      <c r="F3" s="67"/>
      <c r="G3" s="67"/>
      <c r="H3" s="67"/>
      <c r="I3" s="66" t="s">
        <v>145</v>
      </c>
      <c r="J3" s="67"/>
      <c r="K3" s="68"/>
    </row>
    <row r="4" spans="2:11" ht="14.4" thickBot="1">
      <c r="B4" s="62"/>
      <c r="C4" s="66" t="s">
        <v>241</v>
      </c>
      <c r="D4" s="67"/>
      <c r="E4" s="67"/>
      <c r="F4" s="67"/>
      <c r="G4" s="67"/>
      <c r="H4" s="67"/>
      <c r="I4" s="67"/>
      <c r="J4" s="67"/>
      <c r="K4" s="68"/>
    </row>
    <row r="5" spans="2:11" ht="10.199999999999999" customHeight="1" thickBot="1"/>
    <row r="6" spans="2:11" ht="13.95" customHeight="1" thickBot="1">
      <c r="B6" s="111" t="s">
        <v>197</v>
      </c>
      <c r="C6" s="112"/>
      <c r="D6" s="112"/>
      <c r="E6" s="112"/>
      <c r="F6" s="112"/>
      <c r="G6" s="112"/>
      <c r="H6" s="112"/>
      <c r="I6" s="112"/>
      <c r="J6" s="112"/>
      <c r="K6" s="113"/>
    </row>
    <row r="7" spans="2:11" ht="25.8" customHeight="1">
      <c r="B7" s="13" t="s">
        <v>198</v>
      </c>
      <c r="C7" s="30"/>
      <c r="D7" s="80" t="s">
        <v>169</v>
      </c>
      <c r="E7" s="80"/>
      <c r="F7" s="79"/>
      <c r="G7" s="79"/>
      <c r="H7" s="39" t="s">
        <v>195</v>
      </c>
      <c r="I7" s="31" t="s">
        <v>203</v>
      </c>
      <c r="J7" s="39" t="s">
        <v>196</v>
      </c>
      <c r="K7" s="32"/>
    </row>
    <row r="8" spans="2:11" ht="26.25" customHeight="1">
      <c r="B8" s="17" t="s">
        <v>199</v>
      </c>
      <c r="C8" s="117"/>
      <c r="D8" s="118"/>
      <c r="E8" s="115" t="s">
        <v>188</v>
      </c>
      <c r="F8" s="116"/>
      <c r="G8" s="119"/>
      <c r="H8" s="120"/>
      <c r="I8" s="120"/>
      <c r="J8" s="45" t="s">
        <v>201</v>
      </c>
      <c r="K8" s="33"/>
    </row>
    <row r="9" spans="2:11" ht="38.4" customHeight="1" thickBot="1">
      <c r="B9" s="40" t="s">
        <v>200</v>
      </c>
      <c r="C9" s="81"/>
      <c r="D9" s="82"/>
      <c r="E9" s="82"/>
      <c r="F9" s="82"/>
      <c r="G9" s="82"/>
      <c r="H9" s="82"/>
      <c r="I9" s="82"/>
      <c r="J9" s="82"/>
      <c r="K9" s="83"/>
    </row>
    <row r="10" spans="2:11" ht="10.199999999999999" customHeight="1" thickBot="1">
      <c r="B10" s="14"/>
      <c r="C10" s="15"/>
      <c r="D10" s="15"/>
      <c r="E10" s="15"/>
      <c r="F10" s="15"/>
      <c r="G10" s="15"/>
      <c r="H10" s="15"/>
      <c r="I10" s="15"/>
      <c r="J10" s="16"/>
      <c r="K10" s="16"/>
    </row>
    <row r="11" spans="2:11" ht="13.95" customHeight="1">
      <c r="B11" s="111" t="s">
        <v>202</v>
      </c>
      <c r="C11" s="112"/>
      <c r="D11" s="112"/>
      <c r="E11" s="112"/>
      <c r="F11" s="112"/>
      <c r="G11" s="112"/>
      <c r="H11" s="112"/>
      <c r="I11" s="112"/>
      <c r="J11" s="112"/>
      <c r="K11" s="113"/>
    </row>
    <row r="12" spans="2:11" ht="36.75" customHeight="1">
      <c r="B12" s="20" t="s">
        <v>99</v>
      </c>
      <c r="C12" s="19" t="s">
        <v>100</v>
      </c>
      <c r="D12" s="114" t="s">
        <v>101</v>
      </c>
      <c r="E12" s="114"/>
      <c r="F12" s="114" t="s">
        <v>146</v>
      </c>
      <c r="G12" s="114"/>
      <c r="H12" s="109" t="s">
        <v>147</v>
      </c>
      <c r="I12" s="109"/>
      <c r="J12" s="109" t="s">
        <v>0</v>
      </c>
      <c r="K12" s="110"/>
    </row>
    <row r="13" spans="2:11">
      <c r="B13" s="18"/>
      <c r="C13" s="2"/>
      <c r="D13" s="84"/>
      <c r="E13" s="84"/>
      <c r="F13" s="84"/>
      <c r="G13" s="84"/>
      <c r="H13" s="97"/>
      <c r="I13" s="97"/>
      <c r="J13" s="85"/>
      <c r="K13" s="86"/>
    </row>
    <row r="14" spans="2:11">
      <c r="B14" s="18"/>
      <c r="C14" s="2"/>
      <c r="D14" s="84"/>
      <c r="E14" s="84"/>
      <c r="F14" s="84"/>
      <c r="G14" s="84"/>
      <c r="H14" s="97"/>
      <c r="I14" s="97"/>
      <c r="J14" s="85"/>
      <c r="K14" s="86"/>
    </row>
    <row r="15" spans="2:11">
      <c r="B15" s="18"/>
      <c r="C15" s="2"/>
      <c r="D15" s="84"/>
      <c r="E15" s="84"/>
      <c r="F15" s="84"/>
      <c r="G15" s="84"/>
      <c r="H15" s="97"/>
      <c r="I15" s="97"/>
      <c r="J15" s="85"/>
      <c r="K15" s="86"/>
    </row>
    <row r="16" spans="2:11">
      <c r="B16" s="18"/>
      <c r="C16" s="2"/>
      <c r="D16" s="84"/>
      <c r="E16" s="84"/>
      <c r="F16" s="84"/>
      <c r="G16" s="84"/>
      <c r="H16" s="97"/>
      <c r="I16" s="97"/>
      <c r="J16" s="85"/>
      <c r="K16" s="86"/>
    </row>
    <row r="17" spans="2:18">
      <c r="B17" s="18"/>
      <c r="C17" s="2"/>
      <c r="D17" s="84"/>
      <c r="E17" s="84"/>
      <c r="F17" s="84"/>
      <c r="G17" s="84"/>
      <c r="H17" s="97"/>
      <c r="I17" s="97"/>
      <c r="J17" s="85"/>
      <c r="K17" s="86"/>
    </row>
    <row r="18" spans="2:18">
      <c r="B18" s="18"/>
      <c r="C18" s="2"/>
      <c r="D18" s="84"/>
      <c r="E18" s="84"/>
      <c r="F18" s="84"/>
      <c r="G18" s="84"/>
      <c r="H18" s="97"/>
      <c r="I18" s="97"/>
      <c r="J18" s="85"/>
      <c r="K18" s="86"/>
    </row>
    <row r="19" spans="2:18">
      <c r="B19" s="18"/>
      <c r="C19" s="2"/>
      <c r="D19" s="84"/>
      <c r="E19" s="84"/>
      <c r="F19" s="84"/>
      <c r="G19" s="84"/>
      <c r="H19" s="97"/>
      <c r="I19" s="97"/>
      <c r="J19" s="85"/>
      <c r="K19" s="86"/>
    </row>
    <row r="20" spans="2:18">
      <c r="B20" s="18"/>
      <c r="C20" s="2"/>
      <c r="D20" s="84"/>
      <c r="E20" s="84"/>
      <c r="F20" s="84"/>
      <c r="G20" s="84"/>
      <c r="H20" s="97"/>
      <c r="I20" s="97"/>
      <c r="J20" s="85"/>
      <c r="K20" s="86"/>
    </row>
    <row r="21" spans="2:18">
      <c r="B21" s="18"/>
      <c r="C21" s="2"/>
      <c r="D21" s="84"/>
      <c r="E21" s="84"/>
      <c r="F21" s="84"/>
      <c r="G21" s="84"/>
      <c r="H21" s="97"/>
      <c r="I21" s="97"/>
      <c r="J21" s="85"/>
      <c r="K21" s="86"/>
    </row>
    <row r="22" spans="2:18">
      <c r="B22" s="18"/>
      <c r="C22" s="2"/>
      <c r="D22" s="84"/>
      <c r="E22" s="84"/>
      <c r="F22" s="84"/>
      <c r="G22" s="84"/>
      <c r="H22" s="97"/>
      <c r="I22" s="97"/>
      <c r="J22" s="85"/>
      <c r="K22" s="86"/>
    </row>
    <row r="23" spans="2:18">
      <c r="B23" s="107" t="s">
        <v>0</v>
      </c>
      <c r="C23" s="108"/>
      <c r="D23" s="108"/>
      <c r="E23" s="108"/>
      <c r="F23" s="108"/>
      <c r="G23" s="108"/>
      <c r="H23" s="108"/>
      <c r="I23" s="108"/>
      <c r="J23" s="101">
        <f>SUM(J13:K22)</f>
        <v>0</v>
      </c>
      <c r="K23" s="102"/>
    </row>
    <row r="24" spans="2:18" ht="22.2" customHeight="1" thickBot="1">
      <c r="B24" s="103" t="s">
        <v>1</v>
      </c>
      <c r="C24" s="104"/>
      <c r="D24" s="105" t="str">
        <f>IF(J23=0," ",UPPER((NUMLETRAS(J23,"Pesos COP"))))</f>
        <v xml:space="preserve"> </v>
      </c>
      <c r="E24" s="105"/>
      <c r="F24" s="105"/>
      <c r="G24" s="105"/>
      <c r="H24" s="105"/>
      <c r="I24" s="105"/>
      <c r="J24" s="105"/>
      <c r="K24" s="106"/>
    </row>
    <row r="25" spans="2:18" ht="10.199999999999999" customHeight="1"/>
    <row r="26" spans="2:18" ht="29.4" customHeight="1">
      <c r="B26" s="93" t="s">
        <v>148</v>
      </c>
      <c r="C26" s="93"/>
      <c r="D26" s="93"/>
      <c r="E26" s="93"/>
      <c r="F26" s="93"/>
      <c r="G26" s="93"/>
      <c r="H26" s="93"/>
      <c r="I26" s="93"/>
      <c r="J26" s="93"/>
      <c r="K26" s="93"/>
      <c r="L26" s="21"/>
      <c r="M26" s="21"/>
      <c r="N26" s="21"/>
      <c r="O26" s="21"/>
      <c r="P26" s="21"/>
      <c r="Q26" s="21"/>
      <c r="R26" s="21"/>
    </row>
    <row r="27" spans="2:18" ht="11.4" customHeight="1">
      <c r="B27" s="93"/>
      <c r="C27" s="93"/>
      <c r="D27" s="93"/>
      <c r="E27" s="93"/>
      <c r="F27" s="93"/>
      <c r="G27" s="93"/>
      <c r="H27" s="93"/>
      <c r="I27" s="93"/>
      <c r="J27" s="93"/>
      <c r="K27" s="93"/>
    </row>
    <row r="28" spans="2:18">
      <c r="B28" s="93"/>
      <c r="C28" s="93"/>
      <c r="D28" s="93"/>
      <c r="E28" s="93"/>
      <c r="F28" s="93"/>
      <c r="G28" s="93"/>
      <c r="H28" s="93"/>
      <c r="I28" s="93"/>
      <c r="J28" s="93"/>
      <c r="K28" s="93"/>
    </row>
    <row r="29" spans="2:18" ht="13.8" customHeight="1" thickBot="1"/>
    <row r="30" spans="2:18" s="22" customFormat="1" ht="14.4" thickBot="1">
      <c r="B30" s="87" t="s">
        <v>236</v>
      </c>
      <c r="C30" s="88"/>
      <c r="D30" s="88"/>
      <c r="E30" s="89"/>
      <c r="F30" s="42"/>
      <c r="G30" s="87" t="s">
        <v>237</v>
      </c>
      <c r="H30" s="88"/>
      <c r="I30" s="88"/>
      <c r="J30" s="88"/>
      <c r="K30" s="89"/>
    </row>
    <row r="31" spans="2:18" s="44" customFormat="1" ht="27" customHeight="1">
      <c r="B31" s="94" t="s">
        <v>149</v>
      </c>
      <c r="C31" s="95"/>
      <c r="D31" s="95"/>
      <c r="E31" s="96"/>
      <c r="G31" s="90" t="s">
        <v>149</v>
      </c>
      <c r="H31" s="91"/>
      <c r="I31" s="91"/>
      <c r="J31" s="91"/>
      <c r="K31" s="92"/>
    </row>
    <row r="32" spans="2:18" s="44" customFormat="1" ht="10.199999999999999">
      <c r="B32" s="98" t="s">
        <v>150</v>
      </c>
      <c r="C32" s="99"/>
      <c r="D32" s="99"/>
      <c r="E32" s="100"/>
      <c r="G32" s="73" t="s">
        <v>150</v>
      </c>
      <c r="H32" s="74"/>
      <c r="I32" s="74"/>
      <c r="J32" s="74"/>
      <c r="K32" s="75"/>
    </row>
    <row r="33" spans="2:11" s="44" customFormat="1" ht="10.8" thickBot="1">
      <c r="B33" s="76" t="s">
        <v>151</v>
      </c>
      <c r="C33" s="77"/>
      <c r="D33" s="77"/>
      <c r="E33" s="78"/>
      <c r="G33" s="76" t="s">
        <v>151</v>
      </c>
      <c r="H33" s="77"/>
      <c r="I33" s="77"/>
      <c r="J33" s="77"/>
      <c r="K33" s="78"/>
    </row>
    <row r="34" spans="2:11" ht="13.8" customHeight="1">
      <c r="B34" s="41"/>
      <c r="C34" s="41"/>
      <c r="D34" s="41"/>
      <c r="E34" s="41"/>
      <c r="F34" s="43"/>
      <c r="G34" s="41" t="s">
        <v>204</v>
      </c>
      <c r="H34" s="41"/>
      <c r="I34" s="41"/>
      <c r="J34" s="41"/>
      <c r="K34" s="41"/>
    </row>
    <row r="35" spans="2:11" ht="13.8" customHeight="1" thickBot="1">
      <c r="B35" s="43"/>
      <c r="C35" s="43"/>
      <c r="D35" s="43"/>
      <c r="E35" s="43"/>
      <c r="F35" s="43"/>
      <c r="G35" s="43"/>
      <c r="H35" s="43"/>
      <c r="I35" s="43"/>
      <c r="J35" s="43"/>
      <c r="K35" s="43"/>
    </row>
    <row r="36" spans="2:11" ht="14.4" thickBot="1">
      <c r="B36" s="43"/>
      <c r="C36" s="43"/>
      <c r="D36" s="87" t="s">
        <v>238</v>
      </c>
      <c r="E36" s="88"/>
      <c r="F36" s="88"/>
      <c r="G36" s="88"/>
      <c r="H36" s="89"/>
      <c r="I36" s="43"/>
      <c r="J36" s="43"/>
      <c r="K36" s="43"/>
    </row>
    <row r="37" spans="2:11" s="44" customFormat="1" ht="25.8" customHeight="1">
      <c r="D37" s="90" t="s">
        <v>149</v>
      </c>
      <c r="E37" s="91"/>
      <c r="F37" s="91"/>
      <c r="G37" s="91"/>
      <c r="H37" s="92"/>
    </row>
    <row r="38" spans="2:11" s="44" customFormat="1" ht="10.199999999999999">
      <c r="D38" s="73" t="s">
        <v>150</v>
      </c>
      <c r="E38" s="74"/>
      <c r="F38" s="74"/>
      <c r="G38" s="74"/>
      <c r="H38" s="75"/>
    </row>
    <row r="39" spans="2:11" s="44" customFormat="1" ht="10.8" thickBot="1">
      <c r="D39" s="76" t="s">
        <v>151</v>
      </c>
      <c r="E39" s="77"/>
      <c r="F39" s="77"/>
      <c r="G39" s="77"/>
      <c r="H39" s="78"/>
    </row>
  </sheetData>
  <protectedRanges>
    <protectedRange sqref="D23:E23" name="Rango19"/>
  </protectedRanges>
  <mergeCells count="74">
    <mergeCell ref="E8:F8"/>
    <mergeCell ref="C8:D8"/>
    <mergeCell ref="C2:K2"/>
    <mergeCell ref="C4:K4"/>
    <mergeCell ref="B6:K6"/>
    <mergeCell ref="G8:I8"/>
    <mergeCell ref="B2:B4"/>
    <mergeCell ref="C3:H3"/>
    <mergeCell ref="I3:K3"/>
    <mergeCell ref="H12:I12"/>
    <mergeCell ref="J12:K12"/>
    <mergeCell ref="B11:K11"/>
    <mergeCell ref="D12:E12"/>
    <mergeCell ref="F12:G12"/>
    <mergeCell ref="D13:E13"/>
    <mergeCell ref="J13:K13"/>
    <mergeCell ref="D14:E14"/>
    <mergeCell ref="J14:K14"/>
    <mergeCell ref="F13:G13"/>
    <mergeCell ref="F14:G14"/>
    <mergeCell ref="H13:I13"/>
    <mergeCell ref="H14:I14"/>
    <mergeCell ref="J16:K16"/>
    <mergeCell ref="F15:G15"/>
    <mergeCell ref="F16:G16"/>
    <mergeCell ref="H15:I15"/>
    <mergeCell ref="H16:I16"/>
    <mergeCell ref="B32:E32"/>
    <mergeCell ref="B33:E33"/>
    <mergeCell ref="G32:K32"/>
    <mergeCell ref="D21:E21"/>
    <mergeCell ref="J21:K21"/>
    <mergeCell ref="D22:E22"/>
    <mergeCell ref="J22:K22"/>
    <mergeCell ref="F21:G21"/>
    <mergeCell ref="F22:G22"/>
    <mergeCell ref="H21:I21"/>
    <mergeCell ref="H22:I22"/>
    <mergeCell ref="J23:K23"/>
    <mergeCell ref="B24:C24"/>
    <mergeCell ref="D24:K24"/>
    <mergeCell ref="B23:I23"/>
    <mergeCell ref="B30:E30"/>
    <mergeCell ref="F17:G17"/>
    <mergeCell ref="F18:G18"/>
    <mergeCell ref="H17:I17"/>
    <mergeCell ref="H18:I18"/>
    <mergeCell ref="D19:E19"/>
    <mergeCell ref="F19:G19"/>
    <mergeCell ref="H19:I19"/>
    <mergeCell ref="G30:K30"/>
    <mergeCell ref="D18:E18"/>
    <mergeCell ref="J18:K18"/>
    <mergeCell ref="J19:K19"/>
    <mergeCell ref="D20:E20"/>
    <mergeCell ref="J20:K20"/>
    <mergeCell ref="F20:G20"/>
    <mergeCell ref="H20:I20"/>
    <mergeCell ref="D38:H38"/>
    <mergeCell ref="D39:H39"/>
    <mergeCell ref="G33:K33"/>
    <mergeCell ref="F7:G7"/>
    <mergeCell ref="D7:E7"/>
    <mergeCell ref="C9:K9"/>
    <mergeCell ref="D15:E15"/>
    <mergeCell ref="J15:K15"/>
    <mergeCell ref="D16:E16"/>
    <mergeCell ref="D36:H36"/>
    <mergeCell ref="D37:H37"/>
    <mergeCell ref="D17:E17"/>
    <mergeCell ref="J17:K17"/>
    <mergeCell ref="B26:K28"/>
    <mergeCell ref="B31:E31"/>
    <mergeCell ref="G31:K31"/>
  </mergeCells>
  <printOptions horizontalCentered="1"/>
  <pageMargins left="0.39370078740157483" right="0.39370078740157483" top="0.51181102362204722" bottom="0.47244094488188981" header="0.31496062992125984" footer="0.23622047244094491"/>
  <pageSetup scale="75" orientation="landscape" r:id="rId1"/>
  <headerFooter>
    <oddFooter xml:space="preserve">&amp;L&amp;8Calle 26 No.69-76 Edificio Elemento Torre 1, Piso 3 – C.P 111071 
PBX:(+57) 601-3779555 - Información: Línea 195
www.umv.gov.co&amp;C&amp;8GEFI-FM-009
Página &amp;P de &amp;N
</oddFooter>
  </headerFooter>
  <drawing r:id="rId2"/>
  <extLst>
    <ext xmlns:x14="http://schemas.microsoft.com/office/spreadsheetml/2009/9/main" uri="{CCE6A557-97BC-4b89-ADB6-D9C93CAAB3DF}">
      <x14:dataValidations xmlns:xm="http://schemas.microsoft.com/office/excel/2006/main" count="6">
        <x14:dataValidation type="list" allowBlank="1" showInputMessage="1" showErrorMessage="1" xr:uid="{F1135067-3D03-4E0F-B93F-C44525AC091B}">
          <x14:formula1>
            <xm:f>Datos!$B$35:$B$50</xm:f>
          </x14:formula1>
          <xm:sqref>B13:B22</xm:sqref>
        </x14:dataValidation>
        <x14:dataValidation type="list" allowBlank="1" showInputMessage="1" showErrorMessage="1" xr:uid="{F8BD8D83-9948-4AC0-9EED-AD20A290BB49}">
          <x14:formula1>
            <xm:f>Datos!$C$35:$C$60</xm:f>
          </x14:formula1>
          <xm:sqref>C13:C22</xm:sqref>
        </x14:dataValidation>
        <x14:dataValidation type="list" allowBlank="1" showInputMessage="1" showErrorMessage="1" xr:uid="{4E501A95-24CF-4DF1-8571-B15188C6FFA4}">
          <x14:formula1>
            <xm:f>Datos!$F$35:$F$52</xm:f>
          </x14:formula1>
          <xm:sqref>F7:G7</xm:sqref>
        </x14:dataValidation>
        <x14:dataValidation type="list" allowBlank="1" showInputMessage="1" showErrorMessage="1" xr:uid="{D94D3A43-8D4B-4CE5-B5AB-989F6A42D539}">
          <x14:formula1>
            <xm:f>Datos!$G$35:$G$40</xm:f>
          </x14:formula1>
          <xm:sqref>G8</xm:sqref>
        </x14:dataValidation>
        <x14:dataValidation type="list" allowBlank="1" showInputMessage="1" showErrorMessage="1" xr:uid="{3853F433-3430-4E88-AAE1-3E4E0F48D704}">
          <x14:formula1>
            <xm:f>Datos!$E$35:$E$37</xm:f>
          </x14:formula1>
          <xm:sqref>C8</xm:sqref>
        </x14:dataValidation>
        <x14:dataValidation type="list" allowBlank="1" showInputMessage="1" showErrorMessage="1" xr:uid="{4FADFAFE-6D62-4F1E-86E4-848B190358DE}">
          <x14:formula1>
            <xm:f>Datos!$D$35:$D$48</xm:f>
          </x14:formula1>
          <xm:sqref>F13:G22</xm:sqref>
        </x14:dataValidation>
      </x14:dataValidations>
    </ext>
  </extLst>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o" ma:contentTypeID="0x010100C4DD9F090486EC40AE19B4D155EA74C5" ma:contentTypeVersion="16" ma:contentTypeDescription="Crear nuevo documento." ma:contentTypeScope="" ma:versionID="5227fc5d6d6168998ed80d00a761c77c">
  <xsd:schema xmlns:xsd="http://www.w3.org/2001/XMLSchema" xmlns:xs="http://www.w3.org/2001/XMLSchema" xmlns:p="http://schemas.microsoft.com/office/2006/metadata/properties" xmlns:ns3="1d5d787f-d619-4ed2-ae72-20f7b97ca2d2" xmlns:ns4="7a094bdd-a36f-422c-aad8-60d4e7e2607b" targetNamespace="http://schemas.microsoft.com/office/2006/metadata/properties" ma:root="true" ma:fieldsID="bf7458c3ad369fbe26a24ef0ae0fa569" ns3:_="" ns4:_="">
    <xsd:import namespace="1d5d787f-d619-4ed2-ae72-20f7b97ca2d2"/>
    <xsd:import namespace="7a094bdd-a36f-422c-aad8-60d4e7e2607b"/>
    <xsd:element name="properties">
      <xsd:complexType>
        <xsd:sequence>
          <xsd:element name="documentManagement">
            <xsd:complexType>
              <xsd:all>
                <xsd:element ref="ns3:SharedWithUsers" minOccurs="0"/>
                <xsd:element ref="ns3:SharedWithDetails" minOccurs="0"/>
                <xsd:element ref="ns3:SharingHintHash" minOccurs="0"/>
                <xsd:element ref="ns4:MediaServiceMetadata" minOccurs="0"/>
                <xsd:element ref="ns4:MediaServiceFastMetadata" minOccurs="0"/>
                <xsd:element ref="ns4:MediaServiceAutoTags" minOccurs="0"/>
                <xsd:element ref="ns4:MediaServiceOCR" minOccurs="0"/>
                <xsd:element ref="ns4:MediaServiceDateTaken" minOccurs="0"/>
                <xsd:element ref="ns4:MediaServiceGenerationTime" minOccurs="0"/>
                <xsd:element ref="ns4:MediaServiceEventHashCode" minOccurs="0"/>
                <xsd:element ref="ns4:MediaServiceLocation" minOccurs="0"/>
                <xsd:element ref="ns4:MediaServiceSearchProperties" minOccurs="0"/>
                <xsd:element ref="ns4:_activity" minOccurs="0"/>
                <xsd:element ref="ns4:MediaServiceObjectDetectorVersions" minOccurs="0"/>
                <xsd:element ref="ns4:MediaLengthInSeconds" minOccurs="0"/>
                <xsd:element ref="ns4:MediaServiceSystemTag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1d5d787f-d619-4ed2-ae72-20f7b97ca2d2" elementFormDefault="qualified">
    <xsd:import namespace="http://schemas.microsoft.com/office/2006/documentManagement/types"/>
    <xsd:import namespace="http://schemas.microsoft.com/office/infopath/2007/PartnerControls"/>
    <xsd:element name="SharedWithUsers" ma:index="8" nillable="true" ma:displayName="Compartido con" ma:descripti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9" nillable="true" ma:displayName="Detalles de uso compartido" ma:description="" ma:internalName="SharedWithDetails" ma:readOnly="true">
      <xsd:simpleType>
        <xsd:restriction base="dms:Note">
          <xsd:maxLength value="255"/>
        </xsd:restriction>
      </xsd:simpleType>
    </xsd:element>
    <xsd:element name="SharingHintHash" ma:index="10" nillable="true" ma:displayName="Hash de la sugerencia para compartir" ma:description="" ma:hidden="true" ma:internalName="SharingHintHash"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7a094bdd-a36f-422c-aad8-60d4e7e2607b" elementFormDefault="qualified">
    <xsd:import namespace="http://schemas.microsoft.com/office/2006/documentManagement/types"/>
    <xsd:import namespace="http://schemas.microsoft.com/office/infopath/2007/PartnerControls"/>
    <xsd:element name="MediaServiceMetadata" ma:index="11" nillable="true" ma:displayName="MediaServiceMetadata" ma:description="" ma:hidden="true" ma:internalName="MediaServiceMetadata" ma:readOnly="true">
      <xsd:simpleType>
        <xsd:restriction base="dms:Note"/>
      </xsd:simpleType>
    </xsd:element>
    <xsd:element name="MediaServiceFastMetadata" ma:index="12" nillable="true" ma:displayName="MediaServiceFastMetadata" ma:description="" ma:hidden="true" ma:internalName="MediaServiceFastMetadata" ma:readOnly="true">
      <xsd:simpleType>
        <xsd:restriction base="dms:Note"/>
      </xsd:simpleType>
    </xsd:element>
    <xsd:element name="MediaServiceAutoTags" ma:index="13" nillable="true" ma:displayName="Tags" ma:internalName="MediaServiceAutoTags" ma:readOnly="true">
      <xsd:simpleType>
        <xsd:restriction base="dms:Text"/>
      </xsd:simpleType>
    </xsd:element>
    <xsd:element name="MediaServiceOCR" ma:index="14" nillable="true" ma:displayName="Extracted Text" ma:internalName="MediaServiceOCR" ma:readOnly="true">
      <xsd:simpleType>
        <xsd:restriction base="dms:Note">
          <xsd:maxLength value="255"/>
        </xsd:restriction>
      </xsd:simpleType>
    </xsd:element>
    <xsd:element name="MediaServiceDateTaken" ma:index="15" nillable="true" ma:displayName="MediaServiceDateTaken" ma:hidden="true" ma:internalName="MediaServiceDateTaken" ma:readOnly="true">
      <xsd:simpleType>
        <xsd:restriction base="dms:Text"/>
      </xsd:simpleType>
    </xsd:element>
    <xsd:element name="MediaServiceGenerationTime" ma:index="16" nillable="true" ma:displayName="MediaServiceGenerationTime" ma:hidden="true" ma:internalName="MediaServiceGenerationTime" ma:readOnly="true">
      <xsd:simpleType>
        <xsd:restriction base="dms:Text"/>
      </xsd:simpleType>
    </xsd:element>
    <xsd:element name="MediaServiceEventHashCode" ma:index="17" nillable="true" ma:displayName="MediaServiceEventHashCode" ma:hidden="true" ma:internalName="MediaServiceEventHashCode" ma:readOnly="true">
      <xsd:simpleType>
        <xsd:restriction base="dms:Text"/>
      </xsd:simpleType>
    </xsd:element>
    <xsd:element name="MediaServiceLocation" ma:index="18" nillable="true" ma:displayName="Location" ma:internalName="MediaServiceLocation" ma:readOnly="true">
      <xsd:simpleType>
        <xsd:restriction base="dms:Text"/>
      </xsd:simpleType>
    </xsd:element>
    <xsd:element name="MediaServiceSearchProperties" ma:index="19" nillable="true" ma:displayName="MediaServiceSearchProperties" ma:hidden="true" ma:internalName="MediaServiceSearchProperties" ma:readOnly="true">
      <xsd:simpleType>
        <xsd:restriction base="dms:Note"/>
      </xsd:simpleType>
    </xsd:element>
    <xsd:element name="_activity" ma:index="20" nillable="true" ma:displayName="_activity" ma:hidden="true" ma:internalName="_activity">
      <xsd:simpleType>
        <xsd:restriction base="dms:Note"/>
      </xsd:simpleType>
    </xsd:element>
    <xsd:element name="MediaServiceObjectDetectorVersions" ma:index="21" nillable="true" ma:displayName="MediaServiceObjectDetectorVersions" ma:description="" ma:hidden="true" ma:indexed="true" ma:internalName="MediaServiceObjectDetectorVersions" ma:readOnly="true">
      <xsd:simpleType>
        <xsd:restriction base="dms:Text"/>
      </xsd:simpleType>
    </xsd:element>
    <xsd:element name="MediaLengthInSeconds" ma:index="22" nillable="true" ma:displayName="MediaLengthInSeconds" ma:hidden="true" ma:internalName="MediaLengthInSeconds" ma:readOnly="true">
      <xsd:simpleType>
        <xsd:restriction base="dms:Unknown"/>
      </xsd:simpleType>
    </xsd:element>
    <xsd:element name="MediaServiceSystemTags" ma:index="23" nillable="true" ma:displayName="MediaServiceSystemTags" ma:hidden="true" ma:internalName="MediaServiceSystemTag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ni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_activity xmlns="7a094bdd-a36f-422c-aad8-60d4e7e2607b" xsi:nil="true"/>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14610D50-9D52-4CF0-8952-8A57EC2CB355}">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1d5d787f-d619-4ed2-ae72-20f7b97ca2d2"/>
    <ds:schemaRef ds:uri="7a094bdd-a36f-422c-aad8-60d4e7e2607b"/>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76EACADF-28C7-4F4A-B657-6BEEA73BD72C}">
  <ds:schemaRefs>
    <ds:schemaRef ds:uri="http://schemas.microsoft.com/office/infopath/2007/PartnerControls"/>
    <ds:schemaRef ds:uri="http://www.w3.org/XML/1998/namespace"/>
    <ds:schemaRef ds:uri="http://purl.org/dc/elements/1.1/"/>
    <ds:schemaRef ds:uri="http://purl.org/dc/dcmitype/"/>
    <ds:schemaRef ds:uri="http://schemas.microsoft.com/office/2006/documentManagement/types"/>
    <ds:schemaRef ds:uri="http://schemas.openxmlformats.org/package/2006/metadata/core-properties"/>
    <ds:schemaRef ds:uri="7a094bdd-a36f-422c-aad8-60d4e7e2607b"/>
    <ds:schemaRef ds:uri="1d5d787f-d619-4ed2-ae72-20f7b97ca2d2"/>
    <ds:schemaRef ds:uri="http://schemas.microsoft.com/office/2006/metadata/properties"/>
    <ds:schemaRef ds:uri="http://purl.org/dc/terms/"/>
  </ds:schemaRefs>
</ds:datastoreItem>
</file>

<file path=customXml/itemProps3.xml><?xml version="1.0" encoding="utf-8"?>
<ds:datastoreItem xmlns:ds="http://schemas.openxmlformats.org/officeDocument/2006/customXml" ds:itemID="{FC292699-93FB-414C-B7DB-A12EF19B15A7}">
  <ds:schemaRefs>
    <ds:schemaRef ds:uri="http://schemas.microsoft.com/sharepoint/v3/contenttype/forms"/>
  </ds:schemaRefs>
</ds:datastoreItem>
</file>

<file path=docMetadata/LabelInfo.xml><?xml version="1.0" encoding="utf-8"?>
<clbl:labelList xmlns:clbl="http://schemas.microsoft.com/office/2020/mipLabelMetadata">
  <clbl:label id="{0ed947a2-09da-4cac-92c9-2a07f7e30bd0}" enabled="0" method="" siteId="{0ed947a2-09da-4cac-92c9-2a07f7e30bd0}" removed="1"/>
</clbl:labelLis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3</vt:i4>
      </vt:variant>
    </vt:vector>
  </HeadingPairs>
  <TitlesOfParts>
    <vt:vector size="3" baseType="lpstr">
      <vt:lpstr>Control de Cambios</vt:lpstr>
      <vt:lpstr>Datos</vt:lpstr>
      <vt:lpstr>GEFI-FM-009</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Yuly Andrea González Rodríguez</dc:creator>
  <cp:lastModifiedBy>Diego Israel Castillo Porras</cp:lastModifiedBy>
  <cp:lastPrinted>2026-04-21T17:44:46Z</cp:lastPrinted>
  <dcterms:created xsi:type="dcterms:W3CDTF">2026-03-01T23:26:48Z</dcterms:created>
  <dcterms:modified xsi:type="dcterms:W3CDTF">2026-05-07T17:09:27Z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0x010100C4DD9F090486EC40AE19B4D155EA74C5</vt:lpwstr>
  </property>
</Properties>
</file>